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URBO\Images\zakaz-smet\документы\xlsx\"/>
    </mc:Choice>
  </mc:AlternateContent>
  <bookViews>
    <workbookView xWindow="0" yWindow="0" windowWidth="15225" windowHeight="7230"/>
  </bookViews>
  <sheets>
    <sheet name="Смета 12 гр. по ФЕР" sheetId="5" r:id="rId1"/>
    <sheet name="Source" sheetId="1" r:id="rId2"/>
    <sheet name="SourceObSm" sheetId="2" r:id="rId3"/>
    <sheet name="SmtRes" sheetId="3" r:id="rId4"/>
    <sheet name="EtalonRes" sheetId="4" r:id="rId5"/>
  </sheets>
  <definedNames>
    <definedName name="_xlnm.Print_Titles" localSheetId="0">'Смета 12 гр. по ФЕР'!$29:$29</definedName>
    <definedName name="_xlnm.Print_Area" localSheetId="0">'Смета 12 гр. по ФЕР'!$A$2:$L$567</definedName>
  </definedNames>
  <calcPr calcId="152511"/>
</workbook>
</file>

<file path=xl/calcChain.xml><?xml version="1.0" encoding="utf-8"?>
<calcChain xmlns="http://schemas.openxmlformats.org/spreadsheetml/2006/main">
  <c r="B8" i="5" l="1"/>
  <c r="AH535" i="5"/>
  <c r="C535" i="5"/>
  <c r="Z530" i="5"/>
  <c r="Y530" i="5"/>
  <c r="W530" i="5"/>
  <c r="J529" i="5"/>
  <c r="G529" i="5"/>
  <c r="F529" i="5"/>
  <c r="E529" i="5"/>
  <c r="D529" i="5"/>
  <c r="I529" i="5"/>
  <c r="B529" i="5"/>
  <c r="A529" i="5"/>
  <c r="Z528" i="5"/>
  <c r="Y528" i="5"/>
  <c r="W528" i="5"/>
  <c r="J527" i="5"/>
  <c r="G527" i="5"/>
  <c r="F527" i="5"/>
  <c r="E527" i="5"/>
  <c r="D527" i="5"/>
  <c r="I527" i="5"/>
  <c r="B527" i="5"/>
  <c r="A527" i="5"/>
  <c r="Z526" i="5"/>
  <c r="Y526" i="5"/>
  <c r="W526" i="5"/>
  <c r="J525" i="5"/>
  <c r="G525" i="5"/>
  <c r="F525" i="5"/>
  <c r="E525" i="5"/>
  <c r="D525" i="5"/>
  <c r="I525" i="5"/>
  <c r="B525" i="5"/>
  <c r="A525" i="5"/>
  <c r="Z524" i="5"/>
  <c r="Y524" i="5"/>
  <c r="W524" i="5"/>
  <c r="J523" i="5"/>
  <c r="G523" i="5"/>
  <c r="F523" i="5"/>
  <c r="E523" i="5"/>
  <c r="D523" i="5"/>
  <c r="I523" i="5"/>
  <c r="B523" i="5"/>
  <c r="A523" i="5"/>
  <c r="Z522" i="5"/>
  <c r="Y522" i="5"/>
  <c r="W522" i="5"/>
  <c r="J521" i="5"/>
  <c r="G521" i="5"/>
  <c r="F521" i="5"/>
  <c r="E521" i="5"/>
  <c r="D521" i="5"/>
  <c r="I521" i="5"/>
  <c r="B521" i="5"/>
  <c r="A521" i="5"/>
  <c r="Z520" i="5"/>
  <c r="Y520" i="5"/>
  <c r="W520" i="5"/>
  <c r="J519" i="5"/>
  <c r="G519" i="5"/>
  <c r="F519" i="5"/>
  <c r="E519" i="5"/>
  <c r="D519" i="5"/>
  <c r="I519" i="5"/>
  <c r="B519" i="5"/>
  <c r="A519" i="5"/>
  <c r="Z518" i="5"/>
  <c r="Y518" i="5"/>
  <c r="W518" i="5"/>
  <c r="J517" i="5"/>
  <c r="G517" i="5"/>
  <c r="F517" i="5"/>
  <c r="E517" i="5"/>
  <c r="D517" i="5"/>
  <c r="I517" i="5"/>
  <c r="B517" i="5"/>
  <c r="A517" i="5"/>
  <c r="AE516" i="5"/>
  <c r="A516" i="5"/>
  <c r="Z510" i="5"/>
  <c r="Y510" i="5"/>
  <c r="W510" i="5"/>
  <c r="G509" i="5"/>
  <c r="E509" i="5"/>
  <c r="J508" i="5"/>
  <c r="E508" i="5"/>
  <c r="J507" i="5"/>
  <c r="E507" i="5"/>
  <c r="J506" i="5"/>
  <c r="G506" i="5"/>
  <c r="F506" i="5"/>
  <c r="J505" i="5"/>
  <c r="G505" i="5"/>
  <c r="F505" i="5"/>
  <c r="F504" i="5"/>
  <c r="E504" i="5"/>
  <c r="D504" i="5"/>
  <c r="I504" i="5"/>
  <c r="C504" i="5"/>
  <c r="B504" i="5"/>
  <c r="A504" i="5"/>
  <c r="Z503" i="5"/>
  <c r="Y503" i="5"/>
  <c r="W503" i="5"/>
  <c r="G502" i="5"/>
  <c r="E502" i="5"/>
  <c r="J501" i="5"/>
  <c r="E501" i="5"/>
  <c r="J500" i="5"/>
  <c r="E500" i="5"/>
  <c r="J499" i="5"/>
  <c r="G499" i="5"/>
  <c r="F499" i="5"/>
  <c r="J498" i="5"/>
  <c r="G498" i="5"/>
  <c r="F498" i="5"/>
  <c r="J497" i="5"/>
  <c r="G497" i="5"/>
  <c r="F497" i="5"/>
  <c r="J496" i="5"/>
  <c r="G496" i="5"/>
  <c r="F496" i="5"/>
  <c r="F495" i="5"/>
  <c r="E495" i="5"/>
  <c r="D495" i="5"/>
  <c r="I495" i="5"/>
  <c r="C495" i="5"/>
  <c r="B495" i="5"/>
  <c r="A495" i="5"/>
  <c r="Z494" i="5"/>
  <c r="Y494" i="5"/>
  <c r="W494" i="5"/>
  <c r="G493" i="5"/>
  <c r="E493" i="5"/>
  <c r="J492" i="5"/>
  <c r="E492" i="5"/>
  <c r="J491" i="5"/>
  <c r="E491" i="5"/>
  <c r="J490" i="5"/>
  <c r="G490" i="5"/>
  <c r="F490" i="5"/>
  <c r="J489" i="5"/>
  <c r="G489" i="5"/>
  <c r="F489" i="5"/>
  <c r="F488" i="5"/>
  <c r="E488" i="5"/>
  <c r="D488" i="5"/>
  <c r="I488" i="5"/>
  <c r="C488" i="5"/>
  <c r="B488" i="5"/>
  <c r="A488" i="5"/>
  <c r="Z487" i="5"/>
  <c r="Y487" i="5"/>
  <c r="W487" i="5"/>
  <c r="G486" i="5"/>
  <c r="E486" i="5"/>
  <c r="J485" i="5"/>
  <c r="E485" i="5"/>
  <c r="J484" i="5"/>
  <c r="E484" i="5"/>
  <c r="J483" i="5"/>
  <c r="G483" i="5"/>
  <c r="F483" i="5"/>
  <c r="J482" i="5"/>
  <c r="G482" i="5"/>
  <c r="F482" i="5"/>
  <c r="F481" i="5"/>
  <c r="E481" i="5"/>
  <c r="D481" i="5"/>
  <c r="I481" i="5"/>
  <c r="C481" i="5"/>
  <c r="B481" i="5"/>
  <c r="A481" i="5"/>
  <c r="Z480" i="5"/>
  <c r="Y480" i="5"/>
  <c r="W480" i="5"/>
  <c r="G479" i="5"/>
  <c r="E479" i="5"/>
  <c r="J478" i="5"/>
  <c r="E478" i="5"/>
  <c r="J477" i="5"/>
  <c r="E477" i="5"/>
  <c r="J476" i="5"/>
  <c r="G476" i="5"/>
  <c r="F476" i="5"/>
  <c r="J475" i="5"/>
  <c r="G475" i="5"/>
  <c r="F475" i="5"/>
  <c r="F474" i="5"/>
  <c r="E474" i="5"/>
  <c r="D474" i="5"/>
  <c r="I474" i="5"/>
  <c r="C474" i="5"/>
  <c r="B474" i="5"/>
  <c r="A474" i="5"/>
  <c r="Z473" i="5"/>
  <c r="Y473" i="5"/>
  <c r="W473" i="5"/>
  <c r="G472" i="5"/>
  <c r="E472" i="5"/>
  <c r="J471" i="5"/>
  <c r="E471" i="5"/>
  <c r="J470" i="5"/>
  <c r="E470" i="5"/>
  <c r="J469" i="5"/>
  <c r="G469" i="5"/>
  <c r="F469" i="5"/>
  <c r="J468" i="5"/>
  <c r="G468" i="5"/>
  <c r="F468" i="5"/>
  <c r="F467" i="5"/>
  <c r="E467" i="5"/>
  <c r="D467" i="5"/>
  <c r="I467" i="5"/>
  <c r="C467" i="5"/>
  <c r="B467" i="5"/>
  <c r="A467" i="5"/>
  <c r="Z466" i="5"/>
  <c r="Y466" i="5"/>
  <c r="W466" i="5"/>
  <c r="G465" i="5"/>
  <c r="E465" i="5"/>
  <c r="J464" i="5"/>
  <c r="E464" i="5"/>
  <c r="J463" i="5"/>
  <c r="E463" i="5"/>
  <c r="J462" i="5"/>
  <c r="G462" i="5"/>
  <c r="F462" i="5"/>
  <c r="J461" i="5"/>
  <c r="G461" i="5"/>
  <c r="F461" i="5"/>
  <c r="J460" i="5"/>
  <c r="G460" i="5"/>
  <c r="F460" i="5"/>
  <c r="J459" i="5"/>
  <c r="G459" i="5"/>
  <c r="F459" i="5"/>
  <c r="F458" i="5"/>
  <c r="E458" i="5"/>
  <c r="D458" i="5"/>
  <c r="I458" i="5"/>
  <c r="C458" i="5"/>
  <c r="B458" i="5"/>
  <c r="A458" i="5"/>
  <c r="Z457" i="5"/>
  <c r="Y457" i="5"/>
  <c r="W457" i="5"/>
  <c r="J456" i="5"/>
  <c r="Y456" i="5"/>
  <c r="F456" i="5"/>
  <c r="D456" i="5"/>
  <c r="C456" i="5"/>
  <c r="B456" i="5"/>
  <c r="A456" i="5"/>
  <c r="G455" i="5"/>
  <c r="E455" i="5"/>
  <c r="J454" i="5"/>
  <c r="E454" i="5"/>
  <c r="J453" i="5"/>
  <c r="E453" i="5"/>
  <c r="J452" i="5"/>
  <c r="G452" i="5"/>
  <c r="F452" i="5"/>
  <c r="J451" i="5"/>
  <c r="G451" i="5"/>
  <c r="F451" i="5"/>
  <c r="J450" i="5"/>
  <c r="G450" i="5"/>
  <c r="F450" i="5"/>
  <c r="J449" i="5"/>
  <c r="G449" i="5"/>
  <c r="F449" i="5"/>
  <c r="F448" i="5"/>
  <c r="E448" i="5"/>
  <c r="D448" i="5"/>
  <c r="I448" i="5"/>
  <c r="C448" i="5"/>
  <c r="B448" i="5"/>
  <c r="A448" i="5"/>
  <c r="Z447" i="5"/>
  <c r="Y447" i="5"/>
  <c r="W447" i="5"/>
  <c r="J446" i="5"/>
  <c r="Y446" i="5"/>
  <c r="F446" i="5"/>
  <c r="D446" i="5"/>
  <c r="C446" i="5"/>
  <c r="B446" i="5"/>
  <c r="A446" i="5"/>
  <c r="G445" i="5"/>
  <c r="E445" i="5"/>
  <c r="J444" i="5"/>
  <c r="E444" i="5"/>
  <c r="J443" i="5"/>
  <c r="E443" i="5"/>
  <c r="J442" i="5"/>
  <c r="G442" i="5"/>
  <c r="F442" i="5"/>
  <c r="J441" i="5"/>
  <c r="G441" i="5"/>
  <c r="F441" i="5"/>
  <c r="J440" i="5"/>
  <c r="G440" i="5"/>
  <c r="F440" i="5"/>
  <c r="J439" i="5"/>
  <c r="G439" i="5"/>
  <c r="F439" i="5"/>
  <c r="F438" i="5"/>
  <c r="E438" i="5"/>
  <c r="D438" i="5"/>
  <c r="I438" i="5"/>
  <c r="C438" i="5"/>
  <c r="B438" i="5"/>
  <c r="A438" i="5"/>
  <c r="Z437" i="5"/>
  <c r="Y437" i="5"/>
  <c r="W437" i="5"/>
  <c r="G436" i="5"/>
  <c r="E436" i="5"/>
  <c r="J435" i="5"/>
  <c r="E435" i="5"/>
  <c r="J434" i="5"/>
  <c r="E434" i="5"/>
  <c r="J433" i="5"/>
  <c r="G433" i="5"/>
  <c r="F433" i="5"/>
  <c r="J432" i="5"/>
  <c r="G432" i="5"/>
  <c r="F432" i="5"/>
  <c r="J431" i="5"/>
  <c r="G431" i="5"/>
  <c r="F431" i="5"/>
  <c r="J430" i="5"/>
  <c r="G430" i="5"/>
  <c r="F430" i="5"/>
  <c r="F429" i="5"/>
  <c r="E429" i="5"/>
  <c r="D429" i="5"/>
  <c r="I429" i="5"/>
  <c r="C429" i="5"/>
  <c r="B429" i="5"/>
  <c r="A429" i="5"/>
  <c r="Z428" i="5"/>
  <c r="Y428" i="5"/>
  <c r="W428" i="5"/>
  <c r="G427" i="5"/>
  <c r="E427" i="5"/>
  <c r="J426" i="5"/>
  <c r="E426" i="5"/>
  <c r="J425" i="5"/>
  <c r="E425" i="5"/>
  <c r="J424" i="5"/>
  <c r="G424" i="5"/>
  <c r="F424" i="5"/>
  <c r="J423" i="5"/>
  <c r="G423" i="5"/>
  <c r="F423" i="5"/>
  <c r="J422" i="5"/>
  <c r="G422" i="5"/>
  <c r="F422" i="5"/>
  <c r="J421" i="5"/>
  <c r="G421" i="5"/>
  <c r="F421" i="5"/>
  <c r="F420" i="5"/>
  <c r="E420" i="5"/>
  <c r="D420" i="5"/>
  <c r="I420" i="5"/>
  <c r="C420" i="5"/>
  <c r="B420" i="5"/>
  <c r="A420" i="5"/>
  <c r="Z419" i="5"/>
  <c r="Y419" i="5"/>
  <c r="W419" i="5"/>
  <c r="G418" i="5"/>
  <c r="E418" i="5"/>
  <c r="J417" i="5"/>
  <c r="E417" i="5"/>
  <c r="J416" i="5"/>
  <c r="E416" i="5"/>
  <c r="J415" i="5"/>
  <c r="G415" i="5"/>
  <c r="F415" i="5"/>
  <c r="J414" i="5"/>
  <c r="G414" i="5"/>
  <c r="F414" i="5"/>
  <c r="J413" i="5"/>
  <c r="G413" i="5"/>
  <c r="F413" i="5"/>
  <c r="J412" i="5"/>
  <c r="G412" i="5"/>
  <c r="F412" i="5"/>
  <c r="F411" i="5"/>
  <c r="E411" i="5"/>
  <c r="D411" i="5"/>
  <c r="I411" i="5"/>
  <c r="C411" i="5"/>
  <c r="B411" i="5"/>
  <c r="A411" i="5"/>
  <c r="Z410" i="5"/>
  <c r="Y410" i="5"/>
  <c r="W410" i="5"/>
  <c r="J409" i="5"/>
  <c r="Y409" i="5"/>
  <c r="F409" i="5"/>
  <c r="D409" i="5"/>
  <c r="C409" i="5"/>
  <c r="B409" i="5"/>
  <c r="A409" i="5"/>
  <c r="G408" i="5"/>
  <c r="E408" i="5"/>
  <c r="J407" i="5"/>
  <c r="E407" i="5"/>
  <c r="J406" i="5"/>
  <c r="E406" i="5"/>
  <c r="J405" i="5"/>
  <c r="G405" i="5"/>
  <c r="F405" i="5"/>
  <c r="J404" i="5"/>
  <c r="G404" i="5"/>
  <c r="F404" i="5"/>
  <c r="J403" i="5"/>
  <c r="G403" i="5"/>
  <c r="F403" i="5"/>
  <c r="J402" i="5"/>
  <c r="G402" i="5"/>
  <c r="F402" i="5"/>
  <c r="F401" i="5"/>
  <c r="E401" i="5"/>
  <c r="D401" i="5"/>
  <c r="I401" i="5"/>
  <c r="C401" i="5"/>
  <c r="B401" i="5"/>
  <c r="A401" i="5"/>
  <c r="Z400" i="5"/>
  <c r="Y400" i="5"/>
  <c r="W400" i="5"/>
  <c r="G399" i="5"/>
  <c r="E399" i="5"/>
  <c r="J398" i="5"/>
  <c r="E398" i="5"/>
  <c r="J397" i="5"/>
  <c r="E397" i="5"/>
  <c r="J396" i="5"/>
  <c r="G396" i="5"/>
  <c r="F396" i="5"/>
  <c r="J395" i="5"/>
  <c r="G395" i="5"/>
  <c r="F395" i="5"/>
  <c r="F394" i="5"/>
  <c r="E394" i="5"/>
  <c r="D394" i="5"/>
  <c r="I394" i="5"/>
  <c r="C394" i="5"/>
  <c r="B394" i="5"/>
  <c r="A394" i="5"/>
  <c r="Z393" i="5"/>
  <c r="Y393" i="5"/>
  <c r="W393" i="5"/>
  <c r="G392" i="5"/>
  <c r="E392" i="5"/>
  <c r="J391" i="5"/>
  <c r="E391" i="5"/>
  <c r="J390" i="5"/>
  <c r="E390" i="5"/>
  <c r="J389" i="5"/>
  <c r="G389" i="5"/>
  <c r="F389" i="5"/>
  <c r="J388" i="5"/>
  <c r="G388" i="5"/>
  <c r="F388" i="5"/>
  <c r="F387" i="5"/>
  <c r="E387" i="5"/>
  <c r="D387" i="5"/>
  <c r="I387" i="5"/>
  <c r="C387" i="5"/>
  <c r="B387" i="5"/>
  <c r="A387" i="5"/>
  <c r="Z386" i="5"/>
  <c r="Y386" i="5"/>
  <c r="W386" i="5"/>
  <c r="G385" i="5"/>
  <c r="E385" i="5"/>
  <c r="J384" i="5"/>
  <c r="E384" i="5"/>
  <c r="J383" i="5"/>
  <c r="E383" i="5"/>
  <c r="J382" i="5"/>
  <c r="G382" i="5"/>
  <c r="F382" i="5"/>
  <c r="J381" i="5"/>
  <c r="G381" i="5"/>
  <c r="F381" i="5"/>
  <c r="F380" i="5"/>
  <c r="E380" i="5"/>
  <c r="D380" i="5"/>
  <c r="I380" i="5"/>
  <c r="C380" i="5"/>
  <c r="B380" i="5"/>
  <c r="A380" i="5"/>
  <c r="Z379" i="5"/>
  <c r="Y379" i="5"/>
  <c r="W379" i="5"/>
  <c r="G378" i="5"/>
  <c r="E378" i="5"/>
  <c r="J377" i="5"/>
  <c r="E377" i="5"/>
  <c r="J376" i="5"/>
  <c r="E376" i="5"/>
  <c r="J375" i="5"/>
  <c r="G375" i="5"/>
  <c r="F375" i="5"/>
  <c r="J374" i="5"/>
  <c r="G374" i="5"/>
  <c r="F374" i="5"/>
  <c r="J373" i="5"/>
  <c r="G373" i="5"/>
  <c r="F373" i="5"/>
  <c r="J372" i="5"/>
  <c r="G372" i="5"/>
  <c r="F372" i="5"/>
  <c r="F371" i="5"/>
  <c r="E371" i="5"/>
  <c r="D371" i="5"/>
  <c r="I371" i="5"/>
  <c r="C371" i="5"/>
  <c r="B371" i="5"/>
  <c r="A371" i="5"/>
  <c r="Z370" i="5"/>
  <c r="Y370" i="5"/>
  <c r="W370" i="5"/>
  <c r="G369" i="5"/>
  <c r="E369" i="5"/>
  <c r="J368" i="5"/>
  <c r="E368" i="5"/>
  <c r="J367" i="5"/>
  <c r="E367" i="5"/>
  <c r="J366" i="5"/>
  <c r="G366" i="5"/>
  <c r="F366" i="5"/>
  <c r="J365" i="5"/>
  <c r="G365" i="5"/>
  <c r="F365" i="5"/>
  <c r="J364" i="5"/>
  <c r="G364" i="5"/>
  <c r="F364" i="5"/>
  <c r="J363" i="5"/>
  <c r="G363" i="5"/>
  <c r="F363" i="5"/>
  <c r="F362" i="5"/>
  <c r="E362" i="5"/>
  <c r="D362" i="5"/>
  <c r="I362" i="5"/>
  <c r="C362" i="5"/>
  <c r="B362" i="5"/>
  <c r="A362" i="5"/>
  <c r="Z361" i="5"/>
  <c r="Y361" i="5"/>
  <c r="W361" i="5"/>
  <c r="G360" i="5"/>
  <c r="E360" i="5"/>
  <c r="J359" i="5"/>
  <c r="E359" i="5"/>
  <c r="J358" i="5"/>
  <c r="E358" i="5"/>
  <c r="J357" i="5"/>
  <c r="G357" i="5"/>
  <c r="F357" i="5"/>
  <c r="J356" i="5"/>
  <c r="G356" i="5"/>
  <c r="F356" i="5"/>
  <c r="F355" i="5"/>
  <c r="E355" i="5"/>
  <c r="D355" i="5"/>
  <c r="I355" i="5"/>
  <c r="C355" i="5"/>
  <c r="B355" i="5"/>
  <c r="A355" i="5"/>
  <c r="Z354" i="5"/>
  <c r="Y354" i="5"/>
  <c r="W354" i="5"/>
  <c r="G353" i="5"/>
  <c r="E353" i="5"/>
  <c r="J352" i="5"/>
  <c r="E352" i="5"/>
  <c r="J351" i="5"/>
  <c r="E351" i="5"/>
  <c r="J350" i="5"/>
  <c r="G350" i="5"/>
  <c r="F350" i="5"/>
  <c r="J349" i="5"/>
  <c r="G349" i="5"/>
  <c r="F349" i="5"/>
  <c r="J348" i="5"/>
  <c r="G348" i="5"/>
  <c r="F348" i="5"/>
  <c r="F347" i="5"/>
  <c r="E347" i="5"/>
  <c r="D347" i="5"/>
  <c r="I347" i="5"/>
  <c r="C347" i="5"/>
  <c r="B347" i="5"/>
  <c r="A347" i="5"/>
  <c r="Z346" i="5"/>
  <c r="Y346" i="5"/>
  <c r="W346" i="5"/>
  <c r="G345" i="5"/>
  <c r="E345" i="5"/>
  <c r="J344" i="5"/>
  <c r="E344" i="5"/>
  <c r="J343" i="5"/>
  <c r="E343" i="5"/>
  <c r="J342" i="5"/>
  <c r="G342" i="5"/>
  <c r="F342" i="5"/>
  <c r="J341" i="5"/>
  <c r="G341" i="5"/>
  <c r="F341" i="5"/>
  <c r="F340" i="5"/>
  <c r="E340" i="5"/>
  <c r="D340" i="5"/>
  <c r="I340" i="5"/>
  <c r="C340" i="5"/>
  <c r="B340" i="5"/>
  <c r="A340" i="5"/>
  <c r="Z339" i="5"/>
  <c r="Y339" i="5"/>
  <c r="W339" i="5"/>
  <c r="G338" i="5"/>
  <c r="E338" i="5"/>
  <c r="J337" i="5"/>
  <c r="E337" i="5"/>
  <c r="J336" i="5"/>
  <c r="E336" i="5"/>
  <c r="J335" i="5"/>
  <c r="G335" i="5"/>
  <c r="F335" i="5"/>
  <c r="J334" i="5"/>
  <c r="G334" i="5"/>
  <c r="F334" i="5"/>
  <c r="J333" i="5"/>
  <c r="G333" i="5"/>
  <c r="F333" i="5"/>
  <c r="J332" i="5"/>
  <c r="G332" i="5"/>
  <c r="F332" i="5"/>
  <c r="F331" i="5"/>
  <c r="E331" i="5"/>
  <c r="D331" i="5"/>
  <c r="I331" i="5"/>
  <c r="C331" i="5"/>
  <c r="B331" i="5"/>
  <c r="A331" i="5"/>
  <c r="Z330" i="5"/>
  <c r="Y330" i="5"/>
  <c r="W330" i="5"/>
  <c r="G329" i="5"/>
  <c r="E329" i="5"/>
  <c r="J328" i="5"/>
  <c r="E328" i="5"/>
  <c r="J327" i="5"/>
  <c r="E327" i="5"/>
  <c r="J326" i="5"/>
  <c r="G326" i="5"/>
  <c r="F326" i="5"/>
  <c r="F325" i="5"/>
  <c r="E325" i="5"/>
  <c r="D325" i="5"/>
  <c r="I325" i="5"/>
  <c r="C325" i="5"/>
  <c r="B325" i="5"/>
  <c r="A325" i="5"/>
  <c r="Z324" i="5"/>
  <c r="Y324" i="5"/>
  <c r="W324" i="5"/>
  <c r="G323" i="5"/>
  <c r="E323" i="5"/>
  <c r="J322" i="5"/>
  <c r="E322" i="5"/>
  <c r="J321" i="5"/>
  <c r="E321" i="5"/>
  <c r="J320" i="5"/>
  <c r="G320" i="5"/>
  <c r="F320" i="5"/>
  <c r="J319" i="5"/>
  <c r="G319" i="5"/>
  <c r="F319" i="5"/>
  <c r="F318" i="5"/>
  <c r="E318" i="5"/>
  <c r="D318" i="5"/>
  <c r="I318" i="5"/>
  <c r="C318" i="5"/>
  <c r="B318" i="5"/>
  <c r="A318" i="5"/>
  <c r="Z317" i="5"/>
  <c r="Y317" i="5"/>
  <c r="W317" i="5"/>
  <c r="G316" i="5"/>
  <c r="E316" i="5"/>
  <c r="J315" i="5"/>
  <c r="E315" i="5"/>
  <c r="J314" i="5"/>
  <c r="E314" i="5"/>
  <c r="J313" i="5"/>
  <c r="G313" i="5"/>
  <c r="F313" i="5"/>
  <c r="J312" i="5"/>
  <c r="G312" i="5"/>
  <c r="F312" i="5"/>
  <c r="F311" i="5"/>
  <c r="E311" i="5"/>
  <c r="D311" i="5"/>
  <c r="I311" i="5"/>
  <c r="C311" i="5"/>
  <c r="B311" i="5"/>
  <c r="A311" i="5"/>
  <c r="Z310" i="5"/>
  <c r="Y310" i="5"/>
  <c r="W310" i="5"/>
  <c r="G309" i="5"/>
  <c r="E309" i="5"/>
  <c r="J308" i="5"/>
  <c r="E308" i="5"/>
  <c r="J307" i="5"/>
  <c r="E307" i="5"/>
  <c r="J306" i="5"/>
  <c r="G306" i="5"/>
  <c r="F306" i="5"/>
  <c r="J305" i="5"/>
  <c r="G305" i="5"/>
  <c r="F305" i="5"/>
  <c r="F304" i="5"/>
  <c r="E304" i="5"/>
  <c r="D304" i="5"/>
  <c r="I304" i="5"/>
  <c r="C304" i="5"/>
  <c r="B304" i="5"/>
  <c r="A304" i="5"/>
  <c r="Z303" i="5"/>
  <c r="Y303" i="5"/>
  <c r="W303" i="5"/>
  <c r="G302" i="5"/>
  <c r="E302" i="5"/>
  <c r="J301" i="5"/>
  <c r="E301" i="5"/>
  <c r="J300" i="5"/>
  <c r="E300" i="5"/>
  <c r="J299" i="5"/>
  <c r="G299" i="5"/>
  <c r="F299" i="5"/>
  <c r="F298" i="5"/>
  <c r="E298" i="5"/>
  <c r="D298" i="5"/>
  <c r="I298" i="5"/>
  <c r="C298" i="5"/>
  <c r="B298" i="5"/>
  <c r="A298" i="5"/>
  <c r="Z297" i="5"/>
  <c r="Y297" i="5"/>
  <c r="W297" i="5"/>
  <c r="G296" i="5"/>
  <c r="E296" i="5"/>
  <c r="J295" i="5"/>
  <c r="E295" i="5"/>
  <c r="J294" i="5"/>
  <c r="E294" i="5"/>
  <c r="J293" i="5"/>
  <c r="G293" i="5"/>
  <c r="F293" i="5"/>
  <c r="J292" i="5"/>
  <c r="G292" i="5"/>
  <c r="F292" i="5"/>
  <c r="F291" i="5"/>
  <c r="E291" i="5"/>
  <c r="D291" i="5"/>
  <c r="I291" i="5"/>
  <c r="C291" i="5"/>
  <c r="B291" i="5"/>
  <c r="A291" i="5"/>
  <c r="Z290" i="5"/>
  <c r="Y290" i="5"/>
  <c r="W290" i="5"/>
  <c r="G289" i="5"/>
  <c r="E289" i="5"/>
  <c r="J288" i="5"/>
  <c r="E288" i="5"/>
  <c r="J287" i="5"/>
  <c r="E287" i="5"/>
  <c r="J286" i="5"/>
  <c r="G286" i="5"/>
  <c r="F286" i="5"/>
  <c r="J285" i="5"/>
  <c r="G285" i="5"/>
  <c r="F285" i="5"/>
  <c r="F284" i="5"/>
  <c r="E284" i="5"/>
  <c r="D284" i="5"/>
  <c r="I284" i="5"/>
  <c r="C284" i="5"/>
  <c r="B284" i="5"/>
  <c r="A284" i="5"/>
  <c r="Z283" i="5"/>
  <c r="Y283" i="5"/>
  <c r="W283" i="5"/>
  <c r="G282" i="5"/>
  <c r="E282" i="5"/>
  <c r="J281" i="5"/>
  <c r="E281" i="5"/>
  <c r="J280" i="5"/>
  <c r="E280" i="5"/>
  <c r="J279" i="5"/>
  <c r="G279" i="5"/>
  <c r="F279" i="5"/>
  <c r="J278" i="5"/>
  <c r="G278" i="5"/>
  <c r="F278" i="5"/>
  <c r="F277" i="5"/>
  <c r="E277" i="5"/>
  <c r="D277" i="5"/>
  <c r="I277" i="5"/>
  <c r="C277" i="5"/>
  <c r="B277" i="5"/>
  <c r="A277" i="5"/>
  <c r="Z276" i="5"/>
  <c r="Y276" i="5"/>
  <c r="W276" i="5"/>
  <c r="G275" i="5"/>
  <c r="E275" i="5"/>
  <c r="J274" i="5"/>
  <c r="E274" i="5"/>
  <c r="J273" i="5"/>
  <c r="E273" i="5"/>
  <c r="J272" i="5"/>
  <c r="G272" i="5"/>
  <c r="F272" i="5"/>
  <c r="J271" i="5"/>
  <c r="G271" i="5"/>
  <c r="F271" i="5"/>
  <c r="F270" i="5"/>
  <c r="E270" i="5"/>
  <c r="D270" i="5"/>
  <c r="I270" i="5"/>
  <c r="C270" i="5"/>
  <c r="B270" i="5"/>
  <c r="A270" i="5"/>
  <c r="Z269" i="5"/>
  <c r="Y269" i="5"/>
  <c r="W269" i="5"/>
  <c r="G268" i="5"/>
  <c r="E268" i="5"/>
  <c r="J267" i="5"/>
  <c r="E267" i="5"/>
  <c r="J266" i="5"/>
  <c r="E266" i="5"/>
  <c r="J265" i="5"/>
  <c r="G265" i="5"/>
  <c r="F265" i="5"/>
  <c r="J264" i="5"/>
  <c r="G264" i="5"/>
  <c r="F264" i="5"/>
  <c r="J263" i="5"/>
  <c r="G263" i="5"/>
  <c r="F263" i="5"/>
  <c r="J262" i="5"/>
  <c r="G262" i="5"/>
  <c r="F262" i="5"/>
  <c r="F261" i="5"/>
  <c r="E261" i="5"/>
  <c r="D261" i="5"/>
  <c r="I261" i="5"/>
  <c r="C261" i="5"/>
  <c r="B261" i="5"/>
  <c r="A261" i="5"/>
  <c r="Z260" i="5"/>
  <c r="Y260" i="5"/>
  <c r="W260" i="5"/>
  <c r="G259" i="5"/>
  <c r="E259" i="5"/>
  <c r="J258" i="5"/>
  <c r="E258" i="5"/>
  <c r="J257" i="5"/>
  <c r="E257" i="5"/>
  <c r="J256" i="5"/>
  <c r="G256" i="5"/>
  <c r="F256" i="5"/>
  <c r="J255" i="5"/>
  <c r="G255" i="5"/>
  <c r="F255" i="5"/>
  <c r="F254" i="5"/>
  <c r="E254" i="5"/>
  <c r="D254" i="5"/>
  <c r="I254" i="5"/>
  <c r="C254" i="5"/>
  <c r="B254" i="5"/>
  <c r="A254" i="5"/>
  <c r="Z253" i="5"/>
  <c r="Y253" i="5"/>
  <c r="W253" i="5"/>
  <c r="G252" i="5"/>
  <c r="E252" i="5"/>
  <c r="J251" i="5"/>
  <c r="E251" i="5"/>
  <c r="J250" i="5"/>
  <c r="E250" i="5"/>
  <c r="J249" i="5"/>
  <c r="G249" i="5"/>
  <c r="F249" i="5"/>
  <c r="F248" i="5"/>
  <c r="E248" i="5"/>
  <c r="D248" i="5"/>
  <c r="I248" i="5"/>
  <c r="C248" i="5"/>
  <c r="B248" i="5"/>
  <c r="A248" i="5"/>
  <c r="Z247" i="5"/>
  <c r="Y247" i="5"/>
  <c r="W247" i="5"/>
  <c r="G246" i="5"/>
  <c r="E246" i="5"/>
  <c r="J245" i="5"/>
  <c r="E245" i="5"/>
  <c r="J244" i="5"/>
  <c r="E244" i="5"/>
  <c r="J243" i="5"/>
  <c r="G243" i="5"/>
  <c r="F243" i="5"/>
  <c r="J242" i="5"/>
  <c r="G242" i="5"/>
  <c r="F242" i="5"/>
  <c r="F241" i="5"/>
  <c r="E241" i="5"/>
  <c r="D241" i="5"/>
  <c r="I241" i="5"/>
  <c r="C241" i="5"/>
  <c r="B241" i="5"/>
  <c r="A241" i="5"/>
  <c r="Z240" i="5"/>
  <c r="Y240" i="5"/>
  <c r="W240" i="5"/>
  <c r="G239" i="5"/>
  <c r="E239" i="5"/>
  <c r="J238" i="5"/>
  <c r="E238" i="5"/>
  <c r="J237" i="5"/>
  <c r="E237" i="5"/>
  <c r="J236" i="5"/>
  <c r="G236" i="5"/>
  <c r="F236" i="5"/>
  <c r="J235" i="5"/>
  <c r="G235" i="5"/>
  <c r="F235" i="5"/>
  <c r="F234" i="5"/>
  <c r="E234" i="5"/>
  <c r="D234" i="5"/>
  <c r="I234" i="5"/>
  <c r="C234" i="5"/>
  <c r="B234" i="5"/>
  <c r="A234" i="5"/>
  <c r="Z233" i="5"/>
  <c r="Y233" i="5"/>
  <c r="W233" i="5"/>
  <c r="G232" i="5"/>
  <c r="E232" i="5"/>
  <c r="J231" i="5"/>
  <c r="E231" i="5"/>
  <c r="J230" i="5"/>
  <c r="E230" i="5"/>
  <c r="J229" i="5"/>
  <c r="G229" i="5"/>
  <c r="F229" i="5"/>
  <c r="J228" i="5"/>
  <c r="G228" i="5"/>
  <c r="F228" i="5"/>
  <c r="F227" i="5"/>
  <c r="E227" i="5"/>
  <c r="D227" i="5"/>
  <c r="I227" i="5"/>
  <c r="C227" i="5"/>
  <c r="B227" i="5"/>
  <c r="A227" i="5"/>
  <c r="Z226" i="5"/>
  <c r="Y226" i="5"/>
  <c r="W226" i="5"/>
  <c r="G225" i="5"/>
  <c r="E225" i="5"/>
  <c r="J224" i="5"/>
  <c r="E224" i="5"/>
  <c r="J223" i="5"/>
  <c r="E223" i="5"/>
  <c r="J222" i="5"/>
  <c r="G222" i="5"/>
  <c r="F222" i="5"/>
  <c r="J221" i="5"/>
  <c r="G221" i="5"/>
  <c r="F221" i="5"/>
  <c r="F220" i="5"/>
  <c r="E220" i="5"/>
  <c r="D220" i="5"/>
  <c r="I220" i="5"/>
  <c r="C220" i="5"/>
  <c r="B220" i="5"/>
  <c r="A220" i="5"/>
  <c r="Z219" i="5"/>
  <c r="Y219" i="5"/>
  <c r="W219" i="5"/>
  <c r="G218" i="5"/>
  <c r="E218" i="5"/>
  <c r="J217" i="5"/>
  <c r="E217" i="5"/>
  <c r="J216" i="5"/>
  <c r="E216" i="5"/>
  <c r="J215" i="5"/>
  <c r="G215" i="5"/>
  <c r="F215" i="5"/>
  <c r="J214" i="5"/>
  <c r="G214" i="5"/>
  <c r="F214" i="5"/>
  <c r="J213" i="5"/>
  <c r="G213" i="5"/>
  <c r="F213" i="5"/>
  <c r="J212" i="5"/>
  <c r="G212" i="5"/>
  <c r="F212" i="5"/>
  <c r="F211" i="5"/>
  <c r="E211" i="5"/>
  <c r="D211" i="5"/>
  <c r="I211" i="5"/>
  <c r="C211" i="5"/>
  <c r="B211" i="5"/>
  <c r="A211" i="5"/>
  <c r="Z210" i="5"/>
  <c r="Y210" i="5"/>
  <c r="W210" i="5"/>
  <c r="G209" i="5"/>
  <c r="E209" i="5"/>
  <c r="J208" i="5"/>
  <c r="E208" i="5"/>
  <c r="J207" i="5"/>
  <c r="E207" i="5"/>
  <c r="J206" i="5"/>
  <c r="G206" i="5"/>
  <c r="F206" i="5"/>
  <c r="J205" i="5"/>
  <c r="G205" i="5"/>
  <c r="F205" i="5"/>
  <c r="F204" i="5"/>
  <c r="E204" i="5"/>
  <c r="D204" i="5"/>
  <c r="I204" i="5"/>
  <c r="C204" i="5"/>
  <c r="B204" i="5"/>
  <c r="A204" i="5"/>
  <c r="Z203" i="5"/>
  <c r="Y203" i="5"/>
  <c r="W203" i="5"/>
  <c r="G202" i="5"/>
  <c r="E202" i="5"/>
  <c r="J201" i="5"/>
  <c r="E201" i="5"/>
  <c r="J200" i="5"/>
  <c r="E200" i="5"/>
  <c r="J199" i="5"/>
  <c r="G199" i="5"/>
  <c r="F199" i="5"/>
  <c r="J198" i="5"/>
  <c r="G198" i="5"/>
  <c r="F198" i="5"/>
  <c r="J197" i="5"/>
  <c r="G197" i="5"/>
  <c r="F197" i="5"/>
  <c r="J196" i="5"/>
  <c r="G196" i="5"/>
  <c r="F196" i="5"/>
  <c r="F195" i="5"/>
  <c r="E195" i="5"/>
  <c r="D195" i="5"/>
  <c r="I195" i="5"/>
  <c r="C195" i="5"/>
  <c r="B195" i="5"/>
  <c r="A195" i="5"/>
  <c r="Z194" i="5"/>
  <c r="Y194" i="5"/>
  <c r="W194" i="5"/>
  <c r="G193" i="5"/>
  <c r="E193" i="5"/>
  <c r="J192" i="5"/>
  <c r="E192" i="5"/>
  <c r="J191" i="5"/>
  <c r="E191" i="5"/>
  <c r="J190" i="5"/>
  <c r="G190" i="5"/>
  <c r="F190" i="5"/>
  <c r="J189" i="5"/>
  <c r="G189" i="5"/>
  <c r="F189" i="5"/>
  <c r="F188" i="5"/>
  <c r="E188" i="5"/>
  <c r="D188" i="5"/>
  <c r="I188" i="5"/>
  <c r="C188" i="5"/>
  <c r="B188" i="5"/>
  <c r="A188" i="5"/>
  <c r="Z187" i="5"/>
  <c r="Y187" i="5"/>
  <c r="W187" i="5"/>
  <c r="G186" i="5"/>
  <c r="E186" i="5"/>
  <c r="J185" i="5"/>
  <c r="E185" i="5"/>
  <c r="J184" i="5"/>
  <c r="E184" i="5"/>
  <c r="J183" i="5"/>
  <c r="G183" i="5"/>
  <c r="F183" i="5"/>
  <c r="J182" i="5"/>
  <c r="G182" i="5"/>
  <c r="F182" i="5"/>
  <c r="J181" i="5"/>
  <c r="G181" i="5"/>
  <c r="F181" i="5"/>
  <c r="J180" i="5"/>
  <c r="G180" i="5"/>
  <c r="F180" i="5"/>
  <c r="F179" i="5"/>
  <c r="E179" i="5"/>
  <c r="D179" i="5"/>
  <c r="I179" i="5"/>
  <c r="C179" i="5"/>
  <c r="B179" i="5"/>
  <c r="A179" i="5"/>
  <c r="Z178" i="5"/>
  <c r="Y178" i="5"/>
  <c r="W178" i="5"/>
  <c r="G177" i="5"/>
  <c r="E177" i="5"/>
  <c r="J176" i="5"/>
  <c r="E176" i="5"/>
  <c r="J175" i="5"/>
  <c r="E175" i="5"/>
  <c r="J174" i="5"/>
  <c r="G174" i="5"/>
  <c r="F174" i="5"/>
  <c r="J173" i="5"/>
  <c r="G173" i="5"/>
  <c r="F173" i="5"/>
  <c r="J172" i="5"/>
  <c r="G172" i="5"/>
  <c r="F172" i="5"/>
  <c r="J171" i="5"/>
  <c r="G171" i="5"/>
  <c r="F171" i="5"/>
  <c r="F170" i="5"/>
  <c r="E170" i="5"/>
  <c r="D170" i="5"/>
  <c r="I170" i="5"/>
  <c r="C170" i="5"/>
  <c r="B170" i="5"/>
  <c r="A170" i="5"/>
  <c r="Z169" i="5"/>
  <c r="Y169" i="5"/>
  <c r="W169" i="5"/>
  <c r="G168" i="5"/>
  <c r="E168" i="5"/>
  <c r="J167" i="5"/>
  <c r="E167" i="5"/>
  <c r="J166" i="5"/>
  <c r="E166" i="5"/>
  <c r="J165" i="5"/>
  <c r="G165" i="5"/>
  <c r="F165" i="5"/>
  <c r="J164" i="5"/>
  <c r="G164" i="5"/>
  <c r="F164" i="5"/>
  <c r="J163" i="5"/>
  <c r="G163" i="5"/>
  <c r="F163" i="5"/>
  <c r="J162" i="5"/>
  <c r="G162" i="5"/>
  <c r="F162" i="5"/>
  <c r="F161" i="5"/>
  <c r="E161" i="5"/>
  <c r="D161" i="5"/>
  <c r="I161" i="5"/>
  <c r="C161" i="5"/>
  <c r="B161" i="5"/>
  <c r="A161" i="5"/>
  <c r="Z160" i="5"/>
  <c r="Y160" i="5"/>
  <c r="W160" i="5"/>
  <c r="G159" i="5"/>
  <c r="E159" i="5"/>
  <c r="J158" i="5"/>
  <c r="E158" i="5"/>
  <c r="J157" i="5"/>
  <c r="E157" i="5"/>
  <c r="J156" i="5"/>
  <c r="G156" i="5"/>
  <c r="F156" i="5"/>
  <c r="J155" i="5"/>
  <c r="G155" i="5"/>
  <c r="F155" i="5"/>
  <c r="J154" i="5"/>
  <c r="G154" i="5"/>
  <c r="F154" i="5"/>
  <c r="J153" i="5"/>
  <c r="G153" i="5"/>
  <c r="F153" i="5"/>
  <c r="F152" i="5"/>
  <c r="E152" i="5"/>
  <c r="D152" i="5"/>
  <c r="I152" i="5"/>
  <c r="C152" i="5"/>
  <c r="B152" i="5"/>
  <c r="A152" i="5"/>
  <c r="Z151" i="5"/>
  <c r="Y151" i="5"/>
  <c r="W151" i="5"/>
  <c r="G150" i="5"/>
  <c r="E150" i="5"/>
  <c r="J149" i="5"/>
  <c r="E149" i="5"/>
  <c r="J148" i="5"/>
  <c r="E148" i="5"/>
  <c r="J147" i="5"/>
  <c r="G147" i="5"/>
  <c r="F147" i="5"/>
  <c r="J146" i="5"/>
  <c r="G146" i="5"/>
  <c r="F146" i="5"/>
  <c r="F145" i="5"/>
  <c r="E145" i="5"/>
  <c r="D145" i="5"/>
  <c r="I145" i="5"/>
  <c r="C145" i="5"/>
  <c r="B145" i="5"/>
  <c r="A145" i="5"/>
  <c r="Z144" i="5"/>
  <c r="Y144" i="5"/>
  <c r="W144" i="5"/>
  <c r="G143" i="5"/>
  <c r="E143" i="5"/>
  <c r="J142" i="5"/>
  <c r="E142" i="5"/>
  <c r="J141" i="5"/>
  <c r="E141" i="5"/>
  <c r="J140" i="5"/>
  <c r="G140" i="5"/>
  <c r="F140" i="5"/>
  <c r="J139" i="5"/>
  <c r="G139" i="5"/>
  <c r="F139" i="5"/>
  <c r="J138" i="5"/>
  <c r="G138" i="5"/>
  <c r="F138" i="5"/>
  <c r="F137" i="5"/>
  <c r="E137" i="5"/>
  <c r="D137" i="5"/>
  <c r="I137" i="5"/>
  <c r="C137" i="5"/>
  <c r="B137" i="5"/>
  <c r="A137" i="5"/>
  <c r="Z136" i="5"/>
  <c r="Y136" i="5"/>
  <c r="W136" i="5"/>
  <c r="G135" i="5"/>
  <c r="E135" i="5"/>
  <c r="J134" i="5"/>
  <c r="E134" i="5"/>
  <c r="J133" i="5"/>
  <c r="E133" i="5"/>
  <c r="J132" i="5"/>
  <c r="G132" i="5"/>
  <c r="F132" i="5"/>
  <c r="J131" i="5"/>
  <c r="G131" i="5"/>
  <c r="F131" i="5"/>
  <c r="J130" i="5"/>
  <c r="G130" i="5"/>
  <c r="F130" i="5"/>
  <c r="F129" i="5"/>
  <c r="E129" i="5"/>
  <c r="D129" i="5"/>
  <c r="I129" i="5"/>
  <c r="C129" i="5"/>
  <c r="B129" i="5"/>
  <c r="A129" i="5"/>
  <c r="Z128" i="5"/>
  <c r="Y128" i="5"/>
  <c r="W128" i="5"/>
  <c r="G127" i="5"/>
  <c r="E127" i="5"/>
  <c r="J126" i="5"/>
  <c r="E126" i="5"/>
  <c r="J125" i="5"/>
  <c r="E125" i="5"/>
  <c r="J124" i="5"/>
  <c r="G124" i="5"/>
  <c r="F124" i="5"/>
  <c r="J123" i="5"/>
  <c r="G123" i="5"/>
  <c r="F123" i="5"/>
  <c r="J122" i="5"/>
  <c r="G122" i="5"/>
  <c r="F122" i="5"/>
  <c r="F121" i="5"/>
  <c r="E121" i="5"/>
  <c r="D121" i="5"/>
  <c r="I121" i="5"/>
  <c r="C121" i="5"/>
  <c r="B121" i="5"/>
  <c r="A121" i="5"/>
  <c r="Z120" i="5"/>
  <c r="Y120" i="5"/>
  <c r="W120" i="5"/>
  <c r="G119" i="5"/>
  <c r="E119" i="5"/>
  <c r="J118" i="5"/>
  <c r="E118" i="5"/>
  <c r="J117" i="5"/>
  <c r="E117" i="5"/>
  <c r="J116" i="5"/>
  <c r="G116" i="5"/>
  <c r="F116" i="5"/>
  <c r="J115" i="5"/>
  <c r="G115" i="5"/>
  <c r="F115" i="5"/>
  <c r="J114" i="5"/>
  <c r="G114" i="5"/>
  <c r="F114" i="5"/>
  <c r="F113" i="5"/>
  <c r="E113" i="5"/>
  <c r="D113" i="5"/>
  <c r="I113" i="5"/>
  <c r="C113" i="5"/>
  <c r="B113" i="5"/>
  <c r="A113" i="5"/>
  <c r="AE112" i="5"/>
  <c r="A112" i="5"/>
  <c r="AE110" i="5"/>
  <c r="A110" i="5"/>
  <c r="AH108" i="5"/>
  <c r="C108" i="5"/>
  <c r="Z99" i="5"/>
  <c r="X99" i="5"/>
  <c r="W99" i="5"/>
  <c r="J98" i="5"/>
  <c r="G98" i="5"/>
  <c r="F98" i="5"/>
  <c r="E98" i="5"/>
  <c r="D98" i="5"/>
  <c r="I98" i="5"/>
  <c r="B98" i="5"/>
  <c r="A98" i="5"/>
  <c r="Z97" i="5"/>
  <c r="X97" i="5"/>
  <c r="W97" i="5"/>
  <c r="J96" i="5"/>
  <c r="G96" i="5"/>
  <c r="F96" i="5"/>
  <c r="E96" i="5"/>
  <c r="D96" i="5"/>
  <c r="I96" i="5"/>
  <c r="B96" i="5"/>
  <c r="A96" i="5"/>
  <c r="Z95" i="5"/>
  <c r="X95" i="5"/>
  <c r="W95" i="5"/>
  <c r="J94" i="5"/>
  <c r="G94" i="5"/>
  <c r="F94" i="5"/>
  <c r="E94" i="5"/>
  <c r="D94" i="5"/>
  <c r="I94" i="5"/>
  <c r="B94" i="5"/>
  <c r="A94" i="5"/>
  <c r="Z93" i="5"/>
  <c r="X93" i="5"/>
  <c r="W93" i="5"/>
  <c r="J92" i="5"/>
  <c r="G92" i="5"/>
  <c r="F92" i="5"/>
  <c r="E92" i="5"/>
  <c r="D92" i="5"/>
  <c r="I92" i="5"/>
  <c r="B92" i="5"/>
  <c r="A92" i="5"/>
  <c r="Z91" i="5"/>
  <c r="X91" i="5"/>
  <c r="W91" i="5"/>
  <c r="J90" i="5"/>
  <c r="G90" i="5"/>
  <c r="F90" i="5"/>
  <c r="E90" i="5"/>
  <c r="D90" i="5"/>
  <c r="I90" i="5"/>
  <c r="B90" i="5"/>
  <c r="A90" i="5"/>
  <c r="Z89" i="5"/>
  <c r="X89" i="5"/>
  <c r="W89" i="5"/>
  <c r="J88" i="5"/>
  <c r="G88" i="5"/>
  <c r="F88" i="5"/>
  <c r="E88" i="5"/>
  <c r="D88" i="5"/>
  <c r="I88" i="5"/>
  <c r="B88" i="5"/>
  <c r="A88" i="5"/>
  <c r="Z87" i="5"/>
  <c r="X87" i="5"/>
  <c r="W87" i="5"/>
  <c r="J86" i="5"/>
  <c r="G86" i="5"/>
  <c r="F86" i="5"/>
  <c r="E86" i="5"/>
  <c r="D86" i="5"/>
  <c r="I86" i="5"/>
  <c r="B86" i="5"/>
  <c r="A86" i="5"/>
  <c r="Z85" i="5"/>
  <c r="X85" i="5"/>
  <c r="W85" i="5"/>
  <c r="J84" i="5"/>
  <c r="G84" i="5"/>
  <c r="F84" i="5"/>
  <c r="E84" i="5"/>
  <c r="D84" i="5"/>
  <c r="I84" i="5"/>
  <c r="B84" i="5"/>
  <c r="A84" i="5"/>
  <c r="Z83" i="5"/>
  <c r="X83" i="5"/>
  <c r="W83" i="5"/>
  <c r="J82" i="5"/>
  <c r="G82" i="5"/>
  <c r="F82" i="5"/>
  <c r="E82" i="5"/>
  <c r="D82" i="5"/>
  <c r="I82" i="5"/>
  <c r="B82" i="5"/>
  <c r="A82" i="5"/>
  <c r="Z81" i="5"/>
  <c r="X81" i="5"/>
  <c r="W81" i="5"/>
  <c r="J80" i="5"/>
  <c r="G80" i="5"/>
  <c r="F80" i="5"/>
  <c r="E80" i="5"/>
  <c r="D80" i="5"/>
  <c r="I80" i="5"/>
  <c r="B80" i="5"/>
  <c r="A80" i="5"/>
  <c r="Z79" i="5"/>
  <c r="X79" i="5"/>
  <c r="W79" i="5"/>
  <c r="J78" i="5"/>
  <c r="G78" i="5"/>
  <c r="F78" i="5"/>
  <c r="E78" i="5"/>
  <c r="D78" i="5"/>
  <c r="I78" i="5"/>
  <c r="B78" i="5"/>
  <c r="A78" i="5"/>
  <c r="Z77" i="5"/>
  <c r="X77" i="5"/>
  <c r="W77" i="5"/>
  <c r="J76" i="5"/>
  <c r="G76" i="5"/>
  <c r="F76" i="5"/>
  <c r="E76" i="5"/>
  <c r="D76" i="5"/>
  <c r="I76" i="5"/>
  <c r="B76" i="5"/>
  <c r="A76" i="5"/>
  <c r="Z75" i="5"/>
  <c r="X75" i="5"/>
  <c r="W75" i="5"/>
  <c r="J74" i="5"/>
  <c r="G74" i="5"/>
  <c r="F74" i="5"/>
  <c r="E74" i="5"/>
  <c r="D74" i="5"/>
  <c r="I74" i="5"/>
  <c r="B74" i="5"/>
  <c r="A74" i="5"/>
  <c r="Z73" i="5"/>
  <c r="X73" i="5"/>
  <c r="W73" i="5"/>
  <c r="J72" i="5"/>
  <c r="G72" i="5"/>
  <c r="F72" i="5"/>
  <c r="E72" i="5"/>
  <c r="D72" i="5"/>
  <c r="I72" i="5"/>
  <c r="B72" i="5"/>
  <c r="A72" i="5"/>
  <c r="Z71" i="5"/>
  <c r="X71" i="5"/>
  <c r="W71" i="5"/>
  <c r="J70" i="5"/>
  <c r="G70" i="5"/>
  <c r="F70" i="5"/>
  <c r="E70" i="5"/>
  <c r="D70" i="5"/>
  <c r="I70" i="5"/>
  <c r="B70" i="5"/>
  <c r="A70" i="5"/>
  <c r="Z69" i="5"/>
  <c r="X69" i="5"/>
  <c r="W69" i="5"/>
  <c r="J68" i="5"/>
  <c r="G68" i="5"/>
  <c r="F68" i="5"/>
  <c r="E68" i="5"/>
  <c r="D68" i="5"/>
  <c r="I68" i="5"/>
  <c r="B68" i="5"/>
  <c r="A68" i="5"/>
  <c r="Z67" i="5"/>
  <c r="X67" i="5"/>
  <c r="W67" i="5"/>
  <c r="J66" i="5"/>
  <c r="G66" i="5"/>
  <c r="F66" i="5"/>
  <c r="E66" i="5"/>
  <c r="D66" i="5"/>
  <c r="I66" i="5"/>
  <c r="B66" i="5"/>
  <c r="A66" i="5"/>
  <c r="Z65" i="5"/>
  <c r="X65" i="5"/>
  <c r="W65" i="5"/>
  <c r="J64" i="5"/>
  <c r="G64" i="5"/>
  <c r="F64" i="5"/>
  <c r="E64" i="5"/>
  <c r="D64" i="5"/>
  <c r="I64" i="5"/>
  <c r="B64" i="5"/>
  <c r="A64" i="5"/>
  <c r="Z63" i="5"/>
  <c r="X63" i="5"/>
  <c r="W63" i="5"/>
  <c r="J62" i="5"/>
  <c r="G62" i="5"/>
  <c r="F62" i="5"/>
  <c r="E62" i="5"/>
  <c r="D62" i="5"/>
  <c r="I62" i="5"/>
  <c r="B62" i="5"/>
  <c r="A62" i="5"/>
  <c r="AE61" i="5"/>
  <c r="A61" i="5"/>
  <c r="Z55" i="5"/>
  <c r="X55" i="5"/>
  <c r="W55" i="5"/>
  <c r="J54" i="5"/>
  <c r="G54" i="5"/>
  <c r="F54" i="5"/>
  <c r="E54" i="5"/>
  <c r="D54" i="5"/>
  <c r="I54" i="5"/>
  <c r="B54" i="5"/>
  <c r="A54" i="5"/>
  <c r="Z53" i="5"/>
  <c r="X53" i="5"/>
  <c r="W53" i="5"/>
  <c r="J52" i="5"/>
  <c r="G52" i="5"/>
  <c r="F52" i="5"/>
  <c r="E52" i="5"/>
  <c r="D52" i="5"/>
  <c r="I52" i="5"/>
  <c r="B52" i="5"/>
  <c r="A52" i="5"/>
  <c r="Z51" i="5"/>
  <c r="X51" i="5"/>
  <c r="W51" i="5"/>
  <c r="J50" i="5"/>
  <c r="G50" i="5"/>
  <c r="F50" i="5"/>
  <c r="E50" i="5"/>
  <c r="D50" i="5"/>
  <c r="I50" i="5"/>
  <c r="B50" i="5"/>
  <c r="A50" i="5"/>
  <c r="Z49" i="5"/>
  <c r="X49" i="5"/>
  <c r="W49" i="5"/>
  <c r="J48" i="5"/>
  <c r="G48" i="5"/>
  <c r="F48" i="5"/>
  <c r="E48" i="5"/>
  <c r="D48" i="5"/>
  <c r="I48" i="5"/>
  <c r="B48" i="5"/>
  <c r="A48" i="5"/>
  <c r="Z47" i="5"/>
  <c r="X47" i="5"/>
  <c r="W47" i="5"/>
  <c r="J46" i="5"/>
  <c r="G46" i="5"/>
  <c r="F46" i="5"/>
  <c r="E46" i="5"/>
  <c r="D46" i="5"/>
  <c r="I46" i="5"/>
  <c r="B46" i="5"/>
  <c r="A46" i="5"/>
  <c r="Z45" i="5"/>
  <c r="X45" i="5"/>
  <c r="W45" i="5"/>
  <c r="J44" i="5"/>
  <c r="G44" i="5"/>
  <c r="F44" i="5"/>
  <c r="E44" i="5"/>
  <c r="D44" i="5"/>
  <c r="I44" i="5"/>
  <c r="B44" i="5"/>
  <c r="A44" i="5"/>
  <c r="Z43" i="5"/>
  <c r="X43" i="5"/>
  <c r="W43" i="5"/>
  <c r="J42" i="5"/>
  <c r="G42" i="5"/>
  <c r="F42" i="5"/>
  <c r="E42" i="5"/>
  <c r="D42" i="5"/>
  <c r="I42" i="5"/>
  <c r="B42" i="5"/>
  <c r="A42" i="5"/>
  <c r="Z41" i="5"/>
  <c r="X41" i="5"/>
  <c r="W41" i="5"/>
  <c r="G20" i="5" s="1"/>
  <c r="J40" i="5"/>
  <c r="G40" i="5"/>
  <c r="F40" i="5"/>
  <c r="E40" i="5"/>
  <c r="D40" i="5"/>
  <c r="I40" i="5"/>
  <c r="B40" i="5"/>
  <c r="A40" i="5"/>
  <c r="Z39" i="5"/>
  <c r="X39" i="5"/>
  <c r="W39" i="5"/>
  <c r="J38" i="5"/>
  <c r="G38" i="5"/>
  <c r="F38" i="5"/>
  <c r="E38" i="5"/>
  <c r="D38" i="5"/>
  <c r="I38" i="5"/>
  <c r="B38" i="5"/>
  <c r="A38" i="5"/>
  <c r="Z37" i="5"/>
  <c r="X37" i="5"/>
  <c r="W37" i="5"/>
  <c r="J36" i="5"/>
  <c r="G36" i="5"/>
  <c r="F36" i="5"/>
  <c r="E36" i="5"/>
  <c r="D36" i="5"/>
  <c r="I36" i="5"/>
  <c r="B36" i="5"/>
  <c r="A36" i="5"/>
  <c r="Z35" i="5"/>
  <c r="G23" i="5"/>
  <c r="X35" i="5"/>
  <c r="W35" i="5"/>
  <c r="J34" i="5"/>
  <c r="G34" i="5"/>
  <c r="F34" i="5"/>
  <c r="E34" i="5"/>
  <c r="D34" i="5"/>
  <c r="I34" i="5"/>
  <c r="B34" i="5"/>
  <c r="A34" i="5"/>
  <c r="AE33" i="5"/>
  <c r="A33" i="5"/>
  <c r="AE31" i="5"/>
  <c r="A31" i="5"/>
  <c r="AE15" i="5"/>
  <c r="AD12" i="5"/>
  <c r="AD10" i="5"/>
  <c r="B10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28" i="1"/>
  <c r="E30" i="1"/>
  <c r="Z30" i="1"/>
  <c r="AA30" i="1"/>
  <c r="AM30" i="1"/>
  <c r="AN30" i="1"/>
  <c r="AV30" i="1"/>
  <c r="AW30" i="1"/>
  <c r="AX30" i="1"/>
  <c r="AY30" i="1"/>
  <c r="AZ30" i="1"/>
  <c r="BA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AC32" i="1"/>
  <c r="CQ32" i="1"/>
  <c r="P32" i="1" s="1"/>
  <c r="FR32" i="1" s="1"/>
  <c r="AD32" i="1"/>
  <c r="AE32" i="1"/>
  <c r="CS32" i="1" s="1"/>
  <c r="R32" i="1" s="1"/>
  <c r="GK32" i="1" s="1"/>
  <c r="AF32" i="1"/>
  <c r="AG32" i="1"/>
  <c r="CU32" i="1" s="1"/>
  <c r="T32" i="1" s="1"/>
  <c r="AG44" i="1" s="1"/>
  <c r="T44" i="1" s="1"/>
  <c r="F57" i="1" s="1"/>
  <c r="AH32" i="1"/>
  <c r="AI32" i="1"/>
  <c r="CW32" i="1" s="1"/>
  <c r="V32" i="1" s="1"/>
  <c r="AJ32" i="1"/>
  <c r="CX32" i="1"/>
  <c r="W32" i="1"/>
  <c r="CR32" i="1"/>
  <c r="Q32" i="1" s="1"/>
  <c r="CV32" i="1"/>
  <c r="U32" i="1" s="1"/>
  <c r="GL32" i="1"/>
  <c r="GN32" i="1"/>
  <c r="GO32" i="1"/>
  <c r="GP32" i="1"/>
  <c r="AC33" i="1"/>
  <c r="AD33" i="1"/>
  <c r="CR33" i="1" s="1"/>
  <c r="Q33" i="1" s="1"/>
  <c r="AE33" i="1"/>
  <c r="CS33" i="1"/>
  <c r="R33" i="1" s="1"/>
  <c r="GK33" i="1" s="1"/>
  <c r="AF33" i="1"/>
  <c r="U36" i="5" s="1"/>
  <c r="AG33" i="1"/>
  <c r="CU33" i="1" s="1"/>
  <c r="T33" i="1" s="1"/>
  <c r="AH33" i="1"/>
  <c r="CV33" i="1" s="1"/>
  <c r="U33" i="1" s="1"/>
  <c r="L37" i="5" s="1"/>
  <c r="Q37" i="5" s="1"/>
  <c r="AI33" i="1"/>
  <c r="CW33" i="1" s="1"/>
  <c r="V33" i="1"/>
  <c r="AI44" i="1" s="1"/>
  <c r="V44" i="1" s="1"/>
  <c r="AJ33" i="1"/>
  <c r="CQ33" i="1"/>
  <c r="P33" i="1" s="1"/>
  <c r="K36" i="5"/>
  <c r="CX33" i="1"/>
  <c r="W33" i="1"/>
  <c r="GL33" i="1"/>
  <c r="GN33" i="1"/>
  <c r="GO33" i="1"/>
  <c r="GP33" i="1"/>
  <c r="AC34" i="1"/>
  <c r="CQ34" i="1" s="1"/>
  <c r="P34" i="1"/>
  <c r="AD34" i="1"/>
  <c r="CR34" i="1" s="1"/>
  <c r="Q34" i="1" s="1"/>
  <c r="AE34" i="1"/>
  <c r="CS34" i="1" s="1"/>
  <c r="R34" i="1" s="1"/>
  <c r="AF34" i="1"/>
  <c r="AG34" i="1"/>
  <c r="CU34" i="1"/>
  <c r="T34" i="1" s="1"/>
  <c r="AH34" i="1"/>
  <c r="CV34" i="1"/>
  <c r="U34" i="1" s="1"/>
  <c r="L39" i="5" s="1"/>
  <c r="Q39" i="5" s="1"/>
  <c r="AI34" i="1"/>
  <c r="CW34" i="1" s="1"/>
  <c r="V34" i="1" s="1"/>
  <c r="AJ34" i="1"/>
  <c r="CX34" i="1" s="1"/>
  <c r="W34" i="1" s="1"/>
  <c r="AJ44" i="1" s="1"/>
  <c r="AJ30" i="1" s="1"/>
  <c r="GL34" i="1"/>
  <c r="GN34" i="1"/>
  <c r="GO34" i="1"/>
  <c r="GP34" i="1"/>
  <c r="AC35" i="1"/>
  <c r="H40" i="5" s="1"/>
  <c r="AD35" i="1"/>
  <c r="CR35" i="1" s="1"/>
  <c r="Q35" i="1" s="1"/>
  <c r="AE35" i="1"/>
  <c r="CS35" i="1"/>
  <c r="R35" i="1" s="1"/>
  <c r="GK35" i="1" s="1"/>
  <c r="AF35" i="1"/>
  <c r="AG35" i="1"/>
  <c r="CU35" i="1" s="1"/>
  <c r="T35" i="1" s="1"/>
  <c r="AH35" i="1"/>
  <c r="CV35" i="1" s="1"/>
  <c r="U35" i="1" s="1"/>
  <c r="L41" i="5" s="1"/>
  <c r="Q41" i="5" s="1"/>
  <c r="AI35" i="1"/>
  <c r="CW35" i="1" s="1"/>
  <c r="V35" i="1" s="1"/>
  <c r="AJ35" i="1"/>
  <c r="CQ35" i="1"/>
  <c r="P35" i="1" s="1"/>
  <c r="K40" i="5" s="1"/>
  <c r="CT35" i="1"/>
  <c r="S35" i="1" s="1"/>
  <c r="CX35" i="1"/>
  <c r="W35" i="1" s="1"/>
  <c r="GL35" i="1"/>
  <c r="GN35" i="1"/>
  <c r="GO35" i="1"/>
  <c r="GP35" i="1"/>
  <c r="AC36" i="1"/>
  <c r="AD36" i="1"/>
  <c r="CR36" i="1" s="1"/>
  <c r="Q36" i="1" s="1"/>
  <c r="AE36" i="1"/>
  <c r="CS36" i="1" s="1"/>
  <c r="R36" i="1" s="1"/>
  <c r="GK36" i="1" s="1"/>
  <c r="AF36" i="1"/>
  <c r="AG36" i="1"/>
  <c r="CU36" i="1" s="1"/>
  <c r="T36" i="1" s="1"/>
  <c r="AH36" i="1"/>
  <c r="AI36" i="1"/>
  <c r="CW36" i="1" s="1"/>
  <c r="V36" i="1" s="1"/>
  <c r="AJ36" i="1"/>
  <c r="CX36" i="1" s="1"/>
  <c r="W36" i="1" s="1"/>
  <c r="CV36" i="1"/>
  <c r="U36" i="1"/>
  <c r="L43" i="5" s="1"/>
  <c r="Q43" i="5" s="1"/>
  <c r="GL36" i="1"/>
  <c r="GN36" i="1"/>
  <c r="GO36" i="1"/>
  <c r="GP36" i="1"/>
  <c r="AC37" i="1"/>
  <c r="AD37" i="1"/>
  <c r="AE37" i="1"/>
  <c r="CS37" i="1" s="1"/>
  <c r="R37" i="1" s="1"/>
  <c r="GK37" i="1" s="1"/>
  <c r="AF37" i="1"/>
  <c r="AG37" i="1"/>
  <c r="CU37" i="1" s="1"/>
  <c r="T37" i="1" s="1"/>
  <c r="AH37" i="1"/>
  <c r="CV37" i="1" s="1"/>
  <c r="U37" i="1" s="1"/>
  <c r="L45" i="5" s="1"/>
  <c r="Q45" i="5" s="1"/>
  <c r="AI37" i="1"/>
  <c r="CW37" i="1" s="1"/>
  <c r="V37" i="1" s="1"/>
  <c r="AJ37" i="1"/>
  <c r="CX37" i="1" s="1"/>
  <c r="CQ37" i="1"/>
  <c r="P37" i="1" s="1"/>
  <c r="K44" i="5" s="1"/>
  <c r="CR37" i="1"/>
  <c r="Q37" i="1" s="1"/>
  <c r="W37" i="1"/>
  <c r="GL37" i="1"/>
  <c r="GN37" i="1"/>
  <c r="GO37" i="1"/>
  <c r="GP37" i="1"/>
  <c r="U38" i="1"/>
  <c r="L47" i="5" s="1"/>
  <c r="Q47" i="5" s="1"/>
  <c r="AC38" i="1"/>
  <c r="CQ38" i="1"/>
  <c r="P38" i="1" s="1"/>
  <c r="K46" i="5" s="1"/>
  <c r="AD38" i="1"/>
  <c r="CR38" i="1" s="1"/>
  <c r="Q38" i="1" s="1"/>
  <c r="AE38" i="1"/>
  <c r="CS38" i="1" s="1"/>
  <c r="R38" i="1" s="1"/>
  <c r="GK38" i="1" s="1"/>
  <c r="AF38" i="1"/>
  <c r="CT38" i="1"/>
  <c r="S38" i="1" s="1"/>
  <c r="AG38" i="1"/>
  <c r="CU38" i="1" s="1"/>
  <c r="T38" i="1" s="1"/>
  <c r="AH38" i="1"/>
  <c r="CV38" i="1" s="1"/>
  <c r="AI38" i="1"/>
  <c r="CW38" i="1" s="1"/>
  <c r="V38" i="1" s="1"/>
  <c r="AJ38" i="1"/>
  <c r="CX38" i="1" s="1"/>
  <c r="W38" i="1" s="1"/>
  <c r="CY38" i="1"/>
  <c r="X38" i="1" s="1"/>
  <c r="T46" i="5" s="1"/>
  <c r="CZ38" i="1"/>
  <c r="Y38" i="1" s="1"/>
  <c r="V46" i="5" s="1"/>
  <c r="GL38" i="1"/>
  <c r="GN38" i="1"/>
  <c r="GO38" i="1"/>
  <c r="GP38" i="1"/>
  <c r="AC39" i="1"/>
  <c r="H48" i="5" s="1"/>
  <c r="AD39" i="1"/>
  <c r="AE39" i="1"/>
  <c r="CS39" i="1" s="1"/>
  <c r="R39" i="1" s="1"/>
  <c r="GK39" i="1" s="1"/>
  <c r="AF39" i="1"/>
  <c r="AG39" i="1"/>
  <c r="CU39" i="1" s="1"/>
  <c r="T39" i="1" s="1"/>
  <c r="AH39" i="1"/>
  <c r="CV39" i="1" s="1"/>
  <c r="U39" i="1" s="1"/>
  <c r="L49" i="5" s="1"/>
  <c r="Q49" i="5" s="1"/>
  <c r="AI39" i="1"/>
  <c r="CW39" i="1" s="1"/>
  <c r="V39" i="1" s="1"/>
  <c r="AJ39" i="1"/>
  <c r="CX39" i="1" s="1"/>
  <c r="W39" i="1" s="1"/>
  <c r="CQ39" i="1"/>
  <c r="P39" i="1" s="1"/>
  <c r="K48" i="5" s="1"/>
  <c r="CR39" i="1"/>
  <c r="Q39" i="1" s="1"/>
  <c r="CY39" i="1"/>
  <c r="X39" i="1" s="1"/>
  <c r="T48" i="5"/>
  <c r="CZ39" i="1"/>
  <c r="Y39" i="1" s="1"/>
  <c r="V48" i="5"/>
  <c r="GL39" i="1"/>
  <c r="GN39" i="1"/>
  <c r="GO39" i="1"/>
  <c r="GP39" i="1"/>
  <c r="AC40" i="1"/>
  <c r="CQ40" i="1" s="1"/>
  <c r="P40" i="1" s="1"/>
  <c r="AD40" i="1"/>
  <c r="CR40" i="1"/>
  <c r="Q40" i="1" s="1"/>
  <c r="AE40" i="1"/>
  <c r="AF40" i="1"/>
  <c r="CT40" i="1" s="1"/>
  <c r="AG40" i="1"/>
  <c r="CU40" i="1" s="1"/>
  <c r="T40" i="1" s="1"/>
  <c r="AH40" i="1"/>
  <c r="CV40" i="1" s="1"/>
  <c r="U40" i="1" s="1"/>
  <c r="L51" i="5" s="1"/>
  <c r="Q51" i="5" s="1"/>
  <c r="AI40" i="1"/>
  <c r="CW40" i="1"/>
  <c r="V40" i="1" s="1"/>
  <c r="AJ40" i="1"/>
  <c r="CS40" i="1"/>
  <c r="R40" i="1" s="1"/>
  <c r="GK40" i="1" s="1"/>
  <c r="S40" i="1"/>
  <c r="CX40" i="1"/>
  <c r="W40" i="1" s="1"/>
  <c r="CY40" i="1"/>
  <c r="X40" i="1" s="1"/>
  <c r="T50" i="5" s="1"/>
  <c r="CZ40" i="1"/>
  <c r="Y40" i="1" s="1"/>
  <c r="V50" i="5" s="1"/>
  <c r="GL40" i="1"/>
  <c r="GN40" i="1"/>
  <c r="GO40" i="1"/>
  <c r="GP40" i="1"/>
  <c r="AC41" i="1"/>
  <c r="CQ41" i="1" s="1"/>
  <c r="P41" i="1" s="1"/>
  <c r="K52" i="5" s="1"/>
  <c r="AD41" i="1"/>
  <c r="CR41" i="1" s="1"/>
  <c r="Q41" i="1" s="1"/>
  <c r="AE41" i="1"/>
  <c r="CS41" i="1"/>
  <c r="R41" i="1" s="1"/>
  <c r="GK41" i="1" s="1"/>
  <c r="AF41" i="1"/>
  <c r="CT41" i="1" s="1"/>
  <c r="AG41" i="1"/>
  <c r="CU41" i="1" s="1"/>
  <c r="T41" i="1" s="1"/>
  <c r="AH41" i="1"/>
  <c r="CV41" i="1"/>
  <c r="U41" i="1" s="1"/>
  <c r="L53" i="5" s="1"/>
  <c r="Q53" i="5" s="1"/>
  <c r="AI41" i="1"/>
  <c r="CW41" i="1"/>
  <c r="V41" i="1" s="1"/>
  <c r="AJ41" i="1"/>
  <c r="S41" i="1"/>
  <c r="CX41" i="1"/>
  <c r="W41" i="1" s="1"/>
  <c r="CY41" i="1"/>
  <c r="X41" i="1" s="1"/>
  <c r="T52" i="5" s="1"/>
  <c r="CZ41" i="1"/>
  <c r="Y41" i="1" s="1"/>
  <c r="V52" i="5" s="1"/>
  <c r="GL41" i="1"/>
  <c r="GN41" i="1"/>
  <c r="GO41" i="1"/>
  <c r="GP41" i="1"/>
  <c r="AC42" i="1"/>
  <c r="AD42" i="1"/>
  <c r="CR42" i="1"/>
  <c r="Q42" i="1" s="1"/>
  <c r="AE42" i="1"/>
  <c r="AF42" i="1"/>
  <c r="CT42" i="1" s="1"/>
  <c r="AG42" i="1"/>
  <c r="AH42" i="1"/>
  <c r="CV42" i="1" s="1"/>
  <c r="U42" i="1" s="1"/>
  <c r="L55" i="5" s="1"/>
  <c r="Q55" i="5" s="1"/>
  <c r="AI42" i="1"/>
  <c r="CW42" i="1" s="1"/>
  <c r="AJ42" i="1"/>
  <c r="CX42" i="1" s="1"/>
  <c r="W42" i="1" s="1"/>
  <c r="CS42" i="1"/>
  <c r="R42" i="1" s="1"/>
  <c r="GK42" i="1" s="1"/>
  <c r="S42" i="1"/>
  <c r="CU42" i="1"/>
  <c r="T42" i="1" s="1"/>
  <c r="V42" i="1"/>
  <c r="CY42" i="1"/>
  <c r="X42" i="1"/>
  <c r="T54" i="5" s="1"/>
  <c r="CZ42" i="1"/>
  <c r="Y42" i="1"/>
  <c r="V54" i="5" s="1"/>
  <c r="GL42" i="1"/>
  <c r="GN42" i="1"/>
  <c r="GO42" i="1"/>
  <c r="GP42" i="1"/>
  <c r="B44" i="1"/>
  <c r="B30" i="1" s="1"/>
  <c r="C44" i="1"/>
  <c r="C30" i="1" s="1"/>
  <c r="D44" i="1"/>
  <c r="D30" i="1"/>
  <c r="F44" i="1"/>
  <c r="F30" i="1" s="1"/>
  <c r="G44" i="1"/>
  <c r="BB44" i="1"/>
  <c r="BB30" i="1"/>
  <c r="D65" i="1"/>
  <c r="E67" i="1"/>
  <c r="Z67" i="1"/>
  <c r="AA67" i="1"/>
  <c r="AM67" i="1"/>
  <c r="AN67" i="1"/>
  <c r="AV67" i="1"/>
  <c r="AW67" i="1"/>
  <c r="AX67" i="1"/>
  <c r="AY67" i="1"/>
  <c r="AZ67" i="1"/>
  <c r="BA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AC69" i="1"/>
  <c r="AD69" i="1"/>
  <c r="AB69" i="1" s="1"/>
  <c r="AE69" i="1"/>
  <c r="CS69" i="1" s="1"/>
  <c r="R69" i="1" s="1"/>
  <c r="GK69" i="1" s="1"/>
  <c r="AF69" i="1"/>
  <c r="CT69" i="1" s="1"/>
  <c r="S69" i="1" s="1"/>
  <c r="AG69" i="1"/>
  <c r="CU69" i="1" s="1"/>
  <c r="T69" i="1" s="1"/>
  <c r="AH69" i="1"/>
  <c r="CV69" i="1" s="1"/>
  <c r="U69" i="1" s="1"/>
  <c r="L63" i="5"/>
  <c r="Q63" i="5" s="1"/>
  <c r="AI69" i="1"/>
  <c r="CW69" i="1" s="1"/>
  <c r="V69" i="1" s="1"/>
  <c r="AJ69" i="1"/>
  <c r="CX69" i="1" s="1"/>
  <c r="W69" i="1" s="1"/>
  <c r="GL69" i="1"/>
  <c r="GN69" i="1"/>
  <c r="GO69" i="1"/>
  <c r="GP69" i="1"/>
  <c r="AC70" i="1"/>
  <c r="CQ70" i="1" s="1"/>
  <c r="P70" i="1" s="1"/>
  <c r="K64" i="5" s="1"/>
  <c r="AD70" i="1"/>
  <c r="CR70" i="1" s="1"/>
  <c r="Q70" i="1" s="1"/>
  <c r="AE70" i="1"/>
  <c r="AF70" i="1"/>
  <c r="CT70" i="1"/>
  <c r="S70" i="1" s="1"/>
  <c r="AG70" i="1"/>
  <c r="CU70" i="1" s="1"/>
  <c r="T70" i="1" s="1"/>
  <c r="AH70" i="1"/>
  <c r="CV70" i="1"/>
  <c r="U70" i="1" s="1"/>
  <c r="L65" i="5" s="1"/>
  <c r="Q65" i="5" s="1"/>
  <c r="AI70" i="1"/>
  <c r="CW70" i="1" s="1"/>
  <c r="V70" i="1" s="1"/>
  <c r="AJ70" i="1"/>
  <c r="CX70" i="1" s="1"/>
  <c r="W70" i="1"/>
  <c r="CS70" i="1"/>
  <c r="R70" i="1" s="1"/>
  <c r="GL70" i="1"/>
  <c r="GN70" i="1"/>
  <c r="GO70" i="1"/>
  <c r="GP70" i="1"/>
  <c r="AC71" i="1"/>
  <c r="CQ71" i="1" s="1"/>
  <c r="P71" i="1" s="1"/>
  <c r="K66" i="5" s="1"/>
  <c r="AD71" i="1"/>
  <c r="CR71" i="1" s="1"/>
  <c r="Q71" i="1" s="1"/>
  <c r="AE71" i="1"/>
  <c r="CS71" i="1" s="1"/>
  <c r="R71" i="1" s="1"/>
  <c r="AF71" i="1"/>
  <c r="CT71" i="1" s="1"/>
  <c r="S71" i="1" s="1"/>
  <c r="U66" i="5"/>
  <c r="AG71" i="1"/>
  <c r="CU71" i="1" s="1"/>
  <c r="T71" i="1" s="1"/>
  <c r="AH71" i="1"/>
  <c r="CV71" i="1" s="1"/>
  <c r="U71" i="1"/>
  <c r="L67" i="5" s="1"/>
  <c r="Q67" i="5" s="1"/>
  <c r="AI71" i="1"/>
  <c r="CW71" i="1" s="1"/>
  <c r="V71" i="1" s="1"/>
  <c r="AJ71" i="1"/>
  <c r="CX71" i="1" s="1"/>
  <c r="W71" i="1" s="1"/>
  <c r="GK71" i="1"/>
  <c r="GL71" i="1"/>
  <c r="GN71" i="1"/>
  <c r="GO71" i="1"/>
  <c r="GP71" i="1"/>
  <c r="AC72" i="1"/>
  <c r="CQ72" i="1" s="1"/>
  <c r="AD72" i="1"/>
  <c r="CR72" i="1" s="1"/>
  <c r="Q72" i="1" s="1"/>
  <c r="AE72" i="1"/>
  <c r="AF72" i="1"/>
  <c r="S68" i="5"/>
  <c r="AG72" i="1"/>
  <c r="CU72" i="1" s="1"/>
  <c r="T72" i="1" s="1"/>
  <c r="AH72" i="1"/>
  <c r="AI72" i="1"/>
  <c r="CW72" i="1"/>
  <c r="V72" i="1" s="1"/>
  <c r="AJ72" i="1"/>
  <c r="CX72" i="1" s="1"/>
  <c r="W72" i="1" s="1"/>
  <c r="P72" i="1"/>
  <c r="K68" i="5" s="1"/>
  <c r="CS72" i="1"/>
  <c r="R72" i="1" s="1"/>
  <c r="CV72" i="1"/>
  <c r="U72" i="1" s="1"/>
  <c r="L69" i="5" s="1"/>
  <c r="Q69" i="5" s="1"/>
  <c r="GL72" i="1"/>
  <c r="GN72" i="1"/>
  <c r="GO72" i="1"/>
  <c r="GP72" i="1"/>
  <c r="R73" i="1"/>
  <c r="AC73" i="1"/>
  <c r="AD73" i="1"/>
  <c r="AE73" i="1"/>
  <c r="CS73" i="1" s="1"/>
  <c r="AF73" i="1"/>
  <c r="CT73" i="1" s="1"/>
  <c r="S73" i="1" s="1"/>
  <c r="AG73" i="1"/>
  <c r="CU73" i="1" s="1"/>
  <c r="T73" i="1" s="1"/>
  <c r="AH73" i="1"/>
  <c r="CV73" i="1"/>
  <c r="U73" i="1" s="1"/>
  <c r="L71" i="5" s="1"/>
  <c r="Q71" i="5" s="1"/>
  <c r="AI73" i="1"/>
  <c r="CW73" i="1" s="1"/>
  <c r="V73" i="1" s="1"/>
  <c r="AJ73" i="1"/>
  <c r="CX73" i="1"/>
  <c r="W73" i="1" s="1"/>
  <c r="GK73" i="1"/>
  <c r="GL73" i="1"/>
  <c r="GN73" i="1"/>
  <c r="GO73" i="1"/>
  <c r="GP73" i="1"/>
  <c r="AC74" i="1"/>
  <c r="AB74" i="1" s="1"/>
  <c r="AD74" i="1"/>
  <c r="AE74" i="1"/>
  <c r="S72" i="5" s="1"/>
  <c r="AF74" i="1"/>
  <c r="CT74" i="1" s="1"/>
  <c r="S74" i="1" s="1"/>
  <c r="AG74" i="1"/>
  <c r="CU74" i="1" s="1"/>
  <c r="T74" i="1" s="1"/>
  <c r="AH74" i="1"/>
  <c r="CV74" i="1" s="1"/>
  <c r="U74" i="1" s="1"/>
  <c r="L73" i="5" s="1"/>
  <c r="Q73" i="5" s="1"/>
  <c r="AI74" i="1"/>
  <c r="CW74" i="1" s="1"/>
  <c r="V74" i="1" s="1"/>
  <c r="AJ74" i="1"/>
  <c r="CX74" i="1"/>
  <c r="W74" i="1" s="1"/>
  <c r="CR74" i="1"/>
  <c r="Q74" i="1" s="1"/>
  <c r="GL74" i="1"/>
  <c r="GN74" i="1"/>
  <c r="GO74" i="1"/>
  <c r="GP74" i="1"/>
  <c r="AC75" i="1"/>
  <c r="AD75" i="1"/>
  <c r="CR75" i="1" s="1"/>
  <c r="Q75" i="1"/>
  <c r="AE75" i="1"/>
  <c r="CS75" i="1" s="1"/>
  <c r="R75" i="1" s="1"/>
  <c r="GK75" i="1" s="1"/>
  <c r="AF75" i="1"/>
  <c r="CT75" i="1" s="1"/>
  <c r="AG75" i="1"/>
  <c r="AH75" i="1"/>
  <c r="CV75" i="1" s="1"/>
  <c r="U75" i="1" s="1"/>
  <c r="L75" i="5" s="1"/>
  <c r="Q75" i="5" s="1"/>
  <c r="AI75" i="1"/>
  <c r="CW75" i="1" s="1"/>
  <c r="V75" i="1" s="1"/>
  <c r="AJ75" i="1"/>
  <c r="CQ75" i="1"/>
  <c r="P75" i="1" s="1"/>
  <c r="K74" i="5" s="1"/>
  <c r="S75" i="1"/>
  <c r="CU75" i="1"/>
  <c r="T75" i="1" s="1"/>
  <c r="CX75" i="1"/>
  <c r="W75" i="1" s="1"/>
  <c r="GL75" i="1"/>
  <c r="GN75" i="1"/>
  <c r="GO75" i="1"/>
  <c r="GP75" i="1"/>
  <c r="Q76" i="1"/>
  <c r="AC76" i="1"/>
  <c r="AD76" i="1"/>
  <c r="CR76" i="1" s="1"/>
  <c r="AE76" i="1"/>
  <c r="AF76" i="1"/>
  <c r="CT76" i="1" s="1"/>
  <c r="S76" i="1"/>
  <c r="AG76" i="1"/>
  <c r="AH76" i="1"/>
  <c r="CV76" i="1" s="1"/>
  <c r="AI76" i="1"/>
  <c r="CW76" i="1"/>
  <c r="V76" i="1" s="1"/>
  <c r="AJ76" i="1"/>
  <c r="CX76" i="1" s="1"/>
  <c r="W76" i="1" s="1"/>
  <c r="CQ76" i="1"/>
  <c r="P76" i="1" s="1"/>
  <c r="CS76" i="1"/>
  <c r="R76" i="1" s="1"/>
  <c r="GK76" i="1" s="1"/>
  <c r="CU76" i="1"/>
  <c r="T76" i="1" s="1"/>
  <c r="U76" i="1"/>
  <c r="L77" i="5"/>
  <c r="Q77" i="5" s="1"/>
  <c r="GL76" i="1"/>
  <c r="GN76" i="1"/>
  <c r="GO76" i="1"/>
  <c r="GP76" i="1"/>
  <c r="AC77" i="1"/>
  <c r="AD77" i="1"/>
  <c r="CR77" i="1" s="1"/>
  <c r="Q77" i="1" s="1"/>
  <c r="AE77" i="1"/>
  <c r="AF77" i="1"/>
  <c r="AG77" i="1"/>
  <c r="AH77" i="1"/>
  <c r="CV77" i="1" s="1"/>
  <c r="U77" i="1" s="1"/>
  <c r="L79" i="5" s="1"/>
  <c r="Q79" i="5" s="1"/>
  <c r="AI77" i="1"/>
  <c r="CW77" i="1" s="1"/>
  <c r="AJ77" i="1"/>
  <c r="CX77" i="1" s="1"/>
  <c r="W77" i="1" s="1"/>
  <c r="CU77" i="1"/>
  <c r="T77" i="1" s="1"/>
  <c r="V77" i="1"/>
  <c r="GL77" i="1"/>
  <c r="GN77" i="1"/>
  <c r="GO77" i="1"/>
  <c r="GP77" i="1"/>
  <c r="AC78" i="1"/>
  <c r="AD78" i="1"/>
  <c r="CR78" i="1" s="1"/>
  <c r="Q78" i="1" s="1"/>
  <c r="AE78" i="1"/>
  <c r="AF78" i="1"/>
  <c r="CT78" i="1" s="1"/>
  <c r="S78" i="1" s="1"/>
  <c r="AG78" i="1"/>
  <c r="CU78" i="1" s="1"/>
  <c r="T78" i="1" s="1"/>
  <c r="AH78" i="1"/>
  <c r="CV78" i="1" s="1"/>
  <c r="U78" i="1" s="1"/>
  <c r="L81" i="5" s="1"/>
  <c r="Q81" i="5" s="1"/>
  <c r="AI78" i="1"/>
  <c r="CW78" i="1" s="1"/>
  <c r="V78" i="1" s="1"/>
  <c r="AJ78" i="1"/>
  <c r="CX78" i="1" s="1"/>
  <c r="W78" i="1" s="1"/>
  <c r="CS78" i="1"/>
  <c r="R78" i="1" s="1"/>
  <c r="GK78" i="1" s="1"/>
  <c r="GL78" i="1"/>
  <c r="GN78" i="1"/>
  <c r="GO78" i="1"/>
  <c r="GP78" i="1"/>
  <c r="AC79" i="1"/>
  <c r="AD79" i="1"/>
  <c r="CR79" i="1" s="1"/>
  <c r="Q79" i="1" s="1"/>
  <c r="AE79" i="1"/>
  <c r="CS79" i="1" s="1"/>
  <c r="AF79" i="1"/>
  <c r="CT79" i="1" s="1"/>
  <c r="S79" i="1" s="1"/>
  <c r="U82" i="5"/>
  <c r="AG79" i="1"/>
  <c r="AH79" i="1"/>
  <c r="CV79" i="1" s="1"/>
  <c r="U79" i="1"/>
  <c r="L83" i="5" s="1"/>
  <c r="Q83" i="5" s="1"/>
  <c r="AI79" i="1"/>
  <c r="CW79" i="1" s="1"/>
  <c r="V79" i="1" s="1"/>
  <c r="AJ79" i="1"/>
  <c r="CX79" i="1" s="1"/>
  <c r="CQ79" i="1"/>
  <c r="P79" i="1"/>
  <c r="K82" i="5" s="1"/>
  <c r="R79" i="1"/>
  <c r="GK79" i="1" s="1"/>
  <c r="CU79" i="1"/>
  <c r="T79" i="1" s="1"/>
  <c r="W79" i="1"/>
  <c r="GL79" i="1"/>
  <c r="GN79" i="1"/>
  <c r="GO79" i="1"/>
  <c r="GP79" i="1"/>
  <c r="AC80" i="1"/>
  <c r="AD80" i="1"/>
  <c r="AE80" i="1"/>
  <c r="AF80" i="1"/>
  <c r="CT80" i="1"/>
  <c r="S80" i="1" s="1"/>
  <c r="AG80" i="1"/>
  <c r="CU80" i="1" s="1"/>
  <c r="T80" i="1" s="1"/>
  <c r="AH80" i="1"/>
  <c r="AI80" i="1"/>
  <c r="CW80" i="1"/>
  <c r="V80" i="1" s="1"/>
  <c r="AJ80" i="1"/>
  <c r="CX80" i="1" s="1"/>
  <c r="W80" i="1" s="1"/>
  <c r="CQ80" i="1"/>
  <c r="P80" i="1" s="1"/>
  <c r="K84" i="5" s="1"/>
  <c r="CR80" i="1"/>
  <c r="Q80" i="1" s="1"/>
  <c r="CP80" i="1" s="1"/>
  <c r="O80" i="1" s="1"/>
  <c r="CV80" i="1"/>
  <c r="U80" i="1" s="1"/>
  <c r="L85" i="5" s="1"/>
  <c r="Q85" i="5" s="1"/>
  <c r="GL80" i="1"/>
  <c r="GN80" i="1"/>
  <c r="GO80" i="1"/>
  <c r="GP80" i="1"/>
  <c r="AC81" i="1"/>
  <c r="AD81" i="1"/>
  <c r="CR81" i="1" s="1"/>
  <c r="Q81" i="1" s="1"/>
  <c r="AE81" i="1"/>
  <c r="CS81" i="1" s="1"/>
  <c r="R81" i="1"/>
  <c r="GK81" i="1"/>
  <c r="AF81" i="1"/>
  <c r="CT81" i="1" s="1"/>
  <c r="AG81" i="1"/>
  <c r="CU81" i="1"/>
  <c r="T81" i="1"/>
  <c r="AH81" i="1"/>
  <c r="CV81" i="1" s="1"/>
  <c r="U81" i="1"/>
  <c r="L87" i="5"/>
  <c r="Q87" i="5" s="1"/>
  <c r="AI81" i="1"/>
  <c r="CW81" i="1"/>
  <c r="V81" i="1"/>
  <c r="AJ81" i="1"/>
  <c r="CX81" i="1" s="1"/>
  <c r="W81" i="1" s="1"/>
  <c r="S81" i="1"/>
  <c r="GL81" i="1"/>
  <c r="GN81" i="1"/>
  <c r="GO81" i="1"/>
  <c r="GP81" i="1"/>
  <c r="AC82" i="1"/>
  <c r="CQ82" i="1" s="1"/>
  <c r="P82" i="1" s="1"/>
  <c r="K88" i="5" s="1"/>
  <c r="AD82" i="1"/>
  <c r="AE82" i="1"/>
  <c r="CS82" i="1" s="1"/>
  <c r="R82" i="1" s="1"/>
  <c r="GK82" i="1" s="1"/>
  <c r="AF82" i="1"/>
  <c r="AG82" i="1"/>
  <c r="CU82" i="1" s="1"/>
  <c r="T82" i="1" s="1"/>
  <c r="AH82" i="1"/>
  <c r="CV82" i="1" s="1"/>
  <c r="U82" i="1" s="1"/>
  <c r="L89" i="5" s="1"/>
  <c r="Q89" i="5" s="1"/>
  <c r="AI82" i="1"/>
  <c r="CW82" i="1" s="1"/>
  <c r="V82" i="1"/>
  <c r="AJ82" i="1"/>
  <c r="CX82" i="1" s="1"/>
  <c r="W82" i="1" s="1"/>
  <c r="GL82" i="1"/>
  <c r="GN82" i="1"/>
  <c r="GO82" i="1"/>
  <c r="GP82" i="1"/>
  <c r="AC83" i="1"/>
  <c r="AD83" i="1"/>
  <c r="CR83" i="1" s="1"/>
  <c r="Q83" i="1" s="1"/>
  <c r="AE83" i="1"/>
  <c r="CS83" i="1" s="1"/>
  <c r="R83" i="1" s="1"/>
  <c r="GK83" i="1" s="1"/>
  <c r="AF83" i="1"/>
  <c r="AG83" i="1"/>
  <c r="CU83" i="1" s="1"/>
  <c r="T83" i="1"/>
  <c r="AH83" i="1"/>
  <c r="CV83" i="1"/>
  <c r="U83" i="1" s="1"/>
  <c r="L91" i="5"/>
  <c r="Q91" i="5" s="1"/>
  <c r="AI83" i="1"/>
  <c r="CW83" i="1" s="1"/>
  <c r="V83" i="1" s="1"/>
  <c r="AJ83" i="1"/>
  <c r="CX83" i="1" s="1"/>
  <c r="W83" i="1" s="1"/>
  <c r="GL83" i="1"/>
  <c r="GN83" i="1"/>
  <c r="GO83" i="1"/>
  <c r="GP83" i="1"/>
  <c r="AC84" i="1"/>
  <c r="AD84" i="1"/>
  <c r="CR84" i="1" s="1"/>
  <c r="AE84" i="1"/>
  <c r="CS84" i="1" s="1"/>
  <c r="R84" i="1" s="1"/>
  <c r="GK84" i="1" s="1"/>
  <c r="AF84" i="1"/>
  <c r="S92" i="5"/>
  <c r="AG84" i="1"/>
  <c r="AH84" i="1"/>
  <c r="CV84" i="1" s="1"/>
  <c r="U84" i="1"/>
  <c r="L93" i="5" s="1"/>
  <c r="Q93" i="5"/>
  <c r="AI84" i="1"/>
  <c r="CW84" i="1" s="1"/>
  <c r="V84" i="1" s="1"/>
  <c r="AJ84" i="1"/>
  <c r="CX84" i="1"/>
  <c r="W84" i="1"/>
  <c r="CQ84" i="1"/>
  <c r="P84" i="1" s="1"/>
  <c r="Q84" i="1"/>
  <c r="CU84" i="1"/>
  <c r="T84" i="1" s="1"/>
  <c r="CY84" i="1"/>
  <c r="X84" i="1"/>
  <c r="T92" i="5" s="1"/>
  <c r="CZ84" i="1"/>
  <c r="Y84" i="1" s="1"/>
  <c r="V92" i="5" s="1"/>
  <c r="GL84" i="1"/>
  <c r="GN84" i="1"/>
  <c r="GO84" i="1"/>
  <c r="GP84" i="1"/>
  <c r="AC85" i="1"/>
  <c r="AD85" i="1"/>
  <c r="AE85" i="1"/>
  <c r="CS85" i="1" s="1"/>
  <c r="R85" i="1" s="1"/>
  <c r="AF85" i="1"/>
  <c r="CT85" i="1" s="1"/>
  <c r="S85" i="1" s="1"/>
  <c r="AG85" i="1"/>
  <c r="CU85" i="1"/>
  <c r="T85" i="1" s="1"/>
  <c r="AH85" i="1"/>
  <c r="CV85" i="1" s="1"/>
  <c r="U85" i="1" s="1"/>
  <c r="L95" i="5" s="1"/>
  <c r="Q95" i="5" s="1"/>
  <c r="AI85" i="1"/>
  <c r="CW85" i="1"/>
  <c r="V85" i="1" s="1"/>
  <c r="AJ85" i="1"/>
  <c r="CX85" i="1" s="1"/>
  <c r="W85" i="1" s="1"/>
  <c r="CY85" i="1"/>
  <c r="X85" i="1" s="1"/>
  <c r="T94" i="5" s="1"/>
  <c r="CZ85" i="1"/>
  <c r="Y85" i="1" s="1"/>
  <c r="V94" i="5" s="1"/>
  <c r="GL85" i="1"/>
  <c r="GN85" i="1"/>
  <c r="GO85" i="1"/>
  <c r="GP85" i="1"/>
  <c r="AC86" i="1"/>
  <c r="CQ86" i="1" s="1"/>
  <c r="P86" i="1" s="1"/>
  <c r="K96" i="5" s="1"/>
  <c r="AD86" i="1"/>
  <c r="AE86" i="1"/>
  <c r="CS86" i="1"/>
  <c r="R86" i="1" s="1"/>
  <c r="GK86" i="1"/>
  <c r="AF86" i="1"/>
  <c r="CT86" i="1" s="1"/>
  <c r="S86" i="1" s="1"/>
  <c r="AG86" i="1"/>
  <c r="CU86" i="1" s="1"/>
  <c r="T86" i="1"/>
  <c r="AH86" i="1"/>
  <c r="CV86" i="1" s="1"/>
  <c r="U86" i="1" s="1"/>
  <c r="L97" i="5" s="1"/>
  <c r="Q97" i="5" s="1"/>
  <c r="AI86" i="1"/>
  <c r="CW86" i="1" s="1"/>
  <c r="V86" i="1" s="1"/>
  <c r="AJ86" i="1"/>
  <c r="CX86" i="1"/>
  <c r="W86" i="1" s="1"/>
  <c r="CY86" i="1"/>
  <c r="X86" i="1" s="1"/>
  <c r="T96" i="5" s="1"/>
  <c r="CZ86" i="1"/>
  <c r="Y86" i="1"/>
  <c r="V96" i="5"/>
  <c r="GL86" i="1"/>
  <c r="GN86" i="1"/>
  <c r="GO86" i="1"/>
  <c r="GP86" i="1"/>
  <c r="AC87" i="1"/>
  <c r="CQ87" i="1" s="1"/>
  <c r="P87" i="1" s="1"/>
  <c r="K98" i="5" s="1"/>
  <c r="AD87" i="1"/>
  <c r="CR87" i="1" s="1"/>
  <c r="Q87" i="1" s="1"/>
  <c r="AE87" i="1"/>
  <c r="CS87" i="1" s="1"/>
  <c r="R87" i="1" s="1"/>
  <c r="GK87" i="1" s="1"/>
  <c r="AF87" i="1"/>
  <c r="AG87" i="1"/>
  <c r="CU87" i="1" s="1"/>
  <c r="AH87" i="1"/>
  <c r="CV87" i="1"/>
  <c r="U87" i="1" s="1"/>
  <c r="L99" i="5" s="1"/>
  <c r="Q99" i="5" s="1"/>
  <c r="AI87" i="1"/>
  <c r="CW87" i="1" s="1"/>
  <c r="AJ87" i="1"/>
  <c r="CX87" i="1"/>
  <c r="W87" i="1" s="1"/>
  <c r="T87" i="1"/>
  <c r="V87" i="1"/>
  <c r="CY87" i="1"/>
  <c r="X87" i="1" s="1"/>
  <c r="T98" i="5" s="1"/>
  <c r="CZ87" i="1"/>
  <c r="Y87" i="1" s="1"/>
  <c r="V98" i="5" s="1"/>
  <c r="GL87" i="1"/>
  <c r="GN87" i="1"/>
  <c r="GO87" i="1"/>
  <c r="GP87" i="1"/>
  <c r="B89" i="1"/>
  <c r="B67" i="1"/>
  <c r="C89" i="1"/>
  <c r="C67" i="1"/>
  <c r="D89" i="1"/>
  <c r="D67" i="1"/>
  <c r="F89" i="1"/>
  <c r="F67" i="1"/>
  <c r="G89" i="1"/>
  <c r="G67" i="1"/>
  <c r="BB89" i="1"/>
  <c r="BB67" i="1"/>
  <c r="B110" i="1"/>
  <c r="B26" i="1" s="1"/>
  <c r="C110" i="1"/>
  <c r="C26" i="1" s="1"/>
  <c r="D110" i="1"/>
  <c r="D26" i="1"/>
  <c r="F110" i="1"/>
  <c r="F26" i="1" s="1"/>
  <c r="G110" i="1"/>
  <c r="G26" i="1" s="1"/>
  <c r="D132" i="1"/>
  <c r="E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136" i="1"/>
  <c r="E138" i="1"/>
  <c r="Z138" i="1"/>
  <c r="AA138" i="1"/>
  <c r="AM138" i="1"/>
  <c r="AN138" i="1"/>
  <c r="AV138" i="1"/>
  <c r="AW138" i="1"/>
  <c r="AX138" i="1"/>
  <c r="AY138" i="1"/>
  <c r="AZ138" i="1"/>
  <c r="BA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C140" i="1"/>
  <c r="D140" i="1"/>
  <c r="AC140" i="1"/>
  <c r="H116" i="5" s="1"/>
  <c r="AD140" i="1"/>
  <c r="H115" i="5"/>
  <c r="AE140" i="1"/>
  <c r="AF140" i="1"/>
  <c r="AG140" i="1"/>
  <c r="AH140" i="1"/>
  <c r="CV140" i="1" s="1"/>
  <c r="U140" i="1" s="1"/>
  <c r="AI140" i="1"/>
  <c r="CW140" i="1" s="1"/>
  <c r="V140" i="1" s="1"/>
  <c r="AJ140" i="1"/>
  <c r="CX140" i="1" s="1"/>
  <c r="W140" i="1" s="1"/>
  <c r="CR140" i="1"/>
  <c r="Q140" i="1"/>
  <c r="K115" i="5" s="1"/>
  <c r="CS140" i="1"/>
  <c r="R140" i="1" s="1"/>
  <c r="CU140" i="1"/>
  <c r="T140" i="1" s="1"/>
  <c r="FR140" i="1"/>
  <c r="GL140" i="1"/>
  <c r="GN140" i="1"/>
  <c r="GP140" i="1"/>
  <c r="C141" i="1"/>
  <c r="D141" i="1"/>
  <c r="AC141" i="1"/>
  <c r="AD141" i="1"/>
  <c r="AE141" i="1"/>
  <c r="AF141" i="1"/>
  <c r="CT141" i="1" s="1"/>
  <c r="S141" i="1" s="1"/>
  <c r="K122" i="5" s="1"/>
  <c r="AG141" i="1"/>
  <c r="AH141" i="1"/>
  <c r="CV141" i="1" s="1"/>
  <c r="U141" i="1" s="1"/>
  <c r="AI141" i="1"/>
  <c r="CW141" i="1" s="1"/>
  <c r="V141" i="1" s="1"/>
  <c r="AJ141" i="1"/>
  <c r="CX141" i="1"/>
  <c r="W141" i="1" s="1"/>
  <c r="CS141" i="1"/>
  <c r="R141" i="1" s="1"/>
  <c r="CU141" i="1"/>
  <c r="T141" i="1" s="1"/>
  <c r="FR141" i="1"/>
  <c r="GL141" i="1"/>
  <c r="GN141" i="1"/>
  <c r="GP141" i="1"/>
  <c r="C142" i="1"/>
  <c r="D142" i="1"/>
  <c r="AC142" i="1"/>
  <c r="AD142" i="1"/>
  <c r="AE142" i="1"/>
  <c r="CS142" i="1" s="1"/>
  <c r="R142" i="1" s="1"/>
  <c r="GK142" i="1" s="1"/>
  <c r="AF142" i="1"/>
  <c r="CT142" i="1" s="1"/>
  <c r="S142" i="1" s="1"/>
  <c r="K130" i="5" s="1"/>
  <c r="AG142" i="1"/>
  <c r="CU142" i="1" s="1"/>
  <c r="T142" i="1"/>
  <c r="AH142" i="1"/>
  <c r="CV142" i="1" s="1"/>
  <c r="U142" i="1" s="1"/>
  <c r="AI142" i="1"/>
  <c r="CW142" i="1" s="1"/>
  <c r="V142" i="1" s="1"/>
  <c r="AJ142" i="1"/>
  <c r="CX142" i="1" s="1"/>
  <c r="W142" i="1" s="1"/>
  <c r="FR142" i="1"/>
  <c r="GL142" i="1"/>
  <c r="GN142" i="1"/>
  <c r="GP142" i="1"/>
  <c r="C143" i="1"/>
  <c r="D143" i="1"/>
  <c r="AC143" i="1"/>
  <c r="AD143" i="1"/>
  <c r="AE143" i="1"/>
  <c r="CS143" i="1"/>
  <c r="R143" i="1" s="1"/>
  <c r="GK143" i="1"/>
  <c r="AF143" i="1"/>
  <c r="AG143" i="1"/>
  <c r="CU143" i="1" s="1"/>
  <c r="T143" i="1" s="1"/>
  <c r="AH143" i="1"/>
  <c r="CV143" i="1"/>
  <c r="U143" i="1" s="1"/>
  <c r="AI143" i="1"/>
  <c r="CW143" i="1" s="1"/>
  <c r="V143" i="1"/>
  <c r="AJ143" i="1"/>
  <c r="CX143" i="1" s="1"/>
  <c r="W143" i="1" s="1"/>
  <c r="FR143" i="1"/>
  <c r="GL143" i="1"/>
  <c r="GN143" i="1"/>
  <c r="GP143" i="1"/>
  <c r="C144" i="1"/>
  <c r="D144" i="1"/>
  <c r="AC144" i="1"/>
  <c r="H147" i="5"/>
  <c r="AD144" i="1"/>
  <c r="CR144" i="1" s="1"/>
  <c r="Q144" i="1" s="1"/>
  <c r="AE144" i="1"/>
  <c r="CS144" i="1" s="1"/>
  <c r="R144" i="1" s="1"/>
  <c r="GK144" i="1" s="1"/>
  <c r="AF144" i="1"/>
  <c r="AG144" i="1"/>
  <c r="AH144" i="1"/>
  <c r="CV144" i="1"/>
  <c r="U144" i="1" s="1"/>
  <c r="AI144" i="1"/>
  <c r="CW144" i="1" s="1"/>
  <c r="V144" i="1" s="1"/>
  <c r="AJ144" i="1"/>
  <c r="CX144" i="1" s="1"/>
  <c r="W144" i="1"/>
  <c r="CU144" i="1"/>
  <c r="T144" i="1" s="1"/>
  <c r="FR144" i="1"/>
  <c r="GL144" i="1"/>
  <c r="GN144" i="1"/>
  <c r="GP144" i="1"/>
  <c r="C145" i="1"/>
  <c r="D145" i="1"/>
  <c r="AC145" i="1"/>
  <c r="AD145" i="1"/>
  <c r="H154" i="5"/>
  <c r="AE145" i="1"/>
  <c r="AF145" i="1"/>
  <c r="AG145" i="1"/>
  <c r="CU145" i="1" s="1"/>
  <c r="T145" i="1" s="1"/>
  <c r="AH145" i="1"/>
  <c r="CV145" i="1" s="1"/>
  <c r="U145" i="1" s="1"/>
  <c r="AI145" i="1"/>
  <c r="CW145" i="1"/>
  <c r="V145" i="1" s="1"/>
  <c r="AJ145" i="1"/>
  <c r="CX145" i="1" s="1"/>
  <c r="W145" i="1" s="1"/>
  <c r="CR145" i="1"/>
  <c r="Q145" i="1" s="1"/>
  <c r="K154" i="5" s="1"/>
  <c r="FR145" i="1"/>
  <c r="GL145" i="1"/>
  <c r="GN145" i="1"/>
  <c r="GP145" i="1"/>
  <c r="C146" i="1"/>
  <c r="D146" i="1"/>
  <c r="AC146" i="1"/>
  <c r="AD146" i="1"/>
  <c r="H163" i="5" s="1"/>
  <c r="AE146" i="1"/>
  <c r="AF146" i="1"/>
  <c r="CT146" i="1" s="1"/>
  <c r="S146" i="1" s="1"/>
  <c r="K162" i="5" s="1"/>
  <c r="AG146" i="1"/>
  <c r="CU146" i="1" s="1"/>
  <c r="AH146" i="1"/>
  <c r="AI146" i="1"/>
  <c r="CW146" i="1"/>
  <c r="V146" i="1" s="1"/>
  <c r="AJ146" i="1"/>
  <c r="CX146" i="1" s="1"/>
  <c r="W146" i="1" s="1"/>
  <c r="CR146" i="1"/>
  <c r="Q146" i="1" s="1"/>
  <c r="K163" i="5" s="1"/>
  <c r="T146" i="1"/>
  <c r="CV146" i="1"/>
  <c r="U146" i="1" s="1"/>
  <c r="FR146" i="1"/>
  <c r="GL146" i="1"/>
  <c r="GN146" i="1"/>
  <c r="GP146" i="1"/>
  <c r="C147" i="1"/>
  <c r="D147" i="1"/>
  <c r="AC147" i="1"/>
  <c r="H174" i="5" s="1"/>
  <c r="AD147" i="1"/>
  <c r="AE147" i="1"/>
  <c r="AF147" i="1"/>
  <c r="AG147" i="1"/>
  <c r="CU147" i="1" s="1"/>
  <c r="T147" i="1" s="1"/>
  <c r="AH147" i="1"/>
  <c r="CV147" i="1" s="1"/>
  <c r="U147" i="1" s="1"/>
  <c r="AI147" i="1"/>
  <c r="CW147" i="1"/>
  <c r="V147" i="1"/>
  <c r="AJ147" i="1"/>
  <c r="CX147" i="1" s="1"/>
  <c r="W147" i="1" s="1"/>
  <c r="FR147" i="1"/>
  <c r="GL147" i="1"/>
  <c r="GN147" i="1"/>
  <c r="GP147" i="1"/>
  <c r="C148" i="1"/>
  <c r="D148" i="1"/>
  <c r="AC148" i="1"/>
  <c r="AD148" i="1"/>
  <c r="AE148" i="1"/>
  <c r="AF148" i="1"/>
  <c r="CT148" i="1" s="1"/>
  <c r="S148" i="1" s="1"/>
  <c r="K180" i="5" s="1"/>
  <c r="AG148" i="1"/>
  <c r="CU148" i="1" s="1"/>
  <c r="T148" i="1" s="1"/>
  <c r="AH148" i="1"/>
  <c r="CV148" i="1" s="1"/>
  <c r="U148" i="1" s="1"/>
  <c r="AI148" i="1"/>
  <c r="CW148" i="1"/>
  <c r="V148" i="1"/>
  <c r="AJ148" i="1"/>
  <c r="CX148" i="1" s="1"/>
  <c r="W148" i="1" s="1"/>
  <c r="FR148" i="1"/>
  <c r="GL148" i="1"/>
  <c r="GN148" i="1"/>
  <c r="GP148" i="1"/>
  <c r="C149" i="1"/>
  <c r="D149" i="1"/>
  <c r="AC149" i="1"/>
  <c r="H190" i="5" s="1"/>
  <c r="AD149" i="1"/>
  <c r="AE149" i="1"/>
  <c r="CS149" i="1" s="1"/>
  <c r="R149" i="1" s="1"/>
  <c r="AF149" i="1"/>
  <c r="CT149" i="1" s="1"/>
  <c r="S149" i="1" s="1"/>
  <c r="K189" i="5" s="1"/>
  <c r="AG149" i="1"/>
  <c r="AH149" i="1"/>
  <c r="CV149" i="1" s="1"/>
  <c r="U149" i="1" s="1"/>
  <c r="AI149" i="1"/>
  <c r="CW149" i="1" s="1"/>
  <c r="V149" i="1" s="1"/>
  <c r="AJ149" i="1"/>
  <c r="CX149" i="1" s="1"/>
  <c r="W149" i="1" s="1"/>
  <c r="CR149" i="1"/>
  <c r="Q149" i="1" s="1"/>
  <c r="CU149" i="1"/>
  <c r="T149" i="1" s="1"/>
  <c r="FR149" i="1"/>
  <c r="GL149" i="1"/>
  <c r="GN149" i="1"/>
  <c r="GP149" i="1"/>
  <c r="C150" i="1"/>
  <c r="D150" i="1"/>
  <c r="AC150" i="1"/>
  <c r="AD150" i="1"/>
  <c r="H197" i="5" s="1"/>
  <c r="AE150" i="1"/>
  <c r="H198" i="5" s="1"/>
  <c r="R198" i="5" s="1"/>
  <c r="AF150" i="1"/>
  <c r="CT150" i="1"/>
  <c r="S150" i="1" s="1"/>
  <c r="AG150" i="1"/>
  <c r="CU150" i="1" s="1"/>
  <c r="AH150" i="1"/>
  <c r="CV150" i="1" s="1"/>
  <c r="AI150" i="1"/>
  <c r="CW150" i="1" s="1"/>
  <c r="V150" i="1"/>
  <c r="AJ150" i="1"/>
  <c r="CX150" i="1" s="1"/>
  <c r="W150" i="1" s="1"/>
  <c r="T150" i="1"/>
  <c r="U150" i="1"/>
  <c r="FR150" i="1"/>
  <c r="GL150" i="1"/>
  <c r="GN150" i="1"/>
  <c r="GP150" i="1"/>
  <c r="C151" i="1"/>
  <c r="D151" i="1"/>
  <c r="AC151" i="1"/>
  <c r="H206" i="5"/>
  <c r="AD151" i="1"/>
  <c r="CR151" i="1" s="1"/>
  <c r="Q151" i="1" s="1"/>
  <c r="AE151" i="1"/>
  <c r="CS151" i="1" s="1"/>
  <c r="R151" i="1" s="1"/>
  <c r="AF151" i="1"/>
  <c r="AG151" i="1"/>
  <c r="CU151" i="1" s="1"/>
  <c r="T151" i="1" s="1"/>
  <c r="AH151" i="1"/>
  <c r="CV151" i="1" s="1"/>
  <c r="U151" i="1" s="1"/>
  <c r="AI151" i="1"/>
  <c r="CW151" i="1" s="1"/>
  <c r="V151" i="1" s="1"/>
  <c r="AJ151" i="1"/>
  <c r="CX151" i="1" s="1"/>
  <c r="W151" i="1" s="1"/>
  <c r="CQ151" i="1"/>
  <c r="P151" i="1" s="1"/>
  <c r="FR151" i="1"/>
  <c r="GL151" i="1"/>
  <c r="GN151" i="1"/>
  <c r="GP151" i="1"/>
  <c r="C152" i="1"/>
  <c r="D152" i="1"/>
  <c r="AC152" i="1"/>
  <c r="H215" i="5"/>
  <c r="AD152" i="1"/>
  <c r="AE152" i="1"/>
  <c r="AF152" i="1"/>
  <c r="AG152" i="1"/>
  <c r="AH152" i="1"/>
  <c r="CV152" i="1"/>
  <c r="U152" i="1" s="1"/>
  <c r="AI152" i="1"/>
  <c r="CW152" i="1"/>
  <c r="V152" i="1" s="1"/>
  <c r="AJ152" i="1"/>
  <c r="CX152" i="1" s="1"/>
  <c r="W152" i="1" s="1"/>
  <c r="CU152" i="1"/>
  <c r="T152" i="1" s="1"/>
  <c r="FR152" i="1"/>
  <c r="GL152" i="1"/>
  <c r="GN152" i="1"/>
  <c r="GP152" i="1"/>
  <c r="C153" i="1"/>
  <c r="D153" i="1"/>
  <c r="AC153" i="1"/>
  <c r="AD153" i="1"/>
  <c r="H222" i="5"/>
  <c r="AE153" i="1"/>
  <c r="CS153" i="1"/>
  <c r="R153" i="1" s="1"/>
  <c r="GK153" i="1" s="1"/>
  <c r="AF153" i="1"/>
  <c r="CT153" i="1"/>
  <c r="S153" i="1" s="1"/>
  <c r="K221" i="5" s="1"/>
  <c r="AG153" i="1"/>
  <c r="CU153" i="1" s="1"/>
  <c r="T153" i="1" s="1"/>
  <c r="AH153" i="1"/>
  <c r="CV153" i="1" s="1"/>
  <c r="U153" i="1" s="1"/>
  <c r="AI153" i="1"/>
  <c r="CW153" i="1"/>
  <c r="V153" i="1" s="1"/>
  <c r="AJ153" i="1"/>
  <c r="CX153" i="1" s="1"/>
  <c r="W153" i="1" s="1"/>
  <c r="CQ153" i="1"/>
  <c r="P153" i="1"/>
  <c r="FR153" i="1"/>
  <c r="GL153" i="1"/>
  <c r="GN153" i="1"/>
  <c r="GP153" i="1"/>
  <c r="C154" i="1"/>
  <c r="D154" i="1"/>
  <c r="AC154" i="1"/>
  <c r="CQ154" i="1" s="1"/>
  <c r="P154" i="1" s="1"/>
  <c r="H229" i="5"/>
  <c r="AD154" i="1"/>
  <c r="CR154" i="1"/>
  <c r="Q154" i="1"/>
  <c r="AE154" i="1"/>
  <c r="CS154" i="1" s="1"/>
  <c r="R154" i="1" s="1"/>
  <c r="GK154" i="1" s="1"/>
  <c r="AF154" i="1"/>
  <c r="CT154" i="1"/>
  <c r="S154" i="1"/>
  <c r="K228" i="5"/>
  <c r="AG154" i="1"/>
  <c r="CU154" i="1"/>
  <c r="T154" i="1"/>
  <c r="AH154" i="1"/>
  <c r="AI154" i="1"/>
  <c r="CW154" i="1"/>
  <c r="V154" i="1"/>
  <c r="AJ154" i="1"/>
  <c r="CX154" i="1" s="1"/>
  <c r="W154" i="1" s="1"/>
  <c r="CV154" i="1"/>
  <c r="U154" i="1" s="1"/>
  <c r="FR154" i="1"/>
  <c r="GL154" i="1"/>
  <c r="GN154" i="1"/>
  <c r="GP154" i="1"/>
  <c r="C155" i="1"/>
  <c r="D155" i="1"/>
  <c r="AC155" i="1"/>
  <c r="H236" i="5" s="1"/>
  <c r="AD155" i="1"/>
  <c r="CR155" i="1" s="1"/>
  <c r="Q155" i="1" s="1"/>
  <c r="AE155" i="1"/>
  <c r="CS155" i="1"/>
  <c r="R155" i="1"/>
  <c r="AF155" i="1"/>
  <c r="CT155" i="1" s="1"/>
  <c r="S155" i="1" s="1"/>
  <c r="K235" i="5" s="1"/>
  <c r="AG155" i="1"/>
  <c r="CU155" i="1" s="1"/>
  <c r="AH155" i="1"/>
  <c r="AI155" i="1"/>
  <c r="CW155" i="1" s="1"/>
  <c r="V155" i="1" s="1"/>
  <c r="AJ155" i="1"/>
  <c r="CX155" i="1" s="1"/>
  <c r="W155" i="1" s="1"/>
  <c r="CQ155" i="1"/>
  <c r="P155" i="1" s="1"/>
  <c r="T155" i="1"/>
  <c r="CV155" i="1"/>
  <c r="U155" i="1" s="1"/>
  <c r="FR155" i="1"/>
  <c r="GL155" i="1"/>
  <c r="GN155" i="1"/>
  <c r="GP155" i="1"/>
  <c r="C156" i="1"/>
  <c r="D156" i="1"/>
  <c r="AC156" i="1"/>
  <c r="CQ156" i="1" s="1"/>
  <c r="P156" i="1" s="1"/>
  <c r="AD156" i="1"/>
  <c r="H243" i="5" s="1"/>
  <c r="AE156" i="1"/>
  <c r="CS156" i="1"/>
  <c r="R156" i="1"/>
  <c r="AF156" i="1"/>
  <c r="CT156" i="1" s="1"/>
  <c r="S156" i="1" s="1"/>
  <c r="K242" i="5" s="1"/>
  <c r="AG156" i="1"/>
  <c r="AH156" i="1"/>
  <c r="AI156" i="1"/>
  <c r="CW156" i="1" s="1"/>
  <c r="V156" i="1" s="1"/>
  <c r="AJ156" i="1"/>
  <c r="CX156" i="1" s="1"/>
  <c r="W156" i="1" s="1"/>
  <c r="CU156" i="1"/>
  <c r="T156" i="1" s="1"/>
  <c r="CV156" i="1"/>
  <c r="U156" i="1" s="1"/>
  <c r="FR156" i="1"/>
  <c r="GL156" i="1"/>
  <c r="GN156" i="1"/>
  <c r="GP156" i="1"/>
  <c r="C157" i="1"/>
  <c r="D157" i="1"/>
  <c r="AC157" i="1"/>
  <c r="CQ157" i="1" s="1"/>
  <c r="P157" i="1" s="1"/>
  <c r="AD157" i="1"/>
  <c r="CR157" i="1"/>
  <c r="Q157" i="1" s="1"/>
  <c r="AE157" i="1"/>
  <c r="CS157" i="1" s="1"/>
  <c r="R157" i="1" s="1"/>
  <c r="AF157" i="1"/>
  <c r="CT157" i="1"/>
  <c r="S157" i="1" s="1"/>
  <c r="K249" i="5"/>
  <c r="AG157" i="1"/>
  <c r="CU157" i="1" s="1"/>
  <c r="T157" i="1" s="1"/>
  <c r="AH157" i="1"/>
  <c r="AI157" i="1"/>
  <c r="CW157" i="1"/>
  <c r="V157" i="1" s="1"/>
  <c r="AJ157" i="1"/>
  <c r="CX157" i="1" s="1"/>
  <c r="W157" i="1" s="1"/>
  <c r="CV157" i="1"/>
  <c r="U157" i="1" s="1"/>
  <c r="FR157" i="1"/>
  <c r="GL157" i="1"/>
  <c r="GN157" i="1"/>
  <c r="GP157" i="1"/>
  <c r="C158" i="1"/>
  <c r="D158" i="1"/>
  <c r="AC158" i="1"/>
  <c r="CQ158" i="1" s="1"/>
  <c r="P158" i="1" s="1"/>
  <c r="AD158" i="1"/>
  <c r="H256" i="5" s="1"/>
  <c r="AE158" i="1"/>
  <c r="CS158" i="1" s="1"/>
  <c r="R158" i="1" s="1"/>
  <c r="AF158" i="1"/>
  <c r="CT158" i="1"/>
  <c r="S158" i="1" s="1"/>
  <c r="K255" i="5" s="1"/>
  <c r="AG158" i="1"/>
  <c r="CU158" i="1" s="1"/>
  <c r="T158" i="1" s="1"/>
  <c r="AH158" i="1"/>
  <c r="CV158" i="1" s="1"/>
  <c r="U158" i="1" s="1"/>
  <c r="AI158" i="1"/>
  <c r="CW158" i="1"/>
  <c r="V158" i="1" s="1"/>
  <c r="AJ158" i="1"/>
  <c r="CX158" i="1" s="1"/>
  <c r="W158" i="1" s="1"/>
  <c r="FR158" i="1"/>
  <c r="GL158" i="1"/>
  <c r="GN158" i="1"/>
  <c r="GP158" i="1"/>
  <c r="C159" i="1"/>
  <c r="D159" i="1"/>
  <c r="AC159" i="1"/>
  <c r="H265" i="5"/>
  <c r="AD159" i="1"/>
  <c r="H263" i="5" s="1"/>
  <c r="AE159" i="1"/>
  <c r="H264" i="5" s="1"/>
  <c r="R264" i="5" s="1"/>
  <c r="AF159" i="1"/>
  <c r="CT159" i="1" s="1"/>
  <c r="S159" i="1" s="1"/>
  <c r="K262" i="5"/>
  <c r="AG159" i="1"/>
  <c r="CU159" i="1" s="1"/>
  <c r="AH159" i="1"/>
  <c r="CV159" i="1" s="1"/>
  <c r="U159" i="1" s="1"/>
  <c r="AI159" i="1"/>
  <c r="CW159" i="1"/>
  <c r="V159" i="1" s="1"/>
  <c r="AJ159" i="1"/>
  <c r="CX159" i="1" s="1"/>
  <c r="W159" i="1"/>
  <c r="CQ159" i="1"/>
  <c r="P159" i="1" s="1"/>
  <c r="T159" i="1"/>
  <c r="FR159" i="1"/>
  <c r="GL159" i="1"/>
  <c r="GN159" i="1"/>
  <c r="GP159" i="1"/>
  <c r="C160" i="1"/>
  <c r="D160" i="1"/>
  <c r="AC160" i="1"/>
  <c r="CQ160" i="1" s="1"/>
  <c r="P160" i="1" s="1"/>
  <c r="AD160" i="1"/>
  <c r="H272" i="5"/>
  <c r="AE160" i="1"/>
  <c r="CS160" i="1" s="1"/>
  <c r="R160" i="1" s="1"/>
  <c r="AF160" i="1"/>
  <c r="CT160" i="1"/>
  <c r="S160" i="1"/>
  <c r="K271" i="5" s="1"/>
  <c r="AG160" i="1"/>
  <c r="CU160" i="1" s="1"/>
  <c r="T160" i="1" s="1"/>
  <c r="AH160" i="1"/>
  <c r="CV160" i="1" s="1"/>
  <c r="AI160" i="1"/>
  <c r="CW160" i="1" s="1"/>
  <c r="V160" i="1" s="1"/>
  <c r="AJ160" i="1"/>
  <c r="CX160" i="1" s="1"/>
  <c r="W160" i="1" s="1"/>
  <c r="U160" i="1"/>
  <c r="FR160" i="1"/>
  <c r="GL160" i="1"/>
  <c r="GN160" i="1"/>
  <c r="GP160" i="1"/>
  <c r="C161" i="1"/>
  <c r="D161" i="1"/>
  <c r="AC161" i="1"/>
  <c r="H279" i="5"/>
  <c r="AD161" i="1"/>
  <c r="CR161" i="1" s="1"/>
  <c r="Q161" i="1" s="1"/>
  <c r="AE161" i="1"/>
  <c r="CS161" i="1" s="1"/>
  <c r="R161" i="1" s="1"/>
  <c r="AF161" i="1"/>
  <c r="CT161" i="1" s="1"/>
  <c r="S161" i="1" s="1"/>
  <c r="K278" i="5" s="1"/>
  <c r="AG161" i="1"/>
  <c r="CU161" i="1" s="1"/>
  <c r="T161" i="1" s="1"/>
  <c r="AH161" i="1"/>
  <c r="CV161" i="1" s="1"/>
  <c r="U161" i="1" s="1"/>
  <c r="AI161" i="1"/>
  <c r="CW161" i="1" s="1"/>
  <c r="V161" i="1" s="1"/>
  <c r="AJ161" i="1"/>
  <c r="CX161" i="1"/>
  <c r="W161" i="1" s="1"/>
  <c r="CQ161" i="1"/>
  <c r="P161" i="1"/>
  <c r="FR161" i="1"/>
  <c r="GL161" i="1"/>
  <c r="GN161" i="1"/>
  <c r="GP161" i="1"/>
  <c r="C162" i="1"/>
  <c r="D162" i="1"/>
  <c r="AC162" i="1"/>
  <c r="AD162" i="1"/>
  <c r="CR162" i="1" s="1"/>
  <c r="Q162" i="1" s="1"/>
  <c r="AE162" i="1"/>
  <c r="CS162" i="1"/>
  <c r="R162" i="1" s="1"/>
  <c r="AF162" i="1"/>
  <c r="AG162" i="1"/>
  <c r="AH162" i="1"/>
  <c r="CV162" i="1" s="1"/>
  <c r="U162" i="1" s="1"/>
  <c r="AI162" i="1"/>
  <c r="AJ162" i="1"/>
  <c r="CX162" i="1" s="1"/>
  <c r="W162" i="1" s="1"/>
  <c r="CU162" i="1"/>
  <c r="T162" i="1"/>
  <c r="CW162" i="1"/>
  <c r="V162" i="1" s="1"/>
  <c r="FR162" i="1"/>
  <c r="GL162" i="1"/>
  <c r="GN162" i="1"/>
  <c r="GP162" i="1"/>
  <c r="C163" i="1"/>
  <c r="D163" i="1"/>
  <c r="AC163" i="1"/>
  <c r="AD163" i="1"/>
  <c r="AE163" i="1"/>
  <c r="CS163" i="1" s="1"/>
  <c r="R163" i="1" s="1"/>
  <c r="GK163" i="1" s="1"/>
  <c r="AF163" i="1"/>
  <c r="CT163" i="1" s="1"/>
  <c r="S163" i="1" s="1"/>
  <c r="AG163" i="1"/>
  <c r="CU163" i="1" s="1"/>
  <c r="T163" i="1" s="1"/>
  <c r="AH163" i="1"/>
  <c r="CV163" i="1" s="1"/>
  <c r="U163" i="1" s="1"/>
  <c r="AI163" i="1"/>
  <c r="CW163" i="1" s="1"/>
  <c r="V163" i="1" s="1"/>
  <c r="AJ163" i="1"/>
  <c r="CX163" i="1" s="1"/>
  <c r="W163" i="1" s="1"/>
  <c r="CQ163" i="1"/>
  <c r="P163" i="1" s="1"/>
  <c r="FR163" i="1"/>
  <c r="GL163" i="1"/>
  <c r="GN163" i="1"/>
  <c r="GP163" i="1"/>
  <c r="C164" i="1"/>
  <c r="D164" i="1"/>
  <c r="AC164" i="1"/>
  <c r="AD164" i="1"/>
  <c r="AE164" i="1"/>
  <c r="CS164" i="1" s="1"/>
  <c r="R164" i="1" s="1"/>
  <c r="GK164" i="1" s="1"/>
  <c r="AF164" i="1"/>
  <c r="CT164" i="1" s="1"/>
  <c r="S164" i="1" s="1"/>
  <c r="AG164" i="1"/>
  <c r="AH164" i="1"/>
  <c r="CV164" i="1" s="1"/>
  <c r="U164" i="1" s="1"/>
  <c r="AI164" i="1"/>
  <c r="CW164" i="1" s="1"/>
  <c r="V164" i="1" s="1"/>
  <c r="AJ164" i="1"/>
  <c r="CX164" i="1"/>
  <c r="W164" i="1"/>
  <c r="CQ164" i="1"/>
  <c r="P164" i="1" s="1"/>
  <c r="CR164" i="1"/>
  <c r="Q164" i="1" s="1"/>
  <c r="CU164" i="1"/>
  <c r="T164" i="1" s="1"/>
  <c r="FR164" i="1"/>
  <c r="GL164" i="1"/>
  <c r="GN164" i="1"/>
  <c r="GP164" i="1"/>
  <c r="C165" i="1"/>
  <c r="D165" i="1"/>
  <c r="AC165" i="1"/>
  <c r="AD165" i="1"/>
  <c r="CR165" i="1" s="1"/>
  <c r="Q165" i="1" s="1"/>
  <c r="AE165" i="1"/>
  <c r="CS165" i="1" s="1"/>
  <c r="R165" i="1" s="1"/>
  <c r="GK165" i="1" s="1"/>
  <c r="AF165" i="1"/>
  <c r="AG165" i="1"/>
  <c r="CU165" i="1" s="1"/>
  <c r="T165" i="1" s="1"/>
  <c r="AH165" i="1"/>
  <c r="CV165" i="1"/>
  <c r="U165" i="1"/>
  <c r="AI165" i="1"/>
  <c r="CW165" i="1" s="1"/>
  <c r="V165" i="1" s="1"/>
  <c r="AJ165" i="1"/>
  <c r="CX165" i="1"/>
  <c r="W165" i="1"/>
  <c r="CQ165" i="1"/>
  <c r="P165" i="1" s="1"/>
  <c r="K306" i="5" s="1"/>
  <c r="FR165" i="1"/>
  <c r="GL165" i="1"/>
  <c r="GN165" i="1"/>
  <c r="GP165" i="1"/>
  <c r="C166" i="1"/>
  <c r="D166" i="1"/>
  <c r="AC166" i="1"/>
  <c r="CQ166" i="1" s="1"/>
  <c r="P166" i="1" s="1"/>
  <c r="AD166" i="1"/>
  <c r="CR166" i="1" s="1"/>
  <c r="H313" i="5"/>
  <c r="AE166" i="1"/>
  <c r="CS166" i="1"/>
  <c r="R166" i="1" s="1"/>
  <c r="GK166" i="1" s="1"/>
  <c r="AF166" i="1"/>
  <c r="CT166" i="1"/>
  <c r="S166" i="1" s="1"/>
  <c r="K312" i="5" s="1"/>
  <c r="AG166" i="1"/>
  <c r="CU166" i="1" s="1"/>
  <c r="T166" i="1" s="1"/>
  <c r="AH166" i="1"/>
  <c r="CV166" i="1"/>
  <c r="U166" i="1" s="1"/>
  <c r="AI166" i="1"/>
  <c r="CW166" i="1"/>
  <c r="V166" i="1" s="1"/>
  <c r="AJ166" i="1"/>
  <c r="CX166" i="1" s="1"/>
  <c r="W166" i="1" s="1"/>
  <c r="Q166" i="1"/>
  <c r="K313" i="5" s="1"/>
  <c r="FR166" i="1"/>
  <c r="GL166" i="1"/>
  <c r="GN166" i="1"/>
  <c r="GP166" i="1"/>
  <c r="C167" i="1"/>
  <c r="D167" i="1"/>
  <c r="AC167" i="1"/>
  <c r="AD167" i="1"/>
  <c r="H320" i="5" s="1"/>
  <c r="AE167" i="1"/>
  <c r="CS167" i="1"/>
  <c r="R167" i="1"/>
  <c r="GK167" i="1" s="1"/>
  <c r="AF167" i="1"/>
  <c r="AG167" i="1"/>
  <c r="AH167" i="1"/>
  <c r="CV167" i="1" s="1"/>
  <c r="U167" i="1" s="1"/>
  <c r="AI167" i="1"/>
  <c r="AJ167" i="1"/>
  <c r="CX167" i="1" s="1"/>
  <c r="W167" i="1" s="1"/>
  <c r="CQ167" i="1"/>
  <c r="P167" i="1" s="1"/>
  <c r="CU167" i="1"/>
  <c r="T167" i="1"/>
  <c r="CW167" i="1"/>
  <c r="V167" i="1" s="1"/>
  <c r="FR167" i="1"/>
  <c r="GL167" i="1"/>
  <c r="GN167" i="1"/>
  <c r="GP167" i="1"/>
  <c r="C168" i="1"/>
  <c r="D168" i="1"/>
  <c r="AC168" i="1"/>
  <c r="CQ168" i="1" s="1"/>
  <c r="P168" i="1" s="1"/>
  <c r="AD168" i="1"/>
  <c r="CR168" i="1" s="1"/>
  <c r="AE168" i="1"/>
  <c r="AF168" i="1"/>
  <c r="CT168" i="1"/>
  <c r="S168" i="1" s="1"/>
  <c r="AG168" i="1"/>
  <c r="CU168" i="1" s="1"/>
  <c r="T168" i="1" s="1"/>
  <c r="AH168" i="1"/>
  <c r="CV168" i="1"/>
  <c r="U168" i="1" s="1"/>
  <c r="L330" i="5" s="1"/>
  <c r="Q330" i="5" s="1"/>
  <c r="AI168" i="1"/>
  <c r="CW168" i="1" s="1"/>
  <c r="V168" i="1" s="1"/>
  <c r="AJ168" i="1"/>
  <c r="CX168" i="1"/>
  <c r="W168" i="1" s="1"/>
  <c r="Q168" i="1"/>
  <c r="CS168" i="1"/>
  <c r="R168" i="1" s="1"/>
  <c r="GK168" i="1" s="1"/>
  <c r="FR168" i="1"/>
  <c r="GL168" i="1"/>
  <c r="GN168" i="1"/>
  <c r="GP168" i="1"/>
  <c r="C169" i="1"/>
  <c r="D169" i="1"/>
  <c r="AC169" i="1"/>
  <c r="AD169" i="1"/>
  <c r="H333" i="5"/>
  <c r="AE169" i="1"/>
  <c r="AF169" i="1"/>
  <c r="AG169" i="1"/>
  <c r="CU169" i="1" s="1"/>
  <c r="T169" i="1" s="1"/>
  <c r="AH169" i="1"/>
  <c r="CV169" i="1"/>
  <c r="U169" i="1" s="1"/>
  <c r="AI169" i="1"/>
  <c r="CW169" i="1" s="1"/>
  <c r="V169" i="1" s="1"/>
  <c r="AJ169" i="1"/>
  <c r="CX169" i="1"/>
  <c r="W169" i="1" s="1"/>
  <c r="CR169" i="1"/>
  <c r="Q169" i="1" s="1"/>
  <c r="K333" i="5" s="1"/>
  <c r="FR169" i="1"/>
  <c r="GL169" i="1"/>
  <c r="GN169" i="1"/>
  <c r="GP169" i="1"/>
  <c r="C170" i="1"/>
  <c r="D170" i="1"/>
  <c r="AC170" i="1"/>
  <c r="AD170" i="1"/>
  <c r="H342" i="5" s="1"/>
  <c r="AE170" i="1"/>
  <c r="CS170" i="1"/>
  <c r="R170" i="1" s="1"/>
  <c r="GK170" i="1" s="1"/>
  <c r="AF170" i="1"/>
  <c r="CT170" i="1" s="1"/>
  <c r="S170" i="1" s="1"/>
  <c r="K341" i="5" s="1"/>
  <c r="AG170" i="1"/>
  <c r="AH170" i="1"/>
  <c r="CV170" i="1"/>
  <c r="U170" i="1" s="1"/>
  <c r="AI170" i="1"/>
  <c r="CW170" i="1"/>
  <c r="V170" i="1"/>
  <c r="AJ170" i="1"/>
  <c r="CX170" i="1" s="1"/>
  <c r="W170" i="1" s="1"/>
  <c r="CR170" i="1"/>
  <c r="Q170" i="1" s="1"/>
  <c r="K342" i="5" s="1"/>
  <c r="CU170" i="1"/>
  <c r="T170" i="1" s="1"/>
  <c r="FR170" i="1"/>
  <c r="GL170" i="1"/>
  <c r="GN170" i="1"/>
  <c r="GP170" i="1"/>
  <c r="C171" i="1"/>
  <c r="D171" i="1"/>
  <c r="AC171" i="1"/>
  <c r="AD171" i="1"/>
  <c r="H349" i="5"/>
  <c r="AE171" i="1"/>
  <c r="CS171" i="1" s="1"/>
  <c r="R171" i="1" s="1"/>
  <c r="GK171" i="1" s="1"/>
  <c r="AF171" i="1"/>
  <c r="CT171" i="1" s="1"/>
  <c r="S171" i="1" s="1"/>
  <c r="AG171" i="1"/>
  <c r="CU171" i="1" s="1"/>
  <c r="AH171" i="1"/>
  <c r="CV171" i="1" s="1"/>
  <c r="U171" i="1" s="1"/>
  <c r="AI171" i="1"/>
  <c r="CW171" i="1" s="1"/>
  <c r="V171" i="1" s="1"/>
  <c r="AJ171" i="1"/>
  <c r="CX171" i="1"/>
  <c r="W171" i="1"/>
  <c r="CR171" i="1"/>
  <c r="Q171" i="1" s="1"/>
  <c r="K349" i="5" s="1"/>
  <c r="T171" i="1"/>
  <c r="FR171" i="1"/>
  <c r="GL171" i="1"/>
  <c r="GN171" i="1"/>
  <c r="GP171" i="1"/>
  <c r="C172" i="1"/>
  <c r="D172" i="1"/>
  <c r="AC172" i="1"/>
  <c r="CQ172" i="1" s="1"/>
  <c r="P172" i="1" s="1"/>
  <c r="H357" i="5"/>
  <c r="AD172" i="1"/>
  <c r="CR172" i="1" s="1"/>
  <c r="Q172" i="1" s="1"/>
  <c r="AE172" i="1"/>
  <c r="CS172" i="1" s="1"/>
  <c r="R172" i="1" s="1"/>
  <c r="GK172" i="1" s="1"/>
  <c r="AF172" i="1"/>
  <c r="AG172" i="1"/>
  <c r="CU172" i="1" s="1"/>
  <c r="T172" i="1" s="1"/>
  <c r="AH172" i="1"/>
  <c r="CV172" i="1" s="1"/>
  <c r="U172" i="1" s="1"/>
  <c r="AI172" i="1"/>
  <c r="CW172" i="1" s="1"/>
  <c r="AJ172" i="1"/>
  <c r="CX172" i="1" s="1"/>
  <c r="W172" i="1" s="1"/>
  <c r="K357" i="5"/>
  <c r="V172" i="1"/>
  <c r="FR172" i="1"/>
  <c r="GL172" i="1"/>
  <c r="GN172" i="1"/>
  <c r="GP172" i="1"/>
  <c r="C173" i="1"/>
  <c r="D173" i="1"/>
  <c r="AC173" i="1"/>
  <c r="H366" i="5"/>
  <c r="AD173" i="1"/>
  <c r="H364" i="5" s="1"/>
  <c r="AE173" i="1"/>
  <c r="H365" i="5"/>
  <c r="R365" i="5"/>
  <c r="AF173" i="1"/>
  <c r="AG173" i="1"/>
  <c r="CU173" i="1"/>
  <c r="T173" i="1"/>
  <c r="AH173" i="1"/>
  <c r="CV173" i="1" s="1"/>
  <c r="U173" i="1" s="1"/>
  <c r="AI173" i="1"/>
  <c r="CW173" i="1" s="1"/>
  <c r="V173" i="1" s="1"/>
  <c r="AJ173" i="1"/>
  <c r="CX173" i="1"/>
  <c r="W173" i="1" s="1"/>
  <c r="CQ173" i="1"/>
  <c r="P173" i="1"/>
  <c r="K366" i="5" s="1"/>
  <c r="FR173" i="1"/>
  <c r="GL173" i="1"/>
  <c r="GN173" i="1"/>
  <c r="GP173" i="1"/>
  <c r="C174" i="1"/>
  <c r="D174" i="1"/>
  <c r="AC174" i="1"/>
  <c r="CQ174" i="1" s="1"/>
  <c r="P174" i="1" s="1"/>
  <c r="K375" i="5" s="1"/>
  <c r="AD174" i="1"/>
  <c r="H373" i="5" s="1"/>
  <c r="AE174" i="1"/>
  <c r="H374" i="5"/>
  <c r="R374" i="5" s="1"/>
  <c r="AF174" i="1"/>
  <c r="CT174" i="1"/>
  <c r="S174" i="1"/>
  <c r="K372" i="5" s="1"/>
  <c r="AG174" i="1"/>
  <c r="AH174" i="1"/>
  <c r="CV174" i="1"/>
  <c r="U174" i="1" s="1"/>
  <c r="AI174" i="1"/>
  <c r="AJ174" i="1"/>
  <c r="CX174" i="1"/>
  <c r="W174" i="1" s="1"/>
  <c r="CU174" i="1"/>
  <c r="T174" i="1" s="1"/>
  <c r="CW174" i="1"/>
  <c r="V174" i="1" s="1"/>
  <c r="FR174" i="1"/>
  <c r="GL174" i="1"/>
  <c r="GN174" i="1"/>
  <c r="GP174" i="1"/>
  <c r="C175" i="1"/>
  <c r="D175" i="1"/>
  <c r="AC175" i="1"/>
  <c r="AD175" i="1"/>
  <c r="AE175" i="1"/>
  <c r="CS175" i="1"/>
  <c r="R175" i="1"/>
  <c r="AF175" i="1"/>
  <c r="CT175" i="1" s="1"/>
  <c r="S175" i="1" s="1"/>
  <c r="K381" i="5" s="1"/>
  <c r="AG175" i="1"/>
  <c r="AH175" i="1"/>
  <c r="CV175" i="1"/>
  <c r="U175" i="1"/>
  <c r="AI175" i="1"/>
  <c r="CW175" i="1" s="1"/>
  <c r="V175" i="1" s="1"/>
  <c r="AJ175" i="1"/>
  <c r="CX175" i="1"/>
  <c r="W175" i="1"/>
  <c r="CU175" i="1"/>
  <c r="T175" i="1" s="1"/>
  <c r="FR175" i="1"/>
  <c r="GL175" i="1"/>
  <c r="GN175" i="1"/>
  <c r="GP175" i="1"/>
  <c r="C176" i="1"/>
  <c r="D176" i="1"/>
  <c r="AC176" i="1"/>
  <c r="AD176" i="1"/>
  <c r="AE176" i="1"/>
  <c r="AF176" i="1"/>
  <c r="CT176" i="1"/>
  <c r="S176" i="1"/>
  <c r="K388" i="5" s="1"/>
  <c r="AG176" i="1"/>
  <c r="CU176" i="1" s="1"/>
  <c r="T176" i="1" s="1"/>
  <c r="AH176" i="1"/>
  <c r="CV176" i="1" s="1"/>
  <c r="U176" i="1" s="1"/>
  <c r="AI176" i="1"/>
  <c r="CW176" i="1" s="1"/>
  <c r="V176" i="1" s="1"/>
  <c r="AJ176" i="1"/>
  <c r="CX176" i="1" s="1"/>
  <c r="W176" i="1" s="1"/>
  <c r="FR176" i="1"/>
  <c r="GL176" i="1"/>
  <c r="GN176" i="1"/>
  <c r="GP176" i="1"/>
  <c r="C177" i="1"/>
  <c r="D177" i="1"/>
  <c r="AC177" i="1"/>
  <c r="H396" i="5"/>
  <c r="AD177" i="1"/>
  <c r="CR177" i="1" s="1"/>
  <c r="Q177" i="1" s="1"/>
  <c r="AE177" i="1"/>
  <c r="CS177" i="1" s="1"/>
  <c r="R177" i="1" s="1"/>
  <c r="GK177" i="1" s="1"/>
  <c r="AF177" i="1"/>
  <c r="CT177" i="1" s="1"/>
  <c r="S177" i="1" s="1"/>
  <c r="K395" i="5" s="1"/>
  <c r="AG177" i="1"/>
  <c r="AH177" i="1"/>
  <c r="CV177" i="1"/>
  <c r="U177" i="1"/>
  <c r="AI177" i="1"/>
  <c r="CW177" i="1" s="1"/>
  <c r="V177" i="1" s="1"/>
  <c r="AJ177" i="1"/>
  <c r="CX177" i="1"/>
  <c r="W177" i="1"/>
  <c r="CU177" i="1"/>
  <c r="T177" i="1" s="1"/>
  <c r="FR177" i="1"/>
  <c r="GL177" i="1"/>
  <c r="GN177" i="1"/>
  <c r="GP177" i="1"/>
  <c r="C178" i="1"/>
  <c r="D178" i="1"/>
  <c r="AC178" i="1"/>
  <c r="H405" i="5"/>
  <c r="AD178" i="1"/>
  <c r="H403" i="5" s="1"/>
  <c r="AE178" i="1"/>
  <c r="AF178" i="1"/>
  <c r="CT178" i="1" s="1"/>
  <c r="S178" i="1" s="1"/>
  <c r="AG178" i="1"/>
  <c r="CU178" i="1" s="1"/>
  <c r="T178" i="1" s="1"/>
  <c r="AH178" i="1"/>
  <c r="CV178" i="1" s="1"/>
  <c r="U178" i="1" s="1"/>
  <c r="AI178" i="1"/>
  <c r="CW178" i="1" s="1"/>
  <c r="V178" i="1" s="1"/>
  <c r="AJ178" i="1"/>
  <c r="CX178" i="1"/>
  <c r="W178" i="1" s="1"/>
  <c r="CQ178" i="1"/>
  <c r="P178" i="1"/>
  <c r="K405" i="5" s="1"/>
  <c r="FR178" i="1"/>
  <c r="GL178" i="1"/>
  <c r="GN178" i="1"/>
  <c r="GP178" i="1"/>
  <c r="I179" i="1"/>
  <c r="E409" i="5"/>
  <c r="AC179" i="1"/>
  <c r="CQ179" i="1" s="1"/>
  <c r="AD179" i="1"/>
  <c r="CR179" i="1"/>
  <c r="Q179" i="1"/>
  <c r="AE179" i="1"/>
  <c r="AF179" i="1"/>
  <c r="AG179" i="1"/>
  <c r="CU179" i="1"/>
  <c r="AH179" i="1"/>
  <c r="AI179" i="1"/>
  <c r="CW179" i="1"/>
  <c r="V179" i="1"/>
  <c r="AJ179" i="1"/>
  <c r="CS179" i="1"/>
  <c r="R179" i="1"/>
  <c r="CT179" i="1"/>
  <c r="S179" i="1" s="1"/>
  <c r="CV179" i="1"/>
  <c r="CX179" i="1"/>
  <c r="W179" i="1"/>
  <c r="FR179" i="1"/>
  <c r="GL179" i="1"/>
  <c r="GN179" i="1"/>
  <c r="GP179" i="1"/>
  <c r="C180" i="1"/>
  <c r="D180" i="1"/>
  <c r="AC180" i="1"/>
  <c r="H415" i="5"/>
  <c r="CQ180" i="1"/>
  <c r="P180" i="1" s="1"/>
  <c r="AD180" i="1"/>
  <c r="H413" i="5"/>
  <c r="AE180" i="1"/>
  <c r="AF180" i="1"/>
  <c r="AG180" i="1"/>
  <c r="CU180" i="1" s="1"/>
  <c r="T180" i="1" s="1"/>
  <c r="AH180" i="1"/>
  <c r="CV180" i="1" s="1"/>
  <c r="U180" i="1" s="1"/>
  <c r="AI180" i="1"/>
  <c r="CW180" i="1" s="1"/>
  <c r="V180" i="1" s="1"/>
  <c r="AJ180" i="1"/>
  <c r="CX180" i="1" s="1"/>
  <c r="W180" i="1" s="1"/>
  <c r="CR180" i="1"/>
  <c r="Q180" i="1"/>
  <c r="K413" i="5"/>
  <c r="FR180" i="1"/>
  <c r="GL180" i="1"/>
  <c r="GN180" i="1"/>
  <c r="GP180" i="1"/>
  <c r="C181" i="1"/>
  <c r="D181" i="1"/>
  <c r="AC181" i="1"/>
  <c r="H424" i="5"/>
  <c r="AD181" i="1"/>
  <c r="H422" i="5" s="1"/>
  <c r="AE181" i="1"/>
  <c r="H423" i="5" s="1"/>
  <c r="R423" i="5" s="1"/>
  <c r="AF181" i="1"/>
  <c r="CT181" i="1" s="1"/>
  <c r="S181" i="1" s="1"/>
  <c r="K421" i="5" s="1"/>
  <c r="AG181" i="1"/>
  <c r="CU181" i="1" s="1"/>
  <c r="T181" i="1" s="1"/>
  <c r="AH181" i="1"/>
  <c r="CV181" i="1" s="1"/>
  <c r="AI181" i="1"/>
  <c r="CW181" i="1" s="1"/>
  <c r="V181" i="1" s="1"/>
  <c r="AJ181" i="1"/>
  <c r="CX181" i="1" s="1"/>
  <c r="W181" i="1" s="1"/>
  <c r="U181" i="1"/>
  <c r="FR181" i="1"/>
  <c r="GL181" i="1"/>
  <c r="GN181" i="1"/>
  <c r="GP181" i="1"/>
  <c r="C182" i="1"/>
  <c r="D182" i="1"/>
  <c r="AC182" i="1"/>
  <c r="AD182" i="1"/>
  <c r="H431" i="5"/>
  <c r="AE182" i="1"/>
  <c r="H432" i="5"/>
  <c r="R432" i="5" s="1"/>
  <c r="AF182" i="1"/>
  <c r="AG182" i="1"/>
  <c r="CU182" i="1"/>
  <c r="T182" i="1" s="1"/>
  <c r="AH182" i="1"/>
  <c r="CV182" i="1" s="1"/>
  <c r="U182" i="1" s="1"/>
  <c r="AI182" i="1"/>
  <c r="CW182" i="1"/>
  <c r="V182" i="1" s="1"/>
  <c r="AJ182" i="1"/>
  <c r="CS182" i="1"/>
  <c r="R182" i="1" s="1"/>
  <c r="CT182" i="1"/>
  <c r="S182" i="1"/>
  <c r="CX182" i="1"/>
  <c r="W182" i="1" s="1"/>
  <c r="FR182" i="1"/>
  <c r="GL182" i="1"/>
  <c r="GN182" i="1"/>
  <c r="GP182" i="1"/>
  <c r="C183" i="1"/>
  <c r="D183" i="1"/>
  <c r="AC183" i="1"/>
  <c r="CQ183" i="1" s="1"/>
  <c r="P183" i="1" s="1"/>
  <c r="K442" i="5" s="1"/>
  <c r="AD183" i="1"/>
  <c r="H440" i="5"/>
  <c r="AE183" i="1"/>
  <c r="H441" i="5"/>
  <c r="R441" i="5"/>
  <c r="AF183" i="1"/>
  <c r="CT183" i="1" s="1"/>
  <c r="S183" i="1" s="1"/>
  <c r="K439" i="5" s="1"/>
  <c r="AG183" i="1"/>
  <c r="CU183" i="1"/>
  <c r="T183" i="1"/>
  <c r="AH183" i="1"/>
  <c r="CV183" i="1" s="1"/>
  <c r="U183" i="1" s="1"/>
  <c r="AI183" i="1"/>
  <c r="CW183" i="1" s="1"/>
  <c r="V183" i="1" s="1"/>
  <c r="AJ183" i="1"/>
  <c r="CX183" i="1" s="1"/>
  <c r="W183" i="1" s="1"/>
  <c r="CR183" i="1"/>
  <c r="Q183" i="1"/>
  <c r="K440" i="5" s="1"/>
  <c r="FR183" i="1"/>
  <c r="GL183" i="1"/>
  <c r="GN183" i="1"/>
  <c r="GP183" i="1"/>
  <c r="I184" i="1"/>
  <c r="E446" i="5"/>
  <c r="AC184" i="1"/>
  <c r="AD184" i="1"/>
  <c r="CR184" i="1" s="1"/>
  <c r="Q184" i="1" s="1"/>
  <c r="AE184" i="1"/>
  <c r="CS184" i="1" s="1"/>
  <c r="R184" i="1" s="1"/>
  <c r="GK184" i="1" s="1"/>
  <c r="AF184" i="1"/>
  <c r="CT184" i="1" s="1"/>
  <c r="AG184" i="1"/>
  <c r="AH184" i="1"/>
  <c r="CV184" i="1" s="1"/>
  <c r="U184" i="1" s="1"/>
  <c r="AI184" i="1"/>
  <c r="CW184" i="1" s="1"/>
  <c r="V184" i="1" s="1"/>
  <c r="AJ184" i="1"/>
  <c r="CX184" i="1" s="1"/>
  <c r="CU184" i="1"/>
  <c r="T184" i="1" s="1"/>
  <c r="FR184" i="1"/>
  <c r="GL184" i="1"/>
  <c r="GN184" i="1"/>
  <c r="GP184" i="1"/>
  <c r="C185" i="1"/>
  <c r="D185" i="1"/>
  <c r="AC185" i="1"/>
  <c r="AD185" i="1"/>
  <c r="AE185" i="1"/>
  <c r="H451" i="5"/>
  <c r="R451" i="5" s="1"/>
  <c r="AF185" i="1"/>
  <c r="CT185" i="1" s="1"/>
  <c r="S185" i="1" s="1"/>
  <c r="AG185" i="1"/>
  <c r="AH185" i="1"/>
  <c r="CV185" i="1" s="1"/>
  <c r="U185" i="1" s="1"/>
  <c r="AI185" i="1"/>
  <c r="AJ185" i="1"/>
  <c r="CX185" i="1" s="1"/>
  <c r="W185" i="1" s="1"/>
  <c r="CS185" i="1"/>
  <c r="R185" i="1" s="1"/>
  <c r="K449" i="5"/>
  <c r="CU185" i="1"/>
  <c r="T185" i="1" s="1"/>
  <c r="CW185" i="1"/>
  <c r="V185" i="1" s="1"/>
  <c r="FR185" i="1"/>
  <c r="GL185" i="1"/>
  <c r="GN185" i="1"/>
  <c r="GP185" i="1"/>
  <c r="I186" i="1"/>
  <c r="U186" i="1" s="1"/>
  <c r="AC186" i="1"/>
  <c r="AD186" i="1"/>
  <c r="CR186" i="1" s="1"/>
  <c r="AE186" i="1"/>
  <c r="CS186" i="1" s="1"/>
  <c r="R186" i="1" s="1"/>
  <c r="GK186" i="1" s="1"/>
  <c r="AF186" i="1"/>
  <c r="AG186" i="1"/>
  <c r="AH186" i="1"/>
  <c r="CV186" i="1" s="1"/>
  <c r="AI186" i="1"/>
  <c r="CW186" i="1" s="1"/>
  <c r="AJ186" i="1"/>
  <c r="CX186" i="1" s="1"/>
  <c r="W186" i="1" s="1"/>
  <c r="CU186" i="1"/>
  <c r="T186" i="1" s="1"/>
  <c r="FR186" i="1"/>
  <c r="GL186" i="1"/>
  <c r="GN186" i="1"/>
  <c r="GP186" i="1"/>
  <c r="C187" i="1"/>
  <c r="D187" i="1"/>
  <c r="AC187" i="1"/>
  <c r="AD187" i="1"/>
  <c r="AE187" i="1"/>
  <c r="AF187" i="1"/>
  <c r="AG187" i="1"/>
  <c r="CU187" i="1" s="1"/>
  <c r="T187" i="1" s="1"/>
  <c r="AH187" i="1"/>
  <c r="CV187" i="1" s="1"/>
  <c r="U187" i="1" s="1"/>
  <c r="AI187" i="1"/>
  <c r="CW187" i="1" s="1"/>
  <c r="V187" i="1" s="1"/>
  <c r="AJ187" i="1"/>
  <c r="CX187" i="1" s="1"/>
  <c r="W187" i="1" s="1"/>
  <c r="FR187" i="1"/>
  <c r="GL187" i="1"/>
  <c r="GN187" i="1"/>
  <c r="GP187" i="1"/>
  <c r="C188" i="1"/>
  <c r="D188" i="1"/>
  <c r="AC188" i="1"/>
  <c r="AD188" i="1"/>
  <c r="CR188" i="1"/>
  <c r="Q188" i="1" s="1"/>
  <c r="AE188" i="1"/>
  <c r="AF188" i="1"/>
  <c r="AG188" i="1"/>
  <c r="CU188" i="1" s="1"/>
  <c r="T188" i="1" s="1"/>
  <c r="AH188" i="1"/>
  <c r="CV188" i="1"/>
  <c r="U188" i="1"/>
  <c r="AI188" i="1"/>
  <c r="CW188" i="1" s="1"/>
  <c r="V188" i="1" s="1"/>
  <c r="AJ188" i="1"/>
  <c r="CX188" i="1"/>
  <c r="W188" i="1"/>
  <c r="CS188" i="1"/>
  <c r="R188" i="1" s="1"/>
  <c r="GK188" i="1" s="1"/>
  <c r="FR188" i="1"/>
  <c r="GL188" i="1"/>
  <c r="GN188" i="1"/>
  <c r="GP188" i="1"/>
  <c r="C189" i="1"/>
  <c r="D189" i="1"/>
  <c r="AC189" i="1"/>
  <c r="AD189" i="1"/>
  <c r="CR189" i="1"/>
  <c r="Q189" i="1"/>
  <c r="AE189" i="1"/>
  <c r="CS189" i="1" s="1"/>
  <c r="R189" i="1" s="1"/>
  <c r="GK189" i="1" s="1"/>
  <c r="AF189" i="1"/>
  <c r="AG189" i="1"/>
  <c r="CU189" i="1" s="1"/>
  <c r="T189" i="1" s="1"/>
  <c r="AH189" i="1"/>
  <c r="CV189" i="1" s="1"/>
  <c r="U189" i="1" s="1"/>
  <c r="AI189" i="1"/>
  <c r="CW189" i="1"/>
  <c r="V189" i="1" s="1"/>
  <c r="AJ189" i="1"/>
  <c r="CX189" i="1" s="1"/>
  <c r="W189" i="1" s="1"/>
  <c r="FR189" i="1"/>
  <c r="GL189" i="1"/>
  <c r="GN189" i="1"/>
  <c r="GP189" i="1"/>
  <c r="C190" i="1"/>
  <c r="D190" i="1"/>
  <c r="AC190" i="1"/>
  <c r="AD190" i="1"/>
  <c r="CR190" i="1"/>
  <c r="Q190" i="1"/>
  <c r="AE190" i="1"/>
  <c r="CS190" i="1" s="1"/>
  <c r="AF190" i="1"/>
  <c r="AG190" i="1"/>
  <c r="CU190" i="1" s="1"/>
  <c r="T190" i="1" s="1"/>
  <c r="AH190" i="1"/>
  <c r="CV190" i="1" s="1"/>
  <c r="U190" i="1" s="1"/>
  <c r="AI190" i="1"/>
  <c r="AJ190" i="1"/>
  <c r="CX190" i="1" s="1"/>
  <c r="W190" i="1" s="1"/>
  <c r="R190" i="1"/>
  <c r="GK190" i="1" s="1"/>
  <c r="CW190" i="1"/>
  <c r="V190" i="1" s="1"/>
  <c r="FR190" i="1"/>
  <c r="GL190" i="1"/>
  <c r="GN190" i="1"/>
  <c r="GP190" i="1"/>
  <c r="C191" i="1"/>
  <c r="D191" i="1"/>
  <c r="AC191" i="1"/>
  <c r="AD191" i="1"/>
  <c r="CR191" i="1" s="1"/>
  <c r="Q191" i="1" s="1"/>
  <c r="AE191" i="1"/>
  <c r="AF191" i="1"/>
  <c r="AG191" i="1"/>
  <c r="CU191" i="1"/>
  <c r="T191" i="1" s="1"/>
  <c r="AH191" i="1"/>
  <c r="CV191" i="1" s="1"/>
  <c r="U191" i="1" s="1"/>
  <c r="AI191" i="1"/>
  <c r="CW191" i="1"/>
  <c r="V191" i="1" s="1"/>
  <c r="AJ191" i="1"/>
  <c r="CX191" i="1" s="1"/>
  <c r="W191" i="1" s="1"/>
  <c r="CS191" i="1"/>
  <c r="R191" i="1"/>
  <c r="GK191" i="1" s="1"/>
  <c r="FR191" i="1"/>
  <c r="GL191" i="1"/>
  <c r="GN191" i="1"/>
  <c r="GP191" i="1"/>
  <c r="C192" i="1"/>
  <c r="D192" i="1"/>
  <c r="AC192" i="1"/>
  <c r="H499" i="5" s="1"/>
  <c r="AD192" i="1"/>
  <c r="H497" i="5"/>
  <c r="AE192" i="1"/>
  <c r="AF192" i="1"/>
  <c r="AG192" i="1"/>
  <c r="CU192" i="1" s="1"/>
  <c r="T192" i="1" s="1"/>
  <c r="AH192" i="1"/>
  <c r="CV192" i="1"/>
  <c r="U192" i="1"/>
  <c r="AI192" i="1"/>
  <c r="CW192" i="1" s="1"/>
  <c r="V192" i="1" s="1"/>
  <c r="AJ192" i="1"/>
  <c r="CX192" i="1" s="1"/>
  <c r="W192" i="1" s="1"/>
  <c r="CQ192" i="1"/>
  <c r="P192" i="1" s="1"/>
  <c r="K499" i="5" s="1"/>
  <c r="FR192" i="1"/>
  <c r="GL192" i="1"/>
  <c r="GN192" i="1"/>
  <c r="GP192" i="1"/>
  <c r="C193" i="1"/>
  <c r="D193" i="1"/>
  <c r="AC193" i="1"/>
  <c r="AD193" i="1"/>
  <c r="CR193" i="1" s="1"/>
  <c r="Q193" i="1" s="1"/>
  <c r="AE193" i="1"/>
  <c r="CS193" i="1" s="1"/>
  <c r="R193" i="1" s="1"/>
  <c r="GK193" i="1" s="1"/>
  <c r="AF193" i="1"/>
  <c r="AG193" i="1"/>
  <c r="CU193" i="1"/>
  <c r="T193" i="1"/>
  <c r="AH193" i="1"/>
  <c r="CV193" i="1" s="1"/>
  <c r="U193" i="1" s="1"/>
  <c r="AI193" i="1"/>
  <c r="CW193" i="1"/>
  <c r="V193" i="1" s="1"/>
  <c r="AJ193" i="1"/>
  <c r="CX193" i="1" s="1"/>
  <c r="W193" i="1" s="1"/>
  <c r="FR193" i="1"/>
  <c r="GL193" i="1"/>
  <c r="GN193" i="1"/>
  <c r="GP193" i="1"/>
  <c r="B195" i="1"/>
  <c r="B138" i="1" s="1"/>
  <c r="C195" i="1"/>
  <c r="C138" i="1"/>
  <c r="D195" i="1"/>
  <c r="D138" i="1" s="1"/>
  <c r="F195" i="1"/>
  <c r="F138" i="1"/>
  <c r="G195" i="1"/>
  <c r="BB195" i="1"/>
  <c r="BB138" i="1"/>
  <c r="D216" i="1"/>
  <c r="E218" i="1"/>
  <c r="Z218" i="1"/>
  <c r="AA218" i="1"/>
  <c r="AM218" i="1"/>
  <c r="AN218" i="1"/>
  <c r="AV218" i="1"/>
  <c r="AW218" i="1"/>
  <c r="AX218" i="1"/>
  <c r="AY218" i="1"/>
  <c r="AZ218" i="1"/>
  <c r="BA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AC220" i="1"/>
  <c r="CQ220" i="1" s="1"/>
  <c r="P220" i="1" s="1"/>
  <c r="AD220" i="1"/>
  <c r="CR220" i="1" s="1"/>
  <c r="Q220" i="1" s="1"/>
  <c r="AE220" i="1"/>
  <c r="CS220" i="1"/>
  <c r="R220" i="1" s="1"/>
  <c r="AF220" i="1"/>
  <c r="CT220" i="1"/>
  <c r="S220" i="1"/>
  <c r="AG220" i="1"/>
  <c r="CU220" i="1" s="1"/>
  <c r="T220" i="1" s="1"/>
  <c r="AH220" i="1"/>
  <c r="CV220" i="1"/>
  <c r="U220" i="1"/>
  <c r="L518" i="5" s="1"/>
  <c r="Q518" i="5" s="1"/>
  <c r="AI220" i="1"/>
  <c r="CW220" i="1" s="1"/>
  <c r="V220" i="1" s="1"/>
  <c r="AJ220" i="1"/>
  <c r="CX220" i="1"/>
  <c r="W220" i="1"/>
  <c r="K517" i="5"/>
  <c r="FR220" i="1"/>
  <c r="GL220" i="1"/>
  <c r="GN220" i="1"/>
  <c r="GP220" i="1"/>
  <c r="AC221" i="1"/>
  <c r="CQ221" i="1" s="1"/>
  <c r="P221" i="1" s="1"/>
  <c r="AD221" i="1"/>
  <c r="CR221" i="1" s="1"/>
  <c r="Q221" i="1" s="1"/>
  <c r="AE221" i="1"/>
  <c r="AF221" i="1"/>
  <c r="CT221" i="1" s="1"/>
  <c r="S221" i="1" s="1"/>
  <c r="AG221" i="1"/>
  <c r="CU221" i="1" s="1"/>
  <c r="T221" i="1" s="1"/>
  <c r="AH221" i="1"/>
  <c r="CV221" i="1" s="1"/>
  <c r="U221" i="1" s="1"/>
  <c r="L520" i="5" s="1"/>
  <c r="Q520" i="5" s="1"/>
  <c r="AI221" i="1"/>
  <c r="CW221" i="1" s="1"/>
  <c r="AJ221" i="1"/>
  <c r="CX221" i="1"/>
  <c r="W221" i="1"/>
  <c r="CS221" i="1"/>
  <c r="R221" i="1" s="1"/>
  <c r="V221" i="1"/>
  <c r="FR221" i="1"/>
  <c r="GL221" i="1"/>
  <c r="GN221" i="1"/>
  <c r="GP221" i="1"/>
  <c r="AC222" i="1"/>
  <c r="CQ222" i="1" s="1"/>
  <c r="P222" i="1" s="1"/>
  <c r="K521" i="5" s="1"/>
  <c r="AD222" i="1"/>
  <c r="CR222" i="1" s="1"/>
  <c r="Q222" i="1" s="1"/>
  <c r="AE222" i="1"/>
  <c r="CS222" i="1" s="1"/>
  <c r="R222" i="1" s="1"/>
  <c r="GK222" i="1" s="1"/>
  <c r="AF222" i="1"/>
  <c r="CT222" i="1" s="1"/>
  <c r="S222" i="1" s="1"/>
  <c r="AG222" i="1"/>
  <c r="CU222" i="1" s="1"/>
  <c r="T222" i="1" s="1"/>
  <c r="AH222" i="1"/>
  <c r="CV222" i="1" s="1"/>
  <c r="U222" i="1" s="1"/>
  <c r="AI222" i="1"/>
  <c r="AJ222" i="1"/>
  <c r="CX222" i="1"/>
  <c r="W222" i="1" s="1"/>
  <c r="CW222" i="1"/>
  <c r="V222" i="1"/>
  <c r="FR222" i="1"/>
  <c r="GL222" i="1"/>
  <c r="GN222" i="1"/>
  <c r="GP222" i="1"/>
  <c r="AC223" i="1"/>
  <c r="CQ223" i="1" s="1"/>
  <c r="P223" i="1" s="1"/>
  <c r="K523" i="5" s="1"/>
  <c r="AD223" i="1"/>
  <c r="CR223" i="1" s="1"/>
  <c r="Q223" i="1" s="1"/>
  <c r="AE223" i="1"/>
  <c r="CS223" i="1" s="1"/>
  <c r="R223" i="1" s="1"/>
  <c r="GK223" i="1" s="1"/>
  <c r="AF223" i="1"/>
  <c r="CT223" i="1" s="1"/>
  <c r="S223" i="1" s="1"/>
  <c r="AG223" i="1"/>
  <c r="CU223" i="1" s="1"/>
  <c r="T223" i="1" s="1"/>
  <c r="AH223" i="1"/>
  <c r="CV223" i="1" s="1"/>
  <c r="U223" i="1" s="1"/>
  <c r="L524" i="5" s="1"/>
  <c r="Q524" i="5" s="1"/>
  <c r="AI223" i="1"/>
  <c r="CW223" i="1"/>
  <c r="V223" i="1"/>
  <c r="AJ223" i="1"/>
  <c r="CX223" i="1" s="1"/>
  <c r="W223" i="1" s="1"/>
  <c r="FR223" i="1"/>
  <c r="GL223" i="1"/>
  <c r="GN223" i="1"/>
  <c r="GP223" i="1"/>
  <c r="AC224" i="1"/>
  <c r="AD224" i="1"/>
  <c r="CR224" i="1"/>
  <c r="Q224" i="1"/>
  <c r="AE224" i="1"/>
  <c r="CS224" i="1" s="1"/>
  <c r="R224" i="1" s="1"/>
  <c r="AF224" i="1"/>
  <c r="AG224" i="1"/>
  <c r="CU224" i="1"/>
  <c r="T224" i="1" s="1"/>
  <c r="AH224" i="1"/>
  <c r="CV224" i="1" s="1"/>
  <c r="U224" i="1" s="1"/>
  <c r="L526" i="5" s="1"/>
  <c r="Q526" i="5" s="1"/>
  <c r="AI224" i="1"/>
  <c r="AJ224" i="1"/>
  <c r="CX224" i="1" s="1"/>
  <c r="W224" i="1" s="1"/>
  <c r="CQ224" i="1"/>
  <c r="P224" i="1" s="1"/>
  <c r="K525" i="5" s="1"/>
  <c r="CW224" i="1"/>
  <c r="V224" i="1" s="1"/>
  <c r="FR224" i="1"/>
  <c r="GL224" i="1"/>
  <c r="GN224" i="1"/>
  <c r="GP224" i="1"/>
  <c r="AC225" i="1"/>
  <c r="AB225" i="1" s="1"/>
  <c r="AD225" i="1"/>
  <c r="AE225" i="1"/>
  <c r="CS225" i="1" s="1"/>
  <c r="R225" i="1" s="1"/>
  <c r="GK225" i="1" s="1"/>
  <c r="AF225" i="1"/>
  <c r="CT225" i="1" s="1"/>
  <c r="S225" i="1" s="1"/>
  <c r="AG225" i="1"/>
  <c r="CU225" i="1"/>
  <c r="T225" i="1" s="1"/>
  <c r="AH225" i="1"/>
  <c r="CV225" i="1" s="1"/>
  <c r="U225" i="1" s="1"/>
  <c r="L528" i="5"/>
  <c r="Q528" i="5" s="1"/>
  <c r="AI225" i="1"/>
  <c r="CW225" i="1" s="1"/>
  <c r="V225" i="1" s="1"/>
  <c r="AJ225" i="1"/>
  <c r="CX225" i="1" s="1"/>
  <c r="W225" i="1" s="1"/>
  <c r="FR225" i="1"/>
  <c r="GL225" i="1"/>
  <c r="GN225" i="1"/>
  <c r="GP225" i="1"/>
  <c r="AC226" i="1"/>
  <c r="AD226" i="1"/>
  <c r="CR226" i="1"/>
  <c r="Q226" i="1"/>
  <c r="AE226" i="1"/>
  <c r="CS226" i="1"/>
  <c r="R226" i="1"/>
  <c r="GK226" i="1"/>
  <c r="AF226" i="1"/>
  <c r="AB226" i="1"/>
  <c r="AG226" i="1"/>
  <c r="CU226" i="1" s="1"/>
  <c r="T226" i="1" s="1"/>
  <c r="AH226" i="1"/>
  <c r="CV226" i="1" s="1"/>
  <c r="U226" i="1" s="1"/>
  <c r="L530" i="5" s="1"/>
  <c r="Q530" i="5" s="1"/>
  <c r="AI226" i="1"/>
  <c r="CW226" i="1" s="1"/>
  <c r="V226" i="1" s="1"/>
  <c r="AJ226" i="1"/>
  <c r="CX226" i="1" s="1"/>
  <c r="W226" i="1" s="1"/>
  <c r="CT226" i="1"/>
  <c r="S226" i="1"/>
  <c r="FR226" i="1"/>
  <c r="GL226" i="1"/>
  <c r="GN226" i="1"/>
  <c r="GP226" i="1"/>
  <c r="B228" i="1"/>
  <c r="B218" i="1"/>
  <c r="C228" i="1"/>
  <c r="C218" i="1"/>
  <c r="D228" i="1"/>
  <c r="D218" i="1"/>
  <c r="F228" i="1"/>
  <c r="F218" i="1"/>
  <c r="G228" i="1"/>
  <c r="BB228" i="1"/>
  <c r="BB218" i="1" s="1"/>
  <c r="B250" i="1"/>
  <c r="B134" i="1"/>
  <c r="C250" i="1"/>
  <c r="C134" i="1"/>
  <c r="D250" i="1"/>
  <c r="D134" i="1"/>
  <c r="F250" i="1"/>
  <c r="F134" i="1"/>
  <c r="G250" i="1"/>
  <c r="G134" i="1"/>
  <c r="B271" i="1"/>
  <c r="B22" i="1"/>
  <c r="C271" i="1"/>
  <c r="C22" i="1"/>
  <c r="D271" i="1"/>
  <c r="D22" i="1"/>
  <c r="F271" i="1"/>
  <c r="F22" i="1"/>
  <c r="G271" i="1"/>
  <c r="G22" i="1"/>
  <c r="D292" i="1"/>
  <c r="E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296" i="1"/>
  <c r="E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300" i="1"/>
  <c r="E302" i="1"/>
  <c r="Z302" i="1"/>
  <c r="AA302" i="1"/>
  <c r="AM302" i="1"/>
  <c r="AN302" i="1"/>
  <c r="AV302" i="1"/>
  <c r="AW302" i="1"/>
  <c r="AX302" i="1"/>
  <c r="AY302" i="1"/>
  <c r="AZ302" i="1"/>
  <c r="BA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AC304" i="1"/>
  <c r="CQ304" i="1"/>
  <c r="P304" i="1" s="1"/>
  <c r="FR304" i="1" s="1"/>
  <c r="AD304" i="1"/>
  <c r="CR304" i="1" s="1"/>
  <c r="Q304" i="1" s="1"/>
  <c r="AE304" i="1"/>
  <c r="CS304" i="1" s="1"/>
  <c r="R304" i="1" s="1"/>
  <c r="GK304" i="1" s="1"/>
  <c r="AF304" i="1"/>
  <c r="CT304" i="1" s="1"/>
  <c r="AG304" i="1"/>
  <c r="CU304" i="1" s="1"/>
  <c r="T304" i="1"/>
  <c r="AH304" i="1"/>
  <c r="CV304" i="1" s="1"/>
  <c r="U304" i="1" s="1"/>
  <c r="AI304" i="1"/>
  <c r="CW304" i="1"/>
  <c r="V304" i="1"/>
  <c r="AJ304" i="1"/>
  <c r="CX304" i="1" s="1"/>
  <c r="W304" i="1" s="1"/>
  <c r="S304" i="1"/>
  <c r="GL304" i="1"/>
  <c r="GN304" i="1"/>
  <c r="GO304" i="1"/>
  <c r="GP304" i="1"/>
  <c r="AC305" i="1"/>
  <c r="AD305" i="1"/>
  <c r="AE305" i="1"/>
  <c r="CS305" i="1" s="1"/>
  <c r="R305" i="1"/>
  <c r="GK305" i="1"/>
  <c r="AF305" i="1"/>
  <c r="CT305" i="1" s="1"/>
  <c r="S305" i="1" s="1"/>
  <c r="AG305" i="1"/>
  <c r="CU305" i="1" s="1"/>
  <c r="T305" i="1" s="1"/>
  <c r="AH305" i="1"/>
  <c r="CV305" i="1" s="1"/>
  <c r="U305" i="1" s="1"/>
  <c r="AI305" i="1"/>
  <c r="CW305" i="1" s="1"/>
  <c r="V305" i="1" s="1"/>
  <c r="AJ305" i="1"/>
  <c r="CX305" i="1" s="1"/>
  <c r="W305" i="1" s="1"/>
  <c r="GL305" i="1"/>
  <c r="GN305" i="1"/>
  <c r="GO305" i="1"/>
  <c r="GP305" i="1"/>
  <c r="AC306" i="1"/>
  <c r="CQ306" i="1"/>
  <c r="P306" i="1" s="1"/>
  <c r="FR306" i="1" s="1"/>
  <c r="AD306" i="1"/>
  <c r="CR306" i="1"/>
  <c r="Q306" i="1" s="1"/>
  <c r="AE306" i="1"/>
  <c r="AF306" i="1"/>
  <c r="CT306" i="1"/>
  <c r="S306" i="1" s="1"/>
  <c r="AG306" i="1"/>
  <c r="CU306" i="1" s="1"/>
  <c r="T306" i="1"/>
  <c r="AH306" i="1"/>
  <c r="CV306" i="1" s="1"/>
  <c r="U306" i="1" s="1"/>
  <c r="AI306" i="1"/>
  <c r="CW306" i="1" s="1"/>
  <c r="V306" i="1" s="1"/>
  <c r="AJ306" i="1"/>
  <c r="CX306" i="1"/>
  <c r="W306" i="1" s="1"/>
  <c r="CS306" i="1"/>
  <c r="R306" i="1" s="1"/>
  <c r="GK306" i="1" s="1"/>
  <c r="GL306" i="1"/>
  <c r="GN306" i="1"/>
  <c r="GO306" i="1"/>
  <c r="GP306" i="1"/>
  <c r="AC307" i="1"/>
  <c r="AD307" i="1"/>
  <c r="AE307" i="1"/>
  <c r="CS307" i="1"/>
  <c r="R307" i="1" s="1"/>
  <c r="GK307" i="1" s="1"/>
  <c r="AF307" i="1"/>
  <c r="CT307" i="1" s="1"/>
  <c r="S307" i="1" s="1"/>
  <c r="CZ307" i="1" s="1"/>
  <c r="Y307" i="1" s="1"/>
  <c r="AG307" i="1"/>
  <c r="CU307" i="1" s="1"/>
  <c r="T307" i="1" s="1"/>
  <c r="AH307" i="1"/>
  <c r="CV307" i="1"/>
  <c r="U307" i="1" s="1"/>
  <c r="AI307" i="1"/>
  <c r="CW307" i="1" s="1"/>
  <c r="V307" i="1" s="1"/>
  <c r="AJ307" i="1"/>
  <c r="CX307" i="1"/>
  <c r="W307" i="1"/>
  <c r="GL307" i="1"/>
  <c r="GN307" i="1"/>
  <c r="GO307" i="1"/>
  <c r="GP307" i="1"/>
  <c r="AC308" i="1"/>
  <c r="CQ308" i="1"/>
  <c r="P308" i="1"/>
  <c r="FR308" i="1" s="1"/>
  <c r="AD308" i="1"/>
  <c r="CR308" i="1" s="1"/>
  <c r="Q308" i="1" s="1"/>
  <c r="AE308" i="1"/>
  <c r="CS308" i="1" s="1"/>
  <c r="R308" i="1" s="1"/>
  <c r="AF308" i="1"/>
  <c r="CT308" i="1" s="1"/>
  <c r="S308" i="1" s="1"/>
  <c r="AG308" i="1"/>
  <c r="CU308" i="1"/>
  <c r="T308" i="1" s="1"/>
  <c r="AH308" i="1"/>
  <c r="CV308" i="1" s="1"/>
  <c r="U308" i="1"/>
  <c r="AI308" i="1"/>
  <c r="CW308" i="1" s="1"/>
  <c r="V308" i="1" s="1"/>
  <c r="AJ308" i="1"/>
  <c r="CX308" i="1"/>
  <c r="W308" i="1" s="1"/>
  <c r="GL308" i="1"/>
  <c r="GN308" i="1"/>
  <c r="GO308" i="1"/>
  <c r="GP308" i="1"/>
  <c r="AC309" i="1"/>
  <c r="AD309" i="1"/>
  <c r="CR309" i="1" s="1"/>
  <c r="Q309" i="1" s="1"/>
  <c r="AE309" i="1"/>
  <c r="CS309" i="1"/>
  <c r="R309" i="1" s="1"/>
  <c r="GK309" i="1"/>
  <c r="AF309" i="1"/>
  <c r="CT309" i="1" s="1"/>
  <c r="S309" i="1" s="1"/>
  <c r="AG309" i="1"/>
  <c r="CU309" i="1" s="1"/>
  <c r="T309" i="1" s="1"/>
  <c r="AH309" i="1"/>
  <c r="CV309" i="1" s="1"/>
  <c r="U309" i="1" s="1"/>
  <c r="AH319" i="1" s="1"/>
  <c r="U319" i="1" s="1"/>
  <c r="AI309" i="1"/>
  <c r="CW309" i="1" s="1"/>
  <c r="V309" i="1" s="1"/>
  <c r="AJ309" i="1"/>
  <c r="CX309" i="1"/>
  <c r="W309" i="1" s="1"/>
  <c r="GL309" i="1"/>
  <c r="GN309" i="1"/>
  <c r="GO309" i="1"/>
  <c r="GP309" i="1"/>
  <c r="AC310" i="1"/>
  <c r="CQ310" i="1" s="1"/>
  <c r="P310" i="1"/>
  <c r="FR310" i="1"/>
  <c r="AD310" i="1"/>
  <c r="CR310" i="1" s="1"/>
  <c r="Q310" i="1" s="1"/>
  <c r="AE310" i="1"/>
  <c r="CS310" i="1"/>
  <c r="R310" i="1"/>
  <c r="GK310" i="1" s="1"/>
  <c r="AF310" i="1"/>
  <c r="CT310" i="1" s="1"/>
  <c r="S310" i="1" s="1"/>
  <c r="AG310" i="1"/>
  <c r="AH310" i="1"/>
  <c r="CV310" i="1" s="1"/>
  <c r="U310" i="1" s="1"/>
  <c r="AI310" i="1"/>
  <c r="CW310" i="1" s="1"/>
  <c r="V310" i="1"/>
  <c r="AJ310" i="1"/>
  <c r="CX310" i="1"/>
  <c r="W310" i="1" s="1"/>
  <c r="CU310" i="1"/>
  <c r="T310" i="1" s="1"/>
  <c r="GL310" i="1"/>
  <c r="GN310" i="1"/>
  <c r="GO310" i="1"/>
  <c r="GP310" i="1"/>
  <c r="AC311" i="1"/>
  <c r="CQ311" i="1"/>
  <c r="P311" i="1" s="1"/>
  <c r="AD311" i="1"/>
  <c r="AE311" i="1"/>
  <c r="CS311" i="1" s="1"/>
  <c r="R311" i="1" s="1"/>
  <c r="GK311" i="1" s="1"/>
  <c r="AF311" i="1"/>
  <c r="AG311" i="1"/>
  <c r="CU311" i="1" s="1"/>
  <c r="T311" i="1" s="1"/>
  <c r="AH311" i="1"/>
  <c r="CV311" i="1" s="1"/>
  <c r="U311" i="1" s="1"/>
  <c r="AI311" i="1"/>
  <c r="CW311" i="1" s="1"/>
  <c r="V311" i="1" s="1"/>
  <c r="AJ311" i="1"/>
  <c r="CX311" i="1" s="1"/>
  <c r="W311" i="1" s="1"/>
  <c r="CR311" i="1"/>
  <c r="Q311" i="1" s="1"/>
  <c r="GL311" i="1"/>
  <c r="GN311" i="1"/>
  <c r="GO311" i="1"/>
  <c r="GP311" i="1"/>
  <c r="AC312" i="1"/>
  <c r="CQ312" i="1" s="1"/>
  <c r="P312" i="1" s="1"/>
  <c r="AD312" i="1"/>
  <c r="AE312" i="1"/>
  <c r="CS312" i="1" s="1"/>
  <c r="R312" i="1" s="1"/>
  <c r="GK312" i="1" s="1"/>
  <c r="AF312" i="1"/>
  <c r="CT312" i="1" s="1"/>
  <c r="S312" i="1" s="1"/>
  <c r="AG312" i="1"/>
  <c r="AH312" i="1"/>
  <c r="CV312" i="1"/>
  <c r="U312" i="1" s="1"/>
  <c r="AI312" i="1"/>
  <c r="CW312" i="1" s="1"/>
  <c r="V312" i="1"/>
  <c r="AJ312" i="1"/>
  <c r="CX312" i="1" s="1"/>
  <c r="W312" i="1" s="1"/>
  <c r="CU312" i="1"/>
  <c r="T312" i="1" s="1"/>
  <c r="GL312" i="1"/>
  <c r="GN312" i="1"/>
  <c r="GO312" i="1"/>
  <c r="GP312" i="1"/>
  <c r="AC313" i="1"/>
  <c r="CQ313" i="1" s="1"/>
  <c r="P313" i="1"/>
  <c r="AD313" i="1"/>
  <c r="CR313" i="1" s="1"/>
  <c r="Q313" i="1" s="1"/>
  <c r="AE313" i="1"/>
  <c r="CS313" i="1" s="1"/>
  <c r="R313" i="1" s="1"/>
  <c r="GK313" i="1" s="1"/>
  <c r="AF313" i="1"/>
  <c r="AG313" i="1"/>
  <c r="CU313" i="1" s="1"/>
  <c r="T313" i="1"/>
  <c r="AH313" i="1"/>
  <c r="CV313" i="1" s="1"/>
  <c r="U313" i="1" s="1"/>
  <c r="AI313" i="1"/>
  <c r="AJ313" i="1"/>
  <c r="CX313" i="1"/>
  <c r="W313" i="1" s="1"/>
  <c r="CW313" i="1"/>
  <c r="V313" i="1"/>
  <c r="CY313" i="1"/>
  <c r="X313" i="1" s="1"/>
  <c r="CZ313" i="1"/>
  <c r="Y313" i="1"/>
  <c r="GL313" i="1"/>
  <c r="GN313" i="1"/>
  <c r="GO313" i="1"/>
  <c r="GP313" i="1"/>
  <c r="AC314" i="1"/>
  <c r="AB314" i="1" s="1"/>
  <c r="AD314" i="1"/>
  <c r="CR314" i="1" s="1"/>
  <c r="Q314" i="1" s="1"/>
  <c r="AE314" i="1"/>
  <c r="CS314" i="1" s="1"/>
  <c r="R314" i="1" s="1"/>
  <c r="GK314" i="1" s="1"/>
  <c r="AF314" i="1"/>
  <c r="CT314" i="1" s="1"/>
  <c r="AG314" i="1"/>
  <c r="AH314" i="1"/>
  <c r="CV314" i="1" s="1"/>
  <c r="U314" i="1"/>
  <c r="AI314" i="1"/>
  <c r="CW314" i="1" s="1"/>
  <c r="V314" i="1" s="1"/>
  <c r="AJ314" i="1"/>
  <c r="CX314" i="1" s="1"/>
  <c r="W314" i="1" s="1"/>
  <c r="S314" i="1"/>
  <c r="CU314" i="1"/>
  <c r="T314" i="1" s="1"/>
  <c r="CY314" i="1"/>
  <c r="X314" i="1" s="1"/>
  <c r="CZ314" i="1"/>
  <c r="Y314" i="1" s="1"/>
  <c r="GL314" i="1"/>
  <c r="GN314" i="1"/>
  <c r="GO314" i="1"/>
  <c r="GP314" i="1"/>
  <c r="AC315" i="1"/>
  <c r="CQ315" i="1" s="1"/>
  <c r="P315" i="1" s="1"/>
  <c r="FR315" i="1" s="1"/>
  <c r="AD315" i="1"/>
  <c r="CR315" i="1" s="1"/>
  <c r="Q315" i="1" s="1"/>
  <c r="AE315" i="1"/>
  <c r="CS315" i="1" s="1"/>
  <c r="AF315" i="1"/>
  <c r="CT315" i="1"/>
  <c r="S315" i="1" s="1"/>
  <c r="AG315" i="1"/>
  <c r="CU315" i="1" s="1"/>
  <c r="T315" i="1" s="1"/>
  <c r="AH315" i="1"/>
  <c r="CV315" i="1"/>
  <c r="U315" i="1" s="1"/>
  <c r="AI315" i="1"/>
  <c r="CW315" i="1" s="1"/>
  <c r="V315" i="1" s="1"/>
  <c r="AJ315" i="1"/>
  <c r="CX315" i="1" s="1"/>
  <c r="W315" i="1" s="1"/>
  <c r="R315" i="1"/>
  <c r="GK315" i="1" s="1"/>
  <c r="GL315" i="1"/>
  <c r="GN315" i="1"/>
  <c r="GO315" i="1"/>
  <c r="GP315" i="1"/>
  <c r="AC316" i="1"/>
  <c r="CQ316" i="1" s="1"/>
  <c r="P316" i="1" s="1"/>
  <c r="AD316" i="1"/>
  <c r="CR316" i="1" s="1"/>
  <c r="Q316" i="1" s="1"/>
  <c r="AE316" i="1"/>
  <c r="CS316" i="1"/>
  <c r="R316" i="1" s="1"/>
  <c r="GK316" i="1" s="1"/>
  <c r="AF316" i="1"/>
  <c r="CT316" i="1" s="1"/>
  <c r="S316" i="1" s="1"/>
  <c r="AG316" i="1"/>
  <c r="CU316" i="1" s="1"/>
  <c r="T316" i="1" s="1"/>
  <c r="AH316" i="1"/>
  <c r="CV316" i="1" s="1"/>
  <c r="U316" i="1" s="1"/>
  <c r="AI316" i="1"/>
  <c r="CW316" i="1"/>
  <c r="V316" i="1"/>
  <c r="AJ316" i="1"/>
  <c r="CX316" i="1" s="1"/>
  <c r="W316" i="1" s="1"/>
  <c r="GL316" i="1"/>
  <c r="GN316" i="1"/>
  <c r="GO316" i="1"/>
  <c r="GP316" i="1"/>
  <c r="AC317" i="1"/>
  <c r="CQ317" i="1"/>
  <c r="P317" i="1"/>
  <c r="FR317" i="1" s="1"/>
  <c r="AD317" i="1"/>
  <c r="CR317" i="1" s="1"/>
  <c r="Q317" i="1" s="1"/>
  <c r="AE317" i="1"/>
  <c r="CS317" i="1" s="1"/>
  <c r="R317" i="1" s="1"/>
  <c r="GK317" i="1" s="1"/>
  <c r="AF317" i="1"/>
  <c r="CT317" i="1" s="1"/>
  <c r="S317" i="1" s="1"/>
  <c r="AG317" i="1"/>
  <c r="CU317" i="1" s="1"/>
  <c r="T317" i="1"/>
  <c r="AH317" i="1"/>
  <c r="AI317" i="1"/>
  <c r="CW317" i="1" s="1"/>
  <c r="AJ317" i="1"/>
  <c r="CX317" i="1"/>
  <c r="W317" i="1" s="1"/>
  <c r="CV317" i="1"/>
  <c r="U317" i="1" s="1"/>
  <c r="V317" i="1"/>
  <c r="GL317" i="1"/>
  <c r="GN317" i="1"/>
  <c r="GO317" i="1"/>
  <c r="GP317" i="1"/>
  <c r="B319" i="1"/>
  <c r="B302" i="1"/>
  <c r="C319" i="1"/>
  <c r="C302" i="1"/>
  <c r="D319" i="1"/>
  <c r="D302" i="1"/>
  <c r="F319" i="1"/>
  <c r="F302" i="1"/>
  <c r="G319" i="1"/>
  <c r="G302" i="1"/>
  <c r="BB319" i="1"/>
  <c r="BB302" i="1"/>
  <c r="D340" i="1"/>
  <c r="E342" i="1"/>
  <c r="Z342" i="1"/>
  <c r="AA342" i="1"/>
  <c r="AM342" i="1"/>
  <c r="AN342" i="1"/>
  <c r="AV342" i="1"/>
  <c r="AW342" i="1"/>
  <c r="AX342" i="1"/>
  <c r="AY342" i="1"/>
  <c r="AZ342" i="1"/>
  <c r="BA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AC344" i="1"/>
  <c r="CQ344" i="1"/>
  <c r="P344" i="1" s="1"/>
  <c r="FR344" i="1"/>
  <c r="AD344" i="1"/>
  <c r="CR344" i="1" s="1"/>
  <c r="Q344" i="1" s="1"/>
  <c r="AE344" i="1"/>
  <c r="CS344" i="1" s="1"/>
  <c r="R344" i="1" s="1"/>
  <c r="GK344" i="1" s="1"/>
  <c r="AF344" i="1"/>
  <c r="AG344" i="1"/>
  <c r="CU344" i="1" s="1"/>
  <c r="T344" i="1" s="1"/>
  <c r="AH344" i="1"/>
  <c r="CV344" i="1"/>
  <c r="U344" i="1" s="1"/>
  <c r="AI344" i="1"/>
  <c r="CW344" i="1" s="1"/>
  <c r="V344" i="1" s="1"/>
  <c r="AJ344" i="1"/>
  <c r="CX344" i="1"/>
  <c r="W344" i="1"/>
  <c r="GL344" i="1"/>
  <c r="GN344" i="1"/>
  <c r="GO344" i="1"/>
  <c r="GP344" i="1"/>
  <c r="AC345" i="1"/>
  <c r="AD345" i="1"/>
  <c r="CR345" i="1"/>
  <c r="Q345" i="1"/>
  <c r="AE345" i="1"/>
  <c r="CS345" i="1"/>
  <c r="R345" i="1"/>
  <c r="GK345" i="1"/>
  <c r="AF345" i="1"/>
  <c r="AG345" i="1"/>
  <c r="CU345" i="1" s="1"/>
  <c r="AH345" i="1"/>
  <c r="CV345" i="1" s="1"/>
  <c r="U345" i="1" s="1"/>
  <c r="AI345" i="1"/>
  <c r="CW345" i="1" s="1"/>
  <c r="V345" i="1" s="1"/>
  <c r="AJ345" i="1"/>
  <c r="CX345" i="1"/>
  <c r="W345" i="1" s="1"/>
  <c r="CQ345" i="1"/>
  <c r="P345" i="1" s="1"/>
  <c r="CT345" i="1"/>
  <c r="S345" i="1" s="1"/>
  <c r="T345" i="1"/>
  <c r="GL345" i="1"/>
  <c r="GN345" i="1"/>
  <c r="GO345" i="1"/>
  <c r="GP345" i="1"/>
  <c r="AC346" i="1"/>
  <c r="CQ346" i="1" s="1"/>
  <c r="P346" i="1" s="1"/>
  <c r="AD346" i="1"/>
  <c r="CR346" i="1" s="1"/>
  <c r="Q346" i="1" s="1"/>
  <c r="AE346" i="1"/>
  <c r="AF346" i="1"/>
  <c r="CT346" i="1" s="1"/>
  <c r="S346" i="1" s="1"/>
  <c r="AG346" i="1"/>
  <c r="CU346" i="1"/>
  <c r="T346" i="1" s="1"/>
  <c r="AH346" i="1"/>
  <c r="CV346" i="1" s="1"/>
  <c r="AI346" i="1"/>
  <c r="CW346" i="1" s="1"/>
  <c r="V346" i="1" s="1"/>
  <c r="AJ346" i="1"/>
  <c r="CX346" i="1" s="1"/>
  <c r="W346" i="1" s="1"/>
  <c r="CS346" i="1"/>
  <c r="R346" i="1" s="1"/>
  <c r="GK346" i="1" s="1"/>
  <c r="U346" i="1"/>
  <c r="GL346" i="1"/>
  <c r="GN346" i="1"/>
  <c r="GO346" i="1"/>
  <c r="GP346" i="1"/>
  <c r="AC347" i="1"/>
  <c r="AD347" i="1"/>
  <c r="CR347" i="1" s="1"/>
  <c r="Q347" i="1" s="1"/>
  <c r="AE347" i="1"/>
  <c r="CS347" i="1"/>
  <c r="R347" i="1" s="1"/>
  <c r="GK347" i="1" s="1"/>
  <c r="AF347" i="1"/>
  <c r="CT347" i="1"/>
  <c r="S347" i="1" s="1"/>
  <c r="AG347" i="1"/>
  <c r="AH347" i="1"/>
  <c r="AI347" i="1"/>
  <c r="CW347" i="1" s="1"/>
  <c r="V347" i="1" s="1"/>
  <c r="AJ347" i="1"/>
  <c r="CX347" i="1" s="1"/>
  <c r="W347" i="1" s="1"/>
  <c r="CU347" i="1"/>
  <c r="T347" i="1" s="1"/>
  <c r="CV347" i="1"/>
  <c r="U347" i="1" s="1"/>
  <c r="GL347" i="1"/>
  <c r="GN347" i="1"/>
  <c r="GO347" i="1"/>
  <c r="GP347" i="1"/>
  <c r="AC348" i="1"/>
  <c r="CQ348" i="1" s="1"/>
  <c r="P348" i="1"/>
  <c r="AD348" i="1"/>
  <c r="AE348" i="1"/>
  <c r="CS348" i="1"/>
  <c r="R348" i="1" s="1"/>
  <c r="GK348" i="1" s="1"/>
  <c r="AF348" i="1"/>
  <c r="CT348" i="1" s="1"/>
  <c r="AG348" i="1"/>
  <c r="CU348" i="1"/>
  <c r="T348" i="1" s="1"/>
  <c r="AH348" i="1"/>
  <c r="CV348" i="1" s="1"/>
  <c r="U348" i="1" s="1"/>
  <c r="AI348" i="1"/>
  <c r="CW348" i="1" s="1"/>
  <c r="V348" i="1" s="1"/>
  <c r="AJ348" i="1"/>
  <c r="CR348" i="1"/>
  <c r="Q348" i="1" s="1"/>
  <c r="CP348" i="1" s="1"/>
  <c r="O348" i="1" s="1"/>
  <c r="S348" i="1"/>
  <c r="CX348" i="1"/>
  <c r="W348" i="1"/>
  <c r="GL348" i="1"/>
  <c r="GN348" i="1"/>
  <c r="GO348" i="1"/>
  <c r="GP348" i="1"/>
  <c r="AC349" i="1"/>
  <c r="AD349" i="1"/>
  <c r="AE349" i="1"/>
  <c r="CS349" i="1"/>
  <c r="R349" i="1" s="1"/>
  <c r="GK349" i="1" s="1"/>
  <c r="AF349" i="1"/>
  <c r="AG349" i="1"/>
  <c r="CU349" i="1"/>
  <c r="T349" i="1" s="1"/>
  <c r="AH349" i="1"/>
  <c r="CV349" i="1" s="1"/>
  <c r="U349" i="1" s="1"/>
  <c r="AI349" i="1"/>
  <c r="CW349" i="1" s="1"/>
  <c r="V349" i="1" s="1"/>
  <c r="AJ349" i="1"/>
  <c r="CX349" i="1" s="1"/>
  <c r="W349" i="1" s="1"/>
  <c r="CT349" i="1"/>
  <c r="S349" i="1" s="1"/>
  <c r="GL349" i="1"/>
  <c r="GN349" i="1"/>
  <c r="GO349" i="1"/>
  <c r="GP349" i="1"/>
  <c r="AC350" i="1"/>
  <c r="CQ350" i="1"/>
  <c r="P350" i="1" s="1"/>
  <c r="FR350" i="1" s="1"/>
  <c r="AD350" i="1"/>
  <c r="CR350" i="1" s="1"/>
  <c r="Q350" i="1" s="1"/>
  <c r="AE350" i="1"/>
  <c r="AF350" i="1"/>
  <c r="CT350" i="1"/>
  <c r="S350" i="1" s="1"/>
  <c r="AG350" i="1"/>
  <c r="CU350" i="1" s="1"/>
  <c r="T350" i="1" s="1"/>
  <c r="AH350" i="1"/>
  <c r="CV350" i="1" s="1"/>
  <c r="U350" i="1" s="1"/>
  <c r="AI350" i="1"/>
  <c r="CW350" i="1" s="1"/>
  <c r="V350" i="1" s="1"/>
  <c r="AJ350" i="1"/>
  <c r="CX350" i="1" s="1"/>
  <c r="W350" i="1" s="1"/>
  <c r="CS350" i="1"/>
  <c r="R350" i="1" s="1"/>
  <c r="GK350" i="1" s="1"/>
  <c r="GL350" i="1"/>
  <c r="GN350" i="1"/>
  <c r="GO350" i="1"/>
  <c r="GP350" i="1"/>
  <c r="AC351" i="1"/>
  <c r="AD351" i="1"/>
  <c r="AE351" i="1"/>
  <c r="CS351" i="1" s="1"/>
  <c r="R351" i="1" s="1"/>
  <c r="GK351" i="1" s="1"/>
  <c r="AF351" i="1"/>
  <c r="CT351" i="1" s="1"/>
  <c r="S351" i="1" s="1"/>
  <c r="AG351" i="1"/>
  <c r="CU351" i="1" s="1"/>
  <c r="T351" i="1" s="1"/>
  <c r="AH351" i="1"/>
  <c r="CV351" i="1" s="1"/>
  <c r="U351" i="1" s="1"/>
  <c r="AI351" i="1"/>
  <c r="CW351" i="1"/>
  <c r="V351" i="1" s="1"/>
  <c r="AJ351" i="1"/>
  <c r="CX351" i="1" s="1"/>
  <c r="CR351" i="1"/>
  <c r="Q351" i="1"/>
  <c r="W351" i="1"/>
  <c r="GL351" i="1"/>
  <c r="GN351" i="1"/>
  <c r="GO351" i="1"/>
  <c r="GP351" i="1"/>
  <c r="AC352" i="1"/>
  <c r="CQ352" i="1"/>
  <c r="P352" i="1"/>
  <c r="CP352" i="1" s="1"/>
  <c r="O352" i="1" s="1"/>
  <c r="AD352" i="1"/>
  <c r="CR352" i="1" s="1"/>
  <c r="Q352" i="1" s="1"/>
  <c r="AE352" i="1"/>
  <c r="AF352" i="1"/>
  <c r="CT352" i="1" s="1"/>
  <c r="S352" i="1" s="1"/>
  <c r="AG352" i="1"/>
  <c r="CU352" i="1" s="1"/>
  <c r="T352" i="1" s="1"/>
  <c r="AH352" i="1"/>
  <c r="CV352" i="1"/>
  <c r="U352" i="1" s="1"/>
  <c r="AI352" i="1"/>
  <c r="CW352" i="1"/>
  <c r="V352" i="1" s="1"/>
  <c r="AJ352" i="1"/>
  <c r="CX352" i="1" s="1"/>
  <c r="W352" i="1" s="1"/>
  <c r="AJ365" i="1" s="1"/>
  <c r="CS352" i="1"/>
  <c r="R352" i="1" s="1"/>
  <c r="GK352" i="1" s="1"/>
  <c r="GL352" i="1"/>
  <c r="GN352" i="1"/>
  <c r="GO352" i="1"/>
  <c r="GP352" i="1"/>
  <c r="AC353" i="1"/>
  <c r="AD353" i="1"/>
  <c r="AE353" i="1"/>
  <c r="CS353" i="1"/>
  <c r="R353" i="1" s="1"/>
  <c r="GK353" i="1" s="1"/>
  <c r="AF353" i="1"/>
  <c r="CT353" i="1" s="1"/>
  <c r="S353" i="1" s="1"/>
  <c r="AG353" i="1"/>
  <c r="CU353" i="1" s="1"/>
  <c r="T353" i="1" s="1"/>
  <c r="AH353" i="1"/>
  <c r="CV353" i="1" s="1"/>
  <c r="U353" i="1" s="1"/>
  <c r="AI353" i="1"/>
  <c r="CW353" i="1" s="1"/>
  <c r="V353" i="1" s="1"/>
  <c r="AJ353" i="1"/>
  <c r="CX353" i="1"/>
  <c r="W353" i="1" s="1"/>
  <c r="CR353" i="1"/>
  <c r="Q353" i="1"/>
  <c r="GL353" i="1"/>
  <c r="GN353" i="1"/>
  <c r="GO353" i="1"/>
  <c r="GP353" i="1"/>
  <c r="AC354" i="1"/>
  <c r="CQ354" i="1" s="1"/>
  <c r="P354" i="1" s="1"/>
  <c r="AD354" i="1"/>
  <c r="CR354" i="1" s="1"/>
  <c r="Q354" i="1" s="1"/>
  <c r="AE354" i="1"/>
  <c r="CS354" i="1" s="1"/>
  <c r="R354" i="1" s="1"/>
  <c r="AF354" i="1"/>
  <c r="CT354" i="1" s="1"/>
  <c r="S354" i="1" s="1"/>
  <c r="AG354" i="1"/>
  <c r="CU354" i="1"/>
  <c r="T354" i="1" s="1"/>
  <c r="AH354" i="1"/>
  <c r="CV354" i="1" s="1"/>
  <c r="U354" i="1" s="1"/>
  <c r="AI354" i="1"/>
  <c r="CW354" i="1"/>
  <c r="V354" i="1" s="1"/>
  <c r="AJ354" i="1"/>
  <c r="CX354" i="1" s="1"/>
  <c r="W354" i="1"/>
  <c r="GL354" i="1"/>
  <c r="GN354" i="1"/>
  <c r="GO354" i="1"/>
  <c r="GP354" i="1"/>
  <c r="AC355" i="1"/>
  <c r="AD355" i="1"/>
  <c r="CR355" i="1" s="1"/>
  <c r="Q355" i="1" s="1"/>
  <c r="AE355" i="1"/>
  <c r="CS355" i="1"/>
  <c r="R355" i="1" s="1"/>
  <c r="GK355" i="1" s="1"/>
  <c r="AF355" i="1"/>
  <c r="CT355" i="1" s="1"/>
  <c r="S355" i="1" s="1"/>
  <c r="CZ355" i="1" s="1"/>
  <c r="Y355" i="1" s="1"/>
  <c r="AG355" i="1"/>
  <c r="AH355" i="1"/>
  <c r="CV355" i="1" s="1"/>
  <c r="U355" i="1" s="1"/>
  <c r="AI355" i="1"/>
  <c r="CW355" i="1" s="1"/>
  <c r="V355" i="1" s="1"/>
  <c r="AJ355" i="1"/>
  <c r="CX355" i="1" s="1"/>
  <c r="W355" i="1" s="1"/>
  <c r="CU355" i="1"/>
  <c r="T355" i="1" s="1"/>
  <c r="GL355" i="1"/>
  <c r="GN355" i="1"/>
  <c r="GO355" i="1"/>
  <c r="GP355" i="1"/>
  <c r="AC356" i="1"/>
  <c r="CQ356" i="1" s="1"/>
  <c r="P356" i="1" s="1"/>
  <c r="AD356" i="1"/>
  <c r="CR356" i="1" s="1"/>
  <c r="Q356" i="1" s="1"/>
  <c r="AE356" i="1"/>
  <c r="AF356" i="1"/>
  <c r="CT356" i="1" s="1"/>
  <c r="S356" i="1" s="1"/>
  <c r="AG356" i="1"/>
  <c r="CU356" i="1" s="1"/>
  <c r="T356" i="1" s="1"/>
  <c r="AH356" i="1"/>
  <c r="CV356" i="1" s="1"/>
  <c r="AI356" i="1"/>
  <c r="CW356" i="1" s="1"/>
  <c r="V356" i="1" s="1"/>
  <c r="AJ356" i="1"/>
  <c r="CX356" i="1" s="1"/>
  <c r="W356" i="1" s="1"/>
  <c r="CS356" i="1"/>
  <c r="R356" i="1" s="1"/>
  <c r="U356" i="1"/>
  <c r="GL356" i="1"/>
  <c r="GN356" i="1"/>
  <c r="GO356" i="1"/>
  <c r="GP356" i="1"/>
  <c r="AC357" i="1"/>
  <c r="AD357" i="1"/>
  <c r="AE357" i="1"/>
  <c r="CS357" i="1"/>
  <c r="R357" i="1" s="1"/>
  <c r="AF357" i="1"/>
  <c r="CT357" i="1" s="1"/>
  <c r="S357" i="1" s="1"/>
  <c r="AG357" i="1"/>
  <c r="AH357" i="1"/>
  <c r="CV357" i="1" s="1"/>
  <c r="U357" i="1" s="1"/>
  <c r="AI357" i="1"/>
  <c r="CW357" i="1" s="1"/>
  <c r="V357" i="1" s="1"/>
  <c r="AJ357" i="1"/>
  <c r="CX357" i="1" s="1"/>
  <c r="W357" i="1" s="1"/>
  <c r="CU357" i="1"/>
  <c r="T357" i="1" s="1"/>
  <c r="GL357" i="1"/>
  <c r="GN357" i="1"/>
  <c r="GO357" i="1"/>
  <c r="GP357" i="1"/>
  <c r="AC358" i="1"/>
  <c r="AD358" i="1"/>
  <c r="CR358" i="1"/>
  <c r="Q358" i="1"/>
  <c r="AE358" i="1"/>
  <c r="CS358" i="1" s="1"/>
  <c r="R358" i="1" s="1"/>
  <c r="AF358" i="1"/>
  <c r="CT358" i="1"/>
  <c r="S358" i="1"/>
  <c r="AG358" i="1"/>
  <c r="CU358" i="1" s="1"/>
  <c r="T358" i="1" s="1"/>
  <c r="AH358" i="1"/>
  <c r="CV358" i="1"/>
  <c r="U358" i="1" s="1"/>
  <c r="AI358" i="1"/>
  <c r="CW358" i="1" s="1"/>
  <c r="V358" i="1" s="1"/>
  <c r="AJ358" i="1"/>
  <c r="CX358" i="1"/>
  <c r="W358" i="1"/>
  <c r="GL358" i="1"/>
  <c r="GN358" i="1"/>
  <c r="GO358" i="1"/>
  <c r="GP358" i="1"/>
  <c r="AC359" i="1"/>
  <c r="AD359" i="1"/>
  <c r="CR359" i="1"/>
  <c r="Q359" i="1"/>
  <c r="AE359" i="1"/>
  <c r="CS359" i="1" s="1"/>
  <c r="R359" i="1" s="1"/>
  <c r="GK359" i="1" s="1"/>
  <c r="AF359" i="1"/>
  <c r="CT359" i="1" s="1"/>
  <c r="S359" i="1" s="1"/>
  <c r="AG359" i="1"/>
  <c r="CU359" i="1"/>
  <c r="T359" i="1" s="1"/>
  <c r="AH359" i="1"/>
  <c r="CV359" i="1" s="1"/>
  <c r="U359" i="1" s="1"/>
  <c r="AI359" i="1"/>
  <c r="CW359" i="1"/>
  <c r="V359" i="1"/>
  <c r="AJ359" i="1"/>
  <c r="CX359" i="1" s="1"/>
  <c r="W359" i="1" s="1"/>
  <c r="GL359" i="1"/>
  <c r="GN359" i="1"/>
  <c r="GO359" i="1"/>
  <c r="GP359" i="1"/>
  <c r="AC360" i="1"/>
  <c r="AD360" i="1"/>
  <c r="CR360" i="1" s="1"/>
  <c r="Q360" i="1" s="1"/>
  <c r="AE360" i="1"/>
  <c r="CS360" i="1" s="1"/>
  <c r="R360" i="1" s="1"/>
  <c r="GK360" i="1" s="1"/>
  <c r="AF360" i="1"/>
  <c r="CT360" i="1" s="1"/>
  <c r="S360" i="1" s="1"/>
  <c r="AG360" i="1"/>
  <c r="CU360" i="1" s="1"/>
  <c r="T360" i="1" s="1"/>
  <c r="AH360" i="1"/>
  <c r="CV360" i="1" s="1"/>
  <c r="U360" i="1" s="1"/>
  <c r="AI360" i="1"/>
  <c r="CW360" i="1" s="1"/>
  <c r="V360" i="1" s="1"/>
  <c r="AJ360" i="1"/>
  <c r="CX360" i="1"/>
  <c r="W360" i="1"/>
  <c r="GL360" i="1"/>
  <c r="GN360" i="1"/>
  <c r="GO360" i="1"/>
  <c r="GP360" i="1"/>
  <c r="AC361" i="1"/>
  <c r="AD361" i="1"/>
  <c r="CR361" i="1" s="1"/>
  <c r="Q361" i="1" s="1"/>
  <c r="AE361" i="1"/>
  <c r="CS361" i="1" s="1"/>
  <c r="R361" i="1" s="1"/>
  <c r="GK361" i="1"/>
  <c r="AF361" i="1"/>
  <c r="CT361" i="1" s="1"/>
  <c r="S361" i="1" s="1"/>
  <c r="AG361" i="1"/>
  <c r="CU361" i="1"/>
  <c r="T361" i="1"/>
  <c r="AH361" i="1"/>
  <c r="CV361" i="1" s="1"/>
  <c r="U361" i="1" s="1"/>
  <c r="AI361" i="1"/>
  <c r="CW361" i="1"/>
  <c r="V361" i="1"/>
  <c r="AJ361" i="1"/>
  <c r="CX361" i="1" s="1"/>
  <c r="W361" i="1"/>
  <c r="GL361" i="1"/>
  <c r="GN361" i="1"/>
  <c r="GO361" i="1"/>
  <c r="GP361" i="1"/>
  <c r="AC362" i="1"/>
  <c r="AD362" i="1"/>
  <c r="AE362" i="1"/>
  <c r="CS362" i="1" s="1"/>
  <c r="R362" i="1" s="1"/>
  <c r="AF362" i="1"/>
  <c r="CT362" i="1" s="1"/>
  <c r="S362" i="1" s="1"/>
  <c r="AG362" i="1"/>
  <c r="CU362" i="1" s="1"/>
  <c r="T362" i="1" s="1"/>
  <c r="AH362" i="1"/>
  <c r="AI362" i="1"/>
  <c r="CW362" i="1" s="1"/>
  <c r="V362" i="1" s="1"/>
  <c r="AJ362" i="1"/>
  <c r="CX362" i="1" s="1"/>
  <c r="W362" i="1" s="1"/>
  <c r="CR362" i="1"/>
  <c r="Q362" i="1" s="1"/>
  <c r="CV362" i="1"/>
  <c r="U362" i="1" s="1"/>
  <c r="GL362" i="1"/>
  <c r="GN362" i="1"/>
  <c r="GO362" i="1"/>
  <c r="GP362" i="1"/>
  <c r="AC363" i="1"/>
  <c r="AD363" i="1"/>
  <c r="CR363" i="1" s="1"/>
  <c r="Q363" i="1" s="1"/>
  <c r="AE363" i="1"/>
  <c r="CS363" i="1" s="1"/>
  <c r="R363" i="1" s="1"/>
  <c r="GK363" i="1" s="1"/>
  <c r="AF363" i="1"/>
  <c r="CT363" i="1" s="1"/>
  <c r="S363" i="1" s="1"/>
  <c r="AG363" i="1"/>
  <c r="CU363" i="1" s="1"/>
  <c r="T363" i="1" s="1"/>
  <c r="AH363" i="1"/>
  <c r="CV363" i="1"/>
  <c r="U363" i="1" s="1"/>
  <c r="AI363" i="1"/>
  <c r="CW363" i="1" s="1"/>
  <c r="V363" i="1" s="1"/>
  <c r="AJ363" i="1"/>
  <c r="CX363" i="1"/>
  <c r="W363" i="1" s="1"/>
  <c r="CY363" i="1"/>
  <c r="X363" i="1" s="1"/>
  <c r="CZ363" i="1"/>
  <c r="Y363" i="1" s="1"/>
  <c r="GL363" i="1"/>
  <c r="GN363" i="1"/>
  <c r="GO363" i="1"/>
  <c r="GP363" i="1"/>
  <c r="B365" i="1"/>
  <c r="B342" i="1" s="1"/>
  <c r="C365" i="1"/>
  <c r="C342" i="1"/>
  <c r="D365" i="1"/>
  <c r="D342" i="1" s="1"/>
  <c r="F365" i="1"/>
  <c r="F342" i="1"/>
  <c r="G365" i="1"/>
  <c r="G342" i="1" s="1"/>
  <c r="BB365" i="1"/>
  <c r="AO365" i="1"/>
  <c r="D386" i="1"/>
  <c r="E388" i="1"/>
  <c r="Z388" i="1"/>
  <c r="AA388" i="1"/>
  <c r="AM388" i="1"/>
  <c r="AN388" i="1"/>
  <c r="AV388" i="1"/>
  <c r="AW388" i="1"/>
  <c r="AX388" i="1"/>
  <c r="AY388" i="1"/>
  <c r="AZ388" i="1"/>
  <c r="BA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AC390" i="1"/>
  <c r="CQ390" i="1" s="1"/>
  <c r="P390" i="1" s="1"/>
  <c r="FR390" i="1" s="1"/>
  <c r="AD390" i="1"/>
  <c r="CR390" i="1" s="1"/>
  <c r="Q390" i="1" s="1"/>
  <c r="AE390" i="1"/>
  <c r="CS390" i="1" s="1"/>
  <c r="R390" i="1" s="1"/>
  <c r="GK390" i="1"/>
  <c r="AF390" i="1"/>
  <c r="CT390" i="1" s="1"/>
  <c r="S390" i="1" s="1"/>
  <c r="AG390" i="1"/>
  <c r="AH390" i="1"/>
  <c r="CV390" i="1"/>
  <c r="U390" i="1" s="1"/>
  <c r="AI390" i="1"/>
  <c r="CW390" i="1"/>
  <c r="V390" i="1"/>
  <c r="AJ390" i="1"/>
  <c r="CX390" i="1" s="1"/>
  <c r="W390" i="1" s="1"/>
  <c r="CU390" i="1"/>
  <c r="T390" i="1"/>
  <c r="GL390" i="1"/>
  <c r="GN390" i="1"/>
  <c r="GO390" i="1"/>
  <c r="GP390" i="1"/>
  <c r="AC391" i="1"/>
  <c r="AD391" i="1"/>
  <c r="CR391" i="1" s="1"/>
  <c r="Q391" i="1" s="1"/>
  <c r="AE391" i="1"/>
  <c r="CS391" i="1" s="1"/>
  <c r="R391" i="1" s="1"/>
  <c r="AF391" i="1"/>
  <c r="CT391" i="1" s="1"/>
  <c r="S391" i="1" s="1"/>
  <c r="AG391" i="1"/>
  <c r="CU391" i="1"/>
  <c r="T391" i="1" s="1"/>
  <c r="AH391" i="1"/>
  <c r="CV391" i="1" s="1"/>
  <c r="U391" i="1" s="1"/>
  <c r="AI391" i="1"/>
  <c r="CW391" i="1" s="1"/>
  <c r="V391" i="1" s="1"/>
  <c r="AJ391" i="1"/>
  <c r="CX391" i="1"/>
  <c r="W391" i="1" s="1"/>
  <c r="GL391" i="1"/>
  <c r="GN391" i="1"/>
  <c r="GO391" i="1"/>
  <c r="GP391" i="1"/>
  <c r="AC392" i="1"/>
  <c r="CQ392" i="1" s="1"/>
  <c r="P392" i="1" s="1"/>
  <c r="AD392" i="1"/>
  <c r="CR392" i="1" s="1"/>
  <c r="Q392" i="1" s="1"/>
  <c r="AE392" i="1"/>
  <c r="CS392" i="1" s="1"/>
  <c r="R392" i="1" s="1"/>
  <c r="GK392" i="1" s="1"/>
  <c r="AF392" i="1"/>
  <c r="CT392" i="1" s="1"/>
  <c r="S392" i="1" s="1"/>
  <c r="AG392" i="1"/>
  <c r="CU392" i="1"/>
  <c r="T392" i="1"/>
  <c r="AH392" i="1"/>
  <c r="CV392" i="1" s="1"/>
  <c r="U392" i="1" s="1"/>
  <c r="AI392" i="1"/>
  <c r="CW392" i="1"/>
  <c r="V392" i="1" s="1"/>
  <c r="AJ392" i="1"/>
  <c r="CX392" i="1" s="1"/>
  <c r="W392" i="1" s="1"/>
  <c r="GL392" i="1"/>
  <c r="GN392" i="1"/>
  <c r="GO392" i="1"/>
  <c r="GP392" i="1"/>
  <c r="AC393" i="1"/>
  <c r="CQ393" i="1" s="1"/>
  <c r="P393" i="1" s="1"/>
  <c r="AD393" i="1"/>
  <c r="CR393" i="1"/>
  <c r="Q393" i="1" s="1"/>
  <c r="AE393" i="1"/>
  <c r="AF393" i="1"/>
  <c r="CT393" i="1"/>
  <c r="S393" i="1" s="1"/>
  <c r="AG393" i="1"/>
  <c r="AH393" i="1"/>
  <c r="CV393" i="1"/>
  <c r="U393" i="1" s="1"/>
  <c r="AI393" i="1"/>
  <c r="CW393" i="1"/>
  <c r="V393" i="1"/>
  <c r="AJ393" i="1"/>
  <c r="CX393" i="1" s="1"/>
  <c r="W393" i="1" s="1"/>
  <c r="CS393" i="1"/>
  <c r="R393" i="1"/>
  <c r="CU393" i="1"/>
  <c r="T393" i="1" s="1"/>
  <c r="GL393" i="1"/>
  <c r="GN393" i="1"/>
  <c r="GO393" i="1"/>
  <c r="GP393" i="1"/>
  <c r="AC394" i="1"/>
  <c r="CQ394" i="1" s="1"/>
  <c r="AD394" i="1"/>
  <c r="AE394" i="1"/>
  <c r="CS394" i="1" s="1"/>
  <c r="R394" i="1" s="1"/>
  <c r="AF394" i="1"/>
  <c r="CT394" i="1" s="1"/>
  <c r="S394" i="1" s="1"/>
  <c r="AG394" i="1"/>
  <c r="CU394" i="1" s="1"/>
  <c r="T394" i="1" s="1"/>
  <c r="AH394" i="1"/>
  <c r="CV394" i="1" s="1"/>
  <c r="U394" i="1" s="1"/>
  <c r="AI394" i="1"/>
  <c r="AJ394" i="1"/>
  <c r="CX394" i="1"/>
  <c r="W394" i="1" s="1"/>
  <c r="P394" i="1"/>
  <c r="CW394" i="1"/>
  <c r="V394" i="1"/>
  <c r="GL394" i="1"/>
  <c r="GN394" i="1"/>
  <c r="GO394" i="1"/>
  <c r="GP394" i="1"/>
  <c r="AC395" i="1"/>
  <c r="CQ395" i="1" s="1"/>
  <c r="P395" i="1" s="1"/>
  <c r="AD395" i="1"/>
  <c r="CR395" i="1" s="1"/>
  <c r="AE395" i="1"/>
  <c r="CS395" i="1" s="1"/>
  <c r="R395" i="1" s="1"/>
  <c r="AF395" i="1"/>
  <c r="AG395" i="1"/>
  <c r="CU395" i="1" s="1"/>
  <c r="T395" i="1" s="1"/>
  <c r="AH395" i="1"/>
  <c r="AI395" i="1"/>
  <c r="CW395" i="1" s="1"/>
  <c r="V395" i="1" s="1"/>
  <c r="AJ395" i="1"/>
  <c r="CX395" i="1"/>
  <c r="W395" i="1" s="1"/>
  <c r="Q395" i="1"/>
  <c r="CV395" i="1"/>
  <c r="U395" i="1" s="1"/>
  <c r="GL395" i="1"/>
  <c r="GN395" i="1"/>
  <c r="GO395" i="1"/>
  <c r="GP395" i="1"/>
  <c r="AC396" i="1"/>
  <c r="CQ396" i="1" s="1"/>
  <c r="P396" i="1" s="1"/>
  <c r="AD396" i="1"/>
  <c r="CR396" i="1" s="1"/>
  <c r="Q396" i="1" s="1"/>
  <c r="AE396" i="1"/>
  <c r="CS396" i="1" s="1"/>
  <c r="R396" i="1" s="1"/>
  <c r="GK396" i="1" s="1"/>
  <c r="AF396" i="1"/>
  <c r="CT396" i="1" s="1"/>
  <c r="S396" i="1" s="1"/>
  <c r="AG396" i="1"/>
  <c r="CU396" i="1"/>
  <c r="T396" i="1"/>
  <c r="AH396" i="1"/>
  <c r="CV396" i="1" s="1"/>
  <c r="U396" i="1" s="1"/>
  <c r="AI396" i="1"/>
  <c r="CW396" i="1" s="1"/>
  <c r="V396" i="1" s="1"/>
  <c r="AJ396" i="1"/>
  <c r="CX396" i="1"/>
  <c r="W396" i="1" s="1"/>
  <c r="GL396" i="1"/>
  <c r="GN396" i="1"/>
  <c r="GO396" i="1"/>
  <c r="GP396" i="1"/>
  <c r="AC397" i="1"/>
  <c r="CQ397" i="1"/>
  <c r="P397" i="1" s="1"/>
  <c r="AD397" i="1"/>
  <c r="CR397" i="1" s="1"/>
  <c r="Q397" i="1" s="1"/>
  <c r="AE397" i="1"/>
  <c r="AF397" i="1"/>
  <c r="CT397" i="1" s="1"/>
  <c r="S397" i="1" s="1"/>
  <c r="AG397" i="1"/>
  <c r="AH397" i="1"/>
  <c r="CV397" i="1" s="1"/>
  <c r="U397" i="1" s="1"/>
  <c r="AI397" i="1"/>
  <c r="CW397" i="1"/>
  <c r="V397" i="1" s="1"/>
  <c r="AJ397" i="1"/>
  <c r="CX397" i="1" s="1"/>
  <c r="W397" i="1" s="1"/>
  <c r="CS397" i="1"/>
  <c r="R397" i="1" s="1"/>
  <c r="CU397" i="1"/>
  <c r="T397" i="1" s="1"/>
  <c r="GL397" i="1"/>
  <c r="GN397" i="1"/>
  <c r="GO397" i="1"/>
  <c r="GP397" i="1"/>
  <c r="AC398" i="1"/>
  <c r="AD398" i="1"/>
  <c r="CR398" i="1"/>
  <c r="Q398" i="1" s="1"/>
  <c r="AE398" i="1"/>
  <c r="AF398" i="1"/>
  <c r="CT398" i="1"/>
  <c r="S398" i="1" s="1"/>
  <c r="AG398" i="1"/>
  <c r="CU398" i="1" s="1"/>
  <c r="T398" i="1" s="1"/>
  <c r="AH398" i="1"/>
  <c r="CV398" i="1"/>
  <c r="U398" i="1" s="1"/>
  <c r="AI398" i="1"/>
  <c r="AJ398" i="1"/>
  <c r="CX398" i="1"/>
  <c r="W398" i="1" s="1"/>
  <c r="CS398" i="1"/>
  <c r="R398" i="1" s="1"/>
  <c r="GK398" i="1" s="1"/>
  <c r="CW398" i="1"/>
  <c r="V398" i="1" s="1"/>
  <c r="GL398" i="1"/>
  <c r="GN398" i="1"/>
  <c r="GO398" i="1"/>
  <c r="GP398" i="1"/>
  <c r="AC399" i="1"/>
  <c r="CQ399" i="1" s="1"/>
  <c r="P399" i="1" s="1"/>
  <c r="AD399" i="1"/>
  <c r="CR399" i="1" s="1"/>
  <c r="AE399" i="1"/>
  <c r="CS399" i="1" s="1"/>
  <c r="R399" i="1" s="1"/>
  <c r="AF399" i="1"/>
  <c r="CT399" i="1"/>
  <c r="S399" i="1" s="1"/>
  <c r="AG399" i="1"/>
  <c r="CU399" i="1" s="1"/>
  <c r="T399" i="1" s="1"/>
  <c r="AH399" i="1"/>
  <c r="AI399" i="1"/>
  <c r="CW399" i="1" s="1"/>
  <c r="V399" i="1" s="1"/>
  <c r="AJ399" i="1"/>
  <c r="CX399" i="1"/>
  <c r="W399" i="1" s="1"/>
  <c r="Q399" i="1"/>
  <c r="CV399" i="1"/>
  <c r="U399" i="1" s="1"/>
  <c r="GL399" i="1"/>
  <c r="GN399" i="1"/>
  <c r="GO399" i="1"/>
  <c r="GP399" i="1"/>
  <c r="AC400" i="1"/>
  <c r="CQ400" i="1" s="1"/>
  <c r="P400" i="1" s="1"/>
  <c r="AD400" i="1"/>
  <c r="AE400" i="1"/>
  <c r="CS400" i="1" s="1"/>
  <c r="R400" i="1" s="1"/>
  <c r="AF400" i="1"/>
  <c r="CT400" i="1" s="1"/>
  <c r="S400" i="1" s="1"/>
  <c r="AG400" i="1"/>
  <c r="CU400" i="1"/>
  <c r="T400" i="1"/>
  <c r="AH400" i="1"/>
  <c r="CV400" i="1" s="1"/>
  <c r="U400" i="1" s="1"/>
  <c r="AI400" i="1"/>
  <c r="CW400" i="1"/>
  <c r="V400" i="1" s="1"/>
  <c r="AJ400" i="1"/>
  <c r="CX400" i="1" s="1"/>
  <c r="W400" i="1" s="1"/>
  <c r="GL400" i="1"/>
  <c r="GN400" i="1"/>
  <c r="GO400" i="1"/>
  <c r="GP400" i="1"/>
  <c r="AC401" i="1"/>
  <c r="CQ401" i="1" s="1"/>
  <c r="P401" i="1" s="1"/>
  <c r="AD401" i="1"/>
  <c r="CR401" i="1"/>
  <c r="Q401" i="1"/>
  <c r="AE401" i="1"/>
  <c r="AF401" i="1"/>
  <c r="CT401" i="1"/>
  <c r="S401" i="1"/>
  <c r="AG401" i="1"/>
  <c r="CU401" i="1" s="1"/>
  <c r="AH401" i="1"/>
  <c r="CV401" i="1"/>
  <c r="U401" i="1"/>
  <c r="AI401" i="1"/>
  <c r="CW401" i="1" s="1"/>
  <c r="V401" i="1" s="1"/>
  <c r="AJ401" i="1"/>
  <c r="CX401" i="1" s="1"/>
  <c r="W401" i="1" s="1"/>
  <c r="CS401" i="1"/>
  <c r="R401" i="1" s="1"/>
  <c r="T401" i="1"/>
  <c r="GL401" i="1"/>
  <c r="GN401" i="1"/>
  <c r="GO401" i="1"/>
  <c r="GP401" i="1"/>
  <c r="AC402" i="1"/>
  <c r="CQ402" i="1" s="1"/>
  <c r="P402" i="1" s="1"/>
  <c r="AD402" i="1"/>
  <c r="CR402" i="1"/>
  <c r="Q402" i="1" s="1"/>
  <c r="AE402" i="1"/>
  <c r="CS402" i="1" s="1"/>
  <c r="R402" i="1" s="1"/>
  <c r="GK402" i="1" s="1"/>
  <c r="AF402" i="1"/>
  <c r="CT402" i="1"/>
  <c r="S402" i="1" s="1"/>
  <c r="AG402" i="1"/>
  <c r="CU402" i="1" s="1"/>
  <c r="T402" i="1" s="1"/>
  <c r="AH402" i="1"/>
  <c r="CV402" i="1"/>
  <c r="U402" i="1" s="1"/>
  <c r="AI402" i="1"/>
  <c r="CW402" i="1" s="1"/>
  <c r="V402" i="1" s="1"/>
  <c r="AJ402" i="1"/>
  <c r="CX402" i="1" s="1"/>
  <c r="W402" i="1" s="1"/>
  <c r="GL402" i="1"/>
  <c r="GN402" i="1"/>
  <c r="GO402" i="1"/>
  <c r="GP402" i="1"/>
  <c r="AC403" i="1"/>
  <c r="AB403" i="1" s="1"/>
  <c r="AD403" i="1"/>
  <c r="AE403" i="1"/>
  <c r="CS403" i="1" s="1"/>
  <c r="R403" i="1" s="1"/>
  <c r="AF403" i="1"/>
  <c r="CT403" i="1" s="1"/>
  <c r="S403" i="1" s="1"/>
  <c r="AG403" i="1"/>
  <c r="CU403" i="1"/>
  <c r="T403" i="1"/>
  <c r="AH403" i="1"/>
  <c r="CV403" i="1" s="1"/>
  <c r="U403" i="1" s="1"/>
  <c r="AI403" i="1"/>
  <c r="CW403" i="1"/>
  <c r="V403" i="1"/>
  <c r="AJ403" i="1"/>
  <c r="CX403" i="1" s="1"/>
  <c r="W403" i="1" s="1"/>
  <c r="CQ403" i="1"/>
  <c r="P403" i="1" s="1"/>
  <c r="CR403" i="1"/>
  <c r="Q403" i="1" s="1"/>
  <c r="GL403" i="1"/>
  <c r="GN403" i="1"/>
  <c r="GO403" i="1"/>
  <c r="GP403" i="1"/>
  <c r="AC404" i="1"/>
  <c r="CQ404" i="1" s="1"/>
  <c r="P404" i="1" s="1"/>
  <c r="AD404" i="1"/>
  <c r="CR404" i="1" s="1"/>
  <c r="Q404" i="1" s="1"/>
  <c r="AE404" i="1"/>
  <c r="CS404" i="1" s="1"/>
  <c r="R404" i="1" s="1"/>
  <c r="GK404" i="1" s="1"/>
  <c r="AF404" i="1"/>
  <c r="AG404" i="1"/>
  <c r="CU404" i="1" s="1"/>
  <c r="T404" i="1" s="1"/>
  <c r="AH404" i="1"/>
  <c r="CV404" i="1" s="1"/>
  <c r="U404" i="1" s="1"/>
  <c r="AI404" i="1"/>
  <c r="CW404" i="1" s="1"/>
  <c r="V404" i="1" s="1"/>
  <c r="AJ404" i="1"/>
  <c r="CX404" i="1"/>
  <c r="W404" i="1"/>
  <c r="CT404" i="1"/>
  <c r="S404" i="1" s="1"/>
  <c r="GL404" i="1"/>
  <c r="GN404" i="1"/>
  <c r="GO404" i="1"/>
  <c r="GP404" i="1"/>
  <c r="AC405" i="1"/>
  <c r="CQ405" i="1"/>
  <c r="P405" i="1" s="1"/>
  <c r="AD405" i="1"/>
  <c r="CR405" i="1"/>
  <c r="Q405" i="1" s="1"/>
  <c r="AE405" i="1"/>
  <c r="AF405" i="1"/>
  <c r="CT405" i="1"/>
  <c r="S405" i="1" s="1"/>
  <c r="AG405" i="1"/>
  <c r="CU405" i="1" s="1"/>
  <c r="T405" i="1" s="1"/>
  <c r="AH405" i="1"/>
  <c r="CV405" i="1"/>
  <c r="U405" i="1" s="1"/>
  <c r="AI405" i="1"/>
  <c r="CW405" i="1"/>
  <c r="V405" i="1" s="1"/>
  <c r="AJ405" i="1"/>
  <c r="CX405" i="1" s="1"/>
  <c r="W405" i="1" s="1"/>
  <c r="CS405" i="1"/>
  <c r="R405" i="1"/>
  <c r="GL405" i="1"/>
  <c r="GN405" i="1"/>
  <c r="GO405" i="1"/>
  <c r="GP405" i="1"/>
  <c r="AC406" i="1"/>
  <c r="AD406" i="1"/>
  <c r="CR406" i="1"/>
  <c r="Q406" i="1"/>
  <c r="AE406" i="1"/>
  <c r="CS406" i="1" s="1"/>
  <c r="R406" i="1" s="1"/>
  <c r="GK406" i="1" s="1"/>
  <c r="AF406" i="1"/>
  <c r="CT406" i="1"/>
  <c r="S406" i="1"/>
  <c r="AG406" i="1"/>
  <c r="CU406" i="1" s="1"/>
  <c r="T406" i="1" s="1"/>
  <c r="AH406" i="1"/>
  <c r="CV406" i="1" s="1"/>
  <c r="U406" i="1" s="1"/>
  <c r="AI406" i="1"/>
  <c r="CW406" i="1" s="1"/>
  <c r="V406" i="1" s="1"/>
  <c r="AJ406" i="1"/>
  <c r="CX406" i="1" s="1"/>
  <c r="W406" i="1" s="1"/>
  <c r="GL406" i="1"/>
  <c r="GN406" i="1"/>
  <c r="GO406" i="1"/>
  <c r="GP406" i="1"/>
  <c r="AC407" i="1"/>
  <c r="AD407" i="1"/>
  <c r="CR407" i="1" s="1"/>
  <c r="Q407" i="1" s="1"/>
  <c r="AE407" i="1"/>
  <c r="CS407" i="1" s="1"/>
  <c r="R407" i="1" s="1"/>
  <c r="AF407" i="1"/>
  <c r="CT407" i="1" s="1"/>
  <c r="S407" i="1" s="1"/>
  <c r="AG407" i="1"/>
  <c r="CU407" i="1"/>
  <c r="T407" i="1" s="1"/>
  <c r="AH407" i="1"/>
  <c r="CV407" i="1" s="1"/>
  <c r="U407" i="1" s="1"/>
  <c r="AI407" i="1"/>
  <c r="CW407" i="1" s="1"/>
  <c r="V407" i="1" s="1"/>
  <c r="AJ407" i="1"/>
  <c r="CX407" i="1"/>
  <c r="W407" i="1" s="1"/>
  <c r="GL407" i="1"/>
  <c r="GN407" i="1"/>
  <c r="GO407" i="1"/>
  <c r="GP407" i="1"/>
  <c r="AC408" i="1"/>
  <c r="CQ408" i="1" s="1"/>
  <c r="P408" i="1" s="1"/>
  <c r="AD408" i="1"/>
  <c r="CR408" i="1" s="1"/>
  <c r="Q408" i="1" s="1"/>
  <c r="AE408" i="1"/>
  <c r="CS408" i="1" s="1"/>
  <c r="R408" i="1" s="1"/>
  <c r="GK408" i="1" s="1"/>
  <c r="AF408" i="1"/>
  <c r="CT408" i="1" s="1"/>
  <c r="S408" i="1" s="1"/>
  <c r="AG408" i="1"/>
  <c r="CU408" i="1"/>
  <c r="T408" i="1"/>
  <c r="AH408" i="1"/>
  <c r="CV408" i="1" s="1"/>
  <c r="U408" i="1" s="1"/>
  <c r="AI408" i="1"/>
  <c r="CW408" i="1"/>
  <c r="V408" i="1" s="1"/>
  <c r="AJ408" i="1"/>
  <c r="CX408" i="1"/>
  <c r="W408" i="1" s="1"/>
  <c r="GL408" i="1"/>
  <c r="GN408" i="1"/>
  <c r="GO408" i="1"/>
  <c r="GP408" i="1"/>
  <c r="AC409" i="1"/>
  <c r="CQ409" i="1" s="1"/>
  <c r="P409" i="1" s="1"/>
  <c r="AD409" i="1"/>
  <c r="CR409" i="1"/>
  <c r="Q409" i="1"/>
  <c r="AE409" i="1"/>
  <c r="AF409" i="1"/>
  <c r="CT409" i="1"/>
  <c r="S409" i="1"/>
  <c r="AG409" i="1"/>
  <c r="AH409" i="1"/>
  <c r="CV409" i="1"/>
  <c r="U409" i="1"/>
  <c r="AI409" i="1"/>
  <c r="CW409" i="1"/>
  <c r="V409" i="1"/>
  <c r="AJ409" i="1"/>
  <c r="CX409" i="1" s="1"/>
  <c r="W409" i="1" s="1"/>
  <c r="CS409" i="1"/>
  <c r="R409" i="1"/>
  <c r="CU409" i="1"/>
  <c r="T409" i="1"/>
  <c r="GL409" i="1"/>
  <c r="GN409" i="1"/>
  <c r="GO409" i="1"/>
  <c r="GP409" i="1"/>
  <c r="AC410" i="1"/>
  <c r="CQ410" i="1" s="1"/>
  <c r="AD410" i="1"/>
  <c r="CR410" i="1" s="1"/>
  <c r="Q410" i="1" s="1"/>
  <c r="CP410" i="1" s="1"/>
  <c r="O410" i="1" s="1"/>
  <c r="AE410" i="1"/>
  <c r="CS410" i="1" s="1"/>
  <c r="R410" i="1" s="1"/>
  <c r="AF410" i="1"/>
  <c r="CT410" i="1" s="1"/>
  <c r="S410" i="1" s="1"/>
  <c r="AG410" i="1"/>
  <c r="CU410" i="1" s="1"/>
  <c r="T410" i="1" s="1"/>
  <c r="AH410" i="1"/>
  <c r="CV410" i="1"/>
  <c r="U410" i="1" s="1"/>
  <c r="AI410" i="1"/>
  <c r="AJ410" i="1"/>
  <c r="CX410" i="1"/>
  <c r="W410" i="1" s="1"/>
  <c r="P410" i="1"/>
  <c r="CW410" i="1"/>
  <c r="V410" i="1"/>
  <c r="GL410" i="1"/>
  <c r="GN410" i="1"/>
  <c r="GO410" i="1"/>
  <c r="GP410" i="1"/>
  <c r="AC411" i="1"/>
  <c r="AB411" i="1" s="1"/>
  <c r="CQ411" i="1"/>
  <c r="P411" i="1" s="1"/>
  <c r="AD411" i="1"/>
  <c r="CR411" i="1" s="1"/>
  <c r="Q411" i="1" s="1"/>
  <c r="AE411" i="1"/>
  <c r="AF411" i="1"/>
  <c r="CT411" i="1"/>
  <c r="S411" i="1"/>
  <c r="AG411" i="1"/>
  <c r="CU411" i="1" s="1"/>
  <c r="T411" i="1" s="1"/>
  <c r="AH411" i="1"/>
  <c r="CV411" i="1"/>
  <c r="U411" i="1"/>
  <c r="AI411" i="1"/>
  <c r="CW411" i="1" s="1"/>
  <c r="V411" i="1" s="1"/>
  <c r="AJ411" i="1"/>
  <c r="CX411" i="1"/>
  <c r="W411" i="1"/>
  <c r="CS411" i="1"/>
  <c r="R411" i="1" s="1"/>
  <c r="GL411" i="1"/>
  <c r="GN411" i="1"/>
  <c r="GO411" i="1"/>
  <c r="GP411" i="1"/>
  <c r="AC412" i="1"/>
  <c r="AD412" i="1"/>
  <c r="CR412" i="1" s="1"/>
  <c r="Q412" i="1" s="1"/>
  <c r="AE412" i="1"/>
  <c r="CS412" i="1"/>
  <c r="R412" i="1" s="1"/>
  <c r="GK412" i="1" s="1"/>
  <c r="AF412" i="1"/>
  <c r="CT412" i="1" s="1"/>
  <c r="S412" i="1" s="1"/>
  <c r="AG412" i="1"/>
  <c r="AH412" i="1"/>
  <c r="CV412" i="1" s="1"/>
  <c r="U412" i="1" s="1"/>
  <c r="AI412" i="1"/>
  <c r="CW412" i="1" s="1"/>
  <c r="V412" i="1" s="1"/>
  <c r="AJ412" i="1"/>
  <c r="CX412" i="1" s="1"/>
  <c r="W412" i="1" s="1"/>
  <c r="AJ445" i="1" s="1"/>
  <c r="W445" i="1" s="1"/>
  <c r="W388" i="1" s="1"/>
  <c r="CU412" i="1"/>
  <c r="T412" i="1" s="1"/>
  <c r="GL412" i="1"/>
  <c r="GN412" i="1"/>
  <c r="GO412" i="1"/>
  <c r="GP412" i="1"/>
  <c r="AC413" i="1"/>
  <c r="CQ413" i="1"/>
  <c r="P413" i="1" s="1"/>
  <c r="AD413" i="1"/>
  <c r="CR413" i="1"/>
  <c r="Q413" i="1" s="1"/>
  <c r="AE413" i="1"/>
  <c r="CS413" i="1" s="1"/>
  <c r="R413" i="1" s="1"/>
  <c r="AF413" i="1"/>
  <c r="CT413" i="1" s="1"/>
  <c r="S413" i="1" s="1"/>
  <c r="AG413" i="1"/>
  <c r="AH413" i="1"/>
  <c r="CV413" i="1"/>
  <c r="U413" i="1" s="1"/>
  <c r="AI413" i="1"/>
  <c r="CW413" i="1"/>
  <c r="V413" i="1"/>
  <c r="AJ413" i="1"/>
  <c r="CX413" i="1" s="1"/>
  <c r="W413" i="1" s="1"/>
  <c r="CU413" i="1"/>
  <c r="T413" i="1" s="1"/>
  <c r="GL413" i="1"/>
  <c r="GN413" i="1"/>
  <c r="GO413" i="1"/>
  <c r="GP413" i="1"/>
  <c r="AC414" i="1"/>
  <c r="CQ414" i="1"/>
  <c r="P414" i="1" s="1"/>
  <c r="AD414" i="1"/>
  <c r="CR414" i="1" s="1"/>
  <c r="Q414" i="1" s="1"/>
  <c r="AE414" i="1"/>
  <c r="AF414" i="1"/>
  <c r="CT414" i="1"/>
  <c r="S414" i="1" s="1"/>
  <c r="AG414" i="1"/>
  <c r="CU414" i="1"/>
  <c r="T414" i="1"/>
  <c r="AH414" i="1"/>
  <c r="CV414" i="1" s="1"/>
  <c r="U414" i="1" s="1"/>
  <c r="AI414" i="1"/>
  <c r="CW414" i="1" s="1"/>
  <c r="AJ414" i="1"/>
  <c r="CX414" i="1" s="1"/>
  <c r="W414" i="1" s="1"/>
  <c r="CS414" i="1"/>
  <c r="R414" i="1" s="1"/>
  <c r="GK414" i="1" s="1"/>
  <c r="V414" i="1"/>
  <c r="GL414" i="1"/>
  <c r="GN414" i="1"/>
  <c r="GO414" i="1"/>
  <c r="GP414" i="1"/>
  <c r="AC415" i="1"/>
  <c r="CQ415" i="1" s="1"/>
  <c r="P415" i="1" s="1"/>
  <c r="AD415" i="1"/>
  <c r="CR415" i="1" s="1"/>
  <c r="Q415" i="1" s="1"/>
  <c r="AE415" i="1"/>
  <c r="CS415" i="1" s="1"/>
  <c r="R415" i="1" s="1"/>
  <c r="GK415" i="1" s="1"/>
  <c r="AF415" i="1"/>
  <c r="CT415" i="1"/>
  <c r="S415" i="1" s="1"/>
  <c r="AG415" i="1"/>
  <c r="CU415" i="1" s="1"/>
  <c r="T415" i="1" s="1"/>
  <c r="AH415" i="1"/>
  <c r="CV415" i="1" s="1"/>
  <c r="U415" i="1" s="1"/>
  <c r="AI415" i="1"/>
  <c r="CW415" i="1" s="1"/>
  <c r="AJ415" i="1"/>
  <c r="CX415" i="1" s="1"/>
  <c r="W415" i="1" s="1"/>
  <c r="V415" i="1"/>
  <c r="GL415" i="1"/>
  <c r="GN415" i="1"/>
  <c r="GO415" i="1"/>
  <c r="GP415" i="1"/>
  <c r="AC416" i="1"/>
  <c r="AD416" i="1"/>
  <c r="CR416" i="1"/>
  <c r="Q416" i="1"/>
  <c r="AE416" i="1"/>
  <c r="CS416" i="1"/>
  <c r="R416" i="1"/>
  <c r="GK416" i="1"/>
  <c r="AF416" i="1"/>
  <c r="CT416" i="1"/>
  <c r="S416" i="1"/>
  <c r="AG416" i="1"/>
  <c r="AH416" i="1"/>
  <c r="CV416" i="1"/>
  <c r="U416" i="1"/>
  <c r="AI416" i="1"/>
  <c r="CW416" i="1" s="1"/>
  <c r="V416" i="1" s="1"/>
  <c r="AJ416" i="1"/>
  <c r="CQ416" i="1"/>
  <c r="P416" i="1"/>
  <c r="CU416" i="1"/>
  <c r="T416" i="1" s="1"/>
  <c r="CX416" i="1"/>
  <c r="W416" i="1" s="1"/>
  <c r="GL416" i="1"/>
  <c r="GN416" i="1"/>
  <c r="GO416" i="1"/>
  <c r="GP416" i="1"/>
  <c r="AC417" i="1"/>
  <c r="AD417" i="1"/>
  <c r="AE417" i="1"/>
  <c r="CS417" i="1"/>
  <c r="R417" i="1"/>
  <c r="AF417" i="1"/>
  <c r="CT417" i="1" s="1"/>
  <c r="S417" i="1" s="1"/>
  <c r="AG417" i="1"/>
  <c r="CU417" i="1" s="1"/>
  <c r="T417" i="1" s="1"/>
  <c r="AH417" i="1"/>
  <c r="CV417" i="1" s="1"/>
  <c r="AI417" i="1"/>
  <c r="CW417" i="1"/>
  <c r="V417" i="1"/>
  <c r="AJ417" i="1"/>
  <c r="CX417" i="1" s="1"/>
  <c r="W417" i="1" s="1"/>
  <c r="CQ417" i="1"/>
  <c r="P417" i="1" s="1"/>
  <c r="FR417" i="1" s="1"/>
  <c r="CR417" i="1"/>
  <c r="Q417" i="1" s="1"/>
  <c r="U417" i="1"/>
  <c r="GL417" i="1"/>
  <c r="GN417" i="1"/>
  <c r="GO417" i="1"/>
  <c r="GP417" i="1"/>
  <c r="AC418" i="1"/>
  <c r="AD418" i="1"/>
  <c r="CR418" i="1" s="1"/>
  <c r="Q418" i="1" s="1"/>
  <c r="AE418" i="1"/>
  <c r="CS418" i="1"/>
  <c r="R418" i="1" s="1"/>
  <c r="GK418" i="1" s="1"/>
  <c r="AF418" i="1"/>
  <c r="AG418" i="1"/>
  <c r="CU418" i="1" s="1"/>
  <c r="T418" i="1" s="1"/>
  <c r="AH418" i="1"/>
  <c r="CV418" i="1" s="1"/>
  <c r="U418" i="1" s="1"/>
  <c r="AI418" i="1"/>
  <c r="CW418" i="1" s="1"/>
  <c r="V418" i="1" s="1"/>
  <c r="AJ418" i="1"/>
  <c r="CX418" i="1"/>
  <c r="W418" i="1" s="1"/>
  <c r="CT418" i="1"/>
  <c r="S418" i="1" s="1"/>
  <c r="GL418" i="1"/>
  <c r="GN418" i="1"/>
  <c r="GO418" i="1"/>
  <c r="GP418" i="1"/>
  <c r="AC419" i="1"/>
  <c r="CQ419" i="1"/>
  <c r="P419" i="1" s="1"/>
  <c r="AD419" i="1"/>
  <c r="AE419" i="1"/>
  <c r="AF419" i="1"/>
  <c r="CT419" i="1" s="1"/>
  <c r="S419" i="1" s="1"/>
  <c r="AG419" i="1"/>
  <c r="CU419" i="1" s="1"/>
  <c r="T419" i="1" s="1"/>
  <c r="AH419" i="1"/>
  <c r="CV419" i="1" s="1"/>
  <c r="U419" i="1" s="1"/>
  <c r="AI419" i="1"/>
  <c r="CW419" i="1" s="1"/>
  <c r="V419" i="1" s="1"/>
  <c r="AJ419" i="1"/>
  <c r="CX419" i="1"/>
  <c r="W419" i="1" s="1"/>
  <c r="CR419" i="1"/>
  <c r="Q419" i="1" s="1"/>
  <c r="CS419" i="1"/>
  <c r="R419" i="1"/>
  <c r="GK419" i="1" s="1"/>
  <c r="GL419" i="1"/>
  <c r="GN419" i="1"/>
  <c r="GO419" i="1"/>
  <c r="GP419" i="1"/>
  <c r="AC420" i="1"/>
  <c r="CQ420" i="1" s="1"/>
  <c r="P420" i="1" s="1"/>
  <c r="FR420" i="1" s="1"/>
  <c r="AD420" i="1"/>
  <c r="CR420" i="1" s="1"/>
  <c r="Q420" i="1" s="1"/>
  <c r="AE420" i="1"/>
  <c r="CS420" i="1" s="1"/>
  <c r="R420" i="1" s="1"/>
  <c r="GK420" i="1" s="1"/>
  <c r="AF420" i="1"/>
  <c r="AG420" i="1"/>
  <c r="AH420" i="1"/>
  <c r="CV420" i="1" s="1"/>
  <c r="U420" i="1" s="1"/>
  <c r="AI420" i="1"/>
  <c r="CW420" i="1" s="1"/>
  <c r="V420" i="1" s="1"/>
  <c r="AJ420" i="1"/>
  <c r="CX420" i="1" s="1"/>
  <c r="W420" i="1" s="1"/>
  <c r="CT420" i="1"/>
  <c r="S420" i="1" s="1"/>
  <c r="CU420" i="1"/>
  <c r="T420" i="1" s="1"/>
  <c r="GL420" i="1"/>
  <c r="GN420" i="1"/>
  <c r="GO420" i="1"/>
  <c r="GP420" i="1"/>
  <c r="AC421" i="1"/>
  <c r="CQ421" i="1"/>
  <c r="P421" i="1" s="1"/>
  <c r="AD421" i="1"/>
  <c r="CR421" i="1" s="1"/>
  <c r="Q421" i="1" s="1"/>
  <c r="AE421" i="1"/>
  <c r="CS421" i="1" s="1"/>
  <c r="R421" i="1" s="1"/>
  <c r="GK421" i="1" s="1"/>
  <c r="AF421" i="1"/>
  <c r="CT421" i="1" s="1"/>
  <c r="S421" i="1" s="1"/>
  <c r="AG421" i="1"/>
  <c r="CU421" i="1" s="1"/>
  <c r="T421" i="1" s="1"/>
  <c r="AH421" i="1"/>
  <c r="CV421" i="1" s="1"/>
  <c r="U421" i="1" s="1"/>
  <c r="AI421" i="1"/>
  <c r="CW421" i="1" s="1"/>
  <c r="V421" i="1" s="1"/>
  <c r="AJ421" i="1"/>
  <c r="CX421" i="1"/>
  <c r="W421" i="1" s="1"/>
  <c r="GL421" i="1"/>
  <c r="GN421" i="1"/>
  <c r="GO421" i="1"/>
  <c r="GP421" i="1"/>
  <c r="AC422" i="1"/>
  <c r="CQ422" i="1"/>
  <c r="P422" i="1" s="1"/>
  <c r="AD422" i="1"/>
  <c r="CR422" i="1" s="1"/>
  <c r="Q422" i="1" s="1"/>
  <c r="AE422" i="1"/>
  <c r="CS422" i="1" s="1"/>
  <c r="R422" i="1" s="1"/>
  <c r="GK422" i="1" s="1"/>
  <c r="AF422" i="1"/>
  <c r="AG422" i="1"/>
  <c r="CU422" i="1" s="1"/>
  <c r="T422" i="1" s="1"/>
  <c r="AH422" i="1"/>
  <c r="CV422" i="1"/>
  <c r="U422" i="1"/>
  <c r="AI422" i="1"/>
  <c r="CW422" i="1"/>
  <c r="V422" i="1"/>
  <c r="AJ422" i="1"/>
  <c r="CX422" i="1" s="1"/>
  <c r="W422" i="1" s="1"/>
  <c r="GL422" i="1"/>
  <c r="GN422" i="1"/>
  <c r="GO422" i="1"/>
  <c r="GP422" i="1"/>
  <c r="AC423" i="1"/>
  <c r="CQ423" i="1" s="1"/>
  <c r="P423" i="1" s="1"/>
  <c r="AD423" i="1"/>
  <c r="CR423" i="1" s="1"/>
  <c r="Q423" i="1" s="1"/>
  <c r="AE423" i="1"/>
  <c r="CS423" i="1"/>
  <c r="R423" i="1"/>
  <c r="GK423" i="1" s="1"/>
  <c r="AF423" i="1"/>
  <c r="CT423" i="1"/>
  <c r="S423" i="1" s="1"/>
  <c r="AG423" i="1"/>
  <c r="AH423" i="1"/>
  <c r="CV423" i="1" s="1"/>
  <c r="U423" i="1" s="1"/>
  <c r="AI423" i="1"/>
  <c r="CW423" i="1" s="1"/>
  <c r="V423" i="1" s="1"/>
  <c r="AJ423" i="1"/>
  <c r="CX423" i="1" s="1"/>
  <c r="W423" i="1" s="1"/>
  <c r="CU423" i="1"/>
  <c r="T423" i="1" s="1"/>
  <c r="GL423" i="1"/>
  <c r="GN423" i="1"/>
  <c r="GO423" i="1"/>
  <c r="GP423" i="1"/>
  <c r="AC424" i="1"/>
  <c r="AD424" i="1"/>
  <c r="CR424" i="1" s="1"/>
  <c r="Q424" i="1"/>
  <c r="AE424" i="1"/>
  <c r="CS424" i="1" s="1"/>
  <c r="R424" i="1" s="1"/>
  <c r="GK424" i="1" s="1"/>
  <c r="AF424" i="1"/>
  <c r="AG424" i="1"/>
  <c r="CU424" i="1" s="1"/>
  <c r="T424" i="1" s="1"/>
  <c r="AH424" i="1"/>
  <c r="CV424" i="1"/>
  <c r="U424" i="1" s="1"/>
  <c r="AI424" i="1"/>
  <c r="AJ424" i="1"/>
  <c r="CX424" i="1" s="1"/>
  <c r="W424" i="1" s="1"/>
  <c r="CW424" i="1"/>
  <c r="V424" i="1" s="1"/>
  <c r="GL424" i="1"/>
  <c r="GN424" i="1"/>
  <c r="GO424" i="1"/>
  <c r="GP424" i="1"/>
  <c r="AC425" i="1"/>
  <c r="CQ425" i="1" s="1"/>
  <c r="P425" i="1" s="1"/>
  <c r="AD425" i="1"/>
  <c r="CR425" i="1"/>
  <c r="Q425" i="1" s="1"/>
  <c r="AE425" i="1"/>
  <c r="CS425" i="1" s="1"/>
  <c r="R425" i="1"/>
  <c r="AF425" i="1"/>
  <c r="CT425" i="1" s="1"/>
  <c r="S425" i="1"/>
  <c r="AG425" i="1"/>
  <c r="CU425" i="1" s="1"/>
  <c r="T425" i="1" s="1"/>
  <c r="AH425" i="1"/>
  <c r="CV425" i="1" s="1"/>
  <c r="U425" i="1" s="1"/>
  <c r="AI425" i="1"/>
  <c r="CW425" i="1" s="1"/>
  <c r="V425" i="1" s="1"/>
  <c r="AJ425" i="1"/>
  <c r="CX425" i="1" s="1"/>
  <c r="W425" i="1" s="1"/>
  <c r="GL425" i="1"/>
  <c r="GN425" i="1"/>
  <c r="GO425" i="1"/>
  <c r="GP425" i="1"/>
  <c r="AC426" i="1"/>
  <c r="CQ426" i="1" s="1"/>
  <c r="P426" i="1" s="1"/>
  <c r="AD426" i="1"/>
  <c r="CR426" i="1" s="1"/>
  <c r="Q426" i="1" s="1"/>
  <c r="AE426" i="1"/>
  <c r="AF426" i="1"/>
  <c r="AG426" i="1"/>
  <c r="CU426" i="1" s="1"/>
  <c r="T426" i="1" s="1"/>
  <c r="AH426" i="1"/>
  <c r="CV426" i="1" s="1"/>
  <c r="U426" i="1" s="1"/>
  <c r="AI426" i="1"/>
  <c r="CW426" i="1" s="1"/>
  <c r="V426" i="1" s="1"/>
  <c r="AJ426" i="1"/>
  <c r="CX426" i="1" s="1"/>
  <c r="W426" i="1" s="1"/>
  <c r="CS426" i="1"/>
  <c r="R426" i="1" s="1"/>
  <c r="GK426" i="1"/>
  <c r="GL426" i="1"/>
  <c r="GN426" i="1"/>
  <c r="GO426" i="1"/>
  <c r="GP426" i="1"/>
  <c r="AC427" i="1"/>
  <c r="CQ427" i="1" s="1"/>
  <c r="P427" i="1" s="1"/>
  <c r="AD427" i="1"/>
  <c r="CR427" i="1"/>
  <c r="Q427" i="1"/>
  <c r="CP427" i="1" s="1"/>
  <c r="O427" i="1" s="1"/>
  <c r="AE427" i="1"/>
  <c r="CS427" i="1"/>
  <c r="R427" i="1"/>
  <c r="GK427" i="1"/>
  <c r="AF427" i="1"/>
  <c r="CT427" i="1"/>
  <c r="S427" i="1"/>
  <c r="AG427" i="1"/>
  <c r="CU427" i="1" s="1"/>
  <c r="T427" i="1" s="1"/>
  <c r="AH427" i="1"/>
  <c r="CV427" i="1"/>
  <c r="U427" i="1"/>
  <c r="AI427" i="1"/>
  <c r="CW427" i="1" s="1"/>
  <c r="V427" i="1" s="1"/>
  <c r="AJ427" i="1"/>
  <c r="CX427" i="1" s="1"/>
  <c r="W427" i="1" s="1"/>
  <c r="GL427" i="1"/>
  <c r="GN427" i="1"/>
  <c r="GO427" i="1"/>
  <c r="GP427" i="1"/>
  <c r="AC428" i="1"/>
  <c r="CQ428" i="1" s="1"/>
  <c r="P428" i="1" s="1"/>
  <c r="AD428" i="1"/>
  <c r="CR428" i="1" s="1"/>
  <c r="Q428" i="1" s="1"/>
  <c r="AE428" i="1"/>
  <c r="AF428" i="1"/>
  <c r="AG428" i="1"/>
  <c r="CU428" i="1" s="1"/>
  <c r="T428" i="1" s="1"/>
  <c r="AH428" i="1"/>
  <c r="CV428" i="1"/>
  <c r="U428" i="1" s="1"/>
  <c r="AI428" i="1"/>
  <c r="CW428" i="1" s="1"/>
  <c r="V428" i="1" s="1"/>
  <c r="AJ428" i="1"/>
  <c r="CX428" i="1" s="1"/>
  <c r="W428" i="1" s="1"/>
  <c r="CS428" i="1"/>
  <c r="R428" i="1" s="1"/>
  <c r="GK428" i="1" s="1"/>
  <c r="GL428" i="1"/>
  <c r="GN428" i="1"/>
  <c r="GO428" i="1"/>
  <c r="GP428" i="1"/>
  <c r="AC429" i="1"/>
  <c r="CQ429" i="1" s="1"/>
  <c r="P429" i="1" s="1"/>
  <c r="AD429" i="1"/>
  <c r="CR429" i="1" s="1"/>
  <c r="Q429" i="1" s="1"/>
  <c r="AE429" i="1"/>
  <c r="CS429" i="1" s="1"/>
  <c r="R429" i="1" s="1"/>
  <c r="GK429" i="1"/>
  <c r="AF429" i="1"/>
  <c r="CT429" i="1" s="1"/>
  <c r="S429" i="1" s="1"/>
  <c r="AG429" i="1"/>
  <c r="CU429" i="1" s="1"/>
  <c r="T429" i="1" s="1"/>
  <c r="AH429" i="1"/>
  <c r="CV429" i="1" s="1"/>
  <c r="U429" i="1" s="1"/>
  <c r="AI429" i="1"/>
  <c r="CW429" i="1" s="1"/>
  <c r="V429" i="1" s="1"/>
  <c r="AJ429" i="1"/>
  <c r="CX429" i="1"/>
  <c r="W429" i="1"/>
  <c r="GL429" i="1"/>
  <c r="GN429" i="1"/>
  <c r="GO429" i="1"/>
  <c r="GP429" i="1"/>
  <c r="AC430" i="1"/>
  <c r="AD430" i="1"/>
  <c r="CR430" i="1"/>
  <c r="Q430" i="1" s="1"/>
  <c r="AE430" i="1"/>
  <c r="CS430" i="1" s="1"/>
  <c r="R430" i="1" s="1"/>
  <c r="GK430" i="1" s="1"/>
  <c r="AF430" i="1"/>
  <c r="AG430" i="1"/>
  <c r="CU430" i="1" s="1"/>
  <c r="T430" i="1" s="1"/>
  <c r="AH430" i="1"/>
  <c r="CV430" i="1"/>
  <c r="U430" i="1" s="1"/>
  <c r="AI430" i="1"/>
  <c r="AJ430" i="1"/>
  <c r="CX430" i="1"/>
  <c r="W430" i="1" s="1"/>
  <c r="CW430" i="1"/>
  <c r="V430" i="1" s="1"/>
  <c r="GL430" i="1"/>
  <c r="GN430" i="1"/>
  <c r="GO430" i="1"/>
  <c r="GP430" i="1"/>
  <c r="AC431" i="1"/>
  <c r="CQ431" i="1" s="1"/>
  <c r="P431" i="1" s="1"/>
  <c r="AD431" i="1"/>
  <c r="CR431" i="1" s="1"/>
  <c r="Q431" i="1" s="1"/>
  <c r="AE431" i="1"/>
  <c r="CS431" i="1"/>
  <c r="R431" i="1" s="1"/>
  <c r="GK431" i="1" s="1"/>
  <c r="AF431" i="1"/>
  <c r="CT431" i="1" s="1"/>
  <c r="S431" i="1" s="1"/>
  <c r="AG431" i="1"/>
  <c r="CU431" i="1" s="1"/>
  <c r="T431" i="1" s="1"/>
  <c r="AH431" i="1"/>
  <c r="CV431" i="1" s="1"/>
  <c r="U431" i="1" s="1"/>
  <c r="AI431" i="1"/>
  <c r="CW431" i="1"/>
  <c r="V431" i="1" s="1"/>
  <c r="AJ431" i="1"/>
  <c r="CX431" i="1" s="1"/>
  <c r="W431" i="1"/>
  <c r="GL431" i="1"/>
  <c r="GN431" i="1"/>
  <c r="GO431" i="1"/>
  <c r="GP431" i="1"/>
  <c r="AC432" i="1"/>
  <c r="CQ432" i="1" s="1"/>
  <c r="P432" i="1" s="1"/>
  <c r="AD432" i="1"/>
  <c r="CR432" i="1" s="1"/>
  <c r="Q432" i="1" s="1"/>
  <c r="AE432" i="1"/>
  <c r="AF432" i="1"/>
  <c r="AG432" i="1"/>
  <c r="CU432" i="1" s="1"/>
  <c r="T432" i="1" s="1"/>
  <c r="AH432" i="1"/>
  <c r="CV432" i="1" s="1"/>
  <c r="U432" i="1" s="1"/>
  <c r="AI432" i="1"/>
  <c r="CW432" i="1"/>
  <c r="V432" i="1" s="1"/>
  <c r="AJ432" i="1"/>
  <c r="CX432" i="1" s="1"/>
  <c r="W432" i="1" s="1"/>
  <c r="CS432" i="1"/>
  <c r="R432" i="1" s="1"/>
  <c r="GK432" i="1" s="1"/>
  <c r="GL432" i="1"/>
  <c r="GN432" i="1"/>
  <c r="GO432" i="1"/>
  <c r="GP432" i="1"/>
  <c r="AC433" i="1"/>
  <c r="AD433" i="1"/>
  <c r="CR433" i="1"/>
  <c r="Q433" i="1" s="1"/>
  <c r="AE433" i="1"/>
  <c r="CS433" i="1" s="1"/>
  <c r="R433" i="1" s="1"/>
  <c r="GK433" i="1" s="1"/>
  <c r="AF433" i="1"/>
  <c r="CT433" i="1"/>
  <c r="S433" i="1" s="1"/>
  <c r="AG433" i="1"/>
  <c r="CU433" i="1" s="1"/>
  <c r="AH433" i="1"/>
  <c r="CV433" i="1" s="1"/>
  <c r="U433" i="1" s="1"/>
  <c r="AI433" i="1"/>
  <c r="CW433" i="1" s="1"/>
  <c r="V433" i="1" s="1"/>
  <c r="AJ433" i="1"/>
  <c r="CX433" i="1" s="1"/>
  <c r="W433" i="1" s="1"/>
  <c r="CQ433" i="1"/>
  <c r="P433" i="1" s="1"/>
  <c r="T433" i="1"/>
  <c r="GL433" i="1"/>
  <c r="GN433" i="1"/>
  <c r="GO433" i="1"/>
  <c r="GP433" i="1"/>
  <c r="AC434" i="1"/>
  <c r="AB434" i="1" s="1"/>
  <c r="AD434" i="1"/>
  <c r="CR434" i="1" s="1"/>
  <c r="Q434" i="1" s="1"/>
  <c r="AE434" i="1"/>
  <c r="CS434" i="1"/>
  <c r="R434" i="1" s="1"/>
  <c r="GK434" i="1" s="1"/>
  <c r="AF434" i="1"/>
  <c r="AG434" i="1"/>
  <c r="AH434" i="1"/>
  <c r="CV434" i="1" s="1"/>
  <c r="U434" i="1" s="1"/>
  <c r="AI434" i="1"/>
  <c r="CW434" i="1" s="1"/>
  <c r="AJ434" i="1"/>
  <c r="CX434" i="1" s="1"/>
  <c r="W434" i="1"/>
  <c r="CU434" i="1"/>
  <c r="T434" i="1" s="1"/>
  <c r="V434" i="1"/>
  <c r="GL434" i="1"/>
  <c r="GN434" i="1"/>
  <c r="GO434" i="1"/>
  <c r="GP434" i="1"/>
  <c r="AC435" i="1"/>
  <c r="CQ435" i="1" s="1"/>
  <c r="P435" i="1" s="1"/>
  <c r="AD435" i="1"/>
  <c r="CR435" i="1" s="1"/>
  <c r="Q435" i="1" s="1"/>
  <c r="AE435" i="1"/>
  <c r="CS435" i="1"/>
  <c r="R435" i="1" s="1"/>
  <c r="GK435" i="1" s="1"/>
  <c r="AF435" i="1"/>
  <c r="CT435" i="1" s="1"/>
  <c r="S435" i="1" s="1"/>
  <c r="CP435" i="1" s="1"/>
  <c r="O435" i="1" s="1"/>
  <c r="AG435" i="1"/>
  <c r="CU435" i="1" s="1"/>
  <c r="T435" i="1" s="1"/>
  <c r="AH435" i="1"/>
  <c r="CV435" i="1"/>
  <c r="U435" i="1" s="1"/>
  <c r="AI435" i="1"/>
  <c r="CW435" i="1" s="1"/>
  <c r="V435" i="1" s="1"/>
  <c r="AJ435" i="1"/>
  <c r="CX435" i="1" s="1"/>
  <c r="W435" i="1" s="1"/>
  <c r="GL435" i="1"/>
  <c r="GN435" i="1"/>
  <c r="GO435" i="1"/>
  <c r="GP435" i="1"/>
  <c r="AC436" i="1"/>
  <c r="AD436" i="1"/>
  <c r="CR436" i="1" s="1"/>
  <c r="Q436" i="1" s="1"/>
  <c r="AE436" i="1"/>
  <c r="AF436" i="1"/>
  <c r="AG436" i="1"/>
  <c r="CU436" i="1"/>
  <c r="T436" i="1" s="1"/>
  <c r="AH436" i="1"/>
  <c r="CV436" i="1" s="1"/>
  <c r="U436" i="1" s="1"/>
  <c r="AI436" i="1"/>
  <c r="CW436" i="1"/>
  <c r="V436" i="1"/>
  <c r="AJ436" i="1"/>
  <c r="CX436" i="1" s="1"/>
  <c r="W436" i="1"/>
  <c r="CS436" i="1"/>
  <c r="R436" i="1"/>
  <c r="GK436" i="1" s="1"/>
  <c r="GL436" i="1"/>
  <c r="GN436" i="1"/>
  <c r="GO436" i="1"/>
  <c r="GP436" i="1"/>
  <c r="AC437" i="1"/>
  <c r="CQ437" i="1" s="1"/>
  <c r="AD437" i="1"/>
  <c r="CR437" i="1"/>
  <c r="Q437" i="1" s="1"/>
  <c r="AE437" i="1"/>
  <c r="CS437" i="1" s="1"/>
  <c r="R437" i="1" s="1"/>
  <c r="GK437" i="1" s="1"/>
  <c r="AF437" i="1"/>
  <c r="CT437" i="1" s="1"/>
  <c r="S437" i="1" s="1"/>
  <c r="CZ437" i="1" s="1"/>
  <c r="Y437" i="1" s="1"/>
  <c r="AG437" i="1"/>
  <c r="CU437" i="1" s="1"/>
  <c r="AH437" i="1"/>
  <c r="CV437" i="1" s="1"/>
  <c r="U437" i="1" s="1"/>
  <c r="AI437" i="1"/>
  <c r="CW437" i="1" s="1"/>
  <c r="V437" i="1" s="1"/>
  <c r="AJ437" i="1"/>
  <c r="CX437" i="1" s="1"/>
  <c r="W437" i="1"/>
  <c r="P437" i="1"/>
  <c r="T437" i="1"/>
  <c r="GL437" i="1"/>
  <c r="GN437" i="1"/>
  <c r="GO437" i="1"/>
  <c r="GP437" i="1"/>
  <c r="AC438" i="1"/>
  <c r="CQ438" i="1"/>
  <c r="P438" i="1" s="1"/>
  <c r="AD438" i="1"/>
  <c r="AE438" i="1"/>
  <c r="CS438" i="1"/>
  <c r="R438" i="1" s="1"/>
  <c r="GK438" i="1" s="1"/>
  <c r="AF438" i="1"/>
  <c r="AG438" i="1"/>
  <c r="AH438" i="1"/>
  <c r="CV438" i="1" s="1"/>
  <c r="U438" i="1" s="1"/>
  <c r="AI438" i="1"/>
  <c r="AJ438" i="1"/>
  <c r="CX438" i="1" s="1"/>
  <c r="W438" i="1" s="1"/>
  <c r="CU438" i="1"/>
  <c r="T438" i="1" s="1"/>
  <c r="CW438" i="1"/>
  <c r="V438" i="1" s="1"/>
  <c r="GL438" i="1"/>
  <c r="GN438" i="1"/>
  <c r="GO438" i="1"/>
  <c r="GP438" i="1"/>
  <c r="AC439" i="1"/>
  <c r="AD439" i="1"/>
  <c r="CR439" i="1" s="1"/>
  <c r="Q439" i="1" s="1"/>
  <c r="AE439" i="1"/>
  <c r="CS439" i="1" s="1"/>
  <c r="AF439" i="1"/>
  <c r="CT439" i="1"/>
  <c r="S439" i="1" s="1"/>
  <c r="AG439" i="1"/>
  <c r="CU439" i="1" s="1"/>
  <c r="T439" i="1" s="1"/>
  <c r="AH439" i="1"/>
  <c r="CV439" i="1" s="1"/>
  <c r="U439" i="1"/>
  <c r="AI439" i="1"/>
  <c r="CW439" i="1" s="1"/>
  <c r="V439" i="1" s="1"/>
  <c r="AJ439" i="1"/>
  <c r="CX439" i="1" s="1"/>
  <c r="W439" i="1" s="1"/>
  <c r="CQ439" i="1"/>
  <c r="P439" i="1"/>
  <c r="R439" i="1"/>
  <c r="GK439" i="1" s="1"/>
  <c r="GL439" i="1"/>
  <c r="GN439" i="1"/>
  <c r="GO439" i="1"/>
  <c r="GP439" i="1"/>
  <c r="AC440" i="1"/>
  <c r="CQ440" i="1" s="1"/>
  <c r="P440" i="1" s="1"/>
  <c r="AD440" i="1"/>
  <c r="CR440" i="1" s="1"/>
  <c r="Q440" i="1" s="1"/>
  <c r="AE440" i="1"/>
  <c r="CS440" i="1" s="1"/>
  <c r="R440" i="1" s="1"/>
  <c r="GK440" i="1" s="1"/>
  <c r="AF440" i="1"/>
  <c r="AG440" i="1"/>
  <c r="CU440" i="1" s="1"/>
  <c r="T440" i="1" s="1"/>
  <c r="AH440" i="1"/>
  <c r="CV440" i="1" s="1"/>
  <c r="U440" i="1" s="1"/>
  <c r="AI440" i="1"/>
  <c r="CW440" i="1" s="1"/>
  <c r="V440" i="1" s="1"/>
  <c r="AJ440" i="1"/>
  <c r="CX440" i="1"/>
  <c r="W440" i="1"/>
  <c r="GL440" i="1"/>
  <c r="GN440" i="1"/>
  <c r="GO440" i="1"/>
  <c r="GP440" i="1"/>
  <c r="AC441" i="1"/>
  <c r="AD441" i="1"/>
  <c r="CR441" i="1" s="1"/>
  <c r="Q441" i="1" s="1"/>
  <c r="AE441" i="1"/>
  <c r="AF441" i="1"/>
  <c r="CT441" i="1" s="1"/>
  <c r="S441" i="1" s="1"/>
  <c r="AG441" i="1"/>
  <c r="AH441" i="1"/>
  <c r="CV441" i="1" s="1"/>
  <c r="U441" i="1" s="1"/>
  <c r="AI441" i="1"/>
  <c r="AJ441" i="1"/>
  <c r="CX441" i="1" s="1"/>
  <c r="W441" i="1" s="1"/>
  <c r="CQ441" i="1"/>
  <c r="P441" i="1" s="1"/>
  <c r="CS441" i="1"/>
  <c r="R441" i="1" s="1"/>
  <c r="GK441" i="1" s="1"/>
  <c r="CU441" i="1"/>
  <c r="T441" i="1" s="1"/>
  <c r="CW441" i="1"/>
  <c r="V441" i="1" s="1"/>
  <c r="GL441" i="1"/>
  <c r="GN441" i="1"/>
  <c r="GO441" i="1"/>
  <c r="GP441" i="1"/>
  <c r="AC442" i="1"/>
  <c r="AD442" i="1"/>
  <c r="CR442" i="1" s="1"/>
  <c r="Q442" i="1" s="1"/>
  <c r="AE442" i="1"/>
  <c r="CS442" i="1" s="1"/>
  <c r="R442" i="1" s="1"/>
  <c r="GK442" i="1" s="1"/>
  <c r="AF442" i="1"/>
  <c r="AG442" i="1"/>
  <c r="CU442" i="1" s="1"/>
  <c r="T442" i="1" s="1"/>
  <c r="AH442" i="1"/>
  <c r="CV442" i="1" s="1"/>
  <c r="U442" i="1" s="1"/>
  <c r="AI442" i="1"/>
  <c r="AJ442" i="1"/>
  <c r="CX442" i="1"/>
  <c r="W442" i="1" s="1"/>
  <c r="CW442" i="1"/>
  <c r="V442" i="1" s="1"/>
  <c r="GL442" i="1"/>
  <c r="GN442" i="1"/>
  <c r="GO442" i="1"/>
  <c r="GP442" i="1"/>
  <c r="AC443" i="1"/>
  <c r="CQ443" i="1" s="1"/>
  <c r="P443" i="1" s="1"/>
  <c r="AD443" i="1"/>
  <c r="CR443" i="1"/>
  <c r="Q443" i="1" s="1"/>
  <c r="AE443" i="1"/>
  <c r="CS443" i="1" s="1"/>
  <c r="R443" i="1"/>
  <c r="GK443" i="1"/>
  <c r="AF443" i="1"/>
  <c r="CT443" i="1" s="1"/>
  <c r="S443" i="1" s="1"/>
  <c r="AG443" i="1"/>
  <c r="CU443" i="1" s="1"/>
  <c r="T443" i="1" s="1"/>
  <c r="AH443" i="1"/>
  <c r="CV443" i="1" s="1"/>
  <c r="U443" i="1" s="1"/>
  <c r="AI443" i="1"/>
  <c r="CW443" i="1" s="1"/>
  <c r="V443" i="1" s="1"/>
  <c r="AJ443" i="1"/>
  <c r="CX443" i="1"/>
  <c r="W443" i="1" s="1"/>
  <c r="GL443" i="1"/>
  <c r="GN443" i="1"/>
  <c r="GO443" i="1"/>
  <c r="GP443" i="1"/>
  <c r="B445" i="1"/>
  <c r="B388" i="1" s="1"/>
  <c r="C445" i="1"/>
  <c r="C388" i="1" s="1"/>
  <c r="D445" i="1"/>
  <c r="D388" i="1"/>
  <c r="F445" i="1"/>
  <c r="F388" i="1" s="1"/>
  <c r="G445" i="1"/>
  <c r="G388" i="1" s="1"/>
  <c r="BB445" i="1"/>
  <c r="BB388" i="1" s="1"/>
  <c r="D466" i="1"/>
  <c r="B468" i="1"/>
  <c r="E468" i="1"/>
  <c r="Z468" i="1"/>
  <c r="AA468" i="1"/>
  <c r="AM468" i="1"/>
  <c r="AN468" i="1"/>
  <c r="AV468" i="1"/>
  <c r="AW468" i="1"/>
  <c r="AX468" i="1"/>
  <c r="AY468" i="1"/>
  <c r="AZ468" i="1"/>
  <c r="BA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DB468" i="1"/>
  <c r="DC468" i="1"/>
  <c r="DD468" i="1"/>
  <c r="DE468" i="1"/>
  <c r="DF468" i="1"/>
  <c r="DG468" i="1"/>
  <c r="DH468" i="1"/>
  <c r="DI468" i="1"/>
  <c r="DJ468" i="1"/>
  <c r="DK468" i="1"/>
  <c r="DL468" i="1"/>
  <c r="DM468" i="1"/>
  <c r="DN468" i="1"/>
  <c r="AC470" i="1"/>
  <c r="AD470" i="1"/>
  <c r="CR470" i="1" s="1"/>
  <c r="Q470" i="1" s="1"/>
  <c r="CP470" i="1" s="1"/>
  <c r="O470" i="1" s="1"/>
  <c r="AE470" i="1"/>
  <c r="CS470" i="1"/>
  <c r="R470" i="1" s="1"/>
  <c r="GK470" i="1" s="1"/>
  <c r="AF470" i="1"/>
  <c r="CT470" i="1" s="1"/>
  <c r="S470" i="1" s="1"/>
  <c r="AG470" i="1"/>
  <c r="AH470" i="1"/>
  <c r="CV470" i="1"/>
  <c r="U470" i="1" s="1"/>
  <c r="AI470" i="1"/>
  <c r="CW470" i="1" s="1"/>
  <c r="V470" i="1" s="1"/>
  <c r="AJ470" i="1"/>
  <c r="CX470" i="1"/>
  <c r="W470" i="1" s="1"/>
  <c r="CQ470" i="1"/>
  <c r="P470" i="1" s="1"/>
  <c r="CU470" i="1"/>
  <c r="T470" i="1" s="1"/>
  <c r="CY470" i="1"/>
  <c r="X470" i="1"/>
  <c r="CZ470" i="1"/>
  <c r="Y470" i="1" s="1"/>
  <c r="GL470" i="1"/>
  <c r="GN470" i="1"/>
  <c r="GO470" i="1"/>
  <c r="GP470" i="1"/>
  <c r="AC471" i="1"/>
  <c r="CQ471" i="1" s="1"/>
  <c r="P471" i="1"/>
  <c r="AD471" i="1"/>
  <c r="AE471" i="1"/>
  <c r="CS471" i="1" s="1"/>
  <c r="R471" i="1" s="1"/>
  <c r="GK471" i="1" s="1"/>
  <c r="AF471" i="1"/>
  <c r="AG471" i="1"/>
  <c r="AH471" i="1"/>
  <c r="CV471" i="1"/>
  <c r="U471" i="1"/>
  <c r="AI471" i="1"/>
  <c r="CW471" i="1" s="1"/>
  <c r="V471" i="1" s="1"/>
  <c r="AJ471" i="1"/>
  <c r="CX471" i="1"/>
  <c r="W471" i="1"/>
  <c r="CU471" i="1"/>
  <c r="T471" i="1" s="1"/>
  <c r="AG479" i="1" s="1"/>
  <c r="CY471" i="1"/>
  <c r="X471" i="1" s="1"/>
  <c r="CZ471" i="1"/>
  <c r="Y471" i="1"/>
  <c r="GL471" i="1"/>
  <c r="GN471" i="1"/>
  <c r="GO471" i="1"/>
  <c r="GP471" i="1"/>
  <c r="AC472" i="1"/>
  <c r="AD472" i="1"/>
  <c r="CR472" i="1"/>
  <c r="Q472" i="1"/>
  <c r="AE472" i="1"/>
  <c r="CS472" i="1" s="1"/>
  <c r="R472" i="1" s="1"/>
  <c r="GK472" i="1" s="1"/>
  <c r="AF472" i="1"/>
  <c r="CT472" i="1" s="1"/>
  <c r="S472" i="1" s="1"/>
  <c r="AG472" i="1"/>
  <c r="CU472" i="1" s="1"/>
  <c r="AH472" i="1"/>
  <c r="CV472" i="1" s="1"/>
  <c r="U472" i="1" s="1"/>
  <c r="AI472" i="1"/>
  <c r="AJ472" i="1"/>
  <c r="CX472" i="1" s="1"/>
  <c r="W472" i="1"/>
  <c r="T472" i="1"/>
  <c r="CW472" i="1"/>
  <c r="V472" i="1" s="1"/>
  <c r="CY472" i="1"/>
  <c r="X472" i="1"/>
  <c r="CZ472" i="1"/>
  <c r="Y472" i="1" s="1"/>
  <c r="GL472" i="1"/>
  <c r="GN472" i="1"/>
  <c r="GO472" i="1"/>
  <c r="GP472" i="1"/>
  <c r="AC473" i="1"/>
  <c r="AD473" i="1"/>
  <c r="CR473" i="1" s="1"/>
  <c r="Q473" i="1" s="1"/>
  <c r="AE473" i="1"/>
  <c r="AF473" i="1"/>
  <c r="CT473" i="1" s="1"/>
  <c r="S473" i="1" s="1"/>
  <c r="AG473" i="1"/>
  <c r="AH473" i="1"/>
  <c r="CV473" i="1" s="1"/>
  <c r="U473" i="1" s="1"/>
  <c r="AI473" i="1"/>
  <c r="AJ473" i="1"/>
  <c r="CX473" i="1" s="1"/>
  <c r="W473" i="1" s="1"/>
  <c r="CQ473" i="1"/>
  <c r="P473" i="1"/>
  <c r="FR473" i="1" s="1"/>
  <c r="CS473" i="1"/>
  <c r="R473" i="1" s="1"/>
  <c r="GK473" i="1" s="1"/>
  <c r="CU473" i="1"/>
  <c r="T473" i="1"/>
  <c r="CW473" i="1"/>
  <c r="V473" i="1" s="1"/>
  <c r="CY473" i="1"/>
  <c r="X473" i="1"/>
  <c r="CZ473" i="1"/>
  <c r="Y473" i="1" s="1"/>
  <c r="GL473" i="1"/>
  <c r="GN473" i="1"/>
  <c r="GO473" i="1"/>
  <c r="GP473" i="1"/>
  <c r="AC474" i="1"/>
  <c r="CQ474" i="1" s="1"/>
  <c r="P474" i="1" s="1"/>
  <c r="AD474" i="1"/>
  <c r="CR474" i="1" s="1"/>
  <c r="AE474" i="1"/>
  <c r="CS474" i="1" s="1"/>
  <c r="R474" i="1" s="1"/>
  <c r="GK474" i="1" s="1"/>
  <c r="AF474" i="1"/>
  <c r="AG474" i="1"/>
  <c r="CU474" i="1" s="1"/>
  <c r="T474" i="1" s="1"/>
  <c r="AH474" i="1"/>
  <c r="CV474" i="1"/>
  <c r="U474" i="1" s="1"/>
  <c r="AI474" i="1"/>
  <c r="CW474" i="1" s="1"/>
  <c r="V474" i="1" s="1"/>
  <c r="AJ474" i="1"/>
  <c r="CX474" i="1"/>
  <c r="W474" i="1"/>
  <c r="CY474" i="1"/>
  <c r="X474" i="1"/>
  <c r="CZ474" i="1"/>
  <c r="Y474" i="1" s="1"/>
  <c r="GL474" i="1"/>
  <c r="GN474" i="1"/>
  <c r="GO474" i="1"/>
  <c r="GP474" i="1"/>
  <c r="AC475" i="1"/>
  <c r="CQ475" i="1" s="1"/>
  <c r="P475" i="1" s="1"/>
  <c r="FR475" i="1" s="1"/>
  <c r="AD475" i="1"/>
  <c r="CR475" i="1"/>
  <c r="Q475" i="1" s="1"/>
  <c r="AE475" i="1"/>
  <c r="CS475" i="1" s="1"/>
  <c r="R475" i="1" s="1"/>
  <c r="GK475" i="1" s="1"/>
  <c r="AF475" i="1"/>
  <c r="CT475" i="1" s="1"/>
  <c r="S475" i="1" s="1"/>
  <c r="AG475" i="1"/>
  <c r="AH475" i="1"/>
  <c r="CV475" i="1"/>
  <c r="U475" i="1" s="1"/>
  <c r="AI475" i="1"/>
  <c r="CW475" i="1" s="1"/>
  <c r="V475" i="1" s="1"/>
  <c r="AJ475" i="1"/>
  <c r="CX475" i="1" s="1"/>
  <c r="W475" i="1" s="1"/>
  <c r="CU475" i="1"/>
  <c r="T475" i="1" s="1"/>
  <c r="CY475" i="1"/>
  <c r="X475" i="1" s="1"/>
  <c r="CZ475" i="1"/>
  <c r="Y475" i="1" s="1"/>
  <c r="GL475" i="1"/>
  <c r="GN475" i="1"/>
  <c r="GO475" i="1"/>
  <c r="GP475" i="1"/>
  <c r="AC476" i="1"/>
  <c r="CQ476" i="1" s="1"/>
  <c r="P476" i="1" s="1"/>
  <c r="FR476" i="1" s="1"/>
  <c r="AD476" i="1"/>
  <c r="AE476" i="1"/>
  <c r="CS476" i="1" s="1"/>
  <c r="AF476" i="1"/>
  <c r="CT476" i="1" s="1"/>
  <c r="S476" i="1" s="1"/>
  <c r="AG476" i="1"/>
  <c r="AH476" i="1"/>
  <c r="CV476" i="1" s="1"/>
  <c r="U476" i="1" s="1"/>
  <c r="AI476" i="1"/>
  <c r="CW476" i="1" s="1"/>
  <c r="V476" i="1" s="1"/>
  <c r="AJ476" i="1"/>
  <c r="CX476" i="1"/>
  <c r="W476" i="1" s="1"/>
  <c r="R476" i="1"/>
  <c r="GK476" i="1" s="1"/>
  <c r="CU476" i="1"/>
  <c r="T476" i="1" s="1"/>
  <c r="CY476" i="1"/>
  <c r="X476" i="1"/>
  <c r="CZ476" i="1"/>
  <c r="Y476" i="1" s="1"/>
  <c r="GL476" i="1"/>
  <c r="GN476" i="1"/>
  <c r="GO476" i="1"/>
  <c r="GP476" i="1"/>
  <c r="AC477" i="1"/>
  <c r="AD477" i="1"/>
  <c r="CR477" i="1"/>
  <c r="Q477" i="1" s="1"/>
  <c r="AE477" i="1"/>
  <c r="CS477" i="1" s="1"/>
  <c r="R477" i="1" s="1"/>
  <c r="AF477" i="1"/>
  <c r="CT477" i="1" s="1"/>
  <c r="AG477" i="1"/>
  <c r="CU477" i="1" s="1"/>
  <c r="T477" i="1"/>
  <c r="AH477" i="1"/>
  <c r="CV477" i="1" s="1"/>
  <c r="U477" i="1" s="1"/>
  <c r="AI477" i="1"/>
  <c r="CW477" i="1" s="1"/>
  <c r="V477" i="1"/>
  <c r="AJ477" i="1"/>
  <c r="CX477" i="1" s="1"/>
  <c r="W477" i="1" s="1"/>
  <c r="AJ479" i="1" s="1"/>
  <c r="CQ477" i="1"/>
  <c r="P477" i="1" s="1"/>
  <c r="FR477" i="1" s="1"/>
  <c r="GK477" i="1"/>
  <c r="S477" i="1"/>
  <c r="CY477" i="1"/>
  <c r="X477" i="1"/>
  <c r="CZ477" i="1"/>
  <c r="Y477" i="1" s="1"/>
  <c r="GL477" i="1"/>
  <c r="GN477" i="1"/>
  <c r="GO477" i="1"/>
  <c r="GP477" i="1"/>
  <c r="B479" i="1"/>
  <c r="C479" i="1"/>
  <c r="C468" i="1" s="1"/>
  <c r="D479" i="1"/>
  <c r="D468" i="1" s="1"/>
  <c r="F479" i="1"/>
  <c r="F468" i="1" s="1"/>
  <c r="G479" i="1"/>
  <c r="G468" i="1"/>
  <c r="BB479" i="1"/>
  <c r="BB468" i="1" s="1"/>
  <c r="B500" i="1"/>
  <c r="B298" i="1"/>
  <c r="C500" i="1"/>
  <c r="C298" i="1" s="1"/>
  <c r="D500" i="1"/>
  <c r="D298" i="1" s="1"/>
  <c r="F500" i="1"/>
  <c r="F298" i="1" s="1"/>
  <c r="G500" i="1"/>
  <c r="G298" i="1" s="1"/>
  <c r="D522" i="1"/>
  <c r="E524" i="1"/>
  <c r="Z524" i="1"/>
  <c r="AA524" i="1"/>
  <c r="AM524" i="1"/>
  <c r="AN524" i="1"/>
  <c r="AV524" i="1"/>
  <c r="AW524" i="1"/>
  <c r="AX524" i="1"/>
  <c r="AY524" i="1"/>
  <c r="AZ524" i="1"/>
  <c r="BA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C526" i="1"/>
  <c r="D526" i="1"/>
  <c r="AC526" i="1"/>
  <c r="CQ526" i="1" s="1"/>
  <c r="P526" i="1" s="1"/>
  <c r="AD526" i="1"/>
  <c r="CR526" i="1" s="1"/>
  <c r="Q526" i="1" s="1"/>
  <c r="AE526" i="1"/>
  <c r="CS526" i="1" s="1"/>
  <c r="R526" i="1" s="1"/>
  <c r="GK526" i="1" s="1"/>
  <c r="AF526" i="1"/>
  <c r="AG526" i="1"/>
  <c r="CU526" i="1" s="1"/>
  <c r="T526" i="1" s="1"/>
  <c r="AG530" i="1" s="1"/>
  <c r="AG524" i="1" s="1"/>
  <c r="AH526" i="1"/>
  <c r="CV526" i="1" s="1"/>
  <c r="U526" i="1" s="1"/>
  <c r="AI526" i="1"/>
  <c r="AJ526" i="1"/>
  <c r="CX526" i="1"/>
  <c r="W526" i="1" s="1"/>
  <c r="CT526" i="1"/>
  <c r="S526" i="1" s="1"/>
  <c r="CW526" i="1"/>
  <c r="V526" i="1" s="1"/>
  <c r="FR526" i="1"/>
  <c r="GL526" i="1"/>
  <c r="BD530" i="1" s="1"/>
  <c r="AQ530" i="1" s="1"/>
  <c r="F536" i="1" s="1"/>
  <c r="GO526" i="1"/>
  <c r="GP526" i="1"/>
  <c r="C527" i="1"/>
  <c r="D527" i="1"/>
  <c r="AC527" i="1"/>
  <c r="AD527" i="1"/>
  <c r="CR527" i="1"/>
  <c r="Q527" i="1" s="1"/>
  <c r="AE527" i="1"/>
  <c r="CS527" i="1" s="1"/>
  <c r="R527" i="1" s="1"/>
  <c r="AF527" i="1"/>
  <c r="CT527" i="1" s="1"/>
  <c r="S527" i="1" s="1"/>
  <c r="AG527" i="1"/>
  <c r="CU527" i="1"/>
  <c r="T527" i="1" s="1"/>
  <c r="AH527" i="1"/>
  <c r="CV527" i="1" s="1"/>
  <c r="U527" i="1" s="1"/>
  <c r="AI527" i="1"/>
  <c r="CW527" i="1"/>
  <c r="V527" i="1" s="1"/>
  <c r="AJ527" i="1"/>
  <c r="CX527" i="1"/>
  <c r="W527" i="1" s="1"/>
  <c r="FR527" i="1"/>
  <c r="GL527" i="1"/>
  <c r="GO527" i="1"/>
  <c r="GP527" i="1"/>
  <c r="C528" i="1"/>
  <c r="D528" i="1"/>
  <c r="AC528" i="1"/>
  <c r="CQ528" i="1" s="1"/>
  <c r="P528" i="1" s="1"/>
  <c r="AD528" i="1"/>
  <c r="CR528" i="1" s="1"/>
  <c r="Q528" i="1" s="1"/>
  <c r="CP528" i="1" s="1"/>
  <c r="O528" i="1" s="1"/>
  <c r="AE528" i="1"/>
  <c r="CS528" i="1" s="1"/>
  <c r="R528" i="1" s="1"/>
  <c r="AF528" i="1"/>
  <c r="AG528" i="1"/>
  <c r="CU528" i="1" s="1"/>
  <c r="T528" i="1" s="1"/>
  <c r="AH528" i="1"/>
  <c r="CV528" i="1" s="1"/>
  <c r="U528" i="1" s="1"/>
  <c r="AI528" i="1"/>
  <c r="AJ528" i="1"/>
  <c r="CX528" i="1" s="1"/>
  <c r="W528" i="1" s="1"/>
  <c r="CT528" i="1"/>
  <c r="S528" i="1" s="1"/>
  <c r="CW528" i="1"/>
  <c r="V528" i="1" s="1"/>
  <c r="FR528" i="1"/>
  <c r="GL528" i="1"/>
  <c r="GO528" i="1"/>
  <c r="GP528" i="1"/>
  <c r="B530" i="1"/>
  <c r="B524" i="1" s="1"/>
  <c r="C530" i="1"/>
  <c r="C524" i="1" s="1"/>
  <c r="D530" i="1"/>
  <c r="D524" i="1" s="1"/>
  <c r="F530" i="1"/>
  <c r="F524" i="1" s="1"/>
  <c r="G530" i="1"/>
  <c r="G524" i="1" s="1"/>
  <c r="AO530" i="1"/>
  <c r="BB530" i="1"/>
  <c r="BB524" i="1"/>
  <c r="D551" i="1"/>
  <c r="E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555" i="1"/>
  <c r="E557" i="1"/>
  <c r="Z557" i="1"/>
  <c r="AA557" i="1"/>
  <c r="AM557" i="1"/>
  <c r="AN557" i="1"/>
  <c r="AV557" i="1"/>
  <c r="AW557" i="1"/>
  <c r="AX557" i="1"/>
  <c r="AY557" i="1"/>
  <c r="AZ557" i="1"/>
  <c r="BA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C559" i="1"/>
  <c r="D559" i="1"/>
  <c r="AC559" i="1"/>
  <c r="CQ559" i="1" s="1"/>
  <c r="P559" i="1" s="1"/>
  <c r="AD559" i="1"/>
  <c r="CR559" i="1" s="1"/>
  <c r="Q559" i="1" s="1"/>
  <c r="AE559" i="1"/>
  <c r="AF559" i="1"/>
  <c r="AG559" i="1"/>
  <c r="CU559" i="1"/>
  <c r="T559" i="1" s="1"/>
  <c r="AH559" i="1"/>
  <c r="CV559" i="1" s="1"/>
  <c r="U559" i="1" s="1"/>
  <c r="AI559" i="1"/>
  <c r="CW559" i="1" s="1"/>
  <c r="V559" i="1" s="1"/>
  <c r="AJ559" i="1"/>
  <c r="CX559" i="1"/>
  <c r="W559" i="1" s="1"/>
  <c r="CS559" i="1"/>
  <c r="R559" i="1" s="1"/>
  <c r="GK559" i="1"/>
  <c r="CT559" i="1"/>
  <c r="S559" i="1" s="1"/>
  <c r="FR559" i="1"/>
  <c r="GL559" i="1"/>
  <c r="GN559" i="1"/>
  <c r="GP559" i="1"/>
  <c r="C560" i="1"/>
  <c r="D560" i="1"/>
  <c r="AC560" i="1"/>
  <c r="CQ560" i="1" s="1"/>
  <c r="P560" i="1" s="1"/>
  <c r="CP560" i="1" s="1"/>
  <c r="O560" i="1" s="1"/>
  <c r="GO560" i="1" s="1"/>
  <c r="AD560" i="1"/>
  <c r="CR560" i="1" s="1"/>
  <c r="Q560" i="1" s="1"/>
  <c r="AE560" i="1"/>
  <c r="CS560" i="1"/>
  <c r="R560" i="1" s="1"/>
  <c r="GK560" i="1" s="1"/>
  <c r="AF560" i="1"/>
  <c r="CT560" i="1" s="1"/>
  <c r="S560" i="1" s="1"/>
  <c r="AG560" i="1"/>
  <c r="CU560" i="1"/>
  <c r="T560" i="1" s="1"/>
  <c r="AH560" i="1"/>
  <c r="CV560" i="1" s="1"/>
  <c r="U560" i="1"/>
  <c r="AI560" i="1"/>
  <c r="CW560" i="1" s="1"/>
  <c r="V560" i="1" s="1"/>
  <c r="AJ560" i="1"/>
  <c r="CX560" i="1" s="1"/>
  <c r="W560" i="1" s="1"/>
  <c r="FR560" i="1"/>
  <c r="GL560" i="1"/>
  <c r="GN560" i="1"/>
  <c r="GP560" i="1"/>
  <c r="C561" i="1"/>
  <c r="D561" i="1"/>
  <c r="AC561" i="1"/>
  <c r="CQ561" i="1"/>
  <c r="P561" i="1" s="1"/>
  <c r="AD561" i="1"/>
  <c r="CR561" i="1" s="1"/>
  <c r="Q561" i="1" s="1"/>
  <c r="AE561" i="1"/>
  <c r="CS561" i="1" s="1"/>
  <c r="R561" i="1" s="1"/>
  <c r="AF561" i="1"/>
  <c r="CT561" i="1" s="1"/>
  <c r="S561" i="1"/>
  <c r="AG561" i="1"/>
  <c r="CU561" i="1"/>
  <c r="T561" i="1" s="1"/>
  <c r="AH561" i="1"/>
  <c r="AI561" i="1"/>
  <c r="CW561" i="1"/>
  <c r="V561" i="1" s="1"/>
  <c r="AJ561" i="1"/>
  <c r="CX561" i="1" s="1"/>
  <c r="W561" i="1" s="1"/>
  <c r="CV561" i="1"/>
  <c r="U561" i="1" s="1"/>
  <c r="FR561" i="1"/>
  <c r="GL561" i="1"/>
  <c r="GN561" i="1"/>
  <c r="GP561" i="1"/>
  <c r="C562" i="1"/>
  <c r="D562" i="1"/>
  <c r="AC562" i="1"/>
  <c r="CQ562" i="1"/>
  <c r="P562" i="1" s="1"/>
  <c r="CP562" i="1" s="1"/>
  <c r="O562" i="1" s="1"/>
  <c r="AD562" i="1"/>
  <c r="AE562" i="1"/>
  <c r="CS562" i="1" s="1"/>
  <c r="R562" i="1" s="1"/>
  <c r="GK562" i="1" s="1"/>
  <c r="AF562" i="1"/>
  <c r="CT562" i="1"/>
  <c r="S562" i="1" s="1"/>
  <c r="AG562" i="1"/>
  <c r="CU562" i="1"/>
  <c r="T562" i="1" s="1"/>
  <c r="AH562" i="1"/>
  <c r="AI562" i="1"/>
  <c r="CW562" i="1" s="1"/>
  <c r="V562" i="1" s="1"/>
  <c r="AJ562" i="1"/>
  <c r="CR562" i="1"/>
  <c r="Q562" i="1" s="1"/>
  <c r="CV562" i="1"/>
  <c r="U562" i="1" s="1"/>
  <c r="CX562" i="1"/>
  <c r="W562" i="1" s="1"/>
  <c r="FR562" i="1"/>
  <c r="GL562" i="1"/>
  <c r="GN562" i="1"/>
  <c r="GP562" i="1"/>
  <c r="C563" i="1"/>
  <c r="D563" i="1"/>
  <c r="AC563" i="1"/>
  <c r="AD563" i="1"/>
  <c r="AE563" i="1"/>
  <c r="CS563" i="1"/>
  <c r="R563" i="1" s="1"/>
  <c r="GK563" i="1" s="1"/>
  <c r="AF563" i="1"/>
  <c r="CT563" i="1"/>
  <c r="S563" i="1" s="1"/>
  <c r="AG563" i="1"/>
  <c r="CU563" i="1" s="1"/>
  <c r="T563" i="1" s="1"/>
  <c r="AH563" i="1"/>
  <c r="AI563" i="1"/>
  <c r="CW563" i="1" s="1"/>
  <c r="V563" i="1" s="1"/>
  <c r="AJ563" i="1"/>
  <c r="CX563" i="1"/>
  <c r="W563" i="1" s="1"/>
  <c r="CR563" i="1"/>
  <c r="Q563" i="1" s="1"/>
  <c r="CV563" i="1"/>
  <c r="U563" i="1" s="1"/>
  <c r="FR563" i="1"/>
  <c r="GL563" i="1"/>
  <c r="GN563" i="1"/>
  <c r="GP563" i="1"/>
  <c r="C564" i="1"/>
  <c r="D564" i="1"/>
  <c r="AC564" i="1"/>
  <c r="AD564" i="1"/>
  <c r="CR564" i="1"/>
  <c r="Q564" i="1" s="1"/>
  <c r="AE564" i="1"/>
  <c r="CS564" i="1" s="1"/>
  <c r="R564" i="1" s="1"/>
  <c r="GK564" i="1" s="1"/>
  <c r="AF564" i="1"/>
  <c r="CT564" i="1"/>
  <c r="S564" i="1" s="1"/>
  <c r="AG564" i="1"/>
  <c r="AH564" i="1"/>
  <c r="CV564" i="1"/>
  <c r="U564" i="1" s="1"/>
  <c r="AI564" i="1"/>
  <c r="CW564" i="1" s="1"/>
  <c r="V564" i="1" s="1"/>
  <c r="AJ564" i="1"/>
  <c r="CX564" i="1"/>
  <c r="W564" i="1" s="1"/>
  <c r="CU564" i="1"/>
  <c r="T564" i="1" s="1"/>
  <c r="FR564" i="1"/>
  <c r="GL564" i="1"/>
  <c r="GN564" i="1"/>
  <c r="GP564" i="1"/>
  <c r="C565" i="1"/>
  <c r="D565" i="1"/>
  <c r="AC565" i="1"/>
  <c r="CQ565" i="1" s="1"/>
  <c r="P565" i="1" s="1"/>
  <c r="AD565" i="1"/>
  <c r="CR565" i="1"/>
  <c r="Q565" i="1" s="1"/>
  <c r="AE565" i="1"/>
  <c r="CS565" i="1"/>
  <c r="R565" i="1" s="1"/>
  <c r="GK565" i="1" s="1"/>
  <c r="AF565" i="1"/>
  <c r="CT565" i="1" s="1"/>
  <c r="S565" i="1" s="1"/>
  <c r="AG565" i="1"/>
  <c r="AH565" i="1"/>
  <c r="CV565" i="1" s="1"/>
  <c r="U565" i="1" s="1"/>
  <c r="AI565" i="1"/>
  <c r="CW565" i="1"/>
  <c r="V565" i="1" s="1"/>
  <c r="AJ565" i="1"/>
  <c r="CX565" i="1" s="1"/>
  <c r="W565" i="1"/>
  <c r="CU565" i="1"/>
  <c r="T565" i="1" s="1"/>
  <c r="FR565" i="1"/>
  <c r="GL565" i="1"/>
  <c r="GN565" i="1"/>
  <c r="GP565" i="1"/>
  <c r="C566" i="1"/>
  <c r="D566" i="1"/>
  <c r="AC566" i="1"/>
  <c r="AD566" i="1"/>
  <c r="AE566" i="1"/>
  <c r="CS566" i="1"/>
  <c r="R566" i="1" s="1"/>
  <c r="AF566" i="1"/>
  <c r="CT566" i="1" s="1"/>
  <c r="S566" i="1" s="1"/>
  <c r="AG566" i="1"/>
  <c r="CU566" i="1" s="1"/>
  <c r="T566" i="1"/>
  <c r="AH566" i="1"/>
  <c r="CV566" i="1" s="1"/>
  <c r="U566" i="1" s="1"/>
  <c r="AI566" i="1"/>
  <c r="CW566" i="1" s="1"/>
  <c r="V566" i="1" s="1"/>
  <c r="AJ566" i="1"/>
  <c r="CX566" i="1"/>
  <c r="W566" i="1" s="1"/>
  <c r="CR566" i="1"/>
  <c r="Q566" i="1" s="1"/>
  <c r="FR566" i="1"/>
  <c r="GL566" i="1"/>
  <c r="GN566" i="1"/>
  <c r="GP566" i="1"/>
  <c r="C567" i="1"/>
  <c r="D567" i="1"/>
  <c r="AC567" i="1"/>
  <c r="AD567" i="1"/>
  <c r="CR567" i="1" s="1"/>
  <c r="Q567" i="1" s="1"/>
  <c r="AE567" i="1"/>
  <c r="CS567" i="1"/>
  <c r="R567" i="1" s="1"/>
  <c r="AF567" i="1"/>
  <c r="CT567" i="1" s="1"/>
  <c r="S567" i="1" s="1"/>
  <c r="AG567" i="1"/>
  <c r="AH567" i="1"/>
  <c r="CV567" i="1" s="1"/>
  <c r="U567" i="1" s="1"/>
  <c r="AI567" i="1"/>
  <c r="CW567" i="1" s="1"/>
  <c r="V567" i="1" s="1"/>
  <c r="AJ567" i="1"/>
  <c r="CX567" i="1" s="1"/>
  <c r="W567" i="1" s="1"/>
  <c r="CU567" i="1"/>
  <c r="T567" i="1"/>
  <c r="FR567" i="1"/>
  <c r="GL567" i="1"/>
  <c r="GN567" i="1"/>
  <c r="GP567" i="1"/>
  <c r="C568" i="1"/>
  <c r="D568" i="1"/>
  <c r="AC568" i="1"/>
  <c r="AB568" i="1" s="1"/>
  <c r="AD568" i="1"/>
  <c r="CR568" i="1"/>
  <c r="Q568" i="1" s="1"/>
  <c r="AE568" i="1"/>
  <c r="CS568" i="1" s="1"/>
  <c r="R568" i="1"/>
  <c r="AF568" i="1"/>
  <c r="CT568" i="1" s="1"/>
  <c r="S568" i="1"/>
  <c r="AG568" i="1"/>
  <c r="CU568" i="1" s="1"/>
  <c r="AH568" i="1"/>
  <c r="CV568" i="1" s="1"/>
  <c r="U568" i="1" s="1"/>
  <c r="AI568" i="1"/>
  <c r="CW568" i="1" s="1"/>
  <c r="V568" i="1"/>
  <c r="AJ568" i="1"/>
  <c r="CX568" i="1"/>
  <c r="W568" i="1" s="1"/>
  <c r="T568" i="1"/>
  <c r="FR568" i="1"/>
  <c r="GL568" i="1"/>
  <c r="GN568" i="1"/>
  <c r="GP568" i="1"/>
  <c r="C569" i="1"/>
  <c r="D569" i="1"/>
  <c r="AC569" i="1"/>
  <c r="AD569" i="1"/>
  <c r="CR569" i="1" s="1"/>
  <c r="Q569" i="1" s="1"/>
  <c r="AE569" i="1"/>
  <c r="CS569" i="1"/>
  <c r="R569" i="1" s="1"/>
  <c r="AF569" i="1"/>
  <c r="CT569" i="1"/>
  <c r="S569" i="1" s="1"/>
  <c r="AG569" i="1"/>
  <c r="CU569" i="1" s="1"/>
  <c r="AH569" i="1"/>
  <c r="CV569" i="1"/>
  <c r="U569" i="1" s="1"/>
  <c r="AI569" i="1"/>
  <c r="CW569" i="1" s="1"/>
  <c r="V569" i="1" s="1"/>
  <c r="AJ569" i="1"/>
  <c r="CX569" i="1"/>
  <c r="W569" i="1"/>
  <c r="T569" i="1"/>
  <c r="FR569" i="1"/>
  <c r="GL569" i="1"/>
  <c r="GN569" i="1"/>
  <c r="GP569" i="1"/>
  <c r="C570" i="1"/>
  <c r="D570" i="1"/>
  <c r="AC570" i="1"/>
  <c r="AD570" i="1"/>
  <c r="CR570" i="1" s="1"/>
  <c r="Q570" i="1" s="1"/>
  <c r="AE570" i="1"/>
  <c r="CS570" i="1" s="1"/>
  <c r="R570" i="1" s="1"/>
  <c r="GK570" i="1" s="1"/>
  <c r="AF570" i="1"/>
  <c r="CT570" i="1" s="1"/>
  <c r="S570" i="1" s="1"/>
  <c r="AG570" i="1"/>
  <c r="CU570" i="1" s="1"/>
  <c r="T570" i="1" s="1"/>
  <c r="AH570" i="1"/>
  <c r="AI570" i="1"/>
  <c r="CW570" i="1" s="1"/>
  <c r="V570" i="1" s="1"/>
  <c r="AJ570" i="1"/>
  <c r="CX570" i="1" s="1"/>
  <c r="W570" i="1" s="1"/>
  <c r="CQ570" i="1"/>
  <c r="P570" i="1" s="1"/>
  <c r="CV570" i="1"/>
  <c r="U570" i="1" s="1"/>
  <c r="FR570" i="1"/>
  <c r="GL570" i="1"/>
  <c r="GN570" i="1"/>
  <c r="GP570" i="1"/>
  <c r="C571" i="1"/>
  <c r="D571" i="1"/>
  <c r="AC571" i="1"/>
  <c r="CQ571" i="1" s="1"/>
  <c r="P571" i="1" s="1"/>
  <c r="CP571" i="1" s="1"/>
  <c r="O571" i="1" s="1"/>
  <c r="AD571" i="1"/>
  <c r="AE571" i="1"/>
  <c r="CS571" i="1"/>
  <c r="R571" i="1"/>
  <c r="AF571" i="1"/>
  <c r="CT571" i="1"/>
  <c r="S571" i="1"/>
  <c r="AG571" i="1"/>
  <c r="CU571" i="1" s="1"/>
  <c r="T571" i="1" s="1"/>
  <c r="AH571" i="1"/>
  <c r="AI571" i="1"/>
  <c r="CW571" i="1"/>
  <c r="V571" i="1" s="1"/>
  <c r="AJ571" i="1"/>
  <c r="CX571" i="1"/>
  <c r="W571" i="1"/>
  <c r="CR571" i="1"/>
  <c r="Q571" i="1" s="1"/>
  <c r="CV571" i="1"/>
  <c r="U571" i="1" s="1"/>
  <c r="FR571" i="1"/>
  <c r="GL571" i="1"/>
  <c r="GN571" i="1"/>
  <c r="GP571" i="1"/>
  <c r="C572" i="1"/>
  <c r="D572" i="1"/>
  <c r="AC572" i="1"/>
  <c r="AD572" i="1"/>
  <c r="CR572" i="1"/>
  <c r="Q572" i="1" s="1"/>
  <c r="AE572" i="1"/>
  <c r="CS572" i="1" s="1"/>
  <c r="R572" i="1" s="1"/>
  <c r="GK572" i="1" s="1"/>
  <c r="AF572" i="1"/>
  <c r="CT572" i="1"/>
  <c r="S572" i="1"/>
  <c r="AG572" i="1"/>
  <c r="AH572" i="1"/>
  <c r="CV572" i="1"/>
  <c r="U572" i="1"/>
  <c r="AI572" i="1"/>
  <c r="CW572" i="1" s="1"/>
  <c r="V572" i="1" s="1"/>
  <c r="AJ572" i="1"/>
  <c r="CX572" i="1"/>
  <c r="W572" i="1" s="1"/>
  <c r="CU572" i="1"/>
  <c r="T572" i="1" s="1"/>
  <c r="FR572" i="1"/>
  <c r="GL572" i="1"/>
  <c r="GN572" i="1"/>
  <c r="GP572" i="1"/>
  <c r="C573" i="1"/>
  <c r="D573" i="1"/>
  <c r="AC573" i="1"/>
  <c r="AD573" i="1"/>
  <c r="CR573" i="1"/>
  <c r="Q573" i="1" s="1"/>
  <c r="AE573" i="1"/>
  <c r="CS573" i="1"/>
  <c r="R573" i="1" s="1"/>
  <c r="GK573" i="1" s="1"/>
  <c r="AF573" i="1"/>
  <c r="CT573" i="1" s="1"/>
  <c r="S573" i="1" s="1"/>
  <c r="AG573" i="1"/>
  <c r="AH573" i="1"/>
  <c r="CV573" i="1" s="1"/>
  <c r="U573" i="1" s="1"/>
  <c r="AI573" i="1"/>
  <c r="CW573" i="1"/>
  <c r="V573" i="1" s="1"/>
  <c r="AJ573" i="1"/>
  <c r="CX573" i="1" s="1"/>
  <c r="W573" i="1"/>
  <c r="CQ573" i="1"/>
  <c r="P573" i="1" s="1"/>
  <c r="CP573" i="1" s="1"/>
  <c r="O573" i="1" s="1"/>
  <c r="GO573" i="1" s="1"/>
  <c r="CU573" i="1"/>
  <c r="T573" i="1" s="1"/>
  <c r="FR573" i="1"/>
  <c r="GL573" i="1"/>
  <c r="GN573" i="1"/>
  <c r="GP573" i="1"/>
  <c r="C574" i="1"/>
  <c r="D574" i="1"/>
  <c r="AC574" i="1"/>
  <c r="AD574" i="1"/>
  <c r="AE574" i="1"/>
  <c r="CS574" i="1"/>
  <c r="R574" i="1" s="1"/>
  <c r="GK574" i="1" s="1"/>
  <c r="AF574" i="1"/>
  <c r="CT574" i="1" s="1"/>
  <c r="S574" i="1" s="1"/>
  <c r="AG574" i="1"/>
  <c r="CU574" i="1" s="1"/>
  <c r="T574" i="1"/>
  <c r="AH574" i="1"/>
  <c r="CV574" i="1" s="1"/>
  <c r="U574" i="1" s="1"/>
  <c r="AI574" i="1"/>
  <c r="CW574" i="1" s="1"/>
  <c r="V574" i="1" s="1"/>
  <c r="AJ574" i="1"/>
  <c r="CX574" i="1"/>
  <c r="W574" i="1" s="1"/>
  <c r="CR574" i="1"/>
  <c r="Q574" i="1" s="1"/>
  <c r="FR574" i="1"/>
  <c r="GL574" i="1"/>
  <c r="GN574" i="1"/>
  <c r="GP574" i="1"/>
  <c r="C575" i="1"/>
  <c r="D575" i="1"/>
  <c r="AC575" i="1"/>
  <c r="AD575" i="1"/>
  <c r="AE575" i="1"/>
  <c r="CS575" i="1" s="1"/>
  <c r="R575" i="1" s="1"/>
  <c r="GK575" i="1" s="1"/>
  <c r="AF575" i="1"/>
  <c r="CT575" i="1" s="1"/>
  <c r="S575" i="1" s="1"/>
  <c r="AG575" i="1"/>
  <c r="CU575" i="1" s="1"/>
  <c r="T575" i="1" s="1"/>
  <c r="AH575" i="1"/>
  <c r="CV575" i="1" s="1"/>
  <c r="U575" i="1" s="1"/>
  <c r="AI575" i="1"/>
  <c r="CW575" i="1" s="1"/>
  <c r="V575" i="1" s="1"/>
  <c r="AJ575" i="1"/>
  <c r="CX575" i="1"/>
  <c r="W575" i="1" s="1"/>
  <c r="CR575" i="1"/>
  <c r="Q575" i="1" s="1"/>
  <c r="FR575" i="1"/>
  <c r="GL575" i="1"/>
  <c r="GN575" i="1"/>
  <c r="GP575" i="1"/>
  <c r="C576" i="1"/>
  <c r="D576" i="1"/>
  <c r="AC576" i="1"/>
  <c r="AD576" i="1"/>
  <c r="CR576" i="1"/>
  <c r="Q576" i="1" s="1"/>
  <c r="AE576" i="1"/>
  <c r="CS576" i="1"/>
  <c r="R576" i="1"/>
  <c r="GK576" i="1" s="1"/>
  <c r="AF576" i="1"/>
  <c r="CT576" i="1"/>
  <c r="S576" i="1"/>
  <c r="AG576" i="1"/>
  <c r="AH576" i="1"/>
  <c r="CV576" i="1"/>
  <c r="U576" i="1"/>
  <c r="AI576" i="1"/>
  <c r="CW576" i="1" s="1"/>
  <c r="V576" i="1" s="1"/>
  <c r="AJ576" i="1"/>
  <c r="CX576" i="1"/>
  <c r="W576" i="1" s="1"/>
  <c r="CU576" i="1"/>
  <c r="T576" i="1" s="1"/>
  <c r="FR576" i="1"/>
  <c r="GL576" i="1"/>
  <c r="GN576" i="1"/>
  <c r="GP576" i="1"/>
  <c r="C577" i="1"/>
  <c r="D577" i="1"/>
  <c r="AC577" i="1"/>
  <c r="AD577" i="1"/>
  <c r="CR577" i="1" s="1"/>
  <c r="Q577" i="1" s="1"/>
  <c r="AE577" i="1"/>
  <c r="CS577" i="1" s="1"/>
  <c r="R577" i="1" s="1"/>
  <c r="GK577" i="1" s="1"/>
  <c r="AF577" i="1"/>
  <c r="CT577" i="1" s="1"/>
  <c r="S577" i="1" s="1"/>
  <c r="AG577" i="1"/>
  <c r="CU577" i="1" s="1"/>
  <c r="T577" i="1" s="1"/>
  <c r="AH577" i="1"/>
  <c r="CV577" i="1" s="1"/>
  <c r="U577" i="1" s="1"/>
  <c r="AI577" i="1"/>
  <c r="CW577" i="1" s="1"/>
  <c r="V577" i="1" s="1"/>
  <c r="AJ577" i="1"/>
  <c r="CX577" i="1" s="1"/>
  <c r="W577" i="1" s="1"/>
  <c r="FR577" i="1"/>
  <c r="GL577" i="1"/>
  <c r="GN577" i="1"/>
  <c r="GP577" i="1"/>
  <c r="C578" i="1"/>
  <c r="D578" i="1"/>
  <c r="AC578" i="1"/>
  <c r="CQ578" i="1" s="1"/>
  <c r="P578" i="1" s="1"/>
  <c r="AD578" i="1"/>
  <c r="CR578" i="1" s="1"/>
  <c r="Q578" i="1" s="1"/>
  <c r="AE578" i="1"/>
  <c r="CS578" i="1" s="1"/>
  <c r="R578" i="1" s="1"/>
  <c r="GK578" i="1" s="1"/>
  <c r="AF578" i="1"/>
  <c r="CT578" i="1"/>
  <c r="S578" i="1" s="1"/>
  <c r="AG578" i="1"/>
  <c r="CU578" i="1" s="1"/>
  <c r="T578" i="1" s="1"/>
  <c r="AH578" i="1"/>
  <c r="AI578" i="1"/>
  <c r="CW578" i="1" s="1"/>
  <c r="V578" i="1" s="1"/>
  <c r="AJ578" i="1"/>
  <c r="CX578" i="1"/>
  <c r="W578" i="1" s="1"/>
  <c r="CV578" i="1"/>
  <c r="U578" i="1" s="1"/>
  <c r="FR578" i="1"/>
  <c r="GL578" i="1"/>
  <c r="GN578" i="1"/>
  <c r="GP578" i="1"/>
  <c r="C579" i="1"/>
  <c r="D579" i="1"/>
  <c r="AC579" i="1"/>
  <c r="AD579" i="1"/>
  <c r="AE579" i="1"/>
  <c r="CS579" i="1" s="1"/>
  <c r="R579" i="1" s="1"/>
  <c r="GK579" i="1" s="1"/>
  <c r="AF579" i="1"/>
  <c r="CT579" i="1"/>
  <c r="S579" i="1" s="1"/>
  <c r="AG579" i="1"/>
  <c r="CU579" i="1" s="1"/>
  <c r="T579" i="1" s="1"/>
  <c r="AH579" i="1"/>
  <c r="CV579" i="1" s="1"/>
  <c r="U579" i="1" s="1"/>
  <c r="AI579" i="1"/>
  <c r="CW579" i="1" s="1"/>
  <c r="V579" i="1" s="1"/>
  <c r="AJ579" i="1"/>
  <c r="CX579" i="1"/>
  <c r="W579" i="1"/>
  <c r="CR579" i="1"/>
  <c r="Q579" i="1" s="1"/>
  <c r="FR579" i="1"/>
  <c r="GL579" i="1"/>
  <c r="GN579" i="1"/>
  <c r="GP579" i="1"/>
  <c r="C580" i="1"/>
  <c r="D580" i="1"/>
  <c r="AC580" i="1"/>
  <c r="AD580" i="1"/>
  <c r="CR580" i="1"/>
  <c r="Q580" i="1" s="1"/>
  <c r="AE580" i="1"/>
  <c r="CS580" i="1" s="1"/>
  <c r="R580" i="1" s="1"/>
  <c r="AF580" i="1"/>
  <c r="CT580" i="1" s="1"/>
  <c r="S580" i="1" s="1"/>
  <c r="AG580" i="1"/>
  <c r="AH580" i="1"/>
  <c r="CV580" i="1" s="1"/>
  <c r="U580" i="1" s="1"/>
  <c r="AI580" i="1"/>
  <c r="CW580" i="1" s="1"/>
  <c r="V580" i="1"/>
  <c r="AJ580" i="1"/>
  <c r="CX580" i="1"/>
  <c r="W580" i="1" s="1"/>
  <c r="CU580" i="1"/>
  <c r="T580" i="1"/>
  <c r="FR580" i="1"/>
  <c r="GL580" i="1"/>
  <c r="GN580" i="1"/>
  <c r="GP580" i="1"/>
  <c r="C581" i="1"/>
  <c r="D581" i="1"/>
  <c r="AC581" i="1"/>
  <c r="AD581" i="1"/>
  <c r="CR581" i="1" s="1"/>
  <c r="Q581" i="1" s="1"/>
  <c r="AE581" i="1"/>
  <c r="CS581" i="1" s="1"/>
  <c r="R581" i="1" s="1"/>
  <c r="GK581" i="1"/>
  <c r="AF581" i="1"/>
  <c r="CT581" i="1" s="1"/>
  <c r="S581" i="1" s="1"/>
  <c r="AG581" i="1"/>
  <c r="CU581" i="1" s="1"/>
  <c r="T581" i="1" s="1"/>
  <c r="AH581" i="1"/>
  <c r="CV581" i="1" s="1"/>
  <c r="U581" i="1" s="1"/>
  <c r="AI581" i="1"/>
  <c r="CW581" i="1" s="1"/>
  <c r="V581" i="1" s="1"/>
  <c r="AJ581" i="1"/>
  <c r="CX581" i="1"/>
  <c r="W581" i="1" s="1"/>
  <c r="CQ581" i="1"/>
  <c r="P581" i="1" s="1"/>
  <c r="FR581" i="1"/>
  <c r="GL581" i="1"/>
  <c r="GN581" i="1"/>
  <c r="GP581" i="1"/>
  <c r="C582" i="1"/>
  <c r="D582" i="1"/>
  <c r="AC582" i="1"/>
  <c r="AD582" i="1"/>
  <c r="AE582" i="1"/>
  <c r="CS582" i="1"/>
  <c r="R582" i="1" s="1"/>
  <c r="GK582" i="1" s="1"/>
  <c r="AF582" i="1"/>
  <c r="CT582" i="1" s="1"/>
  <c r="S582" i="1" s="1"/>
  <c r="AG582" i="1"/>
  <c r="CU582" i="1" s="1"/>
  <c r="T582" i="1"/>
  <c r="AH582" i="1"/>
  <c r="CV582" i="1" s="1"/>
  <c r="U582" i="1" s="1"/>
  <c r="AI582" i="1"/>
  <c r="CW582" i="1" s="1"/>
  <c r="V582" i="1"/>
  <c r="AJ582" i="1"/>
  <c r="CX582" i="1"/>
  <c r="W582" i="1" s="1"/>
  <c r="CR582" i="1"/>
  <c r="Q582" i="1" s="1"/>
  <c r="FR582" i="1"/>
  <c r="GL582" i="1"/>
  <c r="GN582" i="1"/>
  <c r="GP582" i="1"/>
  <c r="C583" i="1"/>
  <c r="D583" i="1"/>
  <c r="AC583" i="1"/>
  <c r="AD583" i="1"/>
  <c r="AE583" i="1"/>
  <c r="CS583" i="1"/>
  <c r="R583" i="1" s="1"/>
  <c r="AF583" i="1"/>
  <c r="CT583" i="1" s="1"/>
  <c r="S583" i="1" s="1"/>
  <c r="AG583" i="1"/>
  <c r="CU583" i="1" s="1"/>
  <c r="T583" i="1" s="1"/>
  <c r="AH583" i="1"/>
  <c r="AI583" i="1"/>
  <c r="CW583" i="1" s="1"/>
  <c r="V583" i="1" s="1"/>
  <c r="AJ583" i="1"/>
  <c r="CX583" i="1"/>
  <c r="W583" i="1" s="1"/>
  <c r="CR583" i="1"/>
  <c r="Q583" i="1" s="1"/>
  <c r="CV583" i="1"/>
  <c r="U583" i="1" s="1"/>
  <c r="FR583" i="1"/>
  <c r="GL583" i="1"/>
  <c r="GN583" i="1"/>
  <c r="GP583" i="1"/>
  <c r="C584" i="1"/>
  <c r="D584" i="1"/>
  <c r="AC584" i="1"/>
  <c r="AD584" i="1"/>
  <c r="CR584" i="1" s="1"/>
  <c r="Q584" i="1" s="1"/>
  <c r="AE584" i="1"/>
  <c r="CS584" i="1"/>
  <c r="R584" i="1" s="1"/>
  <c r="GK584" i="1" s="1"/>
  <c r="AF584" i="1"/>
  <c r="CT584" i="1"/>
  <c r="S584" i="1" s="1"/>
  <c r="CZ584" i="1" s="1"/>
  <c r="Y584" i="1" s="1"/>
  <c r="AG584" i="1"/>
  <c r="AH584" i="1"/>
  <c r="CV584" i="1"/>
  <c r="U584" i="1" s="1"/>
  <c r="AI584" i="1"/>
  <c r="CW584" i="1" s="1"/>
  <c r="V584" i="1" s="1"/>
  <c r="AJ584" i="1"/>
  <c r="CX584" i="1"/>
  <c r="W584" i="1" s="1"/>
  <c r="CU584" i="1"/>
  <c r="T584" i="1" s="1"/>
  <c r="FR584" i="1"/>
  <c r="GL584" i="1"/>
  <c r="GN584" i="1"/>
  <c r="GP584" i="1"/>
  <c r="C585" i="1"/>
  <c r="D585" i="1"/>
  <c r="AC585" i="1"/>
  <c r="AD585" i="1"/>
  <c r="CR585" i="1" s="1"/>
  <c r="Q585" i="1" s="1"/>
  <c r="AE585" i="1"/>
  <c r="CS585" i="1"/>
  <c r="R585" i="1" s="1"/>
  <c r="AF585" i="1"/>
  <c r="CT585" i="1" s="1"/>
  <c r="S585" i="1" s="1"/>
  <c r="AG585" i="1"/>
  <c r="CU585" i="1" s="1"/>
  <c r="T585" i="1" s="1"/>
  <c r="AH585" i="1"/>
  <c r="CV585" i="1"/>
  <c r="U585" i="1" s="1"/>
  <c r="AI585" i="1"/>
  <c r="CW585" i="1" s="1"/>
  <c r="V585" i="1" s="1"/>
  <c r="AJ585" i="1"/>
  <c r="CX585" i="1" s="1"/>
  <c r="W585" i="1" s="1"/>
  <c r="FR585" i="1"/>
  <c r="GL585" i="1"/>
  <c r="GN585" i="1"/>
  <c r="GP585" i="1"/>
  <c r="C586" i="1"/>
  <c r="D586" i="1"/>
  <c r="AC586" i="1"/>
  <c r="AD586" i="1"/>
  <c r="CR586" i="1" s="1"/>
  <c r="Q586" i="1" s="1"/>
  <c r="AB586" i="1"/>
  <c r="AE586" i="1"/>
  <c r="CS586" i="1" s="1"/>
  <c r="R586" i="1" s="1"/>
  <c r="GK586" i="1" s="1"/>
  <c r="AF586" i="1"/>
  <c r="CT586" i="1" s="1"/>
  <c r="S586" i="1" s="1"/>
  <c r="AG586" i="1"/>
  <c r="CU586" i="1" s="1"/>
  <c r="T586" i="1" s="1"/>
  <c r="AH586" i="1"/>
  <c r="AI586" i="1"/>
  <c r="CW586" i="1" s="1"/>
  <c r="V586" i="1" s="1"/>
  <c r="AJ586" i="1"/>
  <c r="CX586" i="1"/>
  <c r="W586" i="1" s="1"/>
  <c r="CQ586" i="1"/>
  <c r="P586" i="1" s="1"/>
  <c r="CV586" i="1"/>
  <c r="U586" i="1" s="1"/>
  <c r="FR586" i="1"/>
  <c r="GL586" i="1"/>
  <c r="GN586" i="1"/>
  <c r="GP586" i="1"/>
  <c r="C587" i="1"/>
  <c r="D587" i="1"/>
  <c r="AC587" i="1"/>
  <c r="AD587" i="1"/>
  <c r="AE587" i="1"/>
  <c r="CS587" i="1" s="1"/>
  <c r="R587" i="1" s="1"/>
  <c r="GK587" i="1" s="1"/>
  <c r="AF587" i="1"/>
  <c r="CT587" i="1" s="1"/>
  <c r="S587" i="1" s="1"/>
  <c r="AG587" i="1"/>
  <c r="CU587" i="1" s="1"/>
  <c r="T587" i="1" s="1"/>
  <c r="AH587" i="1"/>
  <c r="CV587" i="1" s="1"/>
  <c r="U587" i="1" s="1"/>
  <c r="AI587" i="1"/>
  <c r="CW587" i="1" s="1"/>
  <c r="V587" i="1" s="1"/>
  <c r="AJ587" i="1"/>
  <c r="CX587" i="1"/>
  <c r="W587" i="1" s="1"/>
  <c r="CR587" i="1"/>
  <c r="Q587" i="1" s="1"/>
  <c r="FR587" i="1"/>
  <c r="GL587" i="1"/>
  <c r="GN587" i="1"/>
  <c r="GP587" i="1"/>
  <c r="C588" i="1"/>
  <c r="D588" i="1"/>
  <c r="AC588" i="1"/>
  <c r="CQ588" i="1" s="1"/>
  <c r="P588" i="1"/>
  <c r="AD588" i="1"/>
  <c r="CR588" i="1" s="1"/>
  <c r="Q588" i="1" s="1"/>
  <c r="AE588" i="1"/>
  <c r="CS588" i="1" s="1"/>
  <c r="R588" i="1" s="1"/>
  <c r="GK588" i="1" s="1"/>
  <c r="AF588" i="1"/>
  <c r="CT588" i="1"/>
  <c r="S588" i="1"/>
  <c r="AG588" i="1"/>
  <c r="CU588" i="1"/>
  <c r="T588" i="1"/>
  <c r="AH588" i="1"/>
  <c r="CV588" i="1" s="1"/>
  <c r="U588" i="1" s="1"/>
  <c r="AI588" i="1"/>
  <c r="CW588" i="1"/>
  <c r="V588" i="1" s="1"/>
  <c r="AJ588" i="1"/>
  <c r="CX588" i="1" s="1"/>
  <c r="W588" i="1" s="1"/>
  <c r="FR588" i="1"/>
  <c r="GL588" i="1"/>
  <c r="GN588" i="1"/>
  <c r="GP588" i="1"/>
  <c r="C589" i="1"/>
  <c r="D589" i="1"/>
  <c r="AC589" i="1"/>
  <c r="CQ589" i="1" s="1"/>
  <c r="P589" i="1" s="1"/>
  <c r="AD589" i="1"/>
  <c r="AE589" i="1"/>
  <c r="CS589" i="1" s="1"/>
  <c r="R589" i="1" s="1"/>
  <c r="GK589" i="1" s="1"/>
  <c r="AF589" i="1"/>
  <c r="CT589" i="1" s="1"/>
  <c r="S589" i="1" s="1"/>
  <c r="AG589" i="1"/>
  <c r="CU589" i="1" s="1"/>
  <c r="T589" i="1" s="1"/>
  <c r="AH589" i="1"/>
  <c r="CV589" i="1"/>
  <c r="U589" i="1" s="1"/>
  <c r="AI589" i="1"/>
  <c r="CW589" i="1" s="1"/>
  <c r="V589" i="1" s="1"/>
  <c r="AJ589" i="1"/>
  <c r="CX589" i="1" s="1"/>
  <c r="W589" i="1" s="1"/>
  <c r="FR589" i="1"/>
  <c r="GL589" i="1"/>
  <c r="GN589" i="1"/>
  <c r="GP589" i="1"/>
  <c r="C590" i="1"/>
  <c r="D590" i="1"/>
  <c r="AC590" i="1"/>
  <c r="CQ590" i="1" s="1"/>
  <c r="P590" i="1" s="1"/>
  <c r="AD590" i="1"/>
  <c r="AE590" i="1"/>
  <c r="CS590" i="1" s="1"/>
  <c r="R590" i="1"/>
  <c r="AF590" i="1"/>
  <c r="CT590" i="1" s="1"/>
  <c r="S590" i="1" s="1"/>
  <c r="AG590" i="1"/>
  <c r="CU590" i="1" s="1"/>
  <c r="T590" i="1" s="1"/>
  <c r="AH590" i="1"/>
  <c r="CV590" i="1" s="1"/>
  <c r="U590" i="1"/>
  <c r="AI590" i="1"/>
  <c r="CW590" i="1" s="1"/>
  <c r="V590" i="1" s="1"/>
  <c r="AJ590" i="1"/>
  <c r="CX590" i="1"/>
  <c r="W590" i="1"/>
  <c r="FR590" i="1"/>
  <c r="GL590" i="1"/>
  <c r="GN590" i="1"/>
  <c r="GP590" i="1"/>
  <c r="C591" i="1"/>
  <c r="D591" i="1"/>
  <c r="AC591" i="1"/>
  <c r="CQ591" i="1" s="1"/>
  <c r="P591" i="1" s="1"/>
  <c r="AD591" i="1"/>
  <c r="CR591" i="1" s="1"/>
  <c r="Q591" i="1"/>
  <c r="AE591" i="1"/>
  <c r="CS591" i="1" s="1"/>
  <c r="AF591" i="1"/>
  <c r="CT591" i="1" s="1"/>
  <c r="S591" i="1" s="1"/>
  <c r="AG591" i="1"/>
  <c r="CU591" i="1" s="1"/>
  <c r="T591" i="1" s="1"/>
  <c r="AH591" i="1"/>
  <c r="CV591" i="1" s="1"/>
  <c r="U591" i="1" s="1"/>
  <c r="AI591" i="1"/>
  <c r="AJ591" i="1"/>
  <c r="CX591" i="1" s="1"/>
  <c r="W591" i="1" s="1"/>
  <c r="R591" i="1"/>
  <c r="GK591" i="1" s="1"/>
  <c r="CW591" i="1"/>
  <c r="V591" i="1" s="1"/>
  <c r="FR591" i="1"/>
  <c r="GL591" i="1"/>
  <c r="GN591" i="1"/>
  <c r="GP591" i="1"/>
  <c r="C592" i="1"/>
  <c r="D592" i="1"/>
  <c r="AC592" i="1"/>
  <c r="CQ592" i="1" s="1"/>
  <c r="AD592" i="1"/>
  <c r="CR592" i="1" s="1"/>
  <c r="Q592" i="1" s="1"/>
  <c r="AE592" i="1"/>
  <c r="CS592" i="1" s="1"/>
  <c r="R592" i="1" s="1"/>
  <c r="GK592" i="1" s="1"/>
  <c r="AF592" i="1"/>
  <c r="CT592" i="1" s="1"/>
  <c r="S592" i="1" s="1"/>
  <c r="AG592" i="1"/>
  <c r="CU592" i="1"/>
  <c r="T592" i="1" s="1"/>
  <c r="AH592" i="1"/>
  <c r="CV592" i="1" s="1"/>
  <c r="U592" i="1" s="1"/>
  <c r="AI592" i="1"/>
  <c r="CW592" i="1" s="1"/>
  <c r="V592" i="1"/>
  <c r="AJ592" i="1"/>
  <c r="CX592" i="1" s="1"/>
  <c r="W592" i="1" s="1"/>
  <c r="P592" i="1"/>
  <c r="FR592" i="1"/>
  <c r="GL592" i="1"/>
  <c r="GN592" i="1"/>
  <c r="GP592" i="1"/>
  <c r="C593" i="1"/>
  <c r="D593" i="1"/>
  <c r="AC593" i="1"/>
  <c r="CQ593" i="1" s="1"/>
  <c r="P593" i="1" s="1"/>
  <c r="AD593" i="1"/>
  <c r="CR593" i="1" s="1"/>
  <c r="Q593" i="1" s="1"/>
  <c r="AE593" i="1"/>
  <c r="AF593" i="1"/>
  <c r="AG593" i="1"/>
  <c r="CU593" i="1"/>
  <c r="T593" i="1" s="1"/>
  <c r="AH593" i="1"/>
  <c r="CV593" i="1" s="1"/>
  <c r="U593" i="1" s="1"/>
  <c r="AI593" i="1"/>
  <c r="CW593" i="1" s="1"/>
  <c r="V593" i="1" s="1"/>
  <c r="AJ593" i="1"/>
  <c r="CX593" i="1"/>
  <c r="W593" i="1" s="1"/>
  <c r="CS593" i="1"/>
  <c r="R593" i="1"/>
  <c r="GK593" i="1" s="1"/>
  <c r="FR593" i="1"/>
  <c r="GL593" i="1"/>
  <c r="GN593" i="1"/>
  <c r="GP593" i="1"/>
  <c r="C594" i="1"/>
  <c r="D594" i="1"/>
  <c r="AC594" i="1"/>
  <c r="CQ594" i="1" s="1"/>
  <c r="AD594" i="1"/>
  <c r="CR594" i="1"/>
  <c r="Q594" i="1" s="1"/>
  <c r="AE594" i="1"/>
  <c r="CS594" i="1" s="1"/>
  <c r="R594" i="1" s="1"/>
  <c r="GK594" i="1" s="1"/>
  <c r="AF594" i="1"/>
  <c r="CT594" i="1"/>
  <c r="S594" i="1" s="1"/>
  <c r="AG594" i="1"/>
  <c r="CU594" i="1"/>
  <c r="T594" i="1" s="1"/>
  <c r="AH594" i="1"/>
  <c r="CV594" i="1" s="1"/>
  <c r="U594" i="1"/>
  <c r="AI594" i="1"/>
  <c r="CW594" i="1" s="1"/>
  <c r="V594" i="1" s="1"/>
  <c r="AJ594" i="1"/>
  <c r="CX594" i="1" s="1"/>
  <c r="W594" i="1"/>
  <c r="P594" i="1"/>
  <c r="FR594" i="1"/>
  <c r="GL594" i="1"/>
  <c r="GN594" i="1"/>
  <c r="GP594" i="1"/>
  <c r="C595" i="1"/>
  <c r="D595" i="1"/>
  <c r="AC595" i="1"/>
  <c r="CQ595" i="1" s="1"/>
  <c r="P595" i="1" s="1"/>
  <c r="CP595" i="1" s="1"/>
  <c r="O595" i="1" s="1"/>
  <c r="AD595" i="1"/>
  <c r="CR595" i="1" s="1"/>
  <c r="Q595" i="1" s="1"/>
  <c r="AE595" i="1"/>
  <c r="CS595" i="1" s="1"/>
  <c r="R595" i="1" s="1"/>
  <c r="GK595" i="1" s="1"/>
  <c r="AF595" i="1"/>
  <c r="CT595" i="1" s="1"/>
  <c r="S595" i="1"/>
  <c r="AG595" i="1"/>
  <c r="CU595" i="1"/>
  <c r="T595" i="1" s="1"/>
  <c r="AH595" i="1"/>
  <c r="CV595" i="1"/>
  <c r="U595" i="1" s="1"/>
  <c r="AI595" i="1"/>
  <c r="CW595" i="1" s="1"/>
  <c r="V595" i="1" s="1"/>
  <c r="AJ595" i="1"/>
  <c r="CX595" i="1" s="1"/>
  <c r="W595" i="1" s="1"/>
  <c r="FR595" i="1"/>
  <c r="GL595" i="1"/>
  <c r="GN595" i="1"/>
  <c r="GP595" i="1"/>
  <c r="C596" i="1"/>
  <c r="D596" i="1"/>
  <c r="AC596" i="1"/>
  <c r="CQ596" i="1" s="1"/>
  <c r="P596" i="1" s="1"/>
  <c r="AD596" i="1"/>
  <c r="CR596" i="1"/>
  <c r="Q596" i="1" s="1"/>
  <c r="AE596" i="1"/>
  <c r="CS596" i="1" s="1"/>
  <c r="R596" i="1" s="1"/>
  <c r="AF596" i="1"/>
  <c r="CT596" i="1" s="1"/>
  <c r="S596" i="1" s="1"/>
  <c r="AG596" i="1"/>
  <c r="CU596" i="1"/>
  <c r="T596" i="1" s="1"/>
  <c r="AH596" i="1"/>
  <c r="CV596" i="1" s="1"/>
  <c r="U596" i="1" s="1"/>
  <c r="AI596" i="1"/>
  <c r="CW596" i="1" s="1"/>
  <c r="V596" i="1" s="1"/>
  <c r="AJ596" i="1"/>
  <c r="CX596" i="1" s="1"/>
  <c r="W596" i="1"/>
  <c r="FR596" i="1"/>
  <c r="GL596" i="1"/>
  <c r="GN596" i="1"/>
  <c r="GP596" i="1"/>
  <c r="C597" i="1"/>
  <c r="D597" i="1"/>
  <c r="AC597" i="1"/>
  <c r="CQ597" i="1" s="1"/>
  <c r="P597" i="1" s="1"/>
  <c r="CP597" i="1" s="1"/>
  <c r="AD597" i="1"/>
  <c r="CR597" i="1" s="1"/>
  <c r="Q597" i="1" s="1"/>
  <c r="AE597" i="1"/>
  <c r="CS597" i="1" s="1"/>
  <c r="R597" i="1" s="1"/>
  <c r="GK597" i="1" s="1"/>
  <c r="AF597" i="1"/>
  <c r="CT597" i="1" s="1"/>
  <c r="S597" i="1"/>
  <c r="AG597" i="1"/>
  <c r="CU597" i="1"/>
  <c r="T597" i="1" s="1"/>
  <c r="AH597" i="1"/>
  <c r="CV597" i="1"/>
  <c r="U597" i="1" s="1"/>
  <c r="AI597" i="1"/>
  <c r="AJ597" i="1"/>
  <c r="CX597" i="1" s="1"/>
  <c r="W597" i="1" s="1"/>
  <c r="CW597" i="1"/>
  <c r="V597" i="1" s="1"/>
  <c r="FR597" i="1"/>
  <c r="GL597" i="1"/>
  <c r="GN597" i="1"/>
  <c r="GP597" i="1"/>
  <c r="C598" i="1"/>
  <c r="D598" i="1"/>
  <c r="AC598" i="1"/>
  <c r="CQ598" i="1" s="1"/>
  <c r="P598" i="1" s="1"/>
  <c r="AD598" i="1"/>
  <c r="CR598" i="1"/>
  <c r="Q598" i="1" s="1"/>
  <c r="AE598" i="1"/>
  <c r="CS598" i="1" s="1"/>
  <c r="R598" i="1" s="1"/>
  <c r="AF598" i="1"/>
  <c r="AG598" i="1"/>
  <c r="CU598" i="1" s="1"/>
  <c r="T598" i="1" s="1"/>
  <c r="AH598" i="1"/>
  <c r="CV598" i="1" s="1"/>
  <c r="U598" i="1" s="1"/>
  <c r="AI598" i="1"/>
  <c r="CW598" i="1"/>
  <c r="V598" i="1" s="1"/>
  <c r="AJ598" i="1"/>
  <c r="CX598" i="1" s="1"/>
  <c r="W598" i="1" s="1"/>
  <c r="FR598" i="1"/>
  <c r="GL598" i="1"/>
  <c r="GN598" i="1"/>
  <c r="GP598" i="1"/>
  <c r="C599" i="1"/>
  <c r="D599" i="1"/>
  <c r="AC599" i="1"/>
  <c r="AD599" i="1"/>
  <c r="CR599" i="1" s="1"/>
  <c r="Q599" i="1"/>
  <c r="AE599" i="1"/>
  <c r="AF599" i="1"/>
  <c r="AG599" i="1"/>
  <c r="CU599" i="1"/>
  <c r="T599" i="1" s="1"/>
  <c r="AH599" i="1"/>
  <c r="CV599" i="1"/>
  <c r="U599" i="1" s="1"/>
  <c r="AI599" i="1"/>
  <c r="CW599" i="1" s="1"/>
  <c r="AJ599" i="1"/>
  <c r="CX599" i="1" s="1"/>
  <c r="W599" i="1" s="1"/>
  <c r="CS599" i="1"/>
  <c r="R599" i="1" s="1"/>
  <c r="GK599" i="1"/>
  <c r="V599" i="1"/>
  <c r="FR599" i="1"/>
  <c r="GL599" i="1"/>
  <c r="GN599" i="1"/>
  <c r="GP599" i="1"/>
  <c r="C600" i="1"/>
  <c r="D600" i="1"/>
  <c r="AC600" i="1"/>
  <c r="CQ600" i="1"/>
  <c r="P600" i="1" s="1"/>
  <c r="AD600" i="1"/>
  <c r="CR600" i="1" s="1"/>
  <c r="Q600" i="1"/>
  <c r="AE600" i="1"/>
  <c r="CS600" i="1" s="1"/>
  <c r="R600" i="1" s="1"/>
  <c r="AF600" i="1"/>
  <c r="CT600" i="1" s="1"/>
  <c r="AG600" i="1"/>
  <c r="AH600" i="1"/>
  <c r="CV600" i="1" s="1"/>
  <c r="U600" i="1"/>
  <c r="AI600" i="1"/>
  <c r="CW600" i="1" s="1"/>
  <c r="V600" i="1" s="1"/>
  <c r="AJ600" i="1"/>
  <c r="CX600" i="1"/>
  <c r="W600" i="1" s="1"/>
  <c r="CU600" i="1"/>
  <c r="T600" i="1" s="1"/>
  <c r="FR600" i="1"/>
  <c r="GL600" i="1"/>
  <c r="GN600" i="1"/>
  <c r="GP600" i="1"/>
  <c r="C601" i="1"/>
  <c r="D601" i="1"/>
  <c r="AC601" i="1"/>
  <c r="CQ601" i="1" s="1"/>
  <c r="P601" i="1" s="1"/>
  <c r="AD601" i="1"/>
  <c r="CR601" i="1" s="1"/>
  <c r="Q601" i="1" s="1"/>
  <c r="AE601" i="1"/>
  <c r="CS601" i="1" s="1"/>
  <c r="R601" i="1" s="1"/>
  <c r="AF601" i="1"/>
  <c r="CT601" i="1" s="1"/>
  <c r="S601" i="1" s="1"/>
  <c r="AG601" i="1"/>
  <c r="AH601" i="1"/>
  <c r="CV601" i="1" s="1"/>
  <c r="U601" i="1" s="1"/>
  <c r="AI601" i="1"/>
  <c r="AJ601" i="1"/>
  <c r="CX601" i="1" s="1"/>
  <c r="W601" i="1" s="1"/>
  <c r="CU601" i="1"/>
  <c r="T601" i="1" s="1"/>
  <c r="CW601" i="1"/>
  <c r="V601" i="1" s="1"/>
  <c r="FR601" i="1"/>
  <c r="GL601" i="1"/>
  <c r="GN601" i="1"/>
  <c r="GP601" i="1"/>
  <c r="C602" i="1"/>
  <c r="D602" i="1"/>
  <c r="AC602" i="1"/>
  <c r="CQ602" i="1" s="1"/>
  <c r="P602" i="1"/>
  <c r="AD602" i="1"/>
  <c r="CR602" i="1"/>
  <c r="Q602" i="1" s="1"/>
  <c r="AE602" i="1"/>
  <c r="CS602" i="1"/>
  <c r="R602" i="1" s="1"/>
  <c r="GK602" i="1" s="1"/>
  <c r="AF602" i="1"/>
  <c r="AG602" i="1"/>
  <c r="CU602" i="1"/>
  <c r="T602" i="1" s="1"/>
  <c r="AH602" i="1"/>
  <c r="CV602" i="1" s="1"/>
  <c r="U602" i="1" s="1"/>
  <c r="AI602" i="1"/>
  <c r="CW602" i="1" s="1"/>
  <c r="AJ602" i="1"/>
  <c r="CX602" i="1" s="1"/>
  <c r="W602" i="1"/>
  <c r="V602" i="1"/>
  <c r="FR602" i="1"/>
  <c r="GL602" i="1"/>
  <c r="GN602" i="1"/>
  <c r="GP602" i="1"/>
  <c r="C603" i="1"/>
  <c r="D603" i="1"/>
  <c r="AC603" i="1"/>
  <c r="CQ603" i="1"/>
  <c r="P603" i="1" s="1"/>
  <c r="AD603" i="1"/>
  <c r="CR603" i="1"/>
  <c r="Q603" i="1" s="1"/>
  <c r="AE603" i="1"/>
  <c r="CS603" i="1"/>
  <c r="R603" i="1" s="1"/>
  <c r="GK603" i="1" s="1"/>
  <c r="AF603" i="1"/>
  <c r="CT603" i="1"/>
  <c r="S603" i="1"/>
  <c r="AG603" i="1"/>
  <c r="AH603" i="1"/>
  <c r="CV603" i="1"/>
  <c r="U603" i="1"/>
  <c r="AI603" i="1"/>
  <c r="AJ603" i="1"/>
  <c r="CX603" i="1"/>
  <c r="W603" i="1"/>
  <c r="CU603" i="1"/>
  <c r="T603" i="1" s="1"/>
  <c r="CW603" i="1"/>
  <c r="V603" i="1" s="1"/>
  <c r="FR603" i="1"/>
  <c r="GL603" i="1"/>
  <c r="GN603" i="1"/>
  <c r="GP603" i="1"/>
  <c r="C604" i="1"/>
  <c r="D604" i="1"/>
  <c r="AC604" i="1"/>
  <c r="AD604" i="1"/>
  <c r="CR604" i="1"/>
  <c r="Q604" i="1" s="1"/>
  <c r="AE604" i="1"/>
  <c r="CS604" i="1" s="1"/>
  <c r="AF604" i="1"/>
  <c r="CT604" i="1" s="1"/>
  <c r="S604" i="1" s="1"/>
  <c r="AG604" i="1"/>
  <c r="CU604" i="1" s="1"/>
  <c r="T604" i="1" s="1"/>
  <c r="AH604" i="1"/>
  <c r="CV604" i="1"/>
  <c r="U604" i="1" s="1"/>
  <c r="AI604" i="1"/>
  <c r="AJ604" i="1"/>
  <c r="CX604" i="1" s="1"/>
  <c r="W604" i="1" s="1"/>
  <c r="CQ604" i="1"/>
  <c r="P604" i="1" s="1"/>
  <c r="CP604" i="1"/>
  <c r="O604" i="1" s="1"/>
  <c r="R604" i="1"/>
  <c r="CW604" i="1"/>
  <c r="V604" i="1" s="1"/>
  <c r="FR604" i="1"/>
  <c r="GL604" i="1"/>
  <c r="GN604" i="1"/>
  <c r="GP604" i="1"/>
  <c r="C605" i="1"/>
  <c r="D605" i="1"/>
  <c r="AC605" i="1"/>
  <c r="CQ605" i="1" s="1"/>
  <c r="P605" i="1" s="1"/>
  <c r="AD605" i="1"/>
  <c r="CR605" i="1"/>
  <c r="Q605" i="1" s="1"/>
  <c r="AE605" i="1"/>
  <c r="AF605" i="1"/>
  <c r="CT605" i="1" s="1"/>
  <c r="S605" i="1" s="1"/>
  <c r="AG605" i="1"/>
  <c r="CU605" i="1" s="1"/>
  <c r="T605" i="1"/>
  <c r="AH605" i="1"/>
  <c r="CV605" i="1"/>
  <c r="U605" i="1" s="1"/>
  <c r="AI605" i="1"/>
  <c r="CW605" i="1" s="1"/>
  <c r="V605" i="1" s="1"/>
  <c r="AJ605" i="1"/>
  <c r="CX605" i="1" s="1"/>
  <c r="W605" i="1" s="1"/>
  <c r="CS605" i="1"/>
  <c r="R605" i="1"/>
  <c r="GK605" i="1" s="1"/>
  <c r="FR605" i="1"/>
  <c r="GL605" i="1"/>
  <c r="GN605" i="1"/>
  <c r="GP605" i="1"/>
  <c r="C606" i="1"/>
  <c r="D606" i="1"/>
  <c r="AC606" i="1"/>
  <c r="CQ606" i="1" s="1"/>
  <c r="P606" i="1" s="1"/>
  <c r="AD606" i="1"/>
  <c r="AE606" i="1"/>
  <c r="AF606" i="1"/>
  <c r="CT606" i="1"/>
  <c r="S606" i="1" s="1"/>
  <c r="AG606" i="1"/>
  <c r="CU606" i="1" s="1"/>
  <c r="T606" i="1" s="1"/>
  <c r="AH606" i="1"/>
  <c r="CV606" i="1"/>
  <c r="U606" i="1"/>
  <c r="AI606" i="1"/>
  <c r="CW606" i="1" s="1"/>
  <c r="V606" i="1" s="1"/>
  <c r="AJ606" i="1"/>
  <c r="CX606" i="1"/>
  <c r="W606" i="1" s="1"/>
  <c r="CS606" i="1"/>
  <c r="R606" i="1" s="1"/>
  <c r="FR606" i="1"/>
  <c r="GL606" i="1"/>
  <c r="GN606" i="1"/>
  <c r="GP606" i="1"/>
  <c r="C607" i="1"/>
  <c r="D607" i="1"/>
  <c r="AC607" i="1"/>
  <c r="CQ607" i="1" s="1"/>
  <c r="P607" i="1" s="1"/>
  <c r="AD607" i="1"/>
  <c r="CR607" i="1" s="1"/>
  <c r="Q607" i="1"/>
  <c r="AE607" i="1"/>
  <c r="CS607" i="1" s="1"/>
  <c r="R607" i="1" s="1"/>
  <c r="CZ607" i="1" s="1"/>
  <c r="Y607" i="1" s="1"/>
  <c r="AF607" i="1"/>
  <c r="CT607" i="1" s="1"/>
  <c r="S607" i="1" s="1"/>
  <c r="AG607" i="1"/>
  <c r="CU607" i="1"/>
  <c r="T607" i="1" s="1"/>
  <c r="AH607" i="1"/>
  <c r="CV607" i="1" s="1"/>
  <c r="U607" i="1" s="1"/>
  <c r="AI607" i="1"/>
  <c r="AJ607" i="1"/>
  <c r="CX607" i="1" s="1"/>
  <c r="W607" i="1" s="1"/>
  <c r="CW607" i="1"/>
  <c r="V607" i="1"/>
  <c r="FR607" i="1"/>
  <c r="GL607" i="1"/>
  <c r="GN607" i="1"/>
  <c r="GP607" i="1"/>
  <c r="C608" i="1"/>
  <c r="D608" i="1"/>
  <c r="AC608" i="1"/>
  <c r="CQ608" i="1"/>
  <c r="P608" i="1" s="1"/>
  <c r="AD608" i="1"/>
  <c r="AE608" i="1"/>
  <c r="CS608" i="1"/>
  <c r="R608" i="1" s="1"/>
  <c r="AF608" i="1"/>
  <c r="CT608" i="1" s="1"/>
  <c r="S608" i="1" s="1"/>
  <c r="CP608" i="1" s="1"/>
  <c r="AG608" i="1"/>
  <c r="AH608" i="1"/>
  <c r="CV608" i="1" s="1"/>
  <c r="U608" i="1" s="1"/>
  <c r="AI608" i="1"/>
  <c r="CW608" i="1" s="1"/>
  <c r="V608" i="1"/>
  <c r="AJ608" i="1"/>
  <c r="CX608" i="1" s="1"/>
  <c r="W608" i="1" s="1"/>
  <c r="CR608" i="1"/>
  <c r="Q608" i="1" s="1"/>
  <c r="CU608" i="1"/>
  <c r="T608" i="1" s="1"/>
  <c r="FR608" i="1"/>
  <c r="GL608" i="1"/>
  <c r="GN608" i="1"/>
  <c r="GP608" i="1"/>
  <c r="C609" i="1"/>
  <c r="D609" i="1"/>
  <c r="AC609" i="1"/>
  <c r="AD609" i="1"/>
  <c r="CR609" i="1"/>
  <c r="Q609" i="1" s="1"/>
  <c r="AE609" i="1"/>
  <c r="CS609" i="1" s="1"/>
  <c r="R609" i="1" s="1"/>
  <c r="AF609" i="1"/>
  <c r="CT609" i="1" s="1"/>
  <c r="S609" i="1" s="1"/>
  <c r="AG609" i="1"/>
  <c r="AH609" i="1"/>
  <c r="CV609" i="1" s="1"/>
  <c r="U609" i="1" s="1"/>
  <c r="AI609" i="1"/>
  <c r="CW609" i="1"/>
  <c r="V609" i="1" s="1"/>
  <c r="AJ609" i="1"/>
  <c r="CX609" i="1" s="1"/>
  <c r="W609" i="1" s="1"/>
  <c r="CU609" i="1"/>
  <c r="T609" i="1" s="1"/>
  <c r="FR609" i="1"/>
  <c r="GL609" i="1"/>
  <c r="GN609" i="1"/>
  <c r="GP609" i="1"/>
  <c r="C610" i="1"/>
  <c r="D610" i="1"/>
  <c r="AC610" i="1"/>
  <c r="CQ610" i="1" s="1"/>
  <c r="P610" i="1" s="1"/>
  <c r="AD610" i="1"/>
  <c r="CR610" i="1" s="1"/>
  <c r="Q610" i="1" s="1"/>
  <c r="CP610" i="1" s="1"/>
  <c r="AE610" i="1"/>
  <c r="CS610" i="1" s="1"/>
  <c r="R610" i="1" s="1"/>
  <c r="AF610" i="1"/>
  <c r="CT610" i="1"/>
  <c r="S610" i="1" s="1"/>
  <c r="AG610" i="1"/>
  <c r="CU610" i="1" s="1"/>
  <c r="AH610" i="1"/>
  <c r="CV610" i="1" s="1"/>
  <c r="U610" i="1" s="1"/>
  <c r="AI610" i="1"/>
  <c r="CW610" i="1" s="1"/>
  <c r="V610" i="1" s="1"/>
  <c r="AJ610" i="1"/>
  <c r="CX610" i="1" s="1"/>
  <c r="W610" i="1" s="1"/>
  <c r="T610" i="1"/>
  <c r="FR610" i="1"/>
  <c r="GL610" i="1"/>
  <c r="GN610" i="1"/>
  <c r="GP610" i="1"/>
  <c r="C611" i="1"/>
  <c r="D611" i="1"/>
  <c r="AC611" i="1"/>
  <c r="CQ611" i="1"/>
  <c r="P611" i="1"/>
  <c r="CP611" i="1" s="1"/>
  <c r="AD611" i="1"/>
  <c r="AE611" i="1"/>
  <c r="CS611" i="1"/>
  <c r="R611" i="1"/>
  <c r="AF611" i="1"/>
  <c r="CT611" i="1"/>
  <c r="S611" i="1"/>
  <c r="AG611" i="1"/>
  <c r="CU611" i="1" s="1"/>
  <c r="T611" i="1" s="1"/>
  <c r="AH611" i="1"/>
  <c r="CV611" i="1"/>
  <c r="U611" i="1"/>
  <c r="AI611" i="1"/>
  <c r="CW611" i="1" s="1"/>
  <c r="V611" i="1" s="1"/>
  <c r="AJ611" i="1"/>
  <c r="CX611" i="1" s="1"/>
  <c r="W611" i="1" s="1"/>
  <c r="CR611" i="1"/>
  <c r="Q611" i="1" s="1"/>
  <c r="FR611" i="1"/>
  <c r="GL611" i="1"/>
  <c r="GN611" i="1"/>
  <c r="GP611" i="1"/>
  <c r="C612" i="1"/>
  <c r="D612" i="1"/>
  <c r="AC612" i="1"/>
  <c r="AD612" i="1"/>
  <c r="CR612" i="1" s="1"/>
  <c r="Q612" i="1" s="1"/>
  <c r="AE612" i="1"/>
  <c r="CS612" i="1" s="1"/>
  <c r="R612" i="1" s="1"/>
  <c r="AF612" i="1"/>
  <c r="CT612" i="1" s="1"/>
  <c r="S612" i="1" s="1"/>
  <c r="AG612" i="1"/>
  <c r="CU612" i="1" s="1"/>
  <c r="T612" i="1" s="1"/>
  <c r="AH612" i="1"/>
  <c r="CV612" i="1" s="1"/>
  <c r="U612" i="1"/>
  <c r="AI612" i="1"/>
  <c r="CW612" i="1"/>
  <c r="V612" i="1" s="1"/>
  <c r="AJ612" i="1"/>
  <c r="CX612" i="1"/>
  <c r="W612" i="1" s="1"/>
  <c r="FR612" i="1"/>
  <c r="GL612" i="1"/>
  <c r="GN612" i="1"/>
  <c r="GP612" i="1"/>
  <c r="C613" i="1"/>
  <c r="D613" i="1"/>
  <c r="AC613" i="1"/>
  <c r="CQ613" i="1" s="1"/>
  <c r="P613" i="1" s="1"/>
  <c r="AD613" i="1"/>
  <c r="CR613" i="1" s="1"/>
  <c r="AE613" i="1"/>
  <c r="CS613" i="1" s="1"/>
  <c r="R613" i="1" s="1"/>
  <c r="GK613" i="1" s="1"/>
  <c r="AF613" i="1"/>
  <c r="CT613" i="1" s="1"/>
  <c r="S613" i="1"/>
  <c r="AG613" i="1"/>
  <c r="CU613" i="1" s="1"/>
  <c r="T613" i="1" s="1"/>
  <c r="AH613" i="1"/>
  <c r="CV613" i="1" s="1"/>
  <c r="U613" i="1" s="1"/>
  <c r="AI613" i="1"/>
  <c r="CW613" i="1"/>
  <c r="V613" i="1" s="1"/>
  <c r="AJ613" i="1"/>
  <c r="CX613" i="1" s="1"/>
  <c r="W613" i="1" s="1"/>
  <c r="Q613" i="1"/>
  <c r="FR613" i="1"/>
  <c r="GL613" i="1"/>
  <c r="GN613" i="1"/>
  <c r="GP613" i="1"/>
  <c r="C614" i="1"/>
  <c r="D614" i="1"/>
  <c r="AC614" i="1"/>
  <c r="AD614" i="1"/>
  <c r="CR614" i="1" s="1"/>
  <c r="Q614" i="1" s="1"/>
  <c r="AE614" i="1"/>
  <c r="CS614" i="1" s="1"/>
  <c r="R614" i="1" s="1"/>
  <c r="AF614" i="1"/>
  <c r="CT614" i="1" s="1"/>
  <c r="S614" i="1" s="1"/>
  <c r="AG614" i="1"/>
  <c r="CU614" i="1" s="1"/>
  <c r="AH614" i="1"/>
  <c r="CV614" i="1"/>
  <c r="U614" i="1" s="1"/>
  <c r="AI614" i="1"/>
  <c r="CW614" i="1" s="1"/>
  <c r="V614" i="1" s="1"/>
  <c r="AJ614" i="1"/>
  <c r="CX614" i="1" s="1"/>
  <c r="W614" i="1" s="1"/>
  <c r="CQ614" i="1"/>
  <c r="P614" i="1" s="1"/>
  <c r="T614" i="1"/>
  <c r="FR614" i="1"/>
  <c r="GL614" i="1"/>
  <c r="GN614" i="1"/>
  <c r="GP614" i="1"/>
  <c r="C615" i="1"/>
  <c r="D615" i="1"/>
  <c r="AC615" i="1"/>
  <c r="CQ615" i="1" s="1"/>
  <c r="AD615" i="1"/>
  <c r="AE615" i="1"/>
  <c r="AF615" i="1"/>
  <c r="CT615" i="1" s="1"/>
  <c r="S615" i="1" s="1"/>
  <c r="AG615" i="1"/>
  <c r="CU615" i="1" s="1"/>
  <c r="T615" i="1" s="1"/>
  <c r="AH615" i="1"/>
  <c r="CV615" i="1" s="1"/>
  <c r="U615" i="1"/>
  <c r="AI615" i="1"/>
  <c r="CW615" i="1" s="1"/>
  <c r="V615" i="1" s="1"/>
  <c r="AJ615" i="1"/>
  <c r="CX615" i="1"/>
  <c r="W615" i="1" s="1"/>
  <c r="P615" i="1"/>
  <c r="CS615" i="1"/>
  <c r="R615" i="1" s="1"/>
  <c r="FR615" i="1"/>
  <c r="GL615" i="1"/>
  <c r="GN615" i="1"/>
  <c r="GP615" i="1"/>
  <c r="C616" i="1"/>
  <c r="D616" i="1"/>
  <c r="AC616" i="1"/>
  <c r="CQ616" i="1" s="1"/>
  <c r="P616" i="1" s="1"/>
  <c r="AD616" i="1"/>
  <c r="AE616" i="1"/>
  <c r="CS616" i="1" s="1"/>
  <c r="R616" i="1" s="1"/>
  <c r="AF616" i="1"/>
  <c r="CT616" i="1"/>
  <c r="S616" i="1" s="1"/>
  <c r="AG616" i="1"/>
  <c r="CU616" i="1" s="1"/>
  <c r="T616" i="1" s="1"/>
  <c r="AH616" i="1"/>
  <c r="CV616" i="1"/>
  <c r="U616" i="1"/>
  <c r="AI616" i="1"/>
  <c r="CW616" i="1" s="1"/>
  <c r="V616" i="1" s="1"/>
  <c r="AJ616" i="1"/>
  <c r="CX616" i="1"/>
  <c r="W616" i="1" s="1"/>
  <c r="CR616" i="1"/>
  <c r="Q616" i="1" s="1"/>
  <c r="FR616" i="1"/>
  <c r="GL616" i="1"/>
  <c r="GN616" i="1"/>
  <c r="GP616" i="1"/>
  <c r="C617" i="1"/>
  <c r="D617" i="1"/>
  <c r="AC617" i="1"/>
  <c r="CQ617" i="1" s="1"/>
  <c r="P617" i="1" s="1"/>
  <c r="CP617" i="1" s="1"/>
  <c r="O617" i="1" s="1"/>
  <c r="AD617" i="1"/>
  <c r="CR617" i="1"/>
  <c r="Q617" i="1"/>
  <c r="AE617" i="1"/>
  <c r="CS617" i="1" s="1"/>
  <c r="R617" i="1" s="1"/>
  <c r="AF617" i="1"/>
  <c r="CT617" i="1"/>
  <c r="S617" i="1" s="1"/>
  <c r="AG617" i="1"/>
  <c r="CU617" i="1" s="1"/>
  <c r="AH617" i="1"/>
  <c r="CV617" i="1" s="1"/>
  <c r="U617" i="1" s="1"/>
  <c r="AI617" i="1"/>
  <c r="CW617" i="1"/>
  <c r="V617" i="1"/>
  <c r="AJ617" i="1"/>
  <c r="CX617" i="1" s="1"/>
  <c r="W617" i="1" s="1"/>
  <c r="T617" i="1"/>
  <c r="FR617" i="1"/>
  <c r="GL617" i="1"/>
  <c r="GN617" i="1"/>
  <c r="GP617" i="1"/>
  <c r="C618" i="1"/>
  <c r="D618" i="1"/>
  <c r="AC618" i="1"/>
  <c r="CQ618" i="1" s="1"/>
  <c r="P618" i="1" s="1"/>
  <c r="AD618" i="1"/>
  <c r="AE618" i="1"/>
  <c r="CS618" i="1" s="1"/>
  <c r="R618" i="1" s="1"/>
  <c r="GK618" i="1" s="1"/>
  <c r="AF618" i="1"/>
  <c r="CT618" i="1"/>
  <c r="S618" i="1" s="1"/>
  <c r="AG618" i="1"/>
  <c r="CU618" i="1" s="1"/>
  <c r="T618" i="1" s="1"/>
  <c r="AH618" i="1"/>
  <c r="CV618" i="1" s="1"/>
  <c r="U618" i="1" s="1"/>
  <c r="AI618" i="1"/>
  <c r="CW618" i="1" s="1"/>
  <c r="V618" i="1"/>
  <c r="AJ618" i="1"/>
  <c r="CX618" i="1" s="1"/>
  <c r="W618" i="1" s="1"/>
  <c r="CR618" i="1"/>
  <c r="Q618" i="1" s="1"/>
  <c r="CP618" i="1" s="1"/>
  <c r="O618" i="1" s="1"/>
  <c r="FR618" i="1"/>
  <c r="GL618" i="1"/>
  <c r="GN618" i="1"/>
  <c r="GP618" i="1"/>
  <c r="C619" i="1"/>
  <c r="D619" i="1"/>
  <c r="AC619" i="1"/>
  <c r="CQ619" i="1"/>
  <c r="P619" i="1" s="1"/>
  <c r="AD619" i="1"/>
  <c r="AE619" i="1"/>
  <c r="CS619" i="1"/>
  <c r="R619" i="1" s="1"/>
  <c r="AF619" i="1"/>
  <c r="CT619" i="1"/>
  <c r="S619" i="1"/>
  <c r="AG619" i="1"/>
  <c r="CU619" i="1" s="1"/>
  <c r="T619" i="1" s="1"/>
  <c r="AH619" i="1"/>
  <c r="CV619" i="1"/>
  <c r="U619" i="1"/>
  <c r="AI619" i="1"/>
  <c r="CW619" i="1" s="1"/>
  <c r="V619" i="1" s="1"/>
  <c r="AJ619" i="1"/>
  <c r="CX619" i="1"/>
  <c r="W619" i="1" s="1"/>
  <c r="CR619" i="1"/>
  <c r="Q619" i="1" s="1"/>
  <c r="FR619" i="1"/>
  <c r="GL619" i="1"/>
  <c r="GN619" i="1"/>
  <c r="GP619" i="1"/>
  <c r="C620" i="1"/>
  <c r="D620" i="1"/>
  <c r="AC620" i="1"/>
  <c r="AD620" i="1"/>
  <c r="AE620" i="1"/>
  <c r="CS620" i="1" s="1"/>
  <c r="R620" i="1" s="1"/>
  <c r="AF620" i="1"/>
  <c r="CT620" i="1" s="1"/>
  <c r="S620" i="1"/>
  <c r="AG620" i="1"/>
  <c r="AH620" i="1"/>
  <c r="CV620" i="1" s="1"/>
  <c r="U620" i="1" s="1"/>
  <c r="AI620" i="1"/>
  <c r="CW620" i="1" s="1"/>
  <c r="V620" i="1" s="1"/>
  <c r="AJ620" i="1"/>
  <c r="CX620" i="1" s="1"/>
  <c r="W620" i="1" s="1"/>
  <c r="CR620" i="1"/>
  <c r="Q620" i="1"/>
  <c r="CU620" i="1"/>
  <c r="T620" i="1" s="1"/>
  <c r="FR620" i="1"/>
  <c r="GL620" i="1"/>
  <c r="GN620" i="1"/>
  <c r="GP620" i="1"/>
  <c r="C621" i="1"/>
  <c r="D621" i="1"/>
  <c r="AC621" i="1"/>
  <c r="CQ621" i="1" s="1"/>
  <c r="P621" i="1" s="1"/>
  <c r="AD621" i="1"/>
  <c r="CR621" i="1" s="1"/>
  <c r="Q621" i="1" s="1"/>
  <c r="AE621" i="1"/>
  <c r="CS621" i="1" s="1"/>
  <c r="R621" i="1" s="1"/>
  <c r="AF621" i="1"/>
  <c r="CT621" i="1" s="1"/>
  <c r="S621" i="1" s="1"/>
  <c r="AG621" i="1"/>
  <c r="CU621" i="1"/>
  <c r="T621" i="1" s="1"/>
  <c r="AH621" i="1"/>
  <c r="CV621" i="1" s="1"/>
  <c r="U621" i="1" s="1"/>
  <c r="AI621" i="1"/>
  <c r="CW621" i="1" s="1"/>
  <c r="V621" i="1" s="1"/>
  <c r="AJ621" i="1"/>
  <c r="CX621" i="1" s="1"/>
  <c r="W621" i="1"/>
  <c r="FR621" i="1"/>
  <c r="GL621" i="1"/>
  <c r="GN621" i="1"/>
  <c r="GP621" i="1"/>
  <c r="C622" i="1"/>
  <c r="D622" i="1"/>
  <c r="AC622" i="1"/>
  <c r="AD622" i="1"/>
  <c r="CR622" i="1" s="1"/>
  <c r="Q622" i="1" s="1"/>
  <c r="AE622" i="1"/>
  <c r="AF622" i="1"/>
  <c r="CT622" i="1"/>
  <c r="S622" i="1"/>
  <c r="AG622" i="1"/>
  <c r="CU622" i="1" s="1"/>
  <c r="T622" i="1" s="1"/>
  <c r="AH622" i="1"/>
  <c r="CV622" i="1"/>
  <c r="U622" i="1"/>
  <c r="AI622" i="1"/>
  <c r="CW622" i="1" s="1"/>
  <c r="V622" i="1" s="1"/>
  <c r="AJ622" i="1"/>
  <c r="CX622" i="1"/>
  <c r="W622" i="1"/>
  <c r="CS622" i="1"/>
  <c r="R622" i="1" s="1"/>
  <c r="GK622" i="1" s="1"/>
  <c r="FR622" i="1"/>
  <c r="GL622" i="1"/>
  <c r="GN622" i="1"/>
  <c r="GP622" i="1"/>
  <c r="C623" i="1"/>
  <c r="D623" i="1"/>
  <c r="AC623" i="1"/>
  <c r="CQ623" i="1" s="1"/>
  <c r="P623" i="1" s="1"/>
  <c r="AD623" i="1"/>
  <c r="AE623" i="1"/>
  <c r="CS623" i="1" s="1"/>
  <c r="AF623" i="1"/>
  <c r="CT623" i="1"/>
  <c r="S623" i="1" s="1"/>
  <c r="AG623" i="1"/>
  <c r="CU623" i="1" s="1"/>
  <c r="T623" i="1" s="1"/>
  <c r="AH623" i="1"/>
  <c r="CV623" i="1" s="1"/>
  <c r="U623" i="1" s="1"/>
  <c r="AI623" i="1"/>
  <c r="AJ623" i="1"/>
  <c r="CX623" i="1" s="1"/>
  <c r="W623" i="1" s="1"/>
  <c r="R623" i="1"/>
  <c r="CW623" i="1"/>
  <c r="V623" i="1"/>
  <c r="FR623" i="1"/>
  <c r="GL623" i="1"/>
  <c r="GN623" i="1"/>
  <c r="GP623" i="1"/>
  <c r="C624" i="1"/>
  <c r="D624" i="1"/>
  <c r="AC624" i="1"/>
  <c r="AD624" i="1"/>
  <c r="CR624" i="1" s="1"/>
  <c r="Q624" i="1" s="1"/>
  <c r="AE624" i="1"/>
  <c r="AF624" i="1"/>
  <c r="CT624" i="1" s="1"/>
  <c r="S624" i="1" s="1"/>
  <c r="AG624" i="1"/>
  <c r="CU624" i="1" s="1"/>
  <c r="T624" i="1" s="1"/>
  <c r="AH624" i="1"/>
  <c r="CV624" i="1"/>
  <c r="U624" i="1" s="1"/>
  <c r="AI624" i="1"/>
  <c r="CW624" i="1" s="1"/>
  <c r="V624" i="1" s="1"/>
  <c r="AJ624" i="1"/>
  <c r="CX624" i="1"/>
  <c r="W624" i="1" s="1"/>
  <c r="CS624" i="1"/>
  <c r="R624" i="1" s="1"/>
  <c r="GK624" i="1" s="1"/>
  <c r="FR624" i="1"/>
  <c r="GL624" i="1"/>
  <c r="GN624" i="1"/>
  <c r="GP624" i="1"/>
  <c r="C625" i="1"/>
  <c r="D625" i="1"/>
  <c r="AC625" i="1"/>
  <c r="CQ625" i="1" s="1"/>
  <c r="P625" i="1" s="1"/>
  <c r="AD625" i="1"/>
  <c r="CR625" i="1" s="1"/>
  <c r="AE625" i="1"/>
  <c r="CS625" i="1" s="1"/>
  <c r="R625" i="1"/>
  <c r="AF625" i="1"/>
  <c r="CT625" i="1" s="1"/>
  <c r="S625" i="1" s="1"/>
  <c r="AG625" i="1"/>
  <c r="CU625" i="1"/>
  <c r="T625" i="1" s="1"/>
  <c r="AH625" i="1"/>
  <c r="CV625" i="1" s="1"/>
  <c r="U625" i="1" s="1"/>
  <c r="AI625" i="1"/>
  <c r="CW625" i="1" s="1"/>
  <c r="V625" i="1" s="1"/>
  <c r="AJ625" i="1"/>
  <c r="CX625" i="1" s="1"/>
  <c r="W625" i="1" s="1"/>
  <c r="Q625" i="1"/>
  <c r="FR625" i="1"/>
  <c r="GL625" i="1"/>
  <c r="GN625" i="1"/>
  <c r="GP625" i="1"/>
  <c r="C626" i="1"/>
  <c r="D626" i="1"/>
  <c r="AC626" i="1"/>
  <c r="AD626" i="1"/>
  <c r="AE626" i="1"/>
  <c r="CS626" i="1" s="1"/>
  <c r="R626" i="1" s="1"/>
  <c r="GK626" i="1" s="1"/>
  <c r="AF626" i="1"/>
  <c r="CT626" i="1"/>
  <c r="S626" i="1" s="1"/>
  <c r="AG626" i="1"/>
  <c r="CU626" i="1" s="1"/>
  <c r="T626" i="1" s="1"/>
  <c r="AH626" i="1"/>
  <c r="CV626" i="1" s="1"/>
  <c r="U626" i="1" s="1"/>
  <c r="AI626" i="1"/>
  <c r="CW626" i="1" s="1"/>
  <c r="AJ626" i="1"/>
  <c r="CX626" i="1"/>
  <c r="W626" i="1" s="1"/>
  <c r="V626" i="1"/>
  <c r="FR626" i="1"/>
  <c r="GL626" i="1"/>
  <c r="GN626" i="1"/>
  <c r="GP626" i="1"/>
  <c r="C627" i="1"/>
  <c r="D627" i="1"/>
  <c r="AC627" i="1"/>
  <c r="AB627" i="1"/>
  <c r="AD627" i="1"/>
  <c r="CR627" i="1" s="1"/>
  <c r="AE627" i="1"/>
  <c r="AF627" i="1"/>
  <c r="CT627" i="1"/>
  <c r="S627" i="1" s="1"/>
  <c r="AG627" i="1"/>
  <c r="CU627" i="1" s="1"/>
  <c r="T627" i="1" s="1"/>
  <c r="AH627" i="1"/>
  <c r="CV627" i="1"/>
  <c r="U627" i="1" s="1"/>
  <c r="AI627" i="1"/>
  <c r="CW627" i="1" s="1"/>
  <c r="V627" i="1" s="1"/>
  <c r="AJ627" i="1"/>
  <c r="CX627" i="1" s="1"/>
  <c r="W627" i="1" s="1"/>
  <c r="Q627" i="1"/>
  <c r="CS627" i="1"/>
  <c r="R627" i="1" s="1"/>
  <c r="GK627" i="1" s="1"/>
  <c r="FR627" i="1"/>
  <c r="GL627" i="1"/>
  <c r="GN627" i="1"/>
  <c r="GP627" i="1"/>
  <c r="C628" i="1"/>
  <c r="D628" i="1"/>
  <c r="AC628" i="1"/>
  <c r="AB628" i="1"/>
  <c r="AD628" i="1"/>
  <c r="CR628" i="1" s="1"/>
  <c r="Q628" i="1" s="1"/>
  <c r="AE628" i="1"/>
  <c r="CS628" i="1" s="1"/>
  <c r="R628" i="1" s="1"/>
  <c r="AF628" i="1"/>
  <c r="CT628" i="1" s="1"/>
  <c r="S628" i="1" s="1"/>
  <c r="CZ628" i="1" s="1"/>
  <c r="Y628" i="1" s="1"/>
  <c r="AG628" i="1"/>
  <c r="CU628" i="1" s="1"/>
  <c r="T628" i="1"/>
  <c r="AH628" i="1"/>
  <c r="CV628" i="1"/>
  <c r="U628" i="1" s="1"/>
  <c r="AI628" i="1"/>
  <c r="CW628" i="1" s="1"/>
  <c r="V628" i="1" s="1"/>
  <c r="AJ628" i="1"/>
  <c r="CX628" i="1" s="1"/>
  <c r="W628" i="1" s="1"/>
  <c r="FR628" i="1"/>
  <c r="GL628" i="1"/>
  <c r="GN628" i="1"/>
  <c r="GP628" i="1"/>
  <c r="C629" i="1"/>
  <c r="D629" i="1"/>
  <c r="AC629" i="1"/>
  <c r="CQ629" i="1" s="1"/>
  <c r="P629" i="1"/>
  <c r="AD629" i="1"/>
  <c r="AE629" i="1"/>
  <c r="CS629" i="1" s="1"/>
  <c r="R629" i="1" s="1"/>
  <c r="AF629" i="1"/>
  <c r="CT629" i="1"/>
  <c r="S629" i="1" s="1"/>
  <c r="AG629" i="1"/>
  <c r="CU629" i="1" s="1"/>
  <c r="T629" i="1" s="1"/>
  <c r="AH629" i="1"/>
  <c r="CV629" i="1" s="1"/>
  <c r="U629" i="1" s="1"/>
  <c r="AI629" i="1"/>
  <c r="CW629" i="1" s="1"/>
  <c r="V629" i="1" s="1"/>
  <c r="AJ629" i="1"/>
  <c r="CX629" i="1"/>
  <c r="W629" i="1" s="1"/>
  <c r="GK629" i="1"/>
  <c r="FR629" i="1"/>
  <c r="GL629" i="1"/>
  <c r="GN629" i="1"/>
  <c r="GP629" i="1"/>
  <c r="C630" i="1"/>
  <c r="D630" i="1"/>
  <c r="AC630" i="1"/>
  <c r="CQ630" i="1" s="1"/>
  <c r="P630" i="1" s="1"/>
  <c r="AD630" i="1"/>
  <c r="AE630" i="1"/>
  <c r="CS630" i="1" s="1"/>
  <c r="R630" i="1" s="1"/>
  <c r="AF630" i="1"/>
  <c r="CT630" i="1"/>
  <c r="S630" i="1" s="1"/>
  <c r="AG630" i="1"/>
  <c r="CU630" i="1" s="1"/>
  <c r="AH630" i="1"/>
  <c r="CV630" i="1" s="1"/>
  <c r="U630" i="1" s="1"/>
  <c r="AI630" i="1"/>
  <c r="CW630" i="1" s="1"/>
  <c r="V630" i="1" s="1"/>
  <c r="AJ630" i="1"/>
  <c r="CX630" i="1" s="1"/>
  <c r="W630" i="1" s="1"/>
  <c r="T630" i="1"/>
  <c r="FR630" i="1"/>
  <c r="GL630" i="1"/>
  <c r="GN630" i="1"/>
  <c r="GP630" i="1"/>
  <c r="C631" i="1"/>
  <c r="D631" i="1"/>
  <c r="AC631" i="1"/>
  <c r="CQ631" i="1"/>
  <c r="P631" i="1" s="1"/>
  <c r="AD631" i="1"/>
  <c r="CR631" i="1" s="1"/>
  <c r="Q631" i="1" s="1"/>
  <c r="AE631" i="1"/>
  <c r="AF631" i="1"/>
  <c r="CT631" i="1" s="1"/>
  <c r="S631" i="1" s="1"/>
  <c r="AG631" i="1"/>
  <c r="AH631" i="1"/>
  <c r="CV631" i="1"/>
  <c r="U631" i="1" s="1"/>
  <c r="AI631" i="1"/>
  <c r="CW631" i="1" s="1"/>
  <c r="V631" i="1" s="1"/>
  <c r="AJ631" i="1"/>
  <c r="CX631" i="1" s="1"/>
  <c r="W631" i="1" s="1"/>
  <c r="CS631" i="1"/>
  <c r="R631" i="1" s="1"/>
  <c r="GK631" i="1" s="1"/>
  <c r="CU631" i="1"/>
  <c r="T631" i="1" s="1"/>
  <c r="FR631" i="1"/>
  <c r="GL631" i="1"/>
  <c r="GN631" i="1"/>
  <c r="GP631" i="1"/>
  <c r="C632" i="1"/>
  <c r="D632" i="1"/>
  <c r="AC632" i="1"/>
  <c r="CQ632" i="1" s="1"/>
  <c r="P632" i="1" s="1"/>
  <c r="AD632" i="1"/>
  <c r="CR632" i="1" s="1"/>
  <c r="Q632" i="1"/>
  <c r="AB632" i="1"/>
  <c r="AE632" i="1"/>
  <c r="AF632" i="1"/>
  <c r="CT632" i="1"/>
  <c r="S632" i="1" s="1"/>
  <c r="CY632" i="1" s="1"/>
  <c r="AG632" i="1"/>
  <c r="AH632" i="1"/>
  <c r="CV632" i="1"/>
  <c r="U632" i="1" s="1"/>
  <c r="AI632" i="1"/>
  <c r="CW632" i="1" s="1"/>
  <c r="AJ632" i="1"/>
  <c r="CX632" i="1"/>
  <c r="W632" i="1" s="1"/>
  <c r="CS632" i="1"/>
  <c r="R632" i="1" s="1"/>
  <c r="GK632" i="1" s="1"/>
  <c r="CU632" i="1"/>
  <c r="T632" i="1"/>
  <c r="V632" i="1"/>
  <c r="FR632" i="1"/>
  <c r="GL632" i="1"/>
  <c r="GN632" i="1"/>
  <c r="GP632" i="1"/>
  <c r="C633" i="1"/>
  <c r="D633" i="1"/>
  <c r="AC633" i="1"/>
  <c r="CQ633" i="1" s="1"/>
  <c r="P633" i="1" s="1"/>
  <c r="AD633" i="1"/>
  <c r="AE633" i="1"/>
  <c r="AF633" i="1"/>
  <c r="CT633" i="1" s="1"/>
  <c r="S633" i="1" s="1"/>
  <c r="AG633" i="1"/>
  <c r="AH633" i="1"/>
  <c r="CV633" i="1"/>
  <c r="U633" i="1" s="1"/>
  <c r="AI633" i="1"/>
  <c r="CW633" i="1" s="1"/>
  <c r="V633" i="1" s="1"/>
  <c r="AJ633" i="1"/>
  <c r="CX633" i="1" s="1"/>
  <c r="W633" i="1" s="1"/>
  <c r="CS633" i="1"/>
  <c r="R633" i="1" s="1"/>
  <c r="GK633" i="1" s="1"/>
  <c r="CU633" i="1"/>
  <c r="T633" i="1" s="1"/>
  <c r="FR633" i="1"/>
  <c r="GL633" i="1"/>
  <c r="GN633" i="1"/>
  <c r="GP633" i="1"/>
  <c r="C634" i="1"/>
  <c r="D634" i="1"/>
  <c r="AC634" i="1"/>
  <c r="CQ634" i="1"/>
  <c r="P634" i="1" s="1"/>
  <c r="AD634" i="1"/>
  <c r="AE634" i="1"/>
  <c r="AF634" i="1"/>
  <c r="CT634" i="1" s="1"/>
  <c r="S634" i="1" s="1"/>
  <c r="AG634" i="1"/>
  <c r="CU634" i="1" s="1"/>
  <c r="AH634" i="1"/>
  <c r="CV634" i="1"/>
  <c r="U634" i="1" s="1"/>
  <c r="AI634" i="1"/>
  <c r="CW634" i="1" s="1"/>
  <c r="V634" i="1" s="1"/>
  <c r="AJ634" i="1"/>
  <c r="CX634" i="1"/>
  <c r="W634" i="1" s="1"/>
  <c r="CS634" i="1"/>
  <c r="R634" i="1" s="1"/>
  <c r="GK634" i="1" s="1"/>
  <c r="T634" i="1"/>
  <c r="FR634" i="1"/>
  <c r="GL634" i="1"/>
  <c r="GN634" i="1"/>
  <c r="GP634" i="1"/>
  <c r="C635" i="1"/>
  <c r="D635" i="1"/>
  <c r="AC635" i="1"/>
  <c r="CQ635" i="1" s="1"/>
  <c r="P635" i="1" s="1"/>
  <c r="AD635" i="1"/>
  <c r="CR635" i="1"/>
  <c r="Q635" i="1"/>
  <c r="AE635" i="1"/>
  <c r="AF635" i="1"/>
  <c r="CT635" i="1"/>
  <c r="S635" i="1"/>
  <c r="AG635" i="1"/>
  <c r="CU635" i="1" s="1"/>
  <c r="AH635" i="1"/>
  <c r="CV635" i="1"/>
  <c r="U635" i="1"/>
  <c r="AI635" i="1"/>
  <c r="AJ635" i="1"/>
  <c r="CX635" i="1"/>
  <c r="W635" i="1"/>
  <c r="CS635" i="1"/>
  <c r="R635" i="1" s="1"/>
  <c r="GK635" i="1" s="1"/>
  <c r="T635" i="1"/>
  <c r="CW635" i="1"/>
  <c r="V635" i="1" s="1"/>
  <c r="FR635" i="1"/>
  <c r="GL635" i="1"/>
  <c r="GN635" i="1"/>
  <c r="GP635" i="1"/>
  <c r="C636" i="1"/>
  <c r="D636" i="1"/>
  <c r="AC636" i="1"/>
  <c r="CQ636" i="1" s="1"/>
  <c r="P636" i="1"/>
  <c r="AD636" i="1"/>
  <c r="AE636" i="1"/>
  <c r="AF636" i="1"/>
  <c r="CT636" i="1"/>
  <c r="S636" i="1" s="1"/>
  <c r="AG636" i="1"/>
  <c r="CU636" i="1" s="1"/>
  <c r="T636" i="1" s="1"/>
  <c r="AH636" i="1"/>
  <c r="CV636" i="1"/>
  <c r="U636" i="1" s="1"/>
  <c r="AI636" i="1"/>
  <c r="CW636" i="1" s="1"/>
  <c r="V636" i="1" s="1"/>
  <c r="AJ636" i="1"/>
  <c r="CX636" i="1" s="1"/>
  <c r="W636" i="1" s="1"/>
  <c r="CS636" i="1"/>
  <c r="R636" i="1" s="1"/>
  <c r="FR636" i="1"/>
  <c r="GL636" i="1"/>
  <c r="GN636" i="1"/>
  <c r="GP636" i="1"/>
  <c r="C637" i="1"/>
  <c r="D637" i="1"/>
  <c r="AC637" i="1"/>
  <c r="CQ637" i="1" s="1"/>
  <c r="P637" i="1" s="1"/>
  <c r="AD637" i="1"/>
  <c r="CR637" i="1" s="1"/>
  <c r="Q637" i="1" s="1"/>
  <c r="AE637" i="1"/>
  <c r="CS637" i="1"/>
  <c r="R637" i="1" s="1"/>
  <c r="GK637" i="1" s="1"/>
  <c r="AF637" i="1"/>
  <c r="CT637" i="1"/>
  <c r="S637" i="1" s="1"/>
  <c r="AG637" i="1"/>
  <c r="CU637" i="1" s="1"/>
  <c r="T637" i="1" s="1"/>
  <c r="AH637" i="1"/>
  <c r="CV637" i="1" s="1"/>
  <c r="U637" i="1" s="1"/>
  <c r="AI637" i="1"/>
  <c r="CW637" i="1"/>
  <c r="V637" i="1" s="1"/>
  <c r="AJ637" i="1"/>
  <c r="CX637" i="1" s="1"/>
  <c r="W637" i="1" s="1"/>
  <c r="FR637" i="1"/>
  <c r="GL637" i="1"/>
  <c r="GN637" i="1"/>
  <c r="GP637" i="1"/>
  <c r="C638" i="1"/>
  <c r="D638" i="1"/>
  <c r="AC638" i="1"/>
  <c r="CQ638" i="1" s="1"/>
  <c r="P638" i="1" s="1"/>
  <c r="AD638" i="1"/>
  <c r="CR638" i="1"/>
  <c r="Q638" i="1" s="1"/>
  <c r="AE638" i="1"/>
  <c r="CS638" i="1" s="1"/>
  <c r="R638" i="1" s="1"/>
  <c r="GK638" i="1" s="1"/>
  <c r="AF638" i="1"/>
  <c r="AG638" i="1"/>
  <c r="CU638" i="1" s="1"/>
  <c r="AH638" i="1"/>
  <c r="CV638" i="1" s="1"/>
  <c r="U638" i="1" s="1"/>
  <c r="AI638" i="1"/>
  <c r="CW638" i="1" s="1"/>
  <c r="V638" i="1" s="1"/>
  <c r="AJ638" i="1"/>
  <c r="CX638" i="1" s="1"/>
  <c r="W638" i="1" s="1"/>
  <c r="T638" i="1"/>
  <c r="FR638" i="1"/>
  <c r="GL638" i="1"/>
  <c r="GN638" i="1"/>
  <c r="GP638" i="1"/>
  <c r="C639" i="1"/>
  <c r="D639" i="1"/>
  <c r="AC639" i="1"/>
  <c r="AD639" i="1"/>
  <c r="CR639" i="1" s="1"/>
  <c r="Q639" i="1" s="1"/>
  <c r="AE639" i="1"/>
  <c r="CS639" i="1"/>
  <c r="R639" i="1" s="1"/>
  <c r="GK639" i="1" s="1"/>
  <c r="AF639" i="1"/>
  <c r="CT639" i="1"/>
  <c r="S639" i="1" s="1"/>
  <c r="AG639" i="1"/>
  <c r="CU639" i="1" s="1"/>
  <c r="T639" i="1" s="1"/>
  <c r="AH639" i="1"/>
  <c r="CV639" i="1" s="1"/>
  <c r="U639" i="1" s="1"/>
  <c r="AI639" i="1"/>
  <c r="CW639" i="1" s="1"/>
  <c r="V639" i="1" s="1"/>
  <c r="AJ639" i="1"/>
  <c r="CX639" i="1" s="1"/>
  <c r="W639" i="1" s="1"/>
  <c r="CQ639" i="1"/>
  <c r="P639" i="1" s="1"/>
  <c r="CP639" i="1" s="1"/>
  <c r="O639" i="1" s="1"/>
  <c r="FR639" i="1"/>
  <c r="GL639" i="1"/>
  <c r="GN639" i="1"/>
  <c r="GP639" i="1"/>
  <c r="C640" i="1"/>
  <c r="D640" i="1"/>
  <c r="AC640" i="1"/>
  <c r="CQ640" i="1" s="1"/>
  <c r="AD640" i="1"/>
  <c r="CR640" i="1" s="1"/>
  <c r="Q640" i="1" s="1"/>
  <c r="AE640" i="1"/>
  <c r="CS640" i="1" s="1"/>
  <c r="R640" i="1" s="1"/>
  <c r="GK640" i="1" s="1"/>
  <c r="AF640" i="1"/>
  <c r="CT640" i="1" s="1"/>
  <c r="S640" i="1" s="1"/>
  <c r="CZ640" i="1" s="1"/>
  <c r="Y640" i="1" s="1"/>
  <c r="AG640" i="1"/>
  <c r="CU640" i="1" s="1"/>
  <c r="T640" i="1" s="1"/>
  <c r="AH640" i="1"/>
  <c r="CV640" i="1" s="1"/>
  <c r="U640" i="1"/>
  <c r="AI640" i="1"/>
  <c r="CW640" i="1"/>
  <c r="V640" i="1" s="1"/>
  <c r="AJ640" i="1"/>
  <c r="CX640" i="1"/>
  <c r="W640" i="1" s="1"/>
  <c r="P640" i="1"/>
  <c r="FR640" i="1"/>
  <c r="GL640" i="1"/>
  <c r="GN640" i="1"/>
  <c r="GP640" i="1"/>
  <c r="C641" i="1"/>
  <c r="D641" i="1"/>
  <c r="AC641" i="1"/>
  <c r="CQ641" i="1"/>
  <c r="P641" i="1" s="1"/>
  <c r="AD641" i="1"/>
  <c r="CR641" i="1"/>
  <c r="Q641" i="1" s="1"/>
  <c r="AE641" i="1"/>
  <c r="CS641" i="1"/>
  <c r="R641" i="1" s="1"/>
  <c r="GK641" i="1" s="1"/>
  <c r="AF641" i="1"/>
  <c r="CT641" i="1" s="1"/>
  <c r="S641" i="1" s="1"/>
  <c r="AG641" i="1"/>
  <c r="AH641" i="1"/>
  <c r="CV641" i="1"/>
  <c r="U641" i="1" s="1"/>
  <c r="AI641" i="1"/>
  <c r="CW641" i="1" s="1"/>
  <c r="V641" i="1" s="1"/>
  <c r="AJ641" i="1"/>
  <c r="CX641" i="1" s="1"/>
  <c r="W641" i="1" s="1"/>
  <c r="CU641" i="1"/>
  <c r="T641" i="1" s="1"/>
  <c r="FR641" i="1"/>
  <c r="GL641" i="1"/>
  <c r="GN641" i="1"/>
  <c r="GP641" i="1"/>
  <c r="C642" i="1"/>
  <c r="D642" i="1"/>
  <c r="AC642" i="1"/>
  <c r="AD642" i="1"/>
  <c r="CR642" i="1"/>
  <c r="Q642" i="1" s="1"/>
  <c r="AE642" i="1"/>
  <c r="CS642" i="1" s="1"/>
  <c r="R642" i="1" s="1"/>
  <c r="AF642" i="1"/>
  <c r="CT642" i="1" s="1"/>
  <c r="S642" i="1"/>
  <c r="AG642" i="1"/>
  <c r="CU642" i="1" s="1"/>
  <c r="T642" i="1" s="1"/>
  <c r="AH642" i="1"/>
  <c r="CV642" i="1" s="1"/>
  <c r="U642" i="1" s="1"/>
  <c r="AI642" i="1"/>
  <c r="CW642" i="1"/>
  <c r="V642" i="1" s="1"/>
  <c r="AJ642" i="1"/>
  <c r="CX642" i="1" s="1"/>
  <c r="W642" i="1" s="1"/>
  <c r="FR642" i="1"/>
  <c r="GL642" i="1"/>
  <c r="GN642" i="1"/>
  <c r="GP642" i="1"/>
  <c r="C643" i="1"/>
  <c r="D643" i="1"/>
  <c r="AC643" i="1"/>
  <c r="AD643" i="1"/>
  <c r="CR643" i="1" s="1"/>
  <c r="Q643" i="1" s="1"/>
  <c r="AE643" i="1"/>
  <c r="CS643" i="1" s="1"/>
  <c r="R643" i="1" s="1"/>
  <c r="AF643" i="1"/>
  <c r="CT643" i="1"/>
  <c r="S643" i="1" s="1"/>
  <c r="AG643" i="1"/>
  <c r="AH643" i="1"/>
  <c r="CV643" i="1" s="1"/>
  <c r="U643" i="1" s="1"/>
  <c r="AI643" i="1"/>
  <c r="CW643" i="1" s="1"/>
  <c r="V643" i="1" s="1"/>
  <c r="AJ643" i="1"/>
  <c r="CX643" i="1" s="1"/>
  <c r="W643" i="1" s="1"/>
  <c r="CQ643" i="1"/>
  <c r="P643" i="1" s="1"/>
  <c r="CU643" i="1"/>
  <c r="T643" i="1" s="1"/>
  <c r="FR643" i="1"/>
  <c r="GL643" i="1"/>
  <c r="GN643" i="1"/>
  <c r="GP643" i="1"/>
  <c r="C644" i="1"/>
  <c r="D644" i="1"/>
  <c r="AC644" i="1"/>
  <c r="CQ644" i="1" s="1"/>
  <c r="P644" i="1" s="1"/>
  <c r="AD644" i="1"/>
  <c r="AE644" i="1"/>
  <c r="CS644" i="1" s="1"/>
  <c r="R644" i="1" s="1"/>
  <c r="AF644" i="1"/>
  <c r="CT644" i="1" s="1"/>
  <c r="S644" i="1"/>
  <c r="AG644" i="1"/>
  <c r="AH644" i="1"/>
  <c r="CV644" i="1"/>
  <c r="U644" i="1" s="1"/>
  <c r="AI644" i="1"/>
  <c r="CW644" i="1" s="1"/>
  <c r="V644" i="1" s="1"/>
  <c r="AJ644" i="1"/>
  <c r="CX644" i="1" s="1"/>
  <c r="W644" i="1" s="1"/>
  <c r="CU644" i="1"/>
  <c r="T644" i="1" s="1"/>
  <c r="FR644" i="1"/>
  <c r="GL644" i="1"/>
  <c r="GN644" i="1"/>
  <c r="GP644" i="1"/>
  <c r="C645" i="1"/>
  <c r="D645" i="1"/>
  <c r="AC645" i="1"/>
  <c r="CQ645" i="1" s="1"/>
  <c r="P645" i="1" s="1"/>
  <c r="AD645" i="1"/>
  <c r="AB645" i="1" s="1"/>
  <c r="AE645" i="1"/>
  <c r="CS645" i="1" s="1"/>
  <c r="R645" i="1" s="1"/>
  <c r="AF645" i="1"/>
  <c r="CT645" i="1" s="1"/>
  <c r="S645" i="1" s="1"/>
  <c r="AG645" i="1"/>
  <c r="CU645" i="1" s="1"/>
  <c r="T645" i="1" s="1"/>
  <c r="AH645" i="1"/>
  <c r="CV645" i="1" s="1"/>
  <c r="U645" i="1"/>
  <c r="AI645" i="1"/>
  <c r="CW645" i="1" s="1"/>
  <c r="V645" i="1" s="1"/>
  <c r="AJ645" i="1"/>
  <c r="CX645" i="1" s="1"/>
  <c r="W645" i="1" s="1"/>
  <c r="FR645" i="1"/>
  <c r="GL645" i="1"/>
  <c r="GN645" i="1"/>
  <c r="GP645" i="1"/>
  <c r="C646" i="1"/>
  <c r="D646" i="1"/>
  <c r="AC646" i="1"/>
  <c r="CQ646" i="1" s="1"/>
  <c r="P646" i="1" s="1"/>
  <c r="AD646" i="1"/>
  <c r="AE646" i="1"/>
  <c r="CS646" i="1"/>
  <c r="R646" i="1" s="1"/>
  <c r="GK646" i="1"/>
  <c r="AF646" i="1"/>
  <c r="CT646" i="1" s="1"/>
  <c r="S646" i="1" s="1"/>
  <c r="AG646" i="1"/>
  <c r="CU646" i="1"/>
  <c r="T646" i="1"/>
  <c r="AH646" i="1"/>
  <c r="CV646" i="1"/>
  <c r="U646" i="1"/>
  <c r="AI646" i="1"/>
  <c r="CW646" i="1" s="1"/>
  <c r="V646" i="1" s="1"/>
  <c r="AJ646" i="1"/>
  <c r="CX646" i="1" s="1"/>
  <c r="W646" i="1" s="1"/>
  <c r="FR646" i="1"/>
  <c r="GL646" i="1"/>
  <c r="GN646" i="1"/>
  <c r="GP646" i="1"/>
  <c r="C647" i="1"/>
  <c r="D647" i="1"/>
  <c r="AC647" i="1"/>
  <c r="CQ647" i="1" s="1"/>
  <c r="AD647" i="1"/>
  <c r="AE647" i="1"/>
  <c r="CS647" i="1" s="1"/>
  <c r="R647" i="1"/>
  <c r="AF647" i="1"/>
  <c r="CT647" i="1" s="1"/>
  <c r="S647" i="1" s="1"/>
  <c r="AG647" i="1"/>
  <c r="AH647" i="1"/>
  <c r="CV647" i="1" s="1"/>
  <c r="U647" i="1" s="1"/>
  <c r="AI647" i="1"/>
  <c r="CW647" i="1" s="1"/>
  <c r="V647" i="1" s="1"/>
  <c r="AJ647" i="1"/>
  <c r="CX647" i="1" s="1"/>
  <c r="W647" i="1" s="1"/>
  <c r="P647" i="1"/>
  <c r="CU647" i="1"/>
  <c r="T647" i="1" s="1"/>
  <c r="FR647" i="1"/>
  <c r="GL647" i="1"/>
  <c r="GN647" i="1"/>
  <c r="GP647" i="1"/>
  <c r="C648" i="1"/>
  <c r="D648" i="1"/>
  <c r="AC648" i="1"/>
  <c r="CQ648" i="1"/>
  <c r="P648" i="1" s="1"/>
  <c r="AD648" i="1"/>
  <c r="CR648" i="1" s="1"/>
  <c r="AE648" i="1"/>
  <c r="CS648" i="1" s="1"/>
  <c r="R648" i="1" s="1"/>
  <c r="GK648" i="1" s="1"/>
  <c r="AF648" i="1"/>
  <c r="CT648" i="1"/>
  <c r="S648" i="1" s="1"/>
  <c r="AG648" i="1"/>
  <c r="CU648" i="1" s="1"/>
  <c r="AH648" i="1"/>
  <c r="CV648" i="1" s="1"/>
  <c r="U648" i="1"/>
  <c r="AI648" i="1"/>
  <c r="CW648" i="1" s="1"/>
  <c r="V648" i="1" s="1"/>
  <c r="AJ648" i="1"/>
  <c r="CX648" i="1"/>
  <c r="W648" i="1"/>
  <c r="T648" i="1"/>
  <c r="FR648" i="1"/>
  <c r="GL648" i="1"/>
  <c r="GN648" i="1"/>
  <c r="GP648" i="1"/>
  <c r="C649" i="1"/>
  <c r="D649" i="1"/>
  <c r="AC649" i="1"/>
  <c r="CQ649" i="1" s="1"/>
  <c r="P649" i="1" s="1"/>
  <c r="CP649" i="1" s="1"/>
  <c r="O649" i="1" s="1"/>
  <c r="AD649" i="1"/>
  <c r="AE649" i="1"/>
  <c r="CS649" i="1"/>
  <c r="R649" i="1" s="1"/>
  <c r="GK649" i="1" s="1"/>
  <c r="AF649" i="1"/>
  <c r="CT649" i="1"/>
  <c r="S649" i="1" s="1"/>
  <c r="AG649" i="1"/>
  <c r="CU649" i="1" s="1"/>
  <c r="T649" i="1" s="1"/>
  <c r="AH649" i="1"/>
  <c r="CV649" i="1" s="1"/>
  <c r="U649" i="1" s="1"/>
  <c r="AI649" i="1"/>
  <c r="CW649" i="1"/>
  <c r="V649" i="1" s="1"/>
  <c r="AJ649" i="1"/>
  <c r="CX649" i="1" s="1"/>
  <c r="W649" i="1" s="1"/>
  <c r="FR649" i="1"/>
  <c r="GL649" i="1"/>
  <c r="GN649" i="1"/>
  <c r="GP649" i="1"/>
  <c r="C650" i="1"/>
  <c r="D650" i="1"/>
  <c r="AC650" i="1"/>
  <c r="CQ650" i="1" s="1"/>
  <c r="P650" i="1" s="1"/>
  <c r="AD650" i="1"/>
  <c r="AE650" i="1"/>
  <c r="CS650" i="1"/>
  <c r="R650" i="1" s="1"/>
  <c r="GK650" i="1" s="1"/>
  <c r="AF650" i="1"/>
  <c r="CT650" i="1" s="1"/>
  <c r="S650" i="1" s="1"/>
  <c r="AG650" i="1"/>
  <c r="CU650" i="1" s="1"/>
  <c r="AH650" i="1"/>
  <c r="CV650" i="1"/>
  <c r="U650" i="1" s="1"/>
  <c r="AI650" i="1"/>
  <c r="AJ650" i="1"/>
  <c r="CX650" i="1" s="1"/>
  <c r="W650" i="1" s="1"/>
  <c r="T650" i="1"/>
  <c r="CW650" i="1"/>
  <c r="V650" i="1" s="1"/>
  <c r="FR650" i="1"/>
  <c r="GL650" i="1"/>
  <c r="GN650" i="1"/>
  <c r="GP650" i="1"/>
  <c r="C651" i="1"/>
  <c r="D651" i="1"/>
  <c r="AC651" i="1"/>
  <c r="CQ651" i="1" s="1"/>
  <c r="P651" i="1" s="1"/>
  <c r="AD651" i="1"/>
  <c r="AE651" i="1"/>
  <c r="AF651" i="1"/>
  <c r="CT651" i="1" s="1"/>
  <c r="S651" i="1" s="1"/>
  <c r="AG651" i="1"/>
  <c r="AH651" i="1"/>
  <c r="CV651" i="1" s="1"/>
  <c r="U651" i="1" s="1"/>
  <c r="AI651" i="1"/>
  <c r="CW651" i="1"/>
  <c r="V651" i="1" s="1"/>
  <c r="AJ651" i="1"/>
  <c r="CX651" i="1" s="1"/>
  <c r="W651" i="1" s="1"/>
  <c r="CS651" i="1"/>
  <c r="R651" i="1"/>
  <c r="CU651" i="1"/>
  <c r="T651" i="1" s="1"/>
  <c r="FR651" i="1"/>
  <c r="GL651" i="1"/>
  <c r="GN651" i="1"/>
  <c r="GP651" i="1"/>
  <c r="C652" i="1"/>
  <c r="D652" i="1"/>
  <c r="AC652" i="1"/>
  <c r="AD652" i="1"/>
  <c r="AE652" i="1"/>
  <c r="CS652" i="1"/>
  <c r="R652" i="1" s="1"/>
  <c r="AF652" i="1"/>
  <c r="CT652" i="1" s="1"/>
  <c r="S652" i="1" s="1"/>
  <c r="AG652" i="1"/>
  <c r="AH652" i="1"/>
  <c r="CV652" i="1" s="1"/>
  <c r="U652" i="1" s="1"/>
  <c r="AI652" i="1"/>
  <c r="AJ652" i="1"/>
  <c r="CX652" i="1" s="1"/>
  <c r="W652" i="1" s="1"/>
  <c r="CQ652" i="1"/>
  <c r="P652" i="1" s="1"/>
  <c r="CU652" i="1"/>
  <c r="T652" i="1" s="1"/>
  <c r="CW652" i="1"/>
  <c r="V652" i="1" s="1"/>
  <c r="FR652" i="1"/>
  <c r="GL652" i="1"/>
  <c r="GN652" i="1"/>
  <c r="GP652" i="1"/>
  <c r="C653" i="1"/>
  <c r="D653" i="1"/>
  <c r="AC653" i="1"/>
  <c r="CQ653" i="1" s="1"/>
  <c r="P653" i="1" s="1"/>
  <c r="AD653" i="1"/>
  <c r="AE653" i="1"/>
  <c r="CS653" i="1" s="1"/>
  <c r="R653" i="1" s="1"/>
  <c r="AF653" i="1"/>
  <c r="CT653" i="1" s="1"/>
  <c r="S653" i="1" s="1"/>
  <c r="AG653" i="1"/>
  <c r="AH653" i="1"/>
  <c r="CV653" i="1" s="1"/>
  <c r="U653" i="1" s="1"/>
  <c r="AI653" i="1"/>
  <c r="CW653" i="1" s="1"/>
  <c r="V653" i="1" s="1"/>
  <c r="AJ653" i="1"/>
  <c r="CX653" i="1" s="1"/>
  <c r="W653" i="1" s="1"/>
  <c r="CU653" i="1"/>
  <c r="T653" i="1" s="1"/>
  <c r="FR653" i="1"/>
  <c r="GL653" i="1"/>
  <c r="GN653" i="1"/>
  <c r="GP653" i="1"/>
  <c r="C654" i="1"/>
  <c r="D654" i="1"/>
  <c r="AC654" i="1"/>
  <c r="CQ654" i="1" s="1"/>
  <c r="P654" i="1"/>
  <c r="AD654" i="1"/>
  <c r="AE654" i="1"/>
  <c r="CS654" i="1"/>
  <c r="R654" i="1"/>
  <c r="AF654" i="1"/>
  <c r="CT654" i="1" s="1"/>
  <c r="S654" i="1" s="1"/>
  <c r="AG654" i="1"/>
  <c r="AH654" i="1"/>
  <c r="CV654" i="1" s="1"/>
  <c r="U654" i="1"/>
  <c r="AI654" i="1"/>
  <c r="CW654" i="1" s="1"/>
  <c r="V654" i="1" s="1"/>
  <c r="AJ654" i="1"/>
  <c r="CX654" i="1" s="1"/>
  <c r="W654" i="1"/>
  <c r="CU654" i="1"/>
  <c r="T654" i="1" s="1"/>
  <c r="FR654" i="1"/>
  <c r="GL654" i="1"/>
  <c r="GN654" i="1"/>
  <c r="GP654" i="1"/>
  <c r="C655" i="1"/>
  <c r="D655" i="1"/>
  <c r="AC655" i="1"/>
  <c r="CQ655" i="1"/>
  <c r="P655" i="1" s="1"/>
  <c r="AD655" i="1"/>
  <c r="CR655" i="1" s="1"/>
  <c r="Q655" i="1" s="1"/>
  <c r="CP655" i="1" s="1"/>
  <c r="O655" i="1" s="1"/>
  <c r="AE655" i="1"/>
  <c r="CS655" i="1" s="1"/>
  <c r="AF655" i="1"/>
  <c r="CT655" i="1" s="1"/>
  <c r="S655" i="1"/>
  <c r="AG655" i="1"/>
  <c r="CU655" i="1"/>
  <c r="T655" i="1" s="1"/>
  <c r="AH655" i="1"/>
  <c r="CV655" i="1"/>
  <c r="U655" i="1" s="1"/>
  <c r="AI655" i="1"/>
  <c r="CW655" i="1" s="1"/>
  <c r="V655" i="1" s="1"/>
  <c r="AJ655" i="1"/>
  <c r="CX655" i="1" s="1"/>
  <c r="W655" i="1"/>
  <c r="R655" i="1"/>
  <c r="FR655" i="1"/>
  <c r="GL655" i="1"/>
  <c r="GN655" i="1"/>
  <c r="GP655" i="1"/>
  <c r="C656" i="1"/>
  <c r="D656" i="1"/>
  <c r="AC656" i="1"/>
  <c r="CQ656" i="1" s="1"/>
  <c r="P656" i="1" s="1"/>
  <c r="AD656" i="1"/>
  <c r="CR656" i="1" s="1"/>
  <c r="Q656" i="1" s="1"/>
  <c r="AE656" i="1"/>
  <c r="AF656" i="1"/>
  <c r="AG656" i="1"/>
  <c r="CU656" i="1" s="1"/>
  <c r="T656" i="1" s="1"/>
  <c r="AH656" i="1"/>
  <c r="CV656" i="1" s="1"/>
  <c r="U656" i="1"/>
  <c r="AI656" i="1"/>
  <c r="CW656" i="1"/>
  <c r="V656" i="1" s="1"/>
  <c r="AJ656" i="1"/>
  <c r="CX656" i="1"/>
  <c r="W656" i="1" s="1"/>
  <c r="CS656" i="1"/>
  <c r="R656" i="1" s="1"/>
  <c r="FR656" i="1"/>
  <c r="GL656" i="1"/>
  <c r="GN656" i="1"/>
  <c r="GP656" i="1"/>
  <c r="C657" i="1"/>
  <c r="D657" i="1"/>
  <c r="AC657" i="1"/>
  <c r="CQ657" i="1" s="1"/>
  <c r="P657" i="1" s="1"/>
  <c r="AD657" i="1"/>
  <c r="CR657" i="1"/>
  <c r="Q657" i="1" s="1"/>
  <c r="AE657" i="1"/>
  <c r="CS657" i="1" s="1"/>
  <c r="AF657" i="1"/>
  <c r="CT657" i="1" s="1"/>
  <c r="S657" i="1" s="1"/>
  <c r="AG657" i="1"/>
  <c r="AH657" i="1"/>
  <c r="CV657" i="1" s="1"/>
  <c r="U657" i="1" s="1"/>
  <c r="AI657" i="1"/>
  <c r="CW657" i="1" s="1"/>
  <c r="V657" i="1" s="1"/>
  <c r="AJ657" i="1"/>
  <c r="CX657" i="1"/>
  <c r="W657" i="1" s="1"/>
  <c r="R657" i="1"/>
  <c r="CU657" i="1"/>
  <c r="T657" i="1" s="1"/>
  <c r="FR657" i="1"/>
  <c r="GL657" i="1"/>
  <c r="GN657" i="1"/>
  <c r="GP657" i="1"/>
  <c r="C658" i="1"/>
  <c r="D658" i="1"/>
  <c r="AC658" i="1"/>
  <c r="CQ658" i="1" s="1"/>
  <c r="P658" i="1" s="1"/>
  <c r="AD658" i="1"/>
  <c r="AE658" i="1"/>
  <c r="CS658" i="1" s="1"/>
  <c r="R658" i="1" s="1"/>
  <c r="AF658" i="1"/>
  <c r="CT658" i="1"/>
  <c r="S658" i="1" s="1"/>
  <c r="AG658" i="1"/>
  <c r="CU658" i="1" s="1"/>
  <c r="T658" i="1" s="1"/>
  <c r="AH658" i="1"/>
  <c r="CV658" i="1" s="1"/>
  <c r="U658" i="1" s="1"/>
  <c r="AI658" i="1"/>
  <c r="CW658" i="1" s="1"/>
  <c r="V658" i="1" s="1"/>
  <c r="AJ658" i="1"/>
  <c r="CX658" i="1" s="1"/>
  <c r="W658" i="1" s="1"/>
  <c r="FR658" i="1"/>
  <c r="GL658" i="1"/>
  <c r="GN658" i="1"/>
  <c r="GP658" i="1"/>
  <c r="C659" i="1"/>
  <c r="D659" i="1"/>
  <c r="AC659" i="1"/>
  <c r="AD659" i="1"/>
  <c r="CR659" i="1" s="1"/>
  <c r="Q659" i="1" s="1"/>
  <c r="AE659" i="1"/>
  <c r="CS659" i="1" s="1"/>
  <c r="R659" i="1" s="1"/>
  <c r="AF659" i="1"/>
  <c r="CT659" i="1" s="1"/>
  <c r="S659" i="1" s="1"/>
  <c r="AG659" i="1"/>
  <c r="CU659" i="1" s="1"/>
  <c r="T659" i="1" s="1"/>
  <c r="AH659" i="1"/>
  <c r="CV659" i="1" s="1"/>
  <c r="U659" i="1" s="1"/>
  <c r="AI659" i="1"/>
  <c r="CW659" i="1" s="1"/>
  <c r="V659" i="1" s="1"/>
  <c r="AJ659" i="1"/>
  <c r="CX659" i="1"/>
  <c r="W659" i="1" s="1"/>
  <c r="FR659" i="1"/>
  <c r="GL659" i="1"/>
  <c r="GN659" i="1"/>
  <c r="GP659" i="1"/>
  <c r="C660" i="1"/>
  <c r="D660" i="1"/>
  <c r="AC660" i="1"/>
  <c r="CQ660" i="1" s="1"/>
  <c r="P660" i="1" s="1"/>
  <c r="CP660" i="1" s="1"/>
  <c r="O660" i="1" s="1"/>
  <c r="GO660" i="1" s="1"/>
  <c r="AD660" i="1"/>
  <c r="CR660" i="1"/>
  <c r="Q660" i="1" s="1"/>
  <c r="AE660" i="1"/>
  <c r="CS660" i="1" s="1"/>
  <c r="R660" i="1" s="1"/>
  <c r="CY660" i="1" s="1"/>
  <c r="X660" i="1" s="1"/>
  <c r="AF660" i="1"/>
  <c r="CT660" i="1"/>
  <c r="S660" i="1" s="1"/>
  <c r="AG660" i="1"/>
  <c r="CU660" i="1" s="1"/>
  <c r="T660" i="1" s="1"/>
  <c r="AH660" i="1"/>
  <c r="CV660" i="1" s="1"/>
  <c r="U660" i="1" s="1"/>
  <c r="AI660" i="1"/>
  <c r="CW660" i="1"/>
  <c r="V660" i="1" s="1"/>
  <c r="AJ660" i="1"/>
  <c r="CX660" i="1" s="1"/>
  <c r="W660" i="1" s="1"/>
  <c r="FR660" i="1"/>
  <c r="GL660" i="1"/>
  <c r="GN660" i="1"/>
  <c r="GP660" i="1"/>
  <c r="C661" i="1"/>
  <c r="D661" i="1"/>
  <c r="AC661" i="1"/>
  <c r="AD661" i="1"/>
  <c r="CR661" i="1"/>
  <c r="Q661" i="1" s="1"/>
  <c r="AE661" i="1"/>
  <c r="CS661" i="1" s="1"/>
  <c r="R661" i="1" s="1"/>
  <c r="AF661" i="1"/>
  <c r="CT661" i="1"/>
  <c r="S661" i="1" s="1"/>
  <c r="AG661" i="1"/>
  <c r="CU661" i="1" s="1"/>
  <c r="AH661" i="1"/>
  <c r="CV661" i="1" s="1"/>
  <c r="U661" i="1" s="1"/>
  <c r="AI661" i="1"/>
  <c r="CW661" i="1" s="1"/>
  <c r="V661" i="1" s="1"/>
  <c r="AJ661" i="1"/>
  <c r="CX661" i="1" s="1"/>
  <c r="W661" i="1"/>
  <c r="T661" i="1"/>
  <c r="FR661" i="1"/>
  <c r="GL661" i="1"/>
  <c r="GN661" i="1"/>
  <c r="GP661" i="1"/>
  <c r="C662" i="1"/>
  <c r="D662" i="1"/>
  <c r="AC662" i="1"/>
  <c r="CQ662" i="1" s="1"/>
  <c r="P662" i="1" s="1"/>
  <c r="AD662" i="1"/>
  <c r="AE662" i="1"/>
  <c r="AF662" i="1"/>
  <c r="CT662" i="1" s="1"/>
  <c r="S662" i="1"/>
  <c r="AG662" i="1"/>
  <c r="CU662" i="1" s="1"/>
  <c r="T662" i="1" s="1"/>
  <c r="AH662" i="1"/>
  <c r="CV662" i="1" s="1"/>
  <c r="U662" i="1" s="1"/>
  <c r="AI662" i="1"/>
  <c r="CW662" i="1"/>
  <c r="V662" i="1" s="1"/>
  <c r="AJ662" i="1"/>
  <c r="CX662" i="1" s="1"/>
  <c r="W662" i="1" s="1"/>
  <c r="CS662" i="1"/>
  <c r="R662" i="1" s="1"/>
  <c r="FR662" i="1"/>
  <c r="GL662" i="1"/>
  <c r="GN662" i="1"/>
  <c r="GP662" i="1"/>
  <c r="C663" i="1"/>
  <c r="D663" i="1"/>
  <c r="AC663" i="1"/>
  <c r="AD663" i="1"/>
  <c r="CR663" i="1" s="1"/>
  <c r="Q663" i="1" s="1"/>
  <c r="AE663" i="1"/>
  <c r="CS663" i="1"/>
  <c r="R663" i="1"/>
  <c r="GK663" i="1" s="1"/>
  <c r="AF663" i="1"/>
  <c r="CT663" i="1" s="1"/>
  <c r="S663" i="1" s="1"/>
  <c r="CY663" i="1" s="1"/>
  <c r="X663" i="1" s="1"/>
  <c r="AG663" i="1"/>
  <c r="CU663" i="1" s="1"/>
  <c r="T663" i="1" s="1"/>
  <c r="AH663" i="1"/>
  <c r="CV663" i="1" s="1"/>
  <c r="U663" i="1" s="1"/>
  <c r="AI663" i="1"/>
  <c r="CW663" i="1" s="1"/>
  <c r="V663" i="1"/>
  <c r="AJ663" i="1"/>
  <c r="CX663" i="1"/>
  <c r="W663" i="1" s="1"/>
  <c r="FR663" i="1"/>
  <c r="GL663" i="1"/>
  <c r="GN663" i="1"/>
  <c r="GP663" i="1"/>
  <c r="C664" i="1"/>
  <c r="D664" i="1"/>
  <c r="AC664" i="1"/>
  <c r="AD664" i="1"/>
  <c r="AE664" i="1"/>
  <c r="CS664" i="1" s="1"/>
  <c r="R664" i="1" s="1"/>
  <c r="GK664" i="1" s="1"/>
  <c r="AF664" i="1"/>
  <c r="CT664" i="1" s="1"/>
  <c r="S664" i="1" s="1"/>
  <c r="AG664" i="1"/>
  <c r="AH664" i="1"/>
  <c r="CV664" i="1" s="1"/>
  <c r="U664" i="1" s="1"/>
  <c r="AI664" i="1"/>
  <c r="CW664" i="1" s="1"/>
  <c r="V664" i="1" s="1"/>
  <c r="AJ664" i="1"/>
  <c r="CX664" i="1"/>
  <c r="W664" i="1" s="1"/>
  <c r="CU664" i="1"/>
  <c r="T664" i="1" s="1"/>
  <c r="FR664" i="1"/>
  <c r="GL664" i="1"/>
  <c r="GN664" i="1"/>
  <c r="GP664" i="1"/>
  <c r="C665" i="1"/>
  <c r="D665" i="1"/>
  <c r="AC665" i="1"/>
  <c r="AD665" i="1"/>
  <c r="CR665" i="1" s="1"/>
  <c r="Q665" i="1"/>
  <c r="AE665" i="1"/>
  <c r="CS665" i="1" s="1"/>
  <c r="R665" i="1" s="1"/>
  <c r="GK665" i="1" s="1"/>
  <c r="AF665" i="1"/>
  <c r="AG665" i="1"/>
  <c r="CU665" i="1"/>
  <c r="T665" i="1" s="1"/>
  <c r="AH665" i="1"/>
  <c r="CV665" i="1" s="1"/>
  <c r="U665" i="1" s="1"/>
  <c r="AI665" i="1"/>
  <c r="CW665" i="1" s="1"/>
  <c r="V665" i="1" s="1"/>
  <c r="AJ665" i="1"/>
  <c r="CX665" i="1" s="1"/>
  <c r="W665" i="1" s="1"/>
  <c r="FR665" i="1"/>
  <c r="GL665" i="1"/>
  <c r="GN665" i="1"/>
  <c r="GP665" i="1"/>
  <c r="C666" i="1"/>
  <c r="D666" i="1"/>
  <c r="AC666" i="1"/>
  <c r="AD666" i="1"/>
  <c r="CR666" i="1"/>
  <c r="Q666" i="1" s="1"/>
  <c r="AE666" i="1"/>
  <c r="CS666" i="1" s="1"/>
  <c r="R666" i="1"/>
  <c r="GK666" i="1"/>
  <c r="AF666" i="1"/>
  <c r="CT666" i="1" s="1"/>
  <c r="S666" i="1" s="1"/>
  <c r="AG666" i="1"/>
  <c r="CU666" i="1"/>
  <c r="T666" i="1"/>
  <c r="AH666" i="1"/>
  <c r="CV666" i="1" s="1"/>
  <c r="U666" i="1" s="1"/>
  <c r="AI666" i="1"/>
  <c r="CW666" i="1" s="1"/>
  <c r="V666" i="1"/>
  <c r="AJ666" i="1"/>
  <c r="CX666" i="1"/>
  <c r="W666" i="1"/>
  <c r="FR666" i="1"/>
  <c r="GL666" i="1"/>
  <c r="GN666" i="1"/>
  <c r="GP666" i="1"/>
  <c r="C667" i="1"/>
  <c r="D667" i="1"/>
  <c r="AC667" i="1"/>
  <c r="AD667" i="1"/>
  <c r="CR667" i="1" s="1"/>
  <c r="Q667" i="1" s="1"/>
  <c r="AE667" i="1"/>
  <c r="CS667" i="1" s="1"/>
  <c r="AF667" i="1"/>
  <c r="AG667" i="1"/>
  <c r="CU667" i="1" s="1"/>
  <c r="T667" i="1"/>
  <c r="AH667" i="1"/>
  <c r="CV667" i="1" s="1"/>
  <c r="U667" i="1" s="1"/>
  <c r="AI667" i="1"/>
  <c r="AJ667" i="1"/>
  <c r="CX667" i="1" s="1"/>
  <c r="W667" i="1" s="1"/>
  <c r="R667" i="1"/>
  <c r="GK667" i="1" s="1"/>
  <c r="CT667" i="1"/>
  <c r="S667" i="1" s="1"/>
  <c r="CW667" i="1"/>
  <c r="V667" i="1" s="1"/>
  <c r="FR667" i="1"/>
  <c r="GL667" i="1"/>
  <c r="GN667" i="1"/>
  <c r="GP667" i="1"/>
  <c r="C668" i="1"/>
  <c r="D668" i="1"/>
  <c r="AC668" i="1"/>
  <c r="AB668" i="1" s="1"/>
  <c r="AD668" i="1"/>
  <c r="CR668" i="1" s="1"/>
  <c r="Q668" i="1"/>
  <c r="AE668" i="1"/>
  <c r="CS668" i="1" s="1"/>
  <c r="R668" i="1" s="1"/>
  <c r="AF668" i="1"/>
  <c r="CT668" i="1" s="1"/>
  <c r="S668" i="1" s="1"/>
  <c r="AG668" i="1"/>
  <c r="CU668" i="1" s="1"/>
  <c r="T668" i="1" s="1"/>
  <c r="AH668" i="1"/>
  <c r="CV668" i="1"/>
  <c r="U668" i="1" s="1"/>
  <c r="AI668" i="1"/>
  <c r="CW668" i="1" s="1"/>
  <c r="V668" i="1" s="1"/>
  <c r="AJ668" i="1"/>
  <c r="CX668" i="1"/>
  <c r="W668" i="1"/>
  <c r="FR668" i="1"/>
  <c r="GL668" i="1"/>
  <c r="GN668" i="1"/>
  <c r="GP668" i="1"/>
  <c r="C669" i="1"/>
  <c r="D669" i="1"/>
  <c r="AC669" i="1"/>
  <c r="AD669" i="1"/>
  <c r="CR669" i="1" s="1"/>
  <c r="Q669" i="1" s="1"/>
  <c r="AE669" i="1"/>
  <c r="CS669" i="1" s="1"/>
  <c r="AF669" i="1"/>
  <c r="AG669" i="1"/>
  <c r="CU669" i="1" s="1"/>
  <c r="T669" i="1" s="1"/>
  <c r="AH669" i="1"/>
  <c r="CV669" i="1" s="1"/>
  <c r="U669" i="1" s="1"/>
  <c r="AI669" i="1"/>
  <c r="AJ669" i="1"/>
  <c r="CX669" i="1" s="1"/>
  <c r="W669" i="1" s="1"/>
  <c r="R669" i="1"/>
  <c r="GK669" i="1" s="1"/>
  <c r="CW669" i="1"/>
  <c r="V669" i="1"/>
  <c r="FR669" i="1"/>
  <c r="GL669" i="1"/>
  <c r="GN669" i="1"/>
  <c r="GP669" i="1"/>
  <c r="C670" i="1"/>
  <c r="D670" i="1"/>
  <c r="AC670" i="1"/>
  <c r="AD670" i="1"/>
  <c r="CR670" i="1" s="1"/>
  <c r="Q670" i="1" s="1"/>
  <c r="AE670" i="1"/>
  <c r="CS670" i="1"/>
  <c r="R670" i="1" s="1"/>
  <c r="GK670" i="1"/>
  <c r="AF670" i="1"/>
  <c r="AG670" i="1"/>
  <c r="CU670" i="1" s="1"/>
  <c r="T670" i="1"/>
  <c r="AH670" i="1"/>
  <c r="CV670" i="1" s="1"/>
  <c r="U670" i="1" s="1"/>
  <c r="AI670" i="1"/>
  <c r="CW670" i="1" s="1"/>
  <c r="V670" i="1" s="1"/>
  <c r="AJ670" i="1"/>
  <c r="CX670" i="1" s="1"/>
  <c r="W670" i="1" s="1"/>
  <c r="CT670" i="1"/>
  <c r="S670" i="1" s="1"/>
  <c r="FR670" i="1"/>
  <c r="GL670" i="1"/>
  <c r="GN670" i="1"/>
  <c r="GP670" i="1"/>
  <c r="C671" i="1"/>
  <c r="D671" i="1"/>
  <c r="AC671" i="1"/>
  <c r="AD671" i="1"/>
  <c r="CR671" i="1" s="1"/>
  <c r="Q671" i="1"/>
  <c r="AE671" i="1"/>
  <c r="CS671" i="1" s="1"/>
  <c r="AF671" i="1"/>
  <c r="AG671" i="1"/>
  <c r="CU671" i="1"/>
  <c r="T671" i="1" s="1"/>
  <c r="AH671" i="1"/>
  <c r="CV671" i="1" s="1"/>
  <c r="U671" i="1" s="1"/>
  <c r="AI671" i="1"/>
  <c r="AJ671" i="1"/>
  <c r="CX671" i="1" s="1"/>
  <c r="W671" i="1" s="1"/>
  <c r="R671" i="1"/>
  <c r="CT671" i="1"/>
  <c r="S671" i="1" s="1"/>
  <c r="CW671" i="1"/>
  <c r="V671" i="1"/>
  <c r="FR671" i="1"/>
  <c r="GL671" i="1"/>
  <c r="GN671" i="1"/>
  <c r="GP671" i="1"/>
  <c r="C672" i="1"/>
  <c r="D672" i="1"/>
  <c r="AC672" i="1"/>
  <c r="AD672" i="1"/>
  <c r="CR672" i="1" s="1"/>
  <c r="Q672" i="1" s="1"/>
  <c r="AE672" i="1"/>
  <c r="CS672" i="1" s="1"/>
  <c r="R672" i="1"/>
  <c r="GK672" i="1" s="1"/>
  <c r="AF672" i="1"/>
  <c r="AG672" i="1"/>
  <c r="CU672" i="1" s="1"/>
  <c r="T672" i="1" s="1"/>
  <c r="AH672" i="1"/>
  <c r="CV672" i="1"/>
  <c r="U672" i="1" s="1"/>
  <c r="AI672" i="1"/>
  <c r="CW672" i="1" s="1"/>
  <c r="V672" i="1"/>
  <c r="AJ672" i="1"/>
  <c r="CX672" i="1" s="1"/>
  <c r="W672" i="1" s="1"/>
  <c r="CT672" i="1"/>
  <c r="S672" i="1" s="1"/>
  <c r="FR672" i="1"/>
  <c r="GL672" i="1"/>
  <c r="GN672" i="1"/>
  <c r="GP672" i="1"/>
  <c r="C673" i="1"/>
  <c r="D673" i="1"/>
  <c r="AC673" i="1"/>
  <c r="CQ673" i="1"/>
  <c r="P673" i="1" s="1"/>
  <c r="AD673" i="1"/>
  <c r="CR673" i="1"/>
  <c r="Q673" i="1" s="1"/>
  <c r="AE673" i="1"/>
  <c r="AF673" i="1"/>
  <c r="AG673" i="1"/>
  <c r="CU673" i="1" s="1"/>
  <c r="T673" i="1" s="1"/>
  <c r="AH673" i="1"/>
  <c r="CV673" i="1" s="1"/>
  <c r="U673" i="1" s="1"/>
  <c r="AI673" i="1"/>
  <c r="CW673" i="1" s="1"/>
  <c r="V673" i="1"/>
  <c r="AJ673" i="1"/>
  <c r="CX673" i="1"/>
  <c r="W673" i="1" s="1"/>
  <c r="CS673" i="1"/>
  <c r="R673" i="1"/>
  <c r="GK673" i="1" s="1"/>
  <c r="FR673" i="1"/>
  <c r="GL673" i="1"/>
  <c r="GN673" i="1"/>
  <c r="GP673" i="1"/>
  <c r="C674" i="1"/>
  <c r="D674" i="1"/>
  <c r="AC674" i="1"/>
  <c r="CQ674" i="1" s="1"/>
  <c r="P674" i="1" s="1"/>
  <c r="AD674" i="1"/>
  <c r="AE674" i="1"/>
  <c r="CS674" i="1" s="1"/>
  <c r="R674" i="1" s="1"/>
  <c r="GK674" i="1" s="1"/>
  <c r="AF674" i="1"/>
  <c r="AG674" i="1"/>
  <c r="CU674" i="1"/>
  <c r="T674" i="1" s="1"/>
  <c r="AH674" i="1"/>
  <c r="CV674" i="1"/>
  <c r="U674" i="1" s="1"/>
  <c r="AI674" i="1"/>
  <c r="CW674" i="1" s="1"/>
  <c r="AJ674" i="1"/>
  <c r="CX674" i="1" s="1"/>
  <c r="W674" i="1" s="1"/>
  <c r="V674" i="1"/>
  <c r="FR674" i="1"/>
  <c r="GL674" i="1"/>
  <c r="GN674" i="1"/>
  <c r="GP674" i="1"/>
  <c r="C675" i="1"/>
  <c r="D675" i="1"/>
  <c r="AC675" i="1"/>
  <c r="CQ675" i="1"/>
  <c r="P675" i="1" s="1"/>
  <c r="AD675" i="1"/>
  <c r="CR675" i="1" s="1"/>
  <c r="Q675" i="1" s="1"/>
  <c r="AE675" i="1"/>
  <c r="CS675" i="1" s="1"/>
  <c r="R675" i="1" s="1"/>
  <c r="GK675" i="1" s="1"/>
  <c r="AF675" i="1"/>
  <c r="AG675" i="1"/>
  <c r="CU675" i="1" s="1"/>
  <c r="T675" i="1"/>
  <c r="AH675" i="1"/>
  <c r="CV675" i="1" s="1"/>
  <c r="U675" i="1" s="1"/>
  <c r="AI675" i="1"/>
  <c r="CW675" i="1" s="1"/>
  <c r="V675" i="1" s="1"/>
  <c r="AJ675" i="1"/>
  <c r="CX675" i="1" s="1"/>
  <c r="W675" i="1"/>
  <c r="FR675" i="1"/>
  <c r="GL675" i="1"/>
  <c r="GN675" i="1"/>
  <c r="GP675" i="1"/>
  <c r="C676" i="1"/>
  <c r="D676" i="1"/>
  <c r="AC676" i="1"/>
  <c r="CQ676" i="1"/>
  <c r="P676" i="1" s="1"/>
  <c r="AD676" i="1"/>
  <c r="CR676" i="1" s="1"/>
  <c r="Q676" i="1" s="1"/>
  <c r="AE676" i="1"/>
  <c r="CS676" i="1" s="1"/>
  <c r="R676" i="1" s="1"/>
  <c r="GK676" i="1" s="1"/>
  <c r="AF676" i="1"/>
  <c r="AG676" i="1"/>
  <c r="CU676" i="1" s="1"/>
  <c r="T676" i="1" s="1"/>
  <c r="AH676" i="1"/>
  <c r="CV676" i="1"/>
  <c r="U676" i="1" s="1"/>
  <c r="AI676" i="1"/>
  <c r="AJ676" i="1"/>
  <c r="CX676" i="1"/>
  <c r="W676" i="1" s="1"/>
  <c r="CW676" i="1"/>
  <c r="V676" i="1" s="1"/>
  <c r="FR676" i="1"/>
  <c r="GL676" i="1"/>
  <c r="GN676" i="1"/>
  <c r="GP676" i="1"/>
  <c r="C677" i="1"/>
  <c r="D677" i="1"/>
  <c r="AC677" i="1"/>
  <c r="CQ677" i="1" s="1"/>
  <c r="P677" i="1"/>
  <c r="AD677" i="1"/>
  <c r="CR677" i="1" s="1"/>
  <c r="Q677" i="1" s="1"/>
  <c r="AE677" i="1"/>
  <c r="CS677" i="1" s="1"/>
  <c r="R677" i="1" s="1"/>
  <c r="GK677" i="1" s="1"/>
  <c r="AF677" i="1"/>
  <c r="AG677" i="1"/>
  <c r="CU677" i="1" s="1"/>
  <c r="T677" i="1" s="1"/>
  <c r="AH677" i="1"/>
  <c r="CV677" i="1"/>
  <c r="U677" i="1" s="1"/>
  <c r="AI677" i="1"/>
  <c r="CW677" i="1" s="1"/>
  <c r="V677" i="1"/>
  <c r="AJ677" i="1"/>
  <c r="CX677" i="1"/>
  <c r="W677" i="1" s="1"/>
  <c r="FR677" i="1"/>
  <c r="GL677" i="1"/>
  <c r="GN677" i="1"/>
  <c r="GP677" i="1"/>
  <c r="C678" i="1"/>
  <c r="D678" i="1"/>
  <c r="AC678" i="1"/>
  <c r="CQ678" i="1"/>
  <c r="P678" i="1" s="1"/>
  <c r="AD678" i="1"/>
  <c r="CR678" i="1" s="1"/>
  <c r="Q678" i="1"/>
  <c r="AE678" i="1"/>
  <c r="CS678" i="1" s="1"/>
  <c r="R678" i="1" s="1"/>
  <c r="GK678" i="1" s="1"/>
  <c r="AF678" i="1"/>
  <c r="AG678" i="1"/>
  <c r="CU678" i="1" s="1"/>
  <c r="T678" i="1" s="1"/>
  <c r="AH678" i="1"/>
  <c r="CV678" i="1" s="1"/>
  <c r="U678" i="1"/>
  <c r="AI678" i="1"/>
  <c r="CW678" i="1" s="1"/>
  <c r="V678" i="1" s="1"/>
  <c r="AJ678" i="1"/>
  <c r="CX678" i="1" s="1"/>
  <c r="W678" i="1" s="1"/>
  <c r="FR678" i="1"/>
  <c r="GL678" i="1"/>
  <c r="GN678" i="1"/>
  <c r="GP678" i="1"/>
  <c r="C679" i="1"/>
  <c r="D679" i="1"/>
  <c r="AC679" i="1"/>
  <c r="CQ679" i="1" s="1"/>
  <c r="P679" i="1" s="1"/>
  <c r="AD679" i="1"/>
  <c r="AE679" i="1"/>
  <c r="CS679" i="1" s="1"/>
  <c r="R679" i="1" s="1"/>
  <c r="GK679" i="1" s="1"/>
  <c r="AF679" i="1"/>
  <c r="AG679" i="1"/>
  <c r="CU679" i="1"/>
  <c r="T679" i="1" s="1"/>
  <c r="AH679" i="1"/>
  <c r="CV679" i="1" s="1"/>
  <c r="U679" i="1" s="1"/>
  <c r="AI679" i="1"/>
  <c r="CW679" i="1"/>
  <c r="V679" i="1"/>
  <c r="AJ679" i="1"/>
  <c r="CX679" i="1" s="1"/>
  <c r="W679" i="1" s="1"/>
  <c r="FR679" i="1"/>
  <c r="GL679" i="1"/>
  <c r="GN679" i="1"/>
  <c r="GP679" i="1"/>
  <c r="C680" i="1"/>
  <c r="D680" i="1"/>
  <c r="AC680" i="1"/>
  <c r="CQ680" i="1" s="1"/>
  <c r="P680" i="1"/>
  <c r="AD680" i="1"/>
  <c r="CR680" i="1" s="1"/>
  <c r="Q680" i="1" s="1"/>
  <c r="AE680" i="1"/>
  <c r="CS680" i="1" s="1"/>
  <c r="R680" i="1" s="1"/>
  <c r="GK680" i="1" s="1"/>
  <c r="AF680" i="1"/>
  <c r="AG680" i="1"/>
  <c r="CU680" i="1" s="1"/>
  <c r="T680" i="1"/>
  <c r="AH680" i="1"/>
  <c r="CV680" i="1" s="1"/>
  <c r="U680" i="1" s="1"/>
  <c r="AI680" i="1"/>
  <c r="CW680" i="1" s="1"/>
  <c r="V680" i="1" s="1"/>
  <c r="AJ680" i="1"/>
  <c r="CX680" i="1"/>
  <c r="W680" i="1" s="1"/>
  <c r="FR680" i="1"/>
  <c r="GL680" i="1"/>
  <c r="GN680" i="1"/>
  <c r="GP680" i="1"/>
  <c r="C681" i="1"/>
  <c r="D681" i="1"/>
  <c r="AC681" i="1"/>
  <c r="CQ681" i="1"/>
  <c r="P681" i="1" s="1"/>
  <c r="AD681" i="1"/>
  <c r="CR681" i="1" s="1"/>
  <c r="Q681" i="1"/>
  <c r="AE681" i="1"/>
  <c r="AF681" i="1"/>
  <c r="AG681" i="1"/>
  <c r="CU681" i="1"/>
  <c r="T681" i="1" s="1"/>
  <c r="AH681" i="1"/>
  <c r="CV681" i="1" s="1"/>
  <c r="U681" i="1"/>
  <c r="AI681" i="1"/>
  <c r="CW681" i="1" s="1"/>
  <c r="V681" i="1" s="1"/>
  <c r="AJ681" i="1"/>
  <c r="CX681" i="1"/>
  <c r="W681" i="1" s="1"/>
  <c r="CS681" i="1"/>
  <c r="R681" i="1" s="1"/>
  <c r="GK681" i="1" s="1"/>
  <c r="FR681" i="1"/>
  <c r="GL681" i="1"/>
  <c r="GN681" i="1"/>
  <c r="GP681" i="1"/>
  <c r="C682" i="1"/>
  <c r="D682" i="1"/>
  <c r="AC682" i="1"/>
  <c r="AD682" i="1"/>
  <c r="CR682" i="1" s="1"/>
  <c r="Q682" i="1" s="1"/>
  <c r="AE682" i="1"/>
  <c r="CS682" i="1"/>
  <c r="R682" i="1"/>
  <c r="GK682" i="1" s="1"/>
  <c r="AF682" i="1"/>
  <c r="AG682" i="1"/>
  <c r="CU682" i="1" s="1"/>
  <c r="T682" i="1" s="1"/>
  <c r="AH682" i="1"/>
  <c r="CV682" i="1" s="1"/>
  <c r="U682" i="1" s="1"/>
  <c r="AI682" i="1"/>
  <c r="AJ682" i="1"/>
  <c r="CX682" i="1" s="1"/>
  <c r="W682" i="1"/>
  <c r="CW682" i="1"/>
  <c r="V682" i="1" s="1"/>
  <c r="FR682" i="1"/>
  <c r="GL682" i="1"/>
  <c r="GN682" i="1"/>
  <c r="GP682" i="1"/>
  <c r="C683" i="1"/>
  <c r="D683" i="1"/>
  <c r="AC683" i="1"/>
  <c r="CQ683" i="1" s="1"/>
  <c r="P683" i="1" s="1"/>
  <c r="AD683" i="1"/>
  <c r="CR683" i="1" s="1"/>
  <c r="Q683" i="1" s="1"/>
  <c r="AE683" i="1"/>
  <c r="CS683" i="1" s="1"/>
  <c r="R683" i="1" s="1"/>
  <c r="GK683" i="1" s="1"/>
  <c r="AF683" i="1"/>
  <c r="AG683" i="1"/>
  <c r="CU683" i="1"/>
  <c r="T683" i="1"/>
  <c r="AH683" i="1"/>
  <c r="CV683" i="1" s="1"/>
  <c r="U683" i="1" s="1"/>
  <c r="AI683" i="1"/>
  <c r="CW683" i="1"/>
  <c r="V683" i="1" s="1"/>
  <c r="AJ683" i="1"/>
  <c r="CX683" i="1" s="1"/>
  <c r="W683" i="1" s="1"/>
  <c r="FR683" i="1"/>
  <c r="GL683" i="1"/>
  <c r="GN683" i="1"/>
  <c r="GP683" i="1"/>
  <c r="C684" i="1"/>
  <c r="D684" i="1"/>
  <c r="AC684" i="1"/>
  <c r="CQ684" i="1" s="1"/>
  <c r="P684" i="1" s="1"/>
  <c r="AD684" i="1"/>
  <c r="CR684" i="1"/>
  <c r="Q684" i="1" s="1"/>
  <c r="AE684" i="1"/>
  <c r="CS684" i="1" s="1"/>
  <c r="R684" i="1" s="1"/>
  <c r="GK684" i="1" s="1"/>
  <c r="AF684" i="1"/>
  <c r="AG684" i="1"/>
  <c r="CU684" i="1" s="1"/>
  <c r="T684" i="1" s="1"/>
  <c r="AH684" i="1"/>
  <c r="CV684" i="1"/>
  <c r="U684" i="1" s="1"/>
  <c r="AI684" i="1"/>
  <c r="AJ684" i="1"/>
  <c r="CX684" i="1" s="1"/>
  <c r="W684" i="1" s="1"/>
  <c r="CW684" i="1"/>
  <c r="V684" i="1" s="1"/>
  <c r="FR684" i="1"/>
  <c r="GL684" i="1"/>
  <c r="GN684" i="1"/>
  <c r="GP684" i="1"/>
  <c r="C685" i="1"/>
  <c r="D685" i="1"/>
  <c r="AC685" i="1"/>
  <c r="CQ685" i="1" s="1"/>
  <c r="P685" i="1"/>
  <c r="AD685" i="1"/>
  <c r="CR685" i="1"/>
  <c r="Q685" i="1" s="1"/>
  <c r="AE685" i="1"/>
  <c r="AF685" i="1"/>
  <c r="AG685" i="1"/>
  <c r="CU685" i="1" s="1"/>
  <c r="T685" i="1"/>
  <c r="AH685" i="1"/>
  <c r="CV685" i="1"/>
  <c r="U685" i="1" s="1"/>
  <c r="AI685" i="1"/>
  <c r="CW685" i="1"/>
  <c r="V685" i="1" s="1"/>
  <c r="AJ685" i="1"/>
  <c r="CX685" i="1"/>
  <c r="W685" i="1" s="1"/>
  <c r="CS685" i="1"/>
  <c r="R685" i="1" s="1"/>
  <c r="GK685" i="1" s="1"/>
  <c r="FR685" i="1"/>
  <c r="GL685" i="1"/>
  <c r="GN685" i="1"/>
  <c r="GP685" i="1"/>
  <c r="C686" i="1"/>
  <c r="D686" i="1"/>
  <c r="AC686" i="1"/>
  <c r="CQ686" i="1" s="1"/>
  <c r="P686" i="1" s="1"/>
  <c r="AD686" i="1"/>
  <c r="AE686" i="1"/>
  <c r="CS686" i="1" s="1"/>
  <c r="R686" i="1" s="1"/>
  <c r="GK686" i="1" s="1"/>
  <c r="AF686" i="1"/>
  <c r="AG686" i="1"/>
  <c r="CU686" i="1" s="1"/>
  <c r="T686" i="1" s="1"/>
  <c r="AH686" i="1"/>
  <c r="CV686" i="1" s="1"/>
  <c r="U686" i="1" s="1"/>
  <c r="AI686" i="1"/>
  <c r="CW686" i="1" s="1"/>
  <c r="V686" i="1" s="1"/>
  <c r="AJ686" i="1"/>
  <c r="CX686" i="1" s="1"/>
  <c r="W686" i="1" s="1"/>
  <c r="FR686" i="1"/>
  <c r="GL686" i="1"/>
  <c r="GN686" i="1"/>
  <c r="GP686" i="1"/>
  <c r="C687" i="1"/>
  <c r="D687" i="1"/>
  <c r="AC687" i="1"/>
  <c r="CQ687" i="1" s="1"/>
  <c r="P687" i="1" s="1"/>
  <c r="AD687" i="1"/>
  <c r="CR687" i="1" s="1"/>
  <c r="Q687" i="1" s="1"/>
  <c r="AE687" i="1"/>
  <c r="AF687" i="1"/>
  <c r="AG687" i="1"/>
  <c r="CU687" i="1"/>
  <c r="T687" i="1" s="1"/>
  <c r="AH687" i="1"/>
  <c r="CV687" i="1" s="1"/>
  <c r="U687" i="1" s="1"/>
  <c r="AI687" i="1"/>
  <c r="CW687" i="1" s="1"/>
  <c r="V687" i="1" s="1"/>
  <c r="AJ687" i="1"/>
  <c r="CX687" i="1" s="1"/>
  <c r="W687" i="1" s="1"/>
  <c r="CS687" i="1"/>
  <c r="R687" i="1" s="1"/>
  <c r="GK687" i="1" s="1"/>
  <c r="FR687" i="1"/>
  <c r="GL687" i="1"/>
  <c r="GN687" i="1"/>
  <c r="GP687" i="1"/>
  <c r="C688" i="1"/>
  <c r="D688" i="1"/>
  <c r="AC688" i="1"/>
  <c r="AD688" i="1"/>
  <c r="CR688" i="1" s="1"/>
  <c r="Q688" i="1" s="1"/>
  <c r="AE688" i="1"/>
  <c r="CS688" i="1" s="1"/>
  <c r="R688" i="1" s="1"/>
  <c r="GK688" i="1" s="1"/>
  <c r="AF688" i="1"/>
  <c r="AG688" i="1"/>
  <c r="CU688" i="1" s="1"/>
  <c r="T688" i="1" s="1"/>
  <c r="AH688" i="1"/>
  <c r="CV688" i="1" s="1"/>
  <c r="U688" i="1" s="1"/>
  <c r="AI688" i="1"/>
  <c r="CW688" i="1" s="1"/>
  <c r="V688" i="1" s="1"/>
  <c r="AJ688" i="1"/>
  <c r="CX688" i="1" s="1"/>
  <c r="W688" i="1" s="1"/>
  <c r="FR688" i="1"/>
  <c r="GL688" i="1"/>
  <c r="GN688" i="1"/>
  <c r="GP688" i="1"/>
  <c r="C689" i="1"/>
  <c r="D689" i="1"/>
  <c r="AC689" i="1"/>
  <c r="CQ689" i="1" s="1"/>
  <c r="P689" i="1" s="1"/>
  <c r="AD689" i="1"/>
  <c r="CR689" i="1"/>
  <c r="Q689" i="1" s="1"/>
  <c r="AE689" i="1"/>
  <c r="CS689" i="1" s="1"/>
  <c r="R689" i="1" s="1"/>
  <c r="GK689" i="1" s="1"/>
  <c r="AF689" i="1"/>
  <c r="AG689" i="1"/>
  <c r="CU689" i="1" s="1"/>
  <c r="T689" i="1"/>
  <c r="AH689" i="1"/>
  <c r="CV689" i="1" s="1"/>
  <c r="U689" i="1" s="1"/>
  <c r="AI689" i="1"/>
  <c r="CW689" i="1" s="1"/>
  <c r="V689" i="1"/>
  <c r="AJ689" i="1"/>
  <c r="CX689" i="1" s="1"/>
  <c r="W689" i="1" s="1"/>
  <c r="FR689" i="1"/>
  <c r="GL689" i="1"/>
  <c r="GN689" i="1"/>
  <c r="GP689" i="1"/>
  <c r="C690" i="1"/>
  <c r="D690" i="1"/>
  <c r="AC690" i="1"/>
  <c r="AD690" i="1"/>
  <c r="CR690" i="1"/>
  <c r="Q690" i="1" s="1"/>
  <c r="AE690" i="1"/>
  <c r="CS690" i="1" s="1"/>
  <c r="R690" i="1" s="1"/>
  <c r="GK690" i="1" s="1"/>
  <c r="AF690" i="1"/>
  <c r="CT690" i="1" s="1"/>
  <c r="S690" i="1" s="1"/>
  <c r="AG690" i="1"/>
  <c r="CU690" i="1" s="1"/>
  <c r="T690" i="1" s="1"/>
  <c r="AH690" i="1"/>
  <c r="CV690" i="1"/>
  <c r="U690" i="1" s="1"/>
  <c r="AI690" i="1"/>
  <c r="CW690" i="1" s="1"/>
  <c r="V690" i="1" s="1"/>
  <c r="AJ690" i="1"/>
  <c r="CX690" i="1" s="1"/>
  <c r="W690" i="1" s="1"/>
  <c r="FR690" i="1"/>
  <c r="GL690" i="1"/>
  <c r="GN690" i="1"/>
  <c r="GP690" i="1"/>
  <c r="C691" i="1"/>
  <c r="D691" i="1"/>
  <c r="AC691" i="1"/>
  <c r="CQ691" i="1"/>
  <c r="P691" i="1" s="1"/>
  <c r="AD691" i="1"/>
  <c r="AE691" i="1"/>
  <c r="CS691" i="1" s="1"/>
  <c r="R691" i="1" s="1"/>
  <c r="AF691" i="1"/>
  <c r="AG691" i="1"/>
  <c r="CU691" i="1" s="1"/>
  <c r="T691" i="1" s="1"/>
  <c r="AH691" i="1"/>
  <c r="CV691" i="1" s="1"/>
  <c r="U691" i="1"/>
  <c r="AI691" i="1"/>
  <c r="CW691" i="1"/>
  <c r="V691" i="1" s="1"/>
  <c r="AJ691" i="1"/>
  <c r="CX691" i="1"/>
  <c r="W691" i="1" s="1"/>
  <c r="GK691" i="1"/>
  <c r="FR691" i="1"/>
  <c r="GL691" i="1"/>
  <c r="GN691" i="1"/>
  <c r="GP691" i="1"/>
  <c r="C692" i="1"/>
  <c r="D692" i="1"/>
  <c r="AC692" i="1"/>
  <c r="CQ692" i="1"/>
  <c r="P692" i="1" s="1"/>
  <c r="AD692" i="1"/>
  <c r="AE692" i="1"/>
  <c r="CS692" i="1" s="1"/>
  <c r="R692" i="1" s="1"/>
  <c r="GK692" i="1" s="1"/>
  <c r="AF692" i="1"/>
  <c r="AG692" i="1"/>
  <c r="CU692" i="1"/>
  <c r="T692" i="1" s="1"/>
  <c r="AH692" i="1"/>
  <c r="CV692" i="1" s="1"/>
  <c r="U692" i="1" s="1"/>
  <c r="AI692" i="1"/>
  <c r="AJ692" i="1"/>
  <c r="CX692" i="1" s="1"/>
  <c r="W692" i="1" s="1"/>
  <c r="CW692" i="1"/>
  <c r="V692" i="1" s="1"/>
  <c r="FR692" i="1"/>
  <c r="GL692" i="1"/>
  <c r="GN692" i="1"/>
  <c r="GP692" i="1"/>
  <c r="C693" i="1"/>
  <c r="D693" i="1"/>
  <c r="AC693" i="1"/>
  <c r="CQ693" i="1" s="1"/>
  <c r="P693" i="1"/>
  <c r="AD693" i="1"/>
  <c r="CR693" i="1"/>
  <c r="Q693" i="1" s="1"/>
  <c r="AE693" i="1"/>
  <c r="AF693" i="1"/>
  <c r="AG693" i="1"/>
  <c r="CU693" i="1" s="1"/>
  <c r="T693" i="1"/>
  <c r="AH693" i="1"/>
  <c r="CV693" i="1"/>
  <c r="U693" i="1" s="1"/>
  <c r="AI693" i="1"/>
  <c r="CW693" i="1"/>
  <c r="V693" i="1" s="1"/>
  <c r="AJ693" i="1"/>
  <c r="CX693" i="1"/>
  <c r="W693" i="1" s="1"/>
  <c r="CS693" i="1"/>
  <c r="R693" i="1" s="1"/>
  <c r="GK693" i="1" s="1"/>
  <c r="FR693" i="1"/>
  <c r="GL693" i="1"/>
  <c r="GN693" i="1"/>
  <c r="GP693" i="1"/>
  <c r="C694" i="1"/>
  <c r="D694" i="1"/>
  <c r="AC694" i="1"/>
  <c r="CQ694" i="1" s="1"/>
  <c r="P694" i="1" s="1"/>
  <c r="AD694" i="1"/>
  <c r="AE694" i="1"/>
  <c r="AF694" i="1"/>
  <c r="AG694" i="1"/>
  <c r="CU694" i="1" s="1"/>
  <c r="T694" i="1" s="1"/>
  <c r="AH694" i="1"/>
  <c r="CV694" i="1"/>
  <c r="U694" i="1" s="1"/>
  <c r="AI694" i="1"/>
  <c r="CW694" i="1" s="1"/>
  <c r="V694" i="1" s="1"/>
  <c r="AJ694" i="1"/>
  <c r="CX694" i="1" s="1"/>
  <c r="W694" i="1" s="1"/>
  <c r="CS694" i="1"/>
  <c r="R694" i="1" s="1"/>
  <c r="GK694" i="1" s="1"/>
  <c r="FR694" i="1"/>
  <c r="GL694" i="1"/>
  <c r="GN694" i="1"/>
  <c r="GP694" i="1"/>
  <c r="C695" i="1"/>
  <c r="D695" i="1"/>
  <c r="AC695" i="1"/>
  <c r="CQ695" i="1" s="1"/>
  <c r="P695" i="1" s="1"/>
  <c r="AD695" i="1"/>
  <c r="CR695" i="1"/>
  <c r="Q695" i="1" s="1"/>
  <c r="AE695" i="1"/>
  <c r="CS695" i="1" s="1"/>
  <c r="R695" i="1" s="1"/>
  <c r="GK695" i="1" s="1"/>
  <c r="AF695" i="1"/>
  <c r="AG695" i="1"/>
  <c r="CU695" i="1" s="1"/>
  <c r="T695" i="1" s="1"/>
  <c r="AH695" i="1"/>
  <c r="CV695" i="1" s="1"/>
  <c r="U695" i="1" s="1"/>
  <c r="AI695" i="1"/>
  <c r="CW695" i="1"/>
  <c r="V695" i="1" s="1"/>
  <c r="AJ695" i="1"/>
  <c r="CX695" i="1" s="1"/>
  <c r="W695" i="1" s="1"/>
  <c r="FR695" i="1"/>
  <c r="GL695" i="1"/>
  <c r="GN695" i="1"/>
  <c r="GP695" i="1"/>
  <c r="C696" i="1"/>
  <c r="D696" i="1"/>
  <c r="AC696" i="1"/>
  <c r="AD696" i="1"/>
  <c r="CR696" i="1"/>
  <c r="Q696" i="1" s="1"/>
  <c r="AE696" i="1"/>
  <c r="CS696" i="1" s="1"/>
  <c r="R696" i="1" s="1"/>
  <c r="GK696" i="1" s="1"/>
  <c r="AF696" i="1"/>
  <c r="AG696" i="1"/>
  <c r="CU696" i="1" s="1"/>
  <c r="T696" i="1"/>
  <c r="AH696" i="1"/>
  <c r="CV696" i="1" s="1"/>
  <c r="U696" i="1" s="1"/>
  <c r="AI696" i="1"/>
  <c r="CW696" i="1" s="1"/>
  <c r="AJ696" i="1"/>
  <c r="CX696" i="1"/>
  <c r="W696" i="1" s="1"/>
  <c r="V696" i="1"/>
  <c r="FR696" i="1"/>
  <c r="GL696" i="1"/>
  <c r="GO696" i="1"/>
  <c r="GP696" i="1"/>
  <c r="C697" i="1"/>
  <c r="D697" i="1"/>
  <c r="AC697" i="1"/>
  <c r="CQ697" i="1"/>
  <c r="P697" i="1" s="1"/>
  <c r="AD697" i="1"/>
  <c r="CR697" i="1" s="1"/>
  <c r="Q697" i="1" s="1"/>
  <c r="AE697" i="1"/>
  <c r="AF697" i="1"/>
  <c r="CT697" i="1"/>
  <c r="S697" i="1" s="1"/>
  <c r="AG697" i="1"/>
  <c r="CU697" i="1"/>
  <c r="T697" i="1"/>
  <c r="AH697" i="1"/>
  <c r="CV697" i="1" s="1"/>
  <c r="U697" i="1" s="1"/>
  <c r="AI697" i="1"/>
  <c r="CW697" i="1" s="1"/>
  <c r="V697" i="1" s="1"/>
  <c r="AJ697" i="1"/>
  <c r="CX697" i="1" s="1"/>
  <c r="W697" i="1"/>
  <c r="CS697" i="1"/>
  <c r="R697" i="1" s="1"/>
  <c r="GK697" i="1" s="1"/>
  <c r="FR697" i="1"/>
  <c r="GL697" i="1"/>
  <c r="GN697" i="1"/>
  <c r="GP697" i="1"/>
  <c r="C698" i="1"/>
  <c r="D698" i="1"/>
  <c r="AC698" i="1"/>
  <c r="CQ698" i="1" s="1"/>
  <c r="P698" i="1" s="1"/>
  <c r="CP698" i="1" s="1"/>
  <c r="O698" i="1" s="1"/>
  <c r="AD698" i="1"/>
  <c r="CR698" i="1"/>
  <c r="Q698" i="1" s="1"/>
  <c r="AE698" i="1"/>
  <c r="CS698" i="1" s="1"/>
  <c r="R698" i="1" s="1"/>
  <c r="CY698" i="1" s="1"/>
  <c r="AF698" i="1"/>
  <c r="CT698" i="1"/>
  <c r="S698" i="1" s="1"/>
  <c r="AG698" i="1"/>
  <c r="CU698" i="1" s="1"/>
  <c r="T698" i="1" s="1"/>
  <c r="AH698" i="1"/>
  <c r="CV698" i="1" s="1"/>
  <c r="U698" i="1" s="1"/>
  <c r="AI698" i="1"/>
  <c r="CW698" i="1" s="1"/>
  <c r="V698" i="1" s="1"/>
  <c r="AJ698" i="1"/>
  <c r="CX698" i="1" s="1"/>
  <c r="W698" i="1" s="1"/>
  <c r="GK698" i="1"/>
  <c r="FR698" i="1"/>
  <c r="GL698" i="1"/>
  <c r="GN698" i="1"/>
  <c r="GP698" i="1"/>
  <c r="C699" i="1"/>
  <c r="D699" i="1"/>
  <c r="AC699" i="1"/>
  <c r="CQ699" i="1" s="1"/>
  <c r="P699" i="1" s="1"/>
  <c r="AD699" i="1"/>
  <c r="CR699" i="1"/>
  <c r="Q699" i="1" s="1"/>
  <c r="AE699" i="1"/>
  <c r="CS699" i="1" s="1"/>
  <c r="R699" i="1" s="1"/>
  <c r="GK699" i="1" s="1"/>
  <c r="AF699" i="1"/>
  <c r="CT699" i="1"/>
  <c r="S699" i="1" s="1"/>
  <c r="AG699" i="1"/>
  <c r="CU699" i="1"/>
  <c r="T699" i="1" s="1"/>
  <c r="AH699" i="1"/>
  <c r="CV699" i="1" s="1"/>
  <c r="U699" i="1" s="1"/>
  <c r="AI699" i="1"/>
  <c r="CW699" i="1" s="1"/>
  <c r="V699" i="1" s="1"/>
  <c r="AJ699" i="1"/>
  <c r="CX699" i="1" s="1"/>
  <c r="W699" i="1" s="1"/>
  <c r="FR699" i="1"/>
  <c r="GL699" i="1"/>
  <c r="GN699" i="1"/>
  <c r="GP699" i="1"/>
  <c r="C700" i="1"/>
  <c r="D700" i="1"/>
  <c r="AC700" i="1"/>
  <c r="CQ700" i="1" s="1"/>
  <c r="P700" i="1" s="1"/>
  <c r="AD700" i="1"/>
  <c r="CR700" i="1" s="1"/>
  <c r="Q700" i="1" s="1"/>
  <c r="AE700" i="1"/>
  <c r="CS700" i="1"/>
  <c r="R700" i="1" s="1"/>
  <c r="AF700" i="1"/>
  <c r="CT700" i="1" s="1"/>
  <c r="S700" i="1"/>
  <c r="CY700" i="1" s="1"/>
  <c r="X700" i="1" s="1"/>
  <c r="AG700" i="1"/>
  <c r="CU700" i="1" s="1"/>
  <c r="T700" i="1" s="1"/>
  <c r="AH700" i="1"/>
  <c r="CV700" i="1" s="1"/>
  <c r="U700" i="1"/>
  <c r="AI700" i="1"/>
  <c r="AJ700" i="1"/>
  <c r="CX700" i="1" s="1"/>
  <c r="W700" i="1"/>
  <c r="CW700" i="1"/>
  <c r="V700" i="1" s="1"/>
  <c r="FR700" i="1"/>
  <c r="GL700" i="1"/>
  <c r="GN700" i="1"/>
  <c r="GP700" i="1"/>
  <c r="C701" i="1"/>
  <c r="D701" i="1"/>
  <c r="AC701" i="1"/>
  <c r="CQ701" i="1" s="1"/>
  <c r="P701" i="1" s="1"/>
  <c r="AD701" i="1"/>
  <c r="CR701" i="1" s="1"/>
  <c r="Q701" i="1" s="1"/>
  <c r="AE701" i="1"/>
  <c r="CS701" i="1" s="1"/>
  <c r="R701" i="1" s="1"/>
  <c r="GK701" i="1" s="1"/>
  <c r="AF701" i="1"/>
  <c r="CT701" i="1"/>
  <c r="S701" i="1" s="1"/>
  <c r="AG701" i="1"/>
  <c r="CU701" i="1"/>
  <c r="T701" i="1" s="1"/>
  <c r="AH701" i="1"/>
  <c r="CV701" i="1"/>
  <c r="U701" i="1" s="1"/>
  <c r="AI701" i="1"/>
  <c r="AJ701" i="1"/>
  <c r="CX701" i="1"/>
  <c r="W701" i="1" s="1"/>
  <c r="CW701" i="1"/>
  <c r="V701" i="1" s="1"/>
  <c r="FR701" i="1"/>
  <c r="GL701" i="1"/>
  <c r="GN701" i="1"/>
  <c r="GP701" i="1"/>
  <c r="C702" i="1"/>
  <c r="D702" i="1"/>
  <c r="AC702" i="1"/>
  <c r="CQ702" i="1" s="1"/>
  <c r="P702" i="1" s="1"/>
  <c r="AD702" i="1"/>
  <c r="AE702" i="1"/>
  <c r="CS702" i="1" s="1"/>
  <c r="R702" i="1" s="1"/>
  <c r="AF702" i="1"/>
  <c r="CT702" i="1"/>
  <c r="S702" i="1" s="1"/>
  <c r="AG702" i="1"/>
  <c r="CU702" i="1" s="1"/>
  <c r="T702" i="1" s="1"/>
  <c r="AH702" i="1"/>
  <c r="CV702" i="1" s="1"/>
  <c r="U702" i="1"/>
  <c r="AI702" i="1"/>
  <c r="CW702" i="1" s="1"/>
  <c r="V702" i="1" s="1"/>
  <c r="AJ702" i="1"/>
  <c r="CX702" i="1" s="1"/>
  <c r="W702" i="1" s="1"/>
  <c r="FR702" i="1"/>
  <c r="GL702" i="1"/>
  <c r="GN702" i="1"/>
  <c r="GP702" i="1"/>
  <c r="C703" i="1"/>
  <c r="D703" i="1"/>
  <c r="AC703" i="1"/>
  <c r="CQ703" i="1" s="1"/>
  <c r="P703" i="1" s="1"/>
  <c r="AD703" i="1"/>
  <c r="CR703" i="1" s="1"/>
  <c r="Q703" i="1" s="1"/>
  <c r="AE703" i="1"/>
  <c r="CS703" i="1"/>
  <c r="R703" i="1" s="1"/>
  <c r="AF703" i="1"/>
  <c r="CT703" i="1"/>
  <c r="S703" i="1" s="1"/>
  <c r="AG703" i="1"/>
  <c r="CU703" i="1" s="1"/>
  <c r="T703" i="1"/>
  <c r="AH703" i="1"/>
  <c r="CV703" i="1" s="1"/>
  <c r="U703" i="1" s="1"/>
  <c r="AI703" i="1"/>
  <c r="CW703" i="1"/>
  <c r="V703" i="1"/>
  <c r="AJ703" i="1"/>
  <c r="CX703" i="1"/>
  <c r="W703" i="1"/>
  <c r="FR703" i="1"/>
  <c r="GL703" i="1"/>
  <c r="GN703" i="1"/>
  <c r="GP703" i="1"/>
  <c r="I704" i="1"/>
  <c r="AC704" i="1"/>
  <c r="AD704" i="1"/>
  <c r="CR704" i="1"/>
  <c r="Q704" i="1"/>
  <c r="AE704" i="1"/>
  <c r="CS704" i="1"/>
  <c r="AF704" i="1"/>
  <c r="CT704" i="1" s="1"/>
  <c r="AG704" i="1"/>
  <c r="CU704" i="1" s="1"/>
  <c r="AH704" i="1"/>
  <c r="CV704" i="1" s="1"/>
  <c r="AI704" i="1"/>
  <c r="CW704" i="1" s="1"/>
  <c r="AJ704" i="1"/>
  <c r="CX704" i="1"/>
  <c r="FR704" i="1"/>
  <c r="GL704" i="1"/>
  <c r="GN704" i="1"/>
  <c r="GP704" i="1"/>
  <c r="C705" i="1"/>
  <c r="D705" i="1"/>
  <c r="AC705" i="1"/>
  <c r="AB705" i="1" s="1"/>
  <c r="AD705" i="1"/>
  <c r="CR705" i="1"/>
  <c r="Q705" i="1" s="1"/>
  <c r="AE705" i="1"/>
  <c r="CS705" i="1"/>
  <c r="R705" i="1" s="1"/>
  <c r="AF705" i="1"/>
  <c r="CT705" i="1"/>
  <c r="S705" i="1" s="1"/>
  <c r="AG705" i="1"/>
  <c r="CU705" i="1" s="1"/>
  <c r="T705" i="1" s="1"/>
  <c r="AH705" i="1"/>
  <c r="CV705" i="1" s="1"/>
  <c r="U705" i="1" s="1"/>
  <c r="AI705" i="1"/>
  <c r="CW705" i="1" s="1"/>
  <c r="V705" i="1" s="1"/>
  <c r="AJ705" i="1"/>
  <c r="CX705" i="1" s="1"/>
  <c r="W705" i="1" s="1"/>
  <c r="FR705" i="1"/>
  <c r="GL705" i="1"/>
  <c r="GN705" i="1"/>
  <c r="GP705" i="1"/>
  <c r="I706" i="1"/>
  <c r="AC706" i="1"/>
  <c r="AD706" i="1"/>
  <c r="AE706" i="1"/>
  <c r="CS706" i="1"/>
  <c r="R706" i="1" s="1"/>
  <c r="GK706" i="1" s="1"/>
  <c r="AF706" i="1"/>
  <c r="CT706" i="1" s="1"/>
  <c r="S706" i="1" s="1"/>
  <c r="AG706" i="1"/>
  <c r="CU706" i="1" s="1"/>
  <c r="AH706" i="1"/>
  <c r="CV706" i="1" s="1"/>
  <c r="U706" i="1" s="1"/>
  <c r="AI706" i="1"/>
  <c r="CW706" i="1" s="1"/>
  <c r="V706" i="1" s="1"/>
  <c r="AJ706" i="1"/>
  <c r="CX706" i="1" s="1"/>
  <c r="W706" i="1" s="1"/>
  <c r="CQ706" i="1"/>
  <c r="P706" i="1" s="1"/>
  <c r="T706" i="1"/>
  <c r="FR706" i="1"/>
  <c r="GL706" i="1"/>
  <c r="GN706" i="1"/>
  <c r="GP706" i="1"/>
  <c r="C707" i="1"/>
  <c r="D707" i="1"/>
  <c r="AC707" i="1"/>
  <c r="AD707" i="1"/>
  <c r="CR707" i="1" s="1"/>
  <c r="Q707" i="1" s="1"/>
  <c r="AE707" i="1"/>
  <c r="CS707" i="1" s="1"/>
  <c r="R707" i="1"/>
  <c r="GK707" i="1" s="1"/>
  <c r="AF707" i="1"/>
  <c r="CT707" i="1" s="1"/>
  <c r="S707" i="1" s="1"/>
  <c r="AG707" i="1"/>
  <c r="CU707" i="1"/>
  <c r="T707" i="1" s="1"/>
  <c r="AH707" i="1"/>
  <c r="CV707" i="1" s="1"/>
  <c r="U707" i="1" s="1"/>
  <c r="AI707" i="1"/>
  <c r="CW707" i="1" s="1"/>
  <c r="V707" i="1" s="1"/>
  <c r="AJ707" i="1"/>
  <c r="CX707" i="1" s="1"/>
  <c r="W707" i="1"/>
  <c r="CQ707" i="1"/>
  <c r="P707" i="1" s="1"/>
  <c r="CP707" i="1" s="1"/>
  <c r="FR707" i="1"/>
  <c r="GL707" i="1"/>
  <c r="GN707" i="1"/>
  <c r="GP707" i="1"/>
  <c r="C708" i="1"/>
  <c r="D708" i="1"/>
  <c r="T708" i="1"/>
  <c r="AC708" i="1"/>
  <c r="AD708" i="1"/>
  <c r="AE708" i="1"/>
  <c r="CS708" i="1"/>
  <c r="R708" i="1" s="1"/>
  <c r="GK708" i="1" s="1"/>
  <c r="AF708" i="1"/>
  <c r="CT708" i="1" s="1"/>
  <c r="S708" i="1" s="1"/>
  <c r="AG708" i="1"/>
  <c r="CU708" i="1" s="1"/>
  <c r="AH708" i="1"/>
  <c r="CV708" i="1" s="1"/>
  <c r="U708" i="1" s="1"/>
  <c r="AI708" i="1"/>
  <c r="CW708" i="1"/>
  <c r="V708" i="1" s="1"/>
  <c r="AJ708" i="1"/>
  <c r="CX708" i="1" s="1"/>
  <c r="W708" i="1" s="1"/>
  <c r="CR708" i="1"/>
  <c r="Q708" i="1" s="1"/>
  <c r="FR708" i="1"/>
  <c r="GL708" i="1"/>
  <c r="GN708" i="1"/>
  <c r="GP708" i="1"/>
  <c r="C709" i="1"/>
  <c r="D709" i="1"/>
  <c r="AC709" i="1"/>
  <c r="AD709" i="1"/>
  <c r="AE709" i="1"/>
  <c r="CS709" i="1"/>
  <c r="R709" i="1" s="1"/>
  <c r="GK709" i="1" s="1"/>
  <c r="AF709" i="1"/>
  <c r="CT709" i="1" s="1"/>
  <c r="S709" i="1" s="1"/>
  <c r="AG709" i="1"/>
  <c r="CU709" i="1"/>
  <c r="T709" i="1" s="1"/>
  <c r="AH709" i="1"/>
  <c r="CV709" i="1"/>
  <c r="U709" i="1"/>
  <c r="AI709" i="1"/>
  <c r="CW709" i="1" s="1"/>
  <c r="V709" i="1" s="1"/>
  <c r="AJ709" i="1"/>
  <c r="CX709" i="1"/>
  <c r="W709" i="1" s="1"/>
  <c r="CQ709" i="1"/>
  <c r="P709" i="1" s="1"/>
  <c r="CR709" i="1"/>
  <c r="Q709" i="1" s="1"/>
  <c r="FR709" i="1"/>
  <c r="GL709" i="1"/>
  <c r="GN709" i="1"/>
  <c r="GP709" i="1"/>
  <c r="C710" i="1"/>
  <c r="D710" i="1"/>
  <c r="AC710" i="1"/>
  <c r="CQ710" i="1" s="1"/>
  <c r="P710" i="1" s="1"/>
  <c r="AD710" i="1"/>
  <c r="CR710" i="1" s="1"/>
  <c r="Q710" i="1" s="1"/>
  <c r="AE710" i="1"/>
  <c r="CS710" i="1"/>
  <c r="R710" i="1" s="1"/>
  <c r="GK710" i="1" s="1"/>
  <c r="AF710" i="1"/>
  <c r="CT710" i="1" s="1"/>
  <c r="S710" i="1" s="1"/>
  <c r="CY710" i="1" s="1"/>
  <c r="X710" i="1" s="1"/>
  <c r="AG710" i="1"/>
  <c r="CU710" i="1" s="1"/>
  <c r="T710" i="1"/>
  <c r="AH710" i="1"/>
  <c r="CV710" i="1" s="1"/>
  <c r="U710" i="1" s="1"/>
  <c r="AI710" i="1"/>
  <c r="CW710" i="1" s="1"/>
  <c r="V710" i="1" s="1"/>
  <c r="AJ710" i="1"/>
  <c r="CX710" i="1"/>
  <c r="W710" i="1" s="1"/>
  <c r="FR710" i="1"/>
  <c r="GL710" i="1"/>
  <c r="GN710" i="1"/>
  <c r="GP710" i="1"/>
  <c r="I711" i="1"/>
  <c r="AC711" i="1"/>
  <c r="CQ711" i="1" s="1"/>
  <c r="AD711" i="1"/>
  <c r="AE711" i="1"/>
  <c r="AF711" i="1"/>
  <c r="AG711" i="1"/>
  <c r="CU711" i="1"/>
  <c r="T711" i="1" s="1"/>
  <c r="AH711" i="1"/>
  <c r="CV711" i="1" s="1"/>
  <c r="U711" i="1" s="1"/>
  <c r="AI711" i="1"/>
  <c r="CW711" i="1" s="1"/>
  <c r="AJ711" i="1"/>
  <c r="CX711" i="1"/>
  <c r="W711" i="1" s="1"/>
  <c r="CS711" i="1"/>
  <c r="R711" i="1" s="1"/>
  <c r="GK711" i="1" s="1"/>
  <c r="CT711" i="1"/>
  <c r="FR711" i="1"/>
  <c r="GL711" i="1"/>
  <c r="GN711" i="1"/>
  <c r="GP711" i="1"/>
  <c r="C712" i="1"/>
  <c r="D712" i="1"/>
  <c r="AC712" i="1"/>
  <c r="CQ712" i="1"/>
  <c r="P712" i="1" s="1"/>
  <c r="AD712" i="1"/>
  <c r="AE712" i="1"/>
  <c r="CS712" i="1" s="1"/>
  <c r="R712" i="1" s="1"/>
  <c r="AF712" i="1"/>
  <c r="CT712" i="1" s="1"/>
  <c r="AG712" i="1"/>
  <c r="CU712" i="1"/>
  <c r="T712" i="1" s="1"/>
  <c r="AH712" i="1"/>
  <c r="CV712" i="1" s="1"/>
  <c r="U712" i="1" s="1"/>
  <c r="AI712" i="1"/>
  <c r="CW712" i="1" s="1"/>
  <c r="V712" i="1" s="1"/>
  <c r="AJ712" i="1"/>
  <c r="CX712" i="1"/>
  <c r="W712" i="1" s="1"/>
  <c r="S712" i="1"/>
  <c r="FR712" i="1"/>
  <c r="GL712" i="1"/>
  <c r="GN712" i="1"/>
  <c r="GP712" i="1"/>
  <c r="I713" i="1"/>
  <c r="AC713" i="1"/>
  <c r="CQ713" i="1" s="1"/>
  <c r="AD713" i="1"/>
  <c r="CR713" i="1" s="1"/>
  <c r="AE713" i="1"/>
  <c r="CS713" i="1"/>
  <c r="R713" i="1" s="1"/>
  <c r="GK713" i="1" s="1"/>
  <c r="AF713" i="1"/>
  <c r="AG713" i="1"/>
  <c r="CU713" i="1" s="1"/>
  <c r="T713" i="1" s="1"/>
  <c r="AH713" i="1"/>
  <c r="CV713" i="1" s="1"/>
  <c r="U713" i="1" s="1"/>
  <c r="AI713" i="1"/>
  <c r="AJ713" i="1"/>
  <c r="CX713" i="1"/>
  <c r="W713" i="1" s="1"/>
  <c r="CT713" i="1"/>
  <c r="CW713" i="1"/>
  <c r="FR713" i="1"/>
  <c r="GL713" i="1"/>
  <c r="GN713" i="1"/>
  <c r="GP713" i="1"/>
  <c r="C714" i="1"/>
  <c r="D714" i="1"/>
  <c r="AC714" i="1"/>
  <c r="AD714" i="1"/>
  <c r="CR714" i="1" s="1"/>
  <c r="Q714" i="1"/>
  <c r="AE714" i="1"/>
  <c r="CS714" i="1" s="1"/>
  <c r="R714" i="1" s="1"/>
  <c r="AF714" i="1"/>
  <c r="AG714" i="1"/>
  <c r="CU714" i="1" s="1"/>
  <c r="T714" i="1" s="1"/>
  <c r="AH714" i="1"/>
  <c r="CV714" i="1" s="1"/>
  <c r="U714" i="1" s="1"/>
  <c r="AI714" i="1"/>
  <c r="CW714" i="1" s="1"/>
  <c r="V714" i="1" s="1"/>
  <c r="AJ714" i="1"/>
  <c r="CX714" i="1"/>
  <c r="W714" i="1" s="1"/>
  <c r="CT714" i="1"/>
  <c r="S714" i="1" s="1"/>
  <c r="FR714" i="1"/>
  <c r="GL714" i="1"/>
  <c r="GN714" i="1"/>
  <c r="GP714" i="1"/>
  <c r="I715" i="1"/>
  <c r="AC715" i="1"/>
  <c r="AD715" i="1"/>
  <c r="CR715" i="1" s="1"/>
  <c r="Q715" i="1" s="1"/>
  <c r="AE715" i="1"/>
  <c r="CS715" i="1"/>
  <c r="R715" i="1" s="1"/>
  <c r="AF715" i="1"/>
  <c r="CT715" i="1" s="1"/>
  <c r="AG715" i="1"/>
  <c r="CU715" i="1"/>
  <c r="T715" i="1" s="1"/>
  <c r="AH715" i="1"/>
  <c r="AI715" i="1"/>
  <c r="CW715" i="1"/>
  <c r="V715" i="1" s="1"/>
  <c r="AJ715" i="1"/>
  <c r="S715" i="1"/>
  <c r="CV715" i="1"/>
  <c r="U715" i="1" s="1"/>
  <c r="CX715" i="1"/>
  <c r="FR715" i="1"/>
  <c r="GL715" i="1"/>
  <c r="GN715" i="1"/>
  <c r="GP715" i="1"/>
  <c r="C716" i="1"/>
  <c r="D716" i="1"/>
  <c r="AC716" i="1"/>
  <c r="CQ716" i="1" s="1"/>
  <c r="P716" i="1" s="1"/>
  <c r="AD716" i="1"/>
  <c r="CR716" i="1"/>
  <c r="Q716" i="1" s="1"/>
  <c r="AE716" i="1"/>
  <c r="CS716" i="1" s="1"/>
  <c r="R716" i="1" s="1"/>
  <c r="CY716" i="1" s="1"/>
  <c r="X716" i="1" s="1"/>
  <c r="AF716" i="1"/>
  <c r="AG716" i="1"/>
  <c r="AH716" i="1"/>
  <c r="CV716" i="1" s="1"/>
  <c r="U716" i="1" s="1"/>
  <c r="AI716" i="1"/>
  <c r="CW716" i="1"/>
  <c r="V716" i="1"/>
  <c r="AJ716" i="1"/>
  <c r="CX716" i="1" s="1"/>
  <c r="W716" i="1" s="1"/>
  <c r="CT716" i="1"/>
  <c r="S716" i="1" s="1"/>
  <c r="CU716" i="1"/>
  <c r="T716" i="1" s="1"/>
  <c r="FR716" i="1"/>
  <c r="GL716" i="1"/>
  <c r="GN716" i="1"/>
  <c r="GP716" i="1"/>
  <c r="I717" i="1"/>
  <c r="AC717" i="1"/>
  <c r="AD717" i="1"/>
  <c r="CR717" i="1" s="1"/>
  <c r="Q717" i="1" s="1"/>
  <c r="AE717" i="1"/>
  <c r="CS717" i="1" s="1"/>
  <c r="R717" i="1" s="1"/>
  <c r="GK717" i="1" s="1"/>
  <c r="AF717" i="1"/>
  <c r="CT717" i="1" s="1"/>
  <c r="AG717" i="1"/>
  <c r="CU717" i="1"/>
  <c r="T717" i="1" s="1"/>
  <c r="AH717" i="1"/>
  <c r="CV717" i="1" s="1"/>
  <c r="U717" i="1" s="1"/>
  <c r="AI717" i="1"/>
  <c r="CW717" i="1"/>
  <c r="V717" i="1" s="1"/>
  <c r="AJ717" i="1"/>
  <c r="CX717" i="1" s="1"/>
  <c r="CQ717" i="1"/>
  <c r="P717" i="1" s="1"/>
  <c r="FR717" i="1"/>
  <c r="GL717" i="1"/>
  <c r="GN717" i="1"/>
  <c r="GP717" i="1"/>
  <c r="C718" i="1"/>
  <c r="D718" i="1"/>
  <c r="AC718" i="1"/>
  <c r="CQ718" i="1" s="1"/>
  <c r="P718" i="1" s="1"/>
  <c r="AD718" i="1"/>
  <c r="CR718" i="1" s="1"/>
  <c r="Q718" i="1" s="1"/>
  <c r="AE718" i="1"/>
  <c r="CS718" i="1" s="1"/>
  <c r="R718" i="1" s="1"/>
  <c r="AF718" i="1"/>
  <c r="CT718" i="1"/>
  <c r="S718" i="1"/>
  <c r="CY718" i="1" s="1"/>
  <c r="AG718" i="1"/>
  <c r="CU718" i="1"/>
  <c r="T718" i="1"/>
  <c r="AH718" i="1"/>
  <c r="CV718" i="1" s="1"/>
  <c r="U718" i="1" s="1"/>
  <c r="AI718" i="1"/>
  <c r="CW718" i="1"/>
  <c r="V718" i="1" s="1"/>
  <c r="AJ718" i="1"/>
  <c r="CX718" i="1"/>
  <c r="W718" i="1" s="1"/>
  <c r="FR718" i="1"/>
  <c r="GL718" i="1"/>
  <c r="GN718" i="1"/>
  <c r="GP718" i="1"/>
  <c r="C719" i="1"/>
  <c r="D719" i="1"/>
  <c r="AC719" i="1"/>
  <c r="CQ719" i="1" s="1"/>
  <c r="AD719" i="1"/>
  <c r="CR719" i="1"/>
  <c r="Q719" i="1" s="1"/>
  <c r="AE719" i="1"/>
  <c r="AF719" i="1"/>
  <c r="CT719" i="1"/>
  <c r="S719" i="1" s="1"/>
  <c r="AG719" i="1"/>
  <c r="CU719" i="1" s="1"/>
  <c r="T719" i="1" s="1"/>
  <c r="AH719" i="1"/>
  <c r="CV719" i="1" s="1"/>
  <c r="U719" i="1" s="1"/>
  <c r="AI719" i="1"/>
  <c r="CW719" i="1"/>
  <c r="V719" i="1" s="1"/>
  <c r="AJ719" i="1"/>
  <c r="CX719" i="1" s="1"/>
  <c r="W719" i="1" s="1"/>
  <c r="P719" i="1"/>
  <c r="CS719" i="1"/>
  <c r="R719" i="1" s="1"/>
  <c r="FR719" i="1"/>
  <c r="GL719" i="1"/>
  <c r="GN719" i="1"/>
  <c r="GP719" i="1"/>
  <c r="C720" i="1"/>
  <c r="D720" i="1"/>
  <c r="AC720" i="1"/>
  <c r="AD720" i="1"/>
  <c r="CR720" i="1" s="1"/>
  <c r="Q720" i="1" s="1"/>
  <c r="AE720" i="1"/>
  <c r="AF720" i="1"/>
  <c r="CT720" i="1" s="1"/>
  <c r="S720" i="1" s="1"/>
  <c r="AG720" i="1"/>
  <c r="CU720" i="1"/>
  <c r="T720" i="1" s="1"/>
  <c r="AH720" i="1"/>
  <c r="CV720" i="1" s="1"/>
  <c r="U720" i="1" s="1"/>
  <c r="AI720" i="1"/>
  <c r="CW720" i="1" s="1"/>
  <c r="V720" i="1" s="1"/>
  <c r="AJ720" i="1"/>
  <c r="CX720" i="1"/>
  <c r="W720" i="1" s="1"/>
  <c r="CS720" i="1"/>
  <c r="R720" i="1"/>
  <c r="FR720" i="1"/>
  <c r="GL720" i="1"/>
  <c r="GN720" i="1"/>
  <c r="GP720" i="1"/>
  <c r="C721" i="1"/>
  <c r="D721" i="1"/>
  <c r="AC721" i="1"/>
  <c r="AD721" i="1"/>
  <c r="CR721" i="1" s="1"/>
  <c r="Q721" i="1" s="1"/>
  <c r="AE721" i="1"/>
  <c r="CS721" i="1" s="1"/>
  <c r="R721" i="1" s="1"/>
  <c r="GK721" i="1" s="1"/>
  <c r="AF721" i="1"/>
  <c r="CT721" i="1"/>
  <c r="S721" i="1" s="1"/>
  <c r="AG721" i="1"/>
  <c r="CU721" i="1" s="1"/>
  <c r="T721" i="1" s="1"/>
  <c r="AH721" i="1"/>
  <c r="CV721" i="1"/>
  <c r="U721" i="1" s="1"/>
  <c r="AI721" i="1"/>
  <c r="CW721" i="1" s="1"/>
  <c r="V721" i="1" s="1"/>
  <c r="AJ721" i="1"/>
  <c r="CX721" i="1"/>
  <c r="W721" i="1" s="1"/>
  <c r="FR721" i="1"/>
  <c r="GL721" i="1"/>
  <c r="GN721" i="1"/>
  <c r="GP721" i="1"/>
  <c r="C722" i="1"/>
  <c r="D722" i="1"/>
  <c r="AC722" i="1"/>
  <c r="AD722" i="1"/>
  <c r="CR722" i="1" s="1"/>
  <c r="Q722" i="1" s="1"/>
  <c r="AE722" i="1"/>
  <c r="CS722" i="1" s="1"/>
  <c r="R722" i="1" s="1"/>
  <c r="GK722" i="1" s="1"/>
  <c r="AF722" i="1"/>
  <c r="CT722" i="1" s="1"/>
  <c r="S722" i="1" s="1"/>
  <c r="AG722" i="1"/>
  <c r="AH722" i="1"/>
  <c r="CV722" i="1" s="1"/>
  <c r="U722" i="1" s="1"/>
  <c r="AI722" i="1"/>
  <c r="CW722" i="1" s="1"/>
  <c r="V722" i="1" s="1"/>
  <c r="AJ722" i="1"/>
  <c r="CX722" i="1" s="1"/>
  <c r="W722" i="1" s="1"/>
  <c r="CQ722" i="1"/>
  <c r="P722" i="1" s="1"/>
  <c r="CU722" i="1"/>
  <c r="T722" i="1" s="1"/>
  <c r="FR722" i="1"/>
  <c r="GL722" i="1"/>
  <c r="GN722" i="1"/>
  <c r="GP722" i="1"/>
  <c r="B724" i="1"/>
  <c r="B557" i="1" s="1"/>
  <c r="C724" i="1"/>
  <c r="C557" i="1"/>
  <c r="D724" i="1"/>
  <c r="D557" i="1" s="1"/>
  <c r="F724" i="1"/>
  <c r="F557" i="1"/>
  <c r="G724" i="1"/>
  <c r="G557" i="1" s="1"/>
  <c r="BB724" i="1"/>
  <c r="AO724" i="1" s="1"/>
  <c r="F728" i="1" s="1"/>
  <c r="D745" i="1"/>
  <c r="E747" i="1"/>
  <c r="Z747" i="1"/>
  <c r="AA747" i="1"/>
  <c r="AM747" i="1"/>
  <c r="AN747" i="1"/>
  <c r="AV747" i="1"/>
  <c r="AW747" i="1"/>
  <c r="AX747" i="1"/>
  <c r="AY747" i="1"/>
  <c r="AZ747" i="1"/>
  <c r="BA747" i="1"/>
  <c r="BI747" i="1"/>
  <c r="BJ747" i="1"/>
  <c r="BK747" i="1"/>
  <c r="BL747" i="1"/>
  <c r="BM747" i="1"/>
  <c r="BN747" i="1"/>
  <c r="BO747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CO747" i="1"/>
  <c r="CP747" i="1"/>
  <c r="CQ747" i="1"/>
  <c r="CR747" i="1"/>
  <c r="CS747" i="1"/>
  <c r="CT747" i="1"/>
  <c r="CU747" i="1"/>
  <c r="CV747" i="1"/>
  <c r="CW747" i="1"/>
  <c r="CX747" i="1"/>
  <c r="CY747" i="1"/>
  <c r="CZ747" i="1"/>
  <c r="DA747" i="1"/>
  <c r="DB747" i="1"/>
  <c r="DC747" i="1"/>
  <c r="DD747" i="1"/>
  <c r="DE747" i="1"/>
  <c r="DF747" i="1"/>
  <c r="DG747" i="1"/>
  <c r="DH747" i="1"/>
  <c r="DI747" i="1"/>
  <c r="DJ747" i="1"/>
  <c r="DK747" i="1"/>
  <c r="DL747" i="1"/>
  <c r="DM747" i="1"/>
  <c r="DN747" i="1"/>
  <c r="AC749" i="1"/>
  <c r="CQ749" i="1" s="1"/>
  <c r="P749" i="1" s="1"/>
  <c r="AD749" i="1"/>
  <c r="CR749" i="1" s="1"/>
  <c r="Q749" i="1" s="1"/>
  <c r="AE749" i="1"/>
  <c r="CS749" i="1" s="1"/>
  <c r="R749" i="1" s="1"/>
  <c r="AF749" i="1"/>
  <c r="AG749" i="1"/>
  <c r="CU749" i="1" s="1"/>
  <c r="T749" i="1" s="1"/>
  <c r="AH749" i="1"/>
  <c r="CV749" i="1" s="1"/>
  <c r="U749" i="1" s="1"/>
  <c r="AI749" i="1"/>
  <c r="AJ749" i="1"/>
  <c r="CX749" i="1"/>
  <c r="W749" i="1" s="1"/>
  <c r="CW749" i="1"/>
  <c r="V749" i="1" s="1"/>
  <c r="FR749" i="1"/>
  <c r="GL749" i="1"/>
  <c r="GN749" i="1"/>
  <c r="GP749" i="1"/>
  <c r="AC750" i="1"/>
  <c r="AD750" i="1"/>
  <c r="AE750" i="1"/>
  <c r="CS750" i="1" s="1"/>
  <c r="R750" i="1" s="1"/>
  <c r="GK750" i="1"/>
  <c r="AF750" i="1"/>
  <c r="AG750" i="1"/>
  <c r="CU750" i="1"/>
  <c r="T750" i="1"/>
  <c r="AH750" i="1"/>
  <c r="CV750" i="1" s="1"/>
  <c r="U750" i="1" s="1"/>
  <c r="AI750" i="1"/>
  <c r="CW750" i="1" s="1"/>
  <c r="V750" i="1" s="1"/>
  <c r="AJ750" i="1"/>
  <c r="CQ750" i="1"/>
  <c r="P750" i="1"/>
  <c r="CX750" i="1"/>
  <c r="W750" i="1" s="1"/>
  <c r="FR750" i="1"/>
  <c r="GL750" i="1"/>
  <c r="GN750" i="1"/>
  <c r="GP750" i="1"/>
  <c r="AC751" i="1"/>
  <c r="AD751" i="1"/>
  <c r="AE751" i="1"/>
  <c r="CS751" i="1" s="1"/>
  <c r="R751" i="1" s="1"/>
  <c r="AF751" i="1"/>
  <c r="AG751" i="1"/>
  <c r="CU751" i="1" s="1"/>
  <c r="T751" i="1" s="1"/>
  <c r="AH751" i="1"/>
  <c r="CV751" i="1" s="1"/>
  <c r="U751" i="1" s="1"/>
  <c r="AI751" i="1"/>
  <c r="CW751" i="1" s="1"/>
  <c r="V751" i="1" s="1"/>
  <c r="AJ751" i="1"/>
  <c r="CX751" i="1" s="1"/>
  <c r="W751" i="1" s="1"/>
  <c r="FR751" i="1"/>
  <c r="GL751" i="1"/>
  <c r="GN751" i="1"/>
  <c r="GP751" i="1"/>
  <c r="AC752" i="1"/>
  <c r="AD752" i="1"/>
  <c r="AE752" i="1"/>
  <c r="CS752" i="1" s="1"/>
  <c r="R752" i="1" s="1"/>
  <c r="GK752" i="1" s="1"/>
  <c r="AF752" i="1"/>
  <c r="CT752" i="1"/>
  <c r="S752" i="1" s="1"/>
  <c r="AG752" i="1"/>
  <c r="AH752" i="1"/>
  <c r="CV752" i="1" s="1"/>
  <c r="U752" i="1" s="1"/>
  <c r="AI752" i="1"/>
  <c r="CW752" i="1"/>
  <c r="V752" i="1"/>
  <c r="AJ752" i="1"/>
  <c r="CX752" i="1"/>
  <c r="W752" i="1"/>
  <c r="CU752" i="1"/>
  <c r="T752" i="1" s="1"/>
  <c r="FR752" i="1"/>
  <c r="GL752" i="1"/>
  <c r="GN752" i="1"/>
  <c r="GP752" i="1"/>
  <c r="AC753" i="1"/>
  <c r="AD753" i="1"/>
  <c r="AE753" i="1"/>
  <c r="CS753" i="1"/>
  <c r="R753" i="1" s="1"/>
  <c r="GK753" i="1" s="1"/>
  <c r="AF753" i="1"/>
  <c r="AG753" i="1"/>
  <c r="CU753" i="1" s="1"/>
  <c r="T753" i="1" s="1"/>
  <c r="AH753" i="1"/>
  <c r="CV753" i="1"/>
  <c r="U753" i="1" s="1"/>
  <c r="AI753" i="1"/>
  <c r="CW753" i="1" s="1"/>
  <c r="V753" i="1" s="1"/>
  <c r="AJ753" i="1"/>
  <c r="CX753" i="1"/>
  <c r="W753" i="1" s="1"/>
  <c r="FR753" i="1"/>
  <c r="GL753" i="1"/>
  <c r="GN753" i="1"/>
  <c r="GP753" i="1"/>
  <c r="AC754" i="1"/>
  <c r="AD754" i="1"/>
  <c r="AE754" i="1"/>
  <c r="CS754" i="1"/>
  <c r="R754" i="1" s="1"/>
  <c r="GK754" i="1" s="1"/>
  <c r="AF754" i="1"/>
  <c r="CT754" i="1"/>
  <c r="S754" i="1" s="1"/>
  <c r="AG754" i="1"/>
  <c r="AH754" i="1"/>
  <c r="CV754" i="1" s="1"/>
  <c r="U754" i="1" s="1"/>
  <c r="AI754" i="1"/>
  <c r="CW754" i="1"/>
  <c r="V754" i="1" s="1"/>
  <c r="AJ754" i="1"/>
  <c r="CX754" i="1"/>
  <c r="W754" i="1"/>
  <c r="CU754" i="1"/>
  <c r="T754" i="1" s="1"/>
  <c r="FR754" i="1"/>
  <c r="GL754" i="1"/>
  <c r="GN754" i="1"/>
  <c r="GP754" i="1"/>
  <c r="AC755" i="1"/>
  <c r="AD755" i="1"/>
  <c r="AE755" i="1"/>
  <c r="CS755" i="1" s="1"/>
  <c r="R755" i="1" s="1"/>
  <c r="GK755" i="1" s="1"/>
  <c r="AF755" i="1"/>
  <c r="AG755" i="1"/>
  <c r="CU755" i="1" s="1"/>
  <c r="T755" i="1" s="1"/>
  <c r="AH755" i="1"/>
  <c r="CV755" i="1" s="1"/>
  <c r="U755" i="1" s="1"/>
  <c r="AI755" i="1"/>
  <c r="CW755" i="1" s="1"/>
  <c r="V755" i="1" s="1"/>
  <c r="AJ755" i="1"/>
  <c r="CX755" i="1" s="1"/>
  <c r="W755" i="1" s="1"/>
  <c r="FR755" i="1"/>
  <c r="GL755" i="1"/>
  <c r="GN755" i="1"/>
  <c r="GP755" i="1"/>
  <c r="AC756" i="1"/>
  <c r="AD756" i="1"/>
  <c r="CR756" i="1" s="1"/>
  <c r="AE756" i="1"/>
  <c r="CS756" i="1" s="1"/>
  <c r="R756" i="1" s="1"/>
  <c r="AF756" i="1"/>
  <c r="CT756" i="1"/>
  <c r="S756" i="1" s="1"/>
  <c r="AG756" i="1"/>
  <c r="AH756" i="1"/>
  <c r="CV756" i="1" s="1"/>
  <c r="U756" i="1" s="1"/>
  <c r="AI756" i="1"/>
  <c r="CW756" i="1"/>
  <c r="V756" i="1"/>
  <c r="AJ756" i="1"/>
  <c r="CX756" i="1"/>
  <c r="W756" i="1"/>
  <c r="CU756" i="1"/>
  <c r="T756" i="1" s="1"/>
  <c r="FR756" i="1"/>
  <c r="GL756" i="1"/>
  <c r="GN756" i="1"/>
  <c r="GP756" i="1"/>
  <c r="AC757" i="1"/>
  <c r="AD757" i="1"/>
  <c r="AE757" i="1"/>
  <c r="CS757" i="1"/>
  <c r="R757" i="1" s="1"/>
  <c r="AF757" i="1"/>
  <c r="AG757" i="1"/>
  <c r="CU757" i="1" s="1"/>
  <c r="T757" i="1" s="1"/>
  <c r="AH757" i="1"/>
  <c r="CV757" i="1"/>
  <c r="U757" i="1" s="1"/>
  <c r="AI757" i="1"/>
  <c r="CW757" i="1" s="1"/>
  <c r="V757" i="1" s="1"/>
  <c r="AJ757" i="1"/>
  <c r="CX757" i="1"/>
  <c r="W757" i="1" s="1"/>
  <c r="FR757" i="1"/>
  <c r="GL757" i="1"/>
  <c r="GN757" i="1"/>
  <c r="GP757" i="1"/>
  <c r="AC758" i="1"/>
  <c r="AD758" i="1"/>
  <c r="AE758" i="1"/>
  <c r="CS758" i="1"/>
  <c r="R758" i="1" s="1"/>
  <c r="GK758" i="1" s="1"/>
  <c r="AF758" i="1"/>
  <c r="CT758" i="1"/>
  <c r="S758" i="1" s="1"/>
  <c r="AG758" i="1"/>
  <c r="AH758" i="1"/>
  <c r="CV758" i="1" s="1"/>
  <c r="U758" i="1" s="1"/>
  <c r="AI758" i="1"/>
  <c r="CW758" i="1"/>
  <c r="V758" i="1" s="1"/>
  <c r="AJ758" i="1"/>
  <c r="CX758" i="1"/>
  <c r="W758" i="1"/>
  <c r="CU758" i="1"/>
  <c r="T758" i="1" s="1"/>
  <c r="FR758" i="1"/>
  <c r="GL758" i="1"/>
  <c r="GN758" i="1"/>
  <c r="GP758" i="1"/>
  <c r="AC759" i="1"/>
  <c r="AD759" i="1"/>
  <c r="AE759" i="1"/>
  <c r="CS759" i="1" s="1"/>
  <c r="R759" i="1" s="1"/>
  <c r="AF759" i="1"/>
  <c r="AG759" i="1"/>
  <c r="CU759" i="1" s="1"/>
  <c r="T759" i="1" s="1"/>
  <c r="AH759" i="1"/>
  <c r="CV759" i="1" s="1"/>
  <c r="U759" i="1" s="1"/>
  <c r="AI759" i="1"/>
  <c r="CW759" i="1" s="1"/>
  <c r="V759" i="1" s="1"/>
  <c r="AJ759" i="1"/>
  <c r="CX759" i="1" s="1"/>
  <c r="W759" i="1" s="1"/>
  <c r="FR759" i="1"/>
  <c r="GL759" i="1"/>
  <c r="GN759" i="1"/>
  <c r="GP759" i="1"/>
  <c r="AC760" i="1"/>
  <c r="AD760" i="1"/>
  <c r="AE760" i="1"/>
  <c r="CS760" i="1" s="1"/>
  <c r="R760" i="1" s="1"/>
  <c r="GK760" i="1" s="1"/>
  <c r="AF760" i="1"/>
  <c r="CT760" i="1"/>
  <c r="S760" i="1" s="1"/>
  <c r="AG760" i="1"/>
  <c r="AH760" i="1"/>
  <c r="CV760" i="1" s="1"/>
  <c r="U760" i="1" s="1"/>
  <c r="AI760" i="1"/>
  <c r="CW760" i="1"/>
  <c r="V760" i="1"/>
  <c r="AJ760" i="1"/>
  <c r="CX760" i="1"/>
  <c r="W760" i="1"/>
  <c r="CU760" i="1"/>
  <c r="T760" i="1" s="1"/>
  <c r="FR760" i="1"/>
  <c r="GL760" i="1"/>
  <c r="GN760" i="1"/>
  <c r="GP760" i="1"/>
  <c r="B762" i="1"/>
  <c r="B747" i="1"/>
  <c r="C762" i="1"/>
  <c r="C747" i="1" s="1"/>
  <c r="D762" i="1"/>
  <c r="D747" i="1" s="1"/>
  <c r="F762" i="1"/>
  <c r="F747" i="1" s="1"/>
  <c r="G762" i="1"/>
  <c r="G747" i="1"/>
  <c r="BB762" i="1"/>
  <c r="B784" i="1"/>
  <c r="B553" i="1"/>
  <c r="C784" i="1"/>
  <c r="C553" i="1" s="1"/>
  <c r="D784" i="1"/>
  <c r="D553" i="1"/>
  <c r="F784" i="1"/>
  <c r="F553" i="1" s="1"/>
  <c r="G784" i="1"/>
  <c r="G553" i="1" s="1"/>
  <c r="D805" i="1"/>
  <c r="E807" i="1"/>
  <c r="Z807" i="1"/>
  <c r="AA807" i="1"/>
  <c r="AM807" i="1"/>
  <c r="AN807" i="1"/>
  <c r="AV807" i="1"/>
  <c r="AW807" i="1"/>
  <c r="AX807" i="1"/>
  <c r="AY807" i="1"/>
  <c r="AZ807" i="1"/>
  <c r="BA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CV807" i="1"/>
  <c r="CW807" i="1"/>
  <c r="CX807" i="1"/>
  <c r="CY807" i="1"/>
  <c r="CZ807" i="1"/>
  <c r="DA807" i="1"/>
  <c r="DB807" i="1"/>
  <c r="DC807" i="1"/>
  <c r="DD807" i="1"/>
  <c r="DE807" i="1"/>
  <c r="DF807" i="1"/>
  <c r="DG807" i="1"/>
  <c r="DH807" i="1"/>
  <c r="DI807" i="1"/>
  <c r="DJ807" i="1"/>
  <c r="DK807" i="1"/>
  <c r="DL807" i="1"/>
  <c r="DM807" i="1"/>
  <c r="DN807" i="1"/>
  <c r="C809" i="1"/>
  <c r="D809" i="1"/>
  <c r="AC809" i="1"/>
  <c r="AD809" i="1"/>
  <c r="AE809" i="1"/>
  <c r="CS809" i="1" s="1"/>
  <c r="R809" i="1" s="1"/>
  <c r="GK809" i="1" s="1"/>
  <c r="AF809" i="1"/>
  <c r="CT809" i="1" s="1"/>
  <c r="S809" i="1" s="1"/>
  <c r="AG809" i="1"/>
  <c r="AH809" i="1"/>
  <c r="CV809" i="1" s="1"/>
  <c r="U809" i="1" s="1"/>
  <c r="AI809" i="1"/>
  <c r="CW809" i="1" s="1"/>
  <c r="V809" i="1" s="1"/>
  <c r="AJ809" i="1"/>
  <c r="CX809" i="1" s="1"/>
  <c r="W809" i="1" s="1"/>
  <c r="CU809" i="1"/>
  <c r="T809" i="1"/>
  <c r="FR809" i="1"/>
  <c r="GL809" i="1"/>
  <c r="GN809" i="1"/>
  <c r="GP809" i="1"/>
  <c r="C810" i="1"/>
  <c r="D810" i="1"/>
  <c r="AC810" i="1"/>
  <c r="AD810" i="1"/>
  <c r="CR810" i="1" s="1"/>
  <c r="Q810" i="1" s="1"/>
  <c r="AE810" i="1"/>
  <c r="CS810" i="1" s="1"/>
  <c r="R810" i="1" s="1"/>
  <c r="AF810" i="1"/>
  <c r="CT810" i="1"/>
  <c r="S810" i="1" s="1"/>
  <c r="AG810" i="1"/>
  <c r="CU810" i="1" s="1"/>
  <c r="T810" i="1" s="1"/>
  <c r="AH810" i="1"/>
  <c r="CV810" i="1"/>
  <c r="U810" i="1" s="1"/>
  <c r="AI810" i="1"/>
  <c r="CW810" i="1"/>
  <c r="V810" i="1"/>
  <c r="AJ810" i="1"/>
  <c r="CX810" i="1" s="1"/>
  <c r="W810" i="1" s="1"/>
  <c r="CQ810" i="1"/>
  <c r="P810" i="1" s="1"/>
  <c r="FR810" i="1"/>
  <c r="GL810" i="1"/>
  <c r="GN810" i="1"/>
  <c r="GP810" i="1"/>
  <c r="C811" i="1"/>
  <c r="D811" i="1"/>
  <c r="AC811" i="1"/>
  <c r="CQ811" i="1" s="1"/>
  <c r="P811" i="1" s="1"/>
  <c r="AD811" i="1"/>
  <c r="AE811" i="1"/>
  <c r="AF811" i="1"/>
  <c r="CT811" i="1"/>
  <c r="S811" i="1"/>
  <c r="AG811" i="1"/>
  <c r="CU811" i="1" s="1"/>
  <c r="T811" i="1" s="1"/>
  <c r="AH811" i="1"/>
  <c r="CV811" i="1"/>
  <c r="U811" i="1"/>
  <c r="AI811" i="1"/>
  <c r="CW811" i="1" s="1"/>
  <c r="V811" i="1" s="1"/>
  <c r="AJ811" i="1"/>
  <c r="CX811" i="1"/>
  <c r="W811" i="1"/>
  <c r="CS811" i="1"/>
  <c r="R811" i="1" s="1"/>
  <c r="GK811" i="1" s="1"/>
  <c r="FR811" i="1"/>
  <c r="GL811" i="1"/>
  <c r="GN811" i="1"/>
  <c r="GP811" i="1"/>
  <c r="C812" i="1"/>
  <c r="D812" i="1"/>
  <c r="AC812" i="1"/>
  <c r="AD812" i="1"/>
  <c r="CR812" i="1" s="1"/>
  <c r="Q812" i="1" s="1"/>
  <c r="AE812" i="1"/>
  <c r="CS812" i="1"/>
  <c r="R812" i="1" s="1"/>
  <c r="GK812" i="1" s="1"/>
  <c r="AF812" i="1"/>
  <c r="CT812" i="1" s="1"/>
  <c r="S812" i="1" s="1"/>
  <c r="CY812" i="1" s="1"/>
  <c r="X812" i="1" s="1"/>
  <c r="AG812" i="1"/>
  <c r="CU812" i="1" s="1"/>
  <c r="T812" i="1" s="1"/>
  <c r="AH812" i="1"/>
  <c r="CV812" i="1"/>
  <c r="U812" i="1" s="1"/>
  <c r="AI812" i="1"/>
  <c r="CW812" i="1"/>
  <c r="V812" i="1"/>
  <c r="AJ812" i="1"/>
  <c r="CX812" i="1" s="1"/>
  <c r="W812" i="1" s="1"/>
  <c r="FR812" i="1"/>
  <c r="GL812" i="1"/>
  <c r="GN812" i="1"/>
  <c r="GP812" i="1"/>
  <c r="C813" i="1"/>
  <c r="D813" i="1"/>
  <c r="AC813" i="1"/>
  <c r="CQ813" i="1" s="1"/>
  <c r="P813" i="1" s="1"/>
  <c r="AD813" i="1"/>
  <c r="CR813" i="1" s="1"/>
  <c r="Q813" i="1" s="1"/>
  <c r="CP813" i="1" s="1"/>
  <c r="O813" i="1" s="1"/>
  <c r="GO813" i="1" s="1"/>
  <c r="AE813" i="1"/>
  <c r="AF813" i="1"/>
  <c r="CT813" i="1"/>
  <c r="S813" i="1"/>
  <c r="AG813" i="1"/>
  <c r="CU813" i="1" s="1"/>
  <c r="T813" i="1" s="1"/>
  <c r="AH813" i="1"/>
  <c r="CV813" i="1"/>
  <c r="U813" i="1"/>
  <c r="AI813" i="1"/>
  <c r="CW813" i="1" s="1"/>
  <c r="V813" i="1" s="1"/>
  <c r="AJ813" i="1"/>
  <c r="CX813" i="1"/>
  <c r="W813" i="1"/>
  <c r="CS813" i="1"/>
  <c r="R813" i="1" s="1"/>
  <c r="GK813" i="1" s="1"/>
  <c r="FR813" i="1"/>
  <c r="GL813" i="1"/>
  <c r="GN813" i="1"/>
  <c r="GP813" i="1"/>
  <c r="C814" i="1"/>
  <c r="D814" i="1"/>
  <c r="AC814" i="1"/>
  <c r="CQ814" i="1" s="1"/>
  <c r="P814" i="1" s="1"/>
  <c r="AD814" i="1"/>
  <c r="AE814" i="1"/>
  <c r="CS814" i="1" s="1"/>
  <c r="R814" i="1" s="1"/>
  <c r="GK814" i="1" s="1"/>
  <c r="AF814" i="1"/>
  <c r="AG814" i="1"/>
  <c r="CU814" i="1" s="1"/>
  <c r="T814" i="1" s="1"/>
  <c r="AH814" i="1"/>
  <c r="CV814" i="1"/>
  <c r="U814" i="1"/>
  <c r="AI814" i="1"/>
  <c r="CW814" i="1"/>
  <c r="V814" i="1"/>
  <c r="AJ814" i="1"/>
  <c r="CX814" i="1" s="1"/>
  <c r="W814" i="1" s="1"/>
  <c r="FR814" i="1"/>
  <c r="GL814" i="1"/>
  <c r="GN814" i="1"/>
  <c r="GP814" i="1"/>
  <c r="C815" i="1"/>
  <c r="D815" i="1"/>
  <c r="AC815" i="1"/>
  <c r="CQ815" i="1"/>
  <c r="P815" i="1"/>
  <c r="AD815" i="1"/>
  <c r="CR815" i="1" s="1"/>
  <c r="Q815" i="1" s="1"/>
  <c r="AE815" i="1"/>
  <c r="AF815" i="1"/>
  <c r="CT815" i="1"/>
  <c r="S815" i="1" s="1"/>
  <c r="CZ815" i="1" s="1"/>
  <c r="Y815" i="1" s="1"/>
  <c r="AG815" i="1"/>
  <c r="AH815" i="1"/>
  <c r="CV815" i="1"/>
  <c r="U815" i="1" s="1"/>
  <c r="AI815" i="1"/>
  <c r="AJ815" i="1"/>
  <c r="CX815" i="1"/>
  <c r="W815" i="1" s="1"/>
  <c r="CS815" i="1"/>
  <c r="R815" i="1"/>
  <c r="GK815" i="1"/>
  <c r="CU815" i="1"/>
  <c r="T815" i="1" s="1"/>
  <c r="CW815" i="1"/>
  <c r="V815" i="1"/>
  <c r="FR815" i="1"/>
  <c r="GL815" i="1"/>
  <c r="GN815" i="1"/>
  <c r="GP815" i="1"/>
  <c r="C816" i="1"/>
  <c r="D816" i="1"/>
  <c r="AC816" i="1"/>
  <c r="AD816" i="1"/>
  <c r="CR816" i="1" s="1"/>
  <c r="AE816" i="1"/>
  <c r="CS816" i="1" s="1"/>
  <c r="R816" i="1" s="1"/>
  <c r="GK816" i="1"/>
  <c r="AF816" i="1"/>
  <c r="AG816" i="1"/>
  <c r="CU816" i="1" s="1"/>
  <c r="T816" i="1" s="1"/>
  <c r="AH816" i="1"/>
  <c r="CV816" i="1" s="1"/>
  <c r="U816" i="1" s="1"/>
  <c r="AI816" i="1"/>
  <c r="CW816" i="1"/>
  <c r="V816" i="1" s="1"/>
  <c r="AJ816" i="1"/>
  <c r="CX816" i="1"/>
  <c r="W816" i="1"/>
  <c r="CQ816" i="1"/>
  <c r="P816" i="1" s="1"/>
  <c r="FR816" i="1"/>
  <c r="GL816" i="1"/>
  <c r="GN816" i="1"/>
  <c r="GP816" i="1"/>
  <c r="C817" i="1"/>
  <c r="D817" i="1"/>
  <c r="AC817" i="1"/>
  <c r="CQ817" i="1" s="1"/>
  <c r="P817" i="1" s="1"/>
  <c r="AD817" i="1"/>
  <c r="AE817" i="1"/>
  <c r="AF817" i="1"/>
  <c r="AG817" i="1"/>
  <c r="CU817" i="1" s="1"/>
  <c r="T817" i="1" s="1"/>
  <c r="AH817" i="1"/>
  <c r="CV817" i="1"/>
  <c r="U817" i="1" s="1"/>
  <c r="AI817" i="1"/>
  <c r="AJ817" i="1"/>
  <c r="CX817" i="1"/>
  <c r="W817" i="1" s="1"/>
  <c r="CS817" i="1"/>
  <c r="R817" i="1" s="1"/>
  <c r="GK817" i="1" s="1"/>
  <c r="CW817" i="1"/>
  <c r="V817" i="1" s="1"/>
  <c r="FR817" i="1"/>
  <c r="GL817" i="1"/>
  <c r="GN817" i="1"/>
  <c r="GP817" i="1"/>
  <c r="C818" i="1"/>
  <c r="D818" i="1"/>
  <c r="AC818" i="1"/>
  <c r="AB818" i="1" s="1"/>
  <c r="AD818" i="1"/>
  <c r="CR818" i="1" s="1"/>
  <c r="Q818" i="1" s="1"/>
  <c r="AE818" i="1"/>
  <c r="CS818" i="1"/>
  <c r="R818" i="1"/>
  <c r="GK818" i="1" s="1"/>
  <c r="AF818" i="1"/>
  <c r="CT818" i="1" s="1"/>
  <c r="S818" i="1" s="1"/>
  <c r="AG818" i="1"/>
  <c r="CU818" i="1"/>
  <c r="T818" i="1" s="1"/>
  <c r="AH818" i="1"/>
  <c r="CV818" i="1" s="1"/>
  <c r="U818" i="1" s="1"/>
  <c r="AI818" i="1"/>
  <c r="CW818" i="1" s="1"/>
  <c r="V818" i="1" s="1"/>
  <c r="AJ818" i="1"/>
  <c r="CX818" i="1"/>
  <c r="W818" i="1"/>
  <c r="FR818" i="1"/>
  <c r="GL818" i="1"/>
  <c r="GN818" i="1"/>
  <c r="GP818" i="1"/>
  <c r="C819" i="1"/>
  <c r="D819" i="1"/>
  <c r="AC819" i="1"/>
  <c r="CQ819" i="1"/>
  <c r="P819" i="1" s="1"/>
  <c r="CP819" i="1" s="1"/>
  <c r="O819" i="1" s="1"/>
  <c r="AD819" i="1"/>
  <c r="CR819" i="1" s="1"/>
  <c r="Q819" i="1" s="1"/>
  <c r="AE819" i="1"/>
  <c r="AF819" i="1"/>
  <c r="CT819" i="1" s="1"/>
  <c r="S819" i="1" s="1"/>
  <c r="CY819" i="1" s="1"/>
  <c r="X819" i="1" s="1"/>
  <c r="AG819" i="1"/>
  <c r="CU819" i="1" s="1"/>
  <c r="T819" i="1" s="1"/>
  <c r="AH819" i="1"/>
  <c r="CV819" i="1" s="1"/>
  <c r="U819" i="1" s="1"/>
  <c r="AI819" i="1"/>
  <c r="AJ819" i="1"/>
  <c r="CX819" i="1"/>
  <c r="W819" i="1" s="1"/>
  <c r="CS819" i="1"/>
  <c r="R819" i="1"/>
  <c r="GK819" i="1"/>
  <c r="CW819" i="1"/>
  <c r="V819" i="1"/>
  <c r="FR819" i="1"/>
  <c r="GL819" i="1"/>
  <c r="GN819" i="1"/>
  <c r="GP819" i="1"/>
  <c r="C820" i="1"/>
  <c r="D820" i="1"/>
  <c r="AC820" i="1"/>
  <c r="CQ820" i="1" s="1"/>
  <c r="P820" i="1" s="1"/>
  <c r="AD820" i="1"/>
  <c r="CR820" i="1" s="1"/>
  <c r="Q820" i="1" s="1"/>
  <c r="AE820" i="1"/>
  <c r="CS820" i="1"/>
  <c r="R820" i="1"/>
  <c r="GK820" i="1" s="1"/>
  <c r="AF820" i="1"/>
  <c r="CT820" i="1"/>
  <c r="S820" i="1"/>
  <c r="AG820" i="1"/>
  <c r="CU820" i="1" s="1"/>
  <c r="T820" i="1" s="1"/>
  <c r="AH820" i="1"/>
  <c r="CV820" i="1"/>
  <c r="U820" i="1" s="1"/>
  <c r="AI820" i="1"/>
  <c r="CW820" i="1" s="1"/>
  <c r="V820" i="1" s="1"/>
  <c r="AJ820" i="1"/>
  <c r="CX820" i="1"/>
  <c r="W820" i="1" s="1"/>
  <c r="FR820" i="1"/>
  <c r="GL820" i="1"/>
  <c r="GN820" i="1"/>
  <c r="GP820" i="1"/>
  <c r="C821" i="1"/>
  <c r="D821" i="1"/>
  <c r="AC821" i="1"/>
  <c r="CQ821" i="1" s="1"/>
  <c r="P821" i="1" s="1"/>
  <c r="AD821" i="1"/>
  <c r="AE821" i="1"/>
  <c r="AF821" i="1"/>
  <c r="CT821" i="1"/>
  <c r="S821" i="1" s="1"/>
  <c r="CZ821" i="1" s="1"/>
  <c r="Y821" i="1" s="1"/>
  <c r="AG821" i="1"/>
  <c r="AH821" i="1"/>
  <c r="CV821" i="1"/>
  <c r="U821" i="1" s="1"/>
  <c r="AI821" i="1"/>
  <c r="CW821" i="1" s="1"/>
  <c r="V821" i="1" s="1"/>
  <c r="AJ821" i="1"/>
  <c r="CX821" i="1" s="1"/>
  <c r="W821" i="1" s="1"/>
  <c r="CS821" i="1"/>
  <c r="R821" i="1" s="1"/>
  <c r="GK821" i="1" s="1"/>
  <c r="CU821" i="1"/>
  <c r="T821" i="1" s="1"/>
  <c r="FR821" i="1"/>
  <c r="GL821" i="1"/>
  <c r="GN821" i="1"/>
  <c r="GP821" i="1"/>
  <c r="C822" i="1"/>
  <c r="D822" i="1"/>
  <c r="AC822" i="1"/>
  <c r="AD822" i="1"/>
  <c r="AE822" i="1"/>
  <c r="CS822" i="1" s="1"/>
  <c r="R822" i="1" s="1"/>
  <c r="GK822" i="1"/>
  <c r="AF822" i="1"/>
  <c r="CT822" i="1" s="1"/>
  <c r="S822" i="1" s="1"/>
  <c r="CZ822" i="1" s="1"/>
  <c r="Y822" i="1" s="1"/>
  <c r="AG822" i="1"/>
  <c r="CU822" i="1" s="1"/>
  <c r="T822" i="1" s="1"/>
  <c r="AH822" i="1"/>
  <c r="CV822" i="1"/>
  <c r="U822" i="1"/>
  <c r="AI822" i="1"/>
  <c r="CW822" i="1"/>
  <c r="V822" i="1"/>
  <c r="AJ822" i="1"/>
  <c r="CX822" i="1" s="1"/>
  <c r="W822" i="1" s="1"/>
  <c r="FR822" i="1"/>
  <c r="GL822" i="1"/>
  <c r="GN822" i="1"/>
  <c r="GP822" i="1"/>
  <c r="C823" i="1"/>
  <c r="D823" i="1"/>
  <c r="AC823" i="1"/>
  <c r="CQ823" i="1"/>
  <c r="P823" i="1"/>
  <c r="AD823" i="1"/>
  <c r="AB823" i="1" s="1"/>
  <c r="AE823" i="1"/>
  <c r="AF823" i="1"/>
  <c r="CT823" i="1"/>
  <c r="S823" i="1" s="1"/>
  <c r="CZ823" i="1" s="1"/>
  <c r="Y823" i="1" s="1"/>
  <c r="AG823" i="1"/>
  <c r="AH823" i="1"/>
  <c r="CV823" i="1"/>
  <c r="U823" i="1" s="1"/>
  <c r="AI823" i="1"/>
  <c r="AJ823" i="1"/>
  <c r="CX823" i="1"/>
  <c r="W823" i="1" s="1"/>
  <c r="CS823" i="1"/>
  <c r="R823" i="1"/>
  <c r="GK823" i="1"/>
  <c r="CU823" i="1"/>
  <c r="T823" i="1" s="1"/>
  <c r="CW823" i="1"/>
  <c r="V823" i="1"/>
  <c r="FR823" i="1"/>
  <c r="GL823" i="1"/>
  <c r="GN823" i="1"/>
  <c r="GP823" i="1"/>
  <c r="C824" i="1"/>
  <c r="D824" i="1"/>
  <c r="AC824" i="1"/>
  <c r="AD824" i="1"/>
  <c r="CR824" i="1" s="1"/>
  <c r="Q824" i="1" s="1"/>
  <c r="AB824" i="1"/>
  <c r="AE824" i="1"/>
  <c r="AF824" i="1"/>
  <c r="CT824" i="1"/>
  <c r="S824" i="1"/>
  <c r="AG824" i="1"/>
  <c r="CU824" i="1" s="1"/>
  <c r="T824" i="1" s="1"/>
  <c r="AH824" i="1"/>
  <c r="CV824" i="1" s="1"/>
  <c r="U824" i="1" s="1"/>
  <c r="AI824" i="1"/>
  <c r="CW824" i="1" s="1"/>
  <c r="V824" i="1" s="1"/>
  <c r="AJ824" i="1"/>
  <c r="CX824" i="1" s="1"/>
  <c r="W824" i="1" s="1"/>
  <c r="CQ824" i="1"/>
  <c r="P824" i="1"/>
  <c r="CS824" i="1"/>
  <c r="R824" i="1" s="1"/>
  <c r="FR824" i="1"/>
  <c r="GL824" i="1"/>
  <c r="GN824" i="1"/>
  <c r="GP824" i="1"/>
  <c r="C825" i="1"/>
  <c r="D825" i="1"/>
  <c r="AC825" i="1"/>
  <c r="AD825" i="1"/>
  <c r="AE825" i="1"/>
  <c r="CS825" i="1"/>
  <c r="R825" i="1"/>
  <c r="GK825" i="1"/>
  <c r="AF825" i="1"/>
  <c r="CT825" i="1"/>
  <c r="S825" i="1"/>
  <c r="AG825" i="1"/>
  <c r="CU825" i="1" s="1"/>
  <c r="T825" i="1" s="1"/>
  <c r="AH825" i="1"/>
  <c r="CV825" i="1"/>
  <c r="U825" i="1"/>
  <c r="AI825" i="1"/>
  <c r="CW825" i="1" s="1"/>
  <c r="V825" i="1" s="1"/>
  <c r="AJ825" i="1"/>
  <c r="CX825" i="1" s="1"/>
  <c r="W825" i="1" s="1"/>
  <c r="FR825" i="1"/>
  <c r="GL825" i="1"/>
  <c r="GN825" i="1"/>
  <c r="GP825" i="1"/>
  <c r="C826" i="1"/>
  <c r="D826" i="1"/>
  <c r="AC826" i="1"/>
  <c r="CQ826" i="1" s="1"/>
  <c r="P826" i="1" s="1"/>
  <c r="CP826" i="1" s="1"/>
  <c r="O826" i="1" s="1"/>
  <c r="AD826" i="1"/>
  <c r="CR826" i="1" s="1"/>
  <c r="Q826" i="1" s="1"/>
  <c r="AE826" i="1"/>
  <c r="AF826" i="1"/>
  <c r="CT826" i="1" s="1"/>
  <c r="S826" i="1" s="1"/>
  <c r="CY826" i="1" s="1"/>
  <c r="X826" i="1" s="1"/>
  <c r="AG826" i="1"/>
  <c r="CU826" i="1" s="1"/>
  <c r="T826" i="1" s="1"/>
  <c r="AH826" i="1"/>
  <c r="CV826" i="1" s="1"/>
  <c r="U826" i="1" s="1"/>
  <c r="AI826" i="1"/>
  <c r="CW826" i="1" s="1"/>
  <c r="V826" i="1" s="1"/>
  <c r="AJ826" i="1"/>
  <c r="CX826" i="1" s="1"/>
  <c r="W826" i="1" s="1"/>
  <c r="CS826" i="1"/>
  <c r="R826" i="1" s="1"/>
  <c r="GK826" i="1" s="1"/>
  <c r="FR826" i="1"/>
  <c r="GL826" i="1"/>
  <c r="GN826" i="1"/>
  <c r="GP826" i="1"/>
  <c r="C827" i="1"/>
  <c r="D827" i="1"/>
  <c r="AC827" i="1"/>
  <c r="AD827" i="1"/>
  <c r="AB827" i="1" s="1"/>
  <c r="AE827" i="1"/>
  <c r="CS827" i="1"/>
  <c r="R827" i="1"/>
  <c r="GK827" i="1" s="1"/>
  <c r="AF827" i="1"/>
  <c r="CT827" i="1" s="1"/>
  <c r="S827" i="1" s="1"/>
  <c r="AG827" i="1"/>
  <c r="CU827" i="1" s="1"/>
  <c r="T827" i="1" s="1"/>
  <c r="AH827" i="1"/>
  <c r="CV827" i="1" s="1"/>
  <c r="U827" i="1" s="1"/>
  <c r="AI827" i="1"/>
  <c r="CW827" i="1"/>
  <c r="V827" i="1" s="1"/>
  <c r="AJ827" i="1"/>
  <c r="CX827" i="1" s="1"/>
  <c r="W827" i="1" s="1"/>
  <c r="FR827" i="1"/>
  <c r="GL827" i="1"/>
  <c r="GN827" i="1"/>
  <c r="GP827" i="1"/>
  <c r="C828" i="1"/>
  <c r="D828" i="1"/>
  <c r="AC828" i="1"/>
  <c r="AD828" i="1"/>
  <c r="CR828" i="1" s="1"/>
  <c r="AE828" i="1"/>
  <c r="CS828" i="1" s="1"/>
  <c r="R828" i="1" s="1"/>
  <c r="GK828" i="1" s="1"/>
  <c r="AF828" i="1"/>
  <c r="CT828" i="1"/>
  <c r="S828" i="1" s="1"/>
  <c r="AG828" i="1"/>
  <c r="CU828" i="1" s="1"/>
  <c r="T828" i="1" s="1"/>
  <c r="AH828" i="1"/>
  <c r="CV828" i="1"/>
  <c r="U828" i="1" s="1"/>
  <c r="AI828" i="1"/>
  <c r="CW828" i="1" s="1"/>
  <c r="V828" i="1" s="1"/>
  <c r="AJ828" i="1"/>
  <c r="CX828" i="1"/>
  <c r="W828" i="1" s="1"/>
  <c r="FR828" i="1"/>
  <c r="GL828" i="1"/>
  <c r="GN828" i="1"/>
  <c r="GP828" i="1"/>
  <c r="C829" i="1"/>
  <c r="D829" i="1"/>
  <c r="AC829" i="1"/>
  <c r="AB829" i="1" s="1"/>
  <c r="AD829" i="1"/>
  <c r="CR829" i="1" s="1"/>
  <c r="Q829" i="1" s="1"/>
  <c r="AE829" i="1"/>
  <c r="CS829" i="1"/>
  <c r="R829" i="1" s="1"/>
  <c r="GK829" i="1" s="1"/>
  <c r="AF829" i="1"/>
  <c r="CT829" i="1"/>
  <c r="S829" i="1" s="1"/>
  <c r="CY829" i="1" s="1"/>
  <c r="X829" i="1" s="1"/>
  <c r="AG829" i="1"/>
  <c r="AH829" i="1"/>
  <c r="CV829" i="1"/>
  <c r="U829" i="1" s="1"/>
  <c r="AI829" i="1"/>
  <c r="CW829" i="1"/>
  <c r="V829" i="1"/>
  <c r="AJ829" i="1"/>
  <c r="CX829" i="1" s="1"/>
  <c r="W829" i="1" s="1"/>
  <c r="CU829" i="1"/>
  <c r="T829" i="1"/>
  <c r="FR829" i="1"/>
  <c r="GL829" i="1"/>
  <c r="GN829" i="1"/>
  <c r="GP829" i="1"/>
  <c r="B831" i="1"/>
  <c r="B807" i="1" s="1"/>
  <c r="C831" i="1"/>
  <c r="C807" i="1"/>
  <c r="D831" i="1"/>
  <c r="D807" i="1" s="1"/>
  <c r="F831" i="1"/>
  <c r="F807" i="1"/>
  <c r="G831" i="1"/>
  <c r="G807" i="1" s="1"/>
  <c r="BB831" i="1"/>
  <c r="AO831" i="1" s="1"/>
  <c r="BB807" i="1"/>
  <c r="B852" i="1"/>
  <c r="B294" i="1"/>
  <c r="C852" i="1"/>
  <c r="C294" i="1"/>
  <c r="D852" i="1"/>
  <c r="D294" i="1"/>
  <c r="F852" i="1"/>
  <c r="F294" i="1"/>
  <c r="G852" i="1"/>
  <c r="G294" i="1"/>
  <c r="D873" i="1"/>
  <c r="E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CV875" i="1"/>
  <c r="CW875" i="1"/>
  <c r="CX875" i="1"/>
  <c r="CY875" i="1"/>
  <c r="CZ875" i="1"/>
  <c r="DA875" i="1"/>
  <c r="DB875" i="1"/>
  <c r="DC875" i="1"/>
  <c r="DD875" i="1"/>
  <c r="DE875" i="1"/>
  <c r="DF875" i="1"/>
  <c r="DG875" i="1"/>
  <c r="DH875" i="1"/>
  <c r="DI875" i="1"/>
  <c r="DJ875" i="1"/>
  <c r="DK875" i="1"/>
  <c r="DL875" i="1"/>
  <c r="DM875" i="1"/>
  <c r="DN875" i="1"/>
  <c r="D877" i="1"/>
  <c r="E879" i="1"/>
  <c r="Z879" i="1"/>
  <c r="AA879" i="1"/>
  <c r="AM879" i="1"/>
  <c r="AN879" i="1"/>
  <c r="AV879" i="1"/>
  <c r="AW879" i="1"/>
  <c r="AX879" i="1"/>
  <c r="AY879" i="1"/>
  <c r="AZ879" i="1"/>
  <c r="BA879" i="1"/>
  <c r="BI879" i="1"/>
  <c r="BJ879" i="1"/>
  <c r="BK879" i="1"/>
  <c r="BL879" i="1"/>
  <c r="BM879" i="1"/>
  <c r="BN879" i="1"/>
  <c r="BO879" i="1"/>
  <c r="BP879" i="1"/>
  <c r="BQ879" i="1"/>
  <c r="BR879" i="1"/>
  <c r="BS879" i="1"/>
  <c r="BT879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I879" i="1"/>
  <c r="CJ879" i="1"/>
  <c r="CK879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C879" i="1"/>
  <c r="DD879" i="1"/>
  <c r="DE879" i="1"/>
  <c r="DF879" i="1"/>
  <c r="DG879" i="1"/>
  <c r="DH879" i="1"/>
  <c r="DI879" i="1"/>
  <c r="DJ879" i="1"/>
  <c r="DK879" i="1"/>
  <c r="DL879" i="1"/>
  <c r="DM879" i="1"/>
  <c r="DN879" i="1"/>
  <c r="AC881" i="1"/>
  <c r="AD881" i="1"/>
  <c r="AE881" i="1"/>
  <c r="CS881" i="1" s="1"/>
  <c r="R881" i="1" s="1"/>
  <c r="AF881" i="1"/>
  <c r="CT881" i="1"/>
  <c r="S881" i="1" s="1"/>
  <c r="AF889" i="1" s="1"/>
  <c r="AG881" i="1"/>
  <c r="AH881" i="1"/>
  <c r="CV881" i="1"/>
  <c r="U881" i="1" s="1"/>
  <c r="AI881" i="1"/>
  <c r="CW881" i="1"/>
  <c r="V881" i="1" s="1"/>
  <c r="AJ881" i="1"/>
  <c r="CX881" i="1" s="1"/>
  <c r="W881" i="1" s="1"/>
  <c r="CU881" i="1"/>
  <c r="T881" i="1"/>
  <c r="GL881" i="1"/>
  <c r="GN881" i="1"/>
  <c r="GO881" i="1"/>
  <c r="GP881" i="1"/>
  <c r="BH889" i="1" s="1"/>
  <c r="BH879" i="1" s="1"/>
  <c r="AC882" i="1"/>
  <c r="AD882" i="1"/>
  <c r="CR882" i="1"/>
  <c r="Q882" i="1" s="1"/>
  <c r="AE882" i="1"/>
  <c r="CS882" i="1" s="1"/>
  <c r="R882" i="1" s="1"/>
  <c r="CY882" i="1" s="1"/>
  <c r="X882" i="1" s="1"/>
  <c r="AF882" i="1"/>
  <c r="AG882" i="1"/>
  <c r="CU882" i="1"/>
  <c r="T882" i="1"/>
  <c r="AH882" i="1"/>
  <c r="CV882" i="1" s="1"/>
  <c r="U882" i="1" s="1"/>
  <c r="AI882" i="1"/>
  <c r="CW882" i="1" s="1"/>
  <c r="V882" i="1" s="1"/>
  <c r="AJ882" i="1"/>
  <c r="CX882" i="1" s="1"/>
  <c r="W882" i="1" s="1"/>
  <c r="CQ882" i="1"/>
  <c r="P882" i="1" s="1"/>
  <c r="GL882" i="1"/>
  <c r="GN882" i="1"/>
  <c r="GO882" i="1"/>
  <c r="GP882" i="1"/>
  <c r="AC883" i="1"/>
  <c r="AD883" i="1"/>
  <c r="AE883" i="1"/>
  <c r="CS883" i="1" s="1"/>
  <c r="R883" i="1" s="1"/>
  <c r="AF883" i="1"/>
  <c r="CT883" i="1" s="1"/>
  <c r="S883" i="1" s="1"/>
  <c r="AG883" i="1"/>
  <c r="CU883" i="1" s="1"/>
  <c r="T883" i="1" s="1"/>
  <c r="AH883" i="1"/>
  <c r="CV883" i="1"/>
  <c r="U883" i="1" s="1"/>
  <c r="AI883" i="1"/>
  <c r="AJ883" i="1"/>
  <c r="CX883" i="1"/>
  <c r="W883" i="1" s="1"/>
  <c r="CW883" i="1"/>
  <c r="V883" i="1"/>
  <c r="GL883" i="1"/>
  <c r="GN883" i="1"/>
  <c r="GO883" i="1"/>
  <c r="GP883" i="1"/>
  <c r="AC884" i="1"/>
  <c r="AD884" i="1"/>
  <c r="CR884" i="1" s="1"/>
  <c r="Q884" i="1" s="1"/>
  <c r="AE884" i="1"/>
  <c r="CS884" i="1" s="1"/>
  <c r="R884" i="1" s="1"/>
  <c r="GK884" i="1" s="1"/>
  <c r="AF884" i="1"/>
  <c r="AG884" i="1"/>
  <c r="CU884" i="1"/>
  <c r="T884" i="1" s="1"/>
  <c r="AH884" i="1"/>
  <c r="CV884" i="1"/>
  <c r="U884" i="1" s="1"/>
  <c r="AI884" i="1"/>
  <c r="AJ884" i="1"/>
  <c r="CX884" i="1"/>
  <c r="W884" i="1" s="1"/>
  <c r="CW884" i="1"/>
  <c r="V884" i="1" s="1"/>
  <c r="GL884" i="1"/>
  <c r="GN884" i="1"/>
  <c r="GO884" i="1"/>
  <c r="GP884" i="1"/>
  <c r="AC885" i="1"/>
  <c r="AD885" i="1"/>
  <c r="CR885" i="1" s="1"/>
  <c r="Q885" i="1" s="1"/>
  <c r="AE885" i="1"/>
  <c r="CS885" i="1" s="1"/>
  <c r="AF885" i="1"/>
  <c r="CT885" i="1" s="1"/>
  <c r="S885" i="1" s="1"/>
  <c r="AG885" i="1"/>
  <c r="CU885" i="1"/>
  <c r="T885" i="1" s="1"/>
  <c r="AH885" i="1"/>
  <c r="CV885" i="1" s="1"/>
  <c r="U885" i="1" s="1"/>
  <c r="AI885" i="1"/>
  <c r="CW885" i="1" s="1"/>
  <c r="V885" i="1" s="1"/>
  <c r="AI889" i="1" s="1"/>
  <c r="AJ885" i="1"/>
  <c r="CX885" i="1" s="1"/>
  <c r="W885" i="1" s="1"/>
  <c r="R885" i="1"/>
  <c r="GL885" i="1"/>
  <c r="GN885" i="1"/>
  <c r="GO885" i="1"/>
  <c r="GP885" i="1"/>
  <c r="AC886" i="1"/>
  <c r="AD886" i="1"/>
  <c r="CR886" i="1" s="1"/>
  <c r="Q886" i="1" s="1"/>
  <c r="AE886" i="1"/>
  <c r="AF886" i="1"/>
  <c r="AG886" i="1"/>
  <c r="CU886" i="1" s="1"/>
  <c r="T886" i="1" s="1"/>
  <c r="AH886" i="1"/>
  <c r="CV886" i="1"/>
  <c r="U886" i="1" s="1"/>
  <c r="AI886" i="1"/>
  <c r="AJ886" i="1"/>
  <c r="CX886" i="1"/>
  <c r="W886" i="1" s="1"/>
  <c r="CS886" i="1"/>
  <c r="R886" i="1" s="1"/>
  <c r="GK886" i="1" s="1"/>
  <c r="CW886" i="1"/>
  <c r="V886" i="1" s="1"/>
  <c r="GL886" i="1"/>
  <c r="GN886" i="1"/>
  <c r="GO886" i="1"/>
  <c r="GP886" i="1"/>
  <c r="AC887" i="1"/>
  <c r="AD887" i="1"/>
  <c r="AB887" i="1"/>
  <c r="AE887" i="1"/>
  <c r="CS887" i="1" s="1"/>
  <c r="R887" i="1" s="1"/>
  <c r="GK887" i="1" s="1"/>
  <c r="AF887" i="1"/>
  <c r="CT887" i="1"/>
  <c r="S887" i="1"/>
  <c r="AG887" i="1"/>
  <c r="CU887" i="1" s="1"/>
  <c r="T887" i="1" s="1"/>
  <c r="AH887" i="1"/>
  <c r="CV887" i="1"/>
  <c r="U887" i="1" s="1"/>
  <c r="AI887" i="1"/>
  <c r="CW887" i="1" s="1"/>
  <c r="V887" i="1" s="1"/>
  <c r="AJ887" i="1"/>
  <c r="CX887" i="1" s="1"/>
  <c r="W887" i="1" s="1"/>
  <c r="CQ887" i="1"/>
  <c r="P887" i="1"/>
  <c r="GL887" i="1"/>
  <c r="GN887" i="1"/>
  <c r="GO887" i="1"/>
  <c r="GP887" i="1"/>
  <c r="B889" i="1"/>
  <c r="B879" i="1"/>
  <c r="C889" i="1"/>
  <c r="C879" i="1"/>
  <c r="D889" i="1"/>
  <c r="D879" i="1"/>
  <c r="F889" i="1"/>
  <c r="F879" i="1"/>
  <c r="G889" i="1"/>
  <c r="G879" i="1" s="1"/>
  <c r="AO889" i="1"/>
  <c r="BB889" i="1"/>
  <c r="BB879" i="1" s="1"/>
  <c r="D911" i="1"/>
  <c r="E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Q913" i="1"/>
  <c r="CR913" i="1"/>
  <c r="CS913" i="1"/>
  <c r="CT913" i="1"/>
  <c r="CU913" i="1"/>
  <c r="CV913" i="1"/>
  <c r="CW913" i="1"/>
  <c r="CX913" i="1"/>
  <c r="CY913" i="1"/>
  <c r="CZ913" i="1"/>
  <c r="DA913" i="1"/>
  <c r="DB913" i="1"/>
  <c r="DC913" i="1"/>
  <c r="DD913" i="1"/>
  <c r="DE913" i="1"/>
  <c r="DF913" i="1"/>
  <c r="DG913" i="1"/>
  <c r="DH913" i="1"/>
  <c r="DI913" i="1"/>
  <c r="DJ913" i="1"/>
  <c r="DK913" i="1"/>
  <c r="DL913" i="1"/>
  <c r="DM913" i="1"/>
  <c r="DN913" i="1"/>
  <c r="D915" i="1"/>
  <c r="E917" i="1"/>
  <c r="Z917" i="1"/>
  <c r="AA917" i="1"/>
  <c r="AM917" i="1"/>
  <c r="AN917" i="1"/>
  <c r="AV917" i="1"/>
  <c r="AW917" i="1"/>
  <c r="AX917" i="1"/>
  <c r="AY917" i="1"/>
  <c r="AZ917" i="1"/>
  <c r="BA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Q917" i="1"/>
  <c r="CR917" i="1"/>
  <c r="CS917" i="1"/>
  <c r="CT917" i="1"/>
  <c r="CU917" i="1"/>
  <c r="CV917" i="1"/>
  <c r="CW917" i="1"/>
  <c r="CX917" i="1"/>
  <c r="CY917" i="1"/>
  <c r="CZ917" i="1"/>
  <c r="DA917" i="1"/>
  <c r="DB917" i="1"/>
  <c r="DC917" i="1"/>
  <c r="DD917" i="1"/>
  <c r="DE917" i="1"/>
  <c r="DF917" i="1"/>
  <c r="DG917" i="1"/>
  <c r="DH917" i="1"/>
  <c r="DI917" i="1"/>
  <c r="DJ917" i="1"/>
  <c r="DK917" i="1"/>
  <c r="DL917" i="1"/>
  <c r="DM917" i="1"/>
  <c r="DN917" i="1"/>
  <c r="C919" i="1"/>
  <c r="D919" i="1"/>
  <c r="AC919" i="1"/>
  <c r="AD919" i="1"/>
  <c r="CR919" i="1" s="1"/>
  <c r="Q919" i="1" s="1"/>
  <c r="AE919" i="1"/>
  <c r="CS919" i="1" s="1"/>
  <c r="R919" i="1" s="1"/>
  <c r="AF919" i="1"/>
  <c r="CT919" i="1" s="1"/>
  <c r="S919" i="1" s="1"/>
  <c r="AG919" i="1"/>
  <c r="AH919" i="1"/>
  <c r="CV919" i="1"/>
  <c r="U919" i="1" s="1"/>
  <c r="AI919" i="1"/>
  <c r="AJ919" i="1"/>
  <c r="CX919" i="1"/>
  <c r="W919" i="1" s="1"/>
  <c r="CU919" i="1"/>
  <c r="T919" i="1" s="1"/>
  <c r="CW919" i="1"/>
  <c r="V919" i="1" s="1"/>
  <c r="FR919" i="1"/>
  <c r="GL919" i="1"/>
  <c r="GN919" i="1"/>
  <c r="GP919" i="1"/>
  <c r="C920" i="1"/>
  <c r="D920" i="1"/>
  <c r="AC920" i="1"/>
  <c r="CQ920" i="1" s="1"/>
  <c r="P920" i="1" s="1"/>
  <c r="AD920" i="1"/>
  <c r="CR920" i="1"/>
  <c r="Q920" i="1" s="1"/>
  <c r="AE920" i="1"/>
  <c r="CS920" i="1" s="1"/>
  <c r="R920" i="1" s="1"/>
  <c r="GK920" i="1" s="1"/>
  <c r="AF920" i="1"/>
  <c r="AG920" i="1"/>
  <c r="CU920" i="1" s="1"/>
  <c r="T920" i="1" s="1"/>
  <c r="AH920" i="1"/>
  <c r="CV920" i="1"/>
  <c r="U920" i="1" s="1"/>
  <c r="AI920" i="1"/>
  <c r="CW920" i="1" s="1"/>
  <c r="AJ920" i="1"/>
  <c r="CX920" i="1" s="1"/>
  <c r="W920" i="1" s="1"/>
  <c r="V920" i="1"/>
  <c r="FR920" i="1"/>
  <c r="GL920" i="1"/>
  <c r="GN920" i="1"/>
  <c r="GP920" i="1"/>
  <c r="C921" i="1"/>
  <c r="D921" i="1"/>
  <c r="AC921" i="1"/>
  <c r="AD921" i="1"/>
  <c r="CR921" i="1" s="1"/>
  <c r="Q921" i="1" s="1"/>
  <c r="AE921" i="1"/>
  <c r="CS921" i="1"/>
  <c r="R921" i="1" s="1"/>
  <c r="AF921" i="1"/>
  <c r="AG921" i="1"/>
  <c r="CU921" i="1" s="1"/>
  <c r="T921" i="1" s="1"/>
  <c r="AH921" i="1"/>
  <c r="CV921" i="1" s="1"/>
  <c r="U921" i="1" s="1"/>
  <c r="AI921" i="1"/>
  <c r="CW921" i="1"/>
  <c r="V921" i="1" s="1"/>
  <c r="AJ921" i="1"/>
  <c r="CX921" i="1" s="1"/>
  <c r="W921" i="1" s="1"/>
  <c r="FR921" i="1"/>
  <c r="GL921" i="1"/>
  <c r="GN921" i="1"/>
  <c r="GP921" i="1"/>
  <c r="C922" i="1"/>
  <c r="D922" i="1"/>
  <c r="AC922" i="1"/>
  <c r="AD922" i="1"/>
  <c r="CR922" i="1"/>
  <c r="Q922" i="1"/>
  <c r="AE922" i="1"/>
  <c r="CS922" i="1"/>
  <c r="R922" i="1"/>
  <c r="GK922" i="1" s="1"/>
  <c r="AF922" i="1"/>
  <c r="CT922" i="1" s="1"/>
  <c r="S922" i="1" s="1"/>
  <c r="CY922" i="1" s="1"/>
  <c r="X922" i="1" s="1"/>
  <c r="AG922" i="1"/>
  <c r="CU922" i="1" s="1"/>
  <c r="T922" i="1" s="1"/>
  <c r="AH922" i="1"/>
  <c r="CV922" i="1" s="1"/>
  <c r="U922" i="1" s="1"/>
  <c r="AI922" i="1"/>
  <c r="CW922" i="1"/>
  <c r="V922" i="1" s="1"/>
  <c r="AJ922" i="1"/>
  <c r="CX922" i="1" s="1"/>
  <c r="W922" i="1" s="1"/>
  <c r="FR922" i="1"/>
  <c r="GL922" i="1"/>
  <c r="GN922" i="1"/>
  <c r="GP922" i="1"/>
  <c r="C923" i="1"/>
  <c r="D923" i="1"/>
  <c r="AC923" i="1"/>
  <c r="AD923" i="1"/>
  <c r="CR923" i="1" s="1"/>
  <c r="Q923" i="1" s="1"/>
  <c r="AE923" i="1"/>
  <c r="CS923" i="1"/>
  <c r="R923" i="1" s="1"/>
  <c r="GK923" i="1" s="1"/>
  <c r="AF923" i="1"/>
  <c r="CT923" i="1"/>
  <c r="S923" i="1"/>
  <c r="AG923" i="1"/>
  <c r="CU923" i="1" s="1"/>
  <c r="T923" i="1" s="1"/>
  <c r="AH923" i="1"/>
  <c r="CV923" i="1" s="1"/>
  <c r="U923" i="1" s="1"/>
  <c r="AI923" i="1"/>
  <c r="CW923" i="1" s="1"/>
  <c r="V923" i="1" s="1"/>
  <c r="AJ923" i="1"/>
  <c r="CX923" i="1" s="1"/>
  <c r="W923" i="1" s="1"/>
  <c r="FR923" i="1"/>
  <c r="GL923" i="1"/>
  <c r="GN923" i="1"/>
  <c r="GP923" i="1"/>
  <c r="C924" i="1"/>
  <c r="D924" i="1"/>
  <c r="AC924" i="1"/>
  <c r="AD924" i="1"/>
  <c r="CR924" i="1" s="1"/>
  <c r="Q924" i="1" s="1"/>
  <c r="AE924" i="1"/>
  <c r="CS924" i="1" s="1"/>
  <c r="R924" i="1" s="1"/>
  <c r="GK924" i="1" s="1"/>
  <c r="AF924" i="1"/>
  <c r="AG924" i="1"/>
  <c r="AH924" i="1"/>
  <c r="CV924" i="1" s="1"/>
  <c r="U924" i="1" s="1"/>
  <c r="AI924" i="1"/>
  <c r="CW924" i="1" s="1"/>
  <c r="V924" i="1"/>
  <c r="AJ924" i="1"/>
  <c r="CX924" i="1" s="1"/>
  <c r="W924" i="1" s="1"/>
  <c r="CQ924" i="1"/>
  <c r="P924" i="1" s="1"/>
  <c r="CU924" i="1"/>
  <c r="T924" i="1"/>
  <c r="FR924" i="1"/>
  <c r="GL924" i="1"/>
  <c r="GN924" i="1"/>
  <c r="GP924" i="1"/>
  <c r="C925" i="1"/>
  <c r="D925" i="1"/>
  <c r="AC925" i="1"/>
  <c r="AD925" i="1"/>
  <c r="CR925" i="1" s="1"/>
  <c r="Q925" i="1" s="1"/>
  <c r="AE925" i="1"/>
  <c r="CS925" i="1" s="1"/>
  <c r="R925" i="1" s="1"/>
  <c r="GK925" i="1" s="1"/>
  <c r="AF925" i="1"/>
  <c r="AG925" i="1"/>
  <c r="CU925" i="1" s="1"/>
  <c r="AH925" i="1"/>
  <c r="CV925" i="1"/>
  <c r="U925" i="1" s="1"/>
  <c r="AI925" i="1"/>
  <c r="CW925" i="1" s="1"/>
  <c r="V925" i="1" s="1"/>
  <c r="AJ925" i="1"/>
  <c r="CX925" i="1" s="1"/>
  <c r="W925" i="1" s="1"/>
  <c r="CQ925" i="1"/>
  <c r="P925" i="1" s="1"/>
  <c r="T925" i="1"/>
  <c r="FR925" i="1"/>
  <c r="GL925" i="1"/>
  <c r="GN925" i="1"/>
  <c r="GP925" i="1"/>
  <c r="C926" i="1"/>
  <c r="D926" i="1"/>
  <c r="AC926" i="1"/>
  <c r="AD926" i="1"/>
  <c r="AE926" i="1"/>
  <c r="CS926" i="1" s="1"/>
  <c r="R926" i="1" s="1"/>
  <c r="GK926" i="1" s="1"/>
  <c r="AF926" i="1"/>
  <c r="CT926" i="1"/>
  <c r="S926" i="1"/>
  <c r="AG926" i="1"/>
  <c r="AH926" i="1"/>
  <c r="CV926" i="1"/>
  <c r="U926" i="1"/>
  <c r="AI926" i="1"/>
  <c r="CW926" i="1"/>
  <c r="V926" i="1"/>
  <c r="AJ926" i="1"/>
  <c r="CX926" i="1" s="1"/>
  <c r="W926" i="1" s="1"/>
  <c r="CQ926" i="1"/>
  <c r="P926" i="1" s="1"/>
  <c r="CU926" i="1"/>
  <c r="T926" i="1"/>
  <c r="FR926" i="1"/>
  <c r="GL926" i="1"/>
  <c r="GN926" i="1"/>
  <c r="GP926" i="1"/>
  <c r="C927" i="1"/>
  <c r="D927" i="1"/>
  <c r="AC927" i="1"/>
  <c r="CQ927" i="1" s="1"/>
  <c r="P927" i="1" s="1"/>
  <c r="AD927" i="1"/>
  <c r="CR927" i="1"/>
  <c r="Q927" i="1" s="1"/>
  <c r="AE927" i="1"/>
  <c r="CS927" i="1"/>
  <c r="R927" i="1" s="1"/>
  <c r="GK927" i="1" s="1"/>
  <c r="AF927" i="1"/>
  <c r="AG927" i="1"/>
  <c r="AH927" i="1"/>
  <c r="CV927" i="1"/>
  <c r="U927" i="1" s="1"/>
  <c r="AI927" i="1"/>
  <c r="CW927" i="1"/>
  <c r="V927" i="1" s="1"/>
  <c r="AJ927" i="1"/>
  <c r="CX927" i="1" s="1"/>
  <c r="W927" i="1" s="1"/>
  <c r="CU927" i="1"/>
  <c r="T927" i="1" s="1"/>
  <c r="FR927" i="1"/>
  <c r="GL927" i="1"/>
  <c r="GN927" i="1"/>
  <c r="GP927" i="1"/>
  <c r="C928" i="1"/>
  <c r="D928" i="1"/>
  <c r="AC928" i="1"/>
  <c r="AD928" i="1"/>
  <c r="CR928" i="1" s="1"/>
  <c r="Q928" i="1" s="1"/>
  <c r="AE928" i="1"/>
  <c r="CS928" i="1" s="1"/>
  <c r="R928" i="1" s="1"/>
  <c r="CY928" i="1" s="1"/>
  <c r="X928" i="1" s="1"/>
  <c r="AF928" i="1"/>
  <c r="CT928" i="1" s="1"/>
  <c r="S928" i="1" s="1"/>
  <c r="AG928" i="1"/>
  <c r="CU928" i="1" s="1"/>
  <c r="T928" i="1" s="1"/>
  <c r="AH928" i="1"/>
  <c r="CV928" i="1" s="1"/>
  <c r="U928" i="1" s="1"/>
  <c r="AI928" i="1"/>
  <c r="AJ928" i="1"/>
  <c r="CX928" i="1" s="1"/>
  <c r="W928" i="1" s="1"/>
  <c r="GK928" i="1"/>
  <c r="CW928" i="1"/>
  <c r="V928" i="1" s="1"/>
  <c r="FR928" i="1"/>
  <c r="GL928" i="1"/>
  <c r="GN928" i="1"/>
  <c r="GP928" i="1"/>
  <c r="C929" i="1"/>
  <c r="D929" i="1"/>
  <c r="AC929" i="1"/>
  <c r="AD929" i="1"/>
  <c r="CR929" i="1"/>
  <c r="Q929" i="1" s="1"/>
  <c r="AE929" i="1"/>
  <c r="CS929" i="1" s="1"/>
  <c r="R929" i="1" s="1"/>
  <c r="AF929" i="1"/>
  <c r="CT929" i="1"/>
  <c r="S929" i="1" s="1"/>
  <c r="AG929" i="1"/>
  <c r="CU929" i="1" s="1"/>
  <c r="T929" i="1" s="1"/>
  <c r="AH929" i="1"/>
  <c r="CV929" i="1" s="1"/>
  <c r="U929" i="1" s="1"/>
  <c r="AI929" i="1"/>
  <c r="CW929" i="1" s="1"/>
  <c r="V929" i="1"/>
  <c r="AJ929" i="1"/>
  <c r="CX929" i="1" s="1"/>
  <c r="W929" i="1" s="1"/>
  <c r="CQ929" i="1"/>
  <c r="P929" i="1" s="1"/>
  <c r="FR929" i="1"/>
  <c r="GL929" i="1"/>
  <c r="GN929" i="1"/>
  <c r="GP929" i="1"/>
  <c r="I930" i="1"/>
  <c r="AC930" i="1"/>
  <c r="AD930" i="1"/>
  <c r="CR930" i="1"/>
  <c r="Q930" i="1"/>
  <c r="AE930" i="1"/>
  <c r="CS930" i="1" s="1"/>
  <c r="R930" i="1" s="1"/>
  <c r="AF930" i="1"/>
  <c r="AG930" i="1"/>
  <c r="CU930" i="1"/>
  <c r="AH930" i="1"/>
  <c r="CV930" i="1" s="1"/>
  <c r="AI930" i="1"/>
  <c r="CW930" i="1"/>
  <c r="AJ930" i="1"/>
  <c r="CX930" i="1" s="1"/>
  <c r="CT930" i="1"/>
  <c r="S930" i="1" s="1"/>
  <c r="FR930" i="1"/>
  <c r="GL930" i="1"/>
  <c r="GN930" i="1"/>
  <c r="GP930" i="1"/>
  <c r="C931" i="1"/>
  <c r="D931" i="1"/>
  <c r="AC931" i="1"/>
  <c r="AD931" i="1"/>
  <c r="AE931" i="1"/>
  <c r="CS931" i="1" s="1"/>
  <c r="R931" i="1" s="1"/>
  <c r="GK931" i="1" s="1"/>
  <c r="AF931" i="1"/>
  <c r="AG931" i="1"/>
  <c r="CU931" i="1" s="1"/>
  <c r="T931" i="1" s="1"/>
  <c r="AH931" i="1"/>
  <c r="CV931" i="1" s="1"/>
  <c r="U931" i="1" s="1"/>
  <c r="AI931" i="1"/>
  <c r="CW931" i="1" s="1"/>
  <c r="V931" i="1" s="1"/>
  <c r="AJ931" i="1"/>
  <c r="CX931" i="1" s="1"/>
  <c r="W931" i="1" s="1"/>
  <c r="CR931" i="1"/>
  <c r="Q931" i="1" s="1"/>
  <c r="FR931" i="1"/>
  <c r="GL931" i="1"/>
  <c r="GN931" i="1"/>
  <c r="GP931" i="1"/>
  <c r="C932" i="1"/>
  <c r="D932" i="1"/>
  <c r="AC932" i="1"/>
  <c r="CQ932" i="1" s="1"/>
  <c r="P932" i="1" s="1"/>
  <c r="AD932" i="1"/>
  <c r="CR932" i="1" s="1"/>
  <c r="Q932" i="1" s="1"/>
  <c r="AE932" i="1"/>
  <c r="CS932" i="1" s="1"/>
  <c r="R932" i="1" s="1"/>
  <c r="AF932" i="1"/>
  <c r="CT932" i="1" s="1"/>
  <c r="S932" i="1" s="1"/>
  <c r="AG932" i="1"/>
  <c r="CU932" i="1"/>
  <c r="T932" i="1" s="1"/>
  <c r="AH932" i="1"/>
  <c r="AI932" i="1"/>
  <c r="CW932" i="1" s="1"/>
  <c r="V932" i="1" s="1"/>
  <c r="AJ932" i="1"/>
  <c r="CX932" i="1"/>
  <c r="W932" i="1" s="1"/>
  <c r="CV932" i="1"/>
  <c r="U932" i="1" s="1"/>
  <c r="FR932" i="1"/>
  <c r="GL932" i="1"/>
  <c r="GN932" i="1"/>
  <c r="GP932" i="1"/>
  <c r="C933" i="1"/>
  <c r="D933" i="1"/>
  <c r="AC933" i="1"/>
  <c r="CQ933" i="1" s="1"/>
  <c r="P933" i="1" s="1"/>
  <c r="CP933" i="1" s="1"/>
  <c r="O933" i="1" s="1"/>
  <c r="AD933" i="1"/>
  <c r="CR933" i="1" s="1"/>
  <c r="Q933" i="1" s="1"/>
  <c r="AE933" i="1"/>
  <c r="CS933" i="1" s="1"/>
  <c r="R933" i="1" s="1"/>
  <c r="AF933" i="1"/>
  <c r="CT933" i="1"/>
  <c r="S933" i="1" s="1"/>
  <c r="AG933" i="1"/>
  <c r="CU933" i="1"/>
  <c r="T933" i="1"/>
  <c r="AH933" i="1"/>
  <c r="CV933" i="1" s="1"/>
  <c r="U933" i="1" s="1"/>
  <c r="AI933" i="1"/>
  <c r="CW933" i="1" s="1"/>
  <c r="V933" i="1" s="1"/>
  <c r="AJ933" i="1"/>
  <c r="CX933" i="1" s="1"/>
  <c r="W933" i="1" s="1"/>
  <c r="FR933" i="1"/>
  <c r="GL933" i="1"/>
  <c r="GN933" i="1"/>
  <c r="GP933" i="1"/>
  <c r="C934" i="1"/>
  <c r="D934" i="1"/>
  <c r="AC934" i="1"/>
  <c r="AD934" i="1"/>
  <c r="CR934" i="1"/>
  <c r="Q934" i="1" s="1"/>
  <c r="AE934" i="1"/>
  <c r="CS934" i="1" s="1"/>
  <c r="R934" i="1" s="1"/>
  <c r="GK934" i="1" s="1"/>
  <c r="AF934" i="1"/>
  <c r="CT934" i="1" s="1"/>
  <c r="S934" i="1" s="1"/>
  <c r="CZ934" i="1" s="1"/>
  <c r="Y934" i="1" s="1"/>
  <c r="AG934" i="1"/>
  <c r="CU934" i="1" s="1"/>
  <c r="T934" i="1" s="1"/>
  <c r="AH934" i="1"/>
  <c r="CV934" i="1" s="1"/>
  <c r="U934" i="1" s="1"/>
  <c r="AI934" i="1"/>
  <c r="CW934" i="1"/>
  <c r="V934" i="1" s="1"/>
  <c r="AJ934" i="1"/>
  <c r="CX934" i="1" s="1"/>
  <c r="W934" i="1" s="1"/>
  <c r="FR934" i="1"/>
  <c r="GL934" i="1"/>
  <c r="GN934" i="1"/>
  <c r="GP934" i="1"/>
  <c r="B936" i="1"/>
  <c r="B917" i="1" s="1"/>
  <c r="C936" i="1"/>
  <c r="C917" i="1" s="1"/>
  <c r="D936" i="1"/>
  <c r="D917" i="1" s="1"/>
  <c r="F936" i="1"/>
  <c r="F917" i="1" s="1"/>
  <c r="G936" i="1"/>
  <c r="G917" i="1" s="1"/>
  <c r="BB936" i="1"/>
  <c r="D957" i="1"/>
  <c r="E959" i="1"/>
  <c r="Z959" i="1"/>
  <c r="AA959" i="1"/>
  <c r="AM959" i="1"/>
  <c r="AN959" i="1"/>
  <c r="AV959" i="1"/>
  <c r="AW959" i="1"/>
  <c r="AX959" i="1"/>
  <c r="AY959" i="1"/>
  <c r="AZ959" i="1"/>
  <c r="BA959" i="1"/>
  <c r="BI959" i="1"/>
  <c r="BJ959" i="1"/>
  <c r="BK959" i="1"/>
  <c r="BL959" i="1"/>
  <c r="BM959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Q959" i="1"/>
  <c r="CR959" i="1"/>
  <c r="CS959" i="1"/>
  <c r="CT959" i="1"/>
  <c r="CU959" i="1"/>
  <c r="CV959" i="1"/>
  <c r="CW959" i="1"/>
  <c r="CX959" i="1"/>
  <c r="CY959" i="1"/>
  <c r="CZ959" i="1"/>
  <c r="DA959" i="1"/>
  <c r="DB959" i="1"/>
  <c r="DC959" i="1"/>
  <c r="DD959" i="1"/>
  <c r="DE959" i="1"/>
  <c r="DF959" i="1"/>
  <c r="DG959" i="1"/>
  <c r="DH959" i="1"/>
  <c r="DI959" i="1"/>
  <c r="DJ959" i="1"/>
  <c r="DK959" i="1"/>
  <c r="DL959" i="1"/>
  <c r="DM959" i="1"/>
  <c r="DN959" i="1"/>
  <c r="AC961" i="1"/>
  <c r="AD961" i="1"/>
  <c r="CR961" i="1" s="1"/>
  <c r="Q961" i="1" s="1"/>
  <c r="AE961" i="1"/>
  <c r="CS961" i="1" s="1"/>
  <c r="R961" i="1" s="1"/>
  <c r="AF961" i="1"/>
  <c r="AG961" i="1"/>
  <c r="CU961" i="1" s="1"/>
  <c r="T961" i="1" s="1"/>
  <c r="AH961" i="1"/>
  <c r="CV961" i="1" s="1"/>
  <c r="U961" i="1" s="1"/>
  <c r="AI961" i="1"/>
  <c r="CW961" i="1" s="1"/>
  <c r="V961" i="1" s="1"/>
  <c r="AJ961" i="1"/>
  <c r="CX961" i="1" s="1"/>
  <c r="W961" i="1" s="1"/>
  <c r="FR961" i="1"/>
  <c r="GL961" i="1"/>
  <c r="GN961" i="1"/>
  <c r="BF964" i="1" s="1"/>
  <c r="GP961" i="1"/>
  <c r="AC962" i="1"/>
  <c r="AB962" i="1" s="1"/>
  <c r="AD962" i="1"/>
  <c r="AE962" i="1"/>
  <c r="CS962" i="1" s="1"/>
  <c r="R962" i="1" s="1"/>
  <c r="GK962" i="1" s="1"/>
  <c r="AF962" i="1"/>
  <c r="CT962" i="1" s="1"/>
  <c r="S962" i="1" s="1"/>
  <c r="AG962" i="1"/>
  <c r="CU962" i="1" s="1"/>
  <c r="T962" i="1" s="1"/>
  <c r="AG964" i="1" s="1"/>
  <c r="AH962" i="1"/>
  <c r="CV962" i="1" s="1"/>
  <c r="U962" i="1" s="1"/>
  <c r="AI962" i="1"/>
  <c r="CW962" i="1"/>
  <c r="V962" i="1" s="1"/>
  <c r="AJ962" i="1"/>
  <c r="CX962" i="1" s="1"/>
  <c r="W962" i="1" s="1"/>
  <c r="AJ964" i="1" s="1"/>
  <c r="CR962" i="1"/>
  <c r="Q962" i="1" s="1"/>
  <c r="FR962" i="1"/>
  <c r="GL962" i="1"/>
  <c r="GN962" i="1"/>
  <c r="GP962" i="1"/>
  <c r="B964" i="1"/>
  <c r="B959" i="1" s="1"/>
  <c r="C964" i="1"/>
  <c r="C959" i="1" s="1"/>
  <c r="D964" i="1"/>
  <c r="D959" i="1"/>
  <c r="F964" i="1"/>
  <c r="F959" i="1"/>
  <c r="G964" i="1"/>
  <c r="G959" i="1"/>
  <c r="BB964" i="1"/>
  <c r="BB959" i="1"/>
  <c r="B986" i="1"/>
  <c r="B913" i="1" s="1"/>
  <c r="C986" i="1"/>
  <c r="C913" i="1" s="1"/>
  <c r="D986" i="1"/>
  <c r="D913" i="1" s="1"/>
  <c r="F986" i="1"/>
  <c r="F913" i="1" s="1"/>
  <c r="G986" i="1"/>
  <c r="G913" i="1" s="1"/>
  <c r="D1007" i="1"/>
  <c r="E1009" i="1"/>
  <c r="Z1009" i="1"/>
  <c r="AA1009" i="1"/>
  <c r="AM1009" i="1"/>
  <c r="AN1009" i="1"/>
  <c r="AV1009" i="1"/>
  <c r="AW1009" i="1"/>
  <c r="AX1009" i="1"/>
  <c r="AY1009" i="1"/>
  <c r="AZ1009" i="1"/>
  <c r="BA1009" i="1"/>
  <c r="BI1009" i="1"/>
  <c r="BJ1009" i="1"/>
  <c r="BK1009" i="1"/>
  <c r="BL1009" i="1"/>
  <c r="BM1009" i="1"/>
  <c r="BN1009" i="1"/>
  <c r="BO1009" i="1"/>
  <c r="BP1009" i="1"/>
  <c r="BQ1009" i="1"/>
  <c r="BR1009" i="1"/>
  <c r="BS1009" i="1"/>
  <c r="BT1009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Q1009" i="1"/>
  <c r="CR1009" i="1"/>
  <c r="CS1009" i="1"/>
  <c r="CT1009" i="1"/>
  <c r="CU1009" i="1"/>
  <c r="CV1009" i="1"/>
  <c r="CW1009" i="1"/>
  <c r="CX1009" i="1"/>
  <c r="CY1009" i="1"/>
  <c r="CZ1009" i="1"/>
  <c r="DA1009" i="1"/>
  <c r="DB1009" i="1"/>
  <c r="DC1009" i="1"/>
  <c r="DD1009" i="1"/>
  <c r="DE1009" i="1"/>
  <c r="DF1009" i="1"/>
  <c r="DG1009" i="1"/>
  <c r="DH1009" i="1"/>
  <c r="DI1009" i="1"/>
  <c r="DJ1009" i="1"/>
  <c r="DK1009" i="1"/>
  <c r="DL1009" i="1"/>
  <c r="DM1009" i="1"/>
  <c r="DN1009" i="1"/>
  <c r="C1011" i="1"/>
  <c r="D1011" i="1"/>
  <c r="AC1011" i="1"/>
  <c r="CQ1011" i="1" s="1"/>
  <c r="P1011" i="1" s="1"/>
  <c r="AD1011" i="1"/>
  <c r="AE1011" i="1"/>
  <c r="CS1011" i="1" s="1"/>
  <c r="R1011" i="1" s="1"/>
  <c r="AF1011" i="1"/>
  <c r="CT1011" i="1"/>
  <c r="S1011" i="1" s="1"/>
  <c r="AG1011" i="1"/>
  <c r="CU1011" i="1" s="1"/>
  <c r="T1011" i="1" s="1"/>
  <c r="AH1011" i="1"/>
  <c r="AI1011" i="1"/>
  <c r="CW1011" i="1" s="1"/>
  <c r="V1011" i="1" s="1"/>
  <c r="AI1017" i="1" s="1"/>
  <c r="AI1009" i="1" s="1"/>
  <c r="AJ1011" i="1"/>
  <c r="CV1011" i="1"/>
  <c r="U1011" i="1" s="1"/>
  <c r="CX1011" i="1"/>
  <c r="W1011" i="1" s="1"/>
  <c r="FR1011" i="1"/>
  <c r="GL1011" i="1"/>
  <c r="GN1011" i="1"/>
  <c r="BF1017" i="1" s="1"/>
  <c r="GP1011" i="1"/>
  <c r="C1012" i="1"/>
  <c r="D1012" i="1"/>
  <c r="AC1012" i="1"/>
  <c r="AD1012" i="1"/>
  <c r="CR1012" i="1" s="1"/>
  <c r="Q1012" i="1" s="1"/>
  <c r="AE1012" i="1"/>
  <c r="CS1012" i="1" s="1"/>
  <c r="R1012" i="1" s="1"/>
  <c r="GK1012" i="1" s="1"/>
  <c r="AF1012" i="1"/>
  <c r="CT1012" i="1" s="1"/>
  <c r="AG1012" i="1"/>
  <c r="CU1012" i="1" s="1"/>
  <c r="T1012" i="1" s="1"/>
  <c r="AH1012" i="1"/>
  <c r="CV1012" i="1" s="1"/>
  <c r="U1012" i="1" s="1"/>
  <c r="AI1012" i="1"/>
  <c r="CW1012" i="1" s="1"/>
  <c r="V1012" i="1" s="1"/>
  <c r="AJ1012" i="1"/>
  <c r="CX1012" i="1" s="1"/>
  <c r="W1012" i="1" s="1"/>
  <c r="S1012" i="1"/>
  <c r="CZ1012" i="1" s="1"/>
  <c r="Y1012" i="1" s="1"/>
  <c r="FR1012" i="1"/>
  <c r="GL1012" i="1"/>
  <c r="GN1012" i="1"/>
  <c r="GP1012" i="1"/>
  <c r="C1013" i="1"/>
  <c r="D1013" i="1"/>
  <c r="AC1013" i="1"/>
  <c r="CQ1013" i="1"/>
  <c r="P1013" i="1" s="1"/>
  <c r="AD1013" i="1"/>
  <c r="CR1013" i="1" s="1"/>
  <c r="Q1013" i="1" s="1"/>
  <c r="AE1013" i="1"/>
  <c r="CS1013" i="1" s="1"/>
  <c r="R1013" i="1" s="1"/>
  <c r="AF1013" i="1"/>
  <c r="CT1013" i="1" s="1"/>
  <c r="S1013" i="1" s="1"/>
  <c r="CZ1013" i="1" s="1"/>
  <c r="Y1013" i="1" s="1"/>
  <c r="AG1013" i="1"/>
  <c r="CU1013" i="1" s="1"/>
  <c r="T1013" i="1" s="1"/>
  <c r="AH1013" i="1"/>
  <c r="CV1013" i="1"/>
  <c r="U1013" i="1" s="1"/>
  <c r="AI1013" i="1"/>
  <c r="CW1013" i="1" s="1"/>
  <c r="V1013" i="1" s="1"/>
  <c r="AJ1013" i="1"/>
  <c r="CX1013" i="1"/>
  <c r="W1013" i="1" s="1"/>
  <c r="FR1013" i="1"/>
  <c r="GL1013" i="1"/>
  <c r="GN1013" i="1"/>
  <c r="GP1013" i="1"/>
  <c r="C1014" i="1"/>
  <c r="D1014" i="1"/>
  <c r="AC1014" i="1"/>
  <c r="AD1014" i="1"/>
  <c r="AE1014" i="1"/>
  <c r="CS1014" i="1" s="1"/>
  <c r="R1014" i="1" s="1"/>
  <c r="GK1014" i="1" s="1"/>
  <c r="AF1014" i="1"/>
  <c r="CT1014" i="1" s="1"/>
  <c r="S1014" i="1" s="1"/>
  <c r="AG1014" i="1"/>
  <c r="CU1014" i="1" s="1"/>
  <c r="T1014" i="1" s="1"/>
  <c r="AH1014" i="1"/>
  <c r="CV1014" i="1" s="1"/>
  <c r="U1014" i="1" s="1"/>
  <c r="AI1014" i="1"/>
  <c r="CW1014" i="1" s="1"/>
  <c r="V1014" i="1" s="1"/>
  <c r="AJ1014" i="1"/>
  <c r="CX1014" i="1"/>
  <c r="W1014" i="1" s="1"/>
  <c r="CR1014" i="1"/>
  <c r="Q1014" i="1" s="1"/>
  <c r="FR1014" i="1"/>
  <c r="GL1014" i="1"/>
  <c r="GN1014" i="1"/>
  <c r="GP1014" i="1"/>
  <c r="C1015" i="1"/>
  <c r="D1015" i="1"/>
  <c r="AC1015" i="1"/>
  <c r="CQ1015" i="1" s="1"/>
  <c r="P1015" i="1" s="1"/>
  <c r="AD1015" i="1"/>
  <c r="CR1015" i="1" s="1"/>
  <c r="Q1015" i="1" s="1"/>
  <c r="AE1015" i="1"/>
  <c r="CS1015" i="1"/>
  <c r="R1015" i="1"/>
  <c r="AF1015" i="1"/>
  <c r="AG1015" i="1"/>
  <c r="AH1015" i="1"/>
  <c r="CV1015" i="1" s="1"/>
  <c r="U1015" i="1" s="1"/>
  <c r="AI1015" i="1"/>
  <c r="CW1015" i="1"/>
  <c r="V1015" i="1" s="1"/>
  <c r="AJ1015" i="1"/>
  <c r="CX1015" i="1" s="1"/>
  <c r="W1015" i="1" s="1"/>
  <c r="CT1015" i="1"/>
  <c r="S1015" i="1" s="1"/>
  <c r="CU1015" i="1"/>
  <c r="T1015" i="1" s="1"/>
  <c r="FR1015" i="1"/>
  <c r="GL1015" i="1"/>
  <c r="GN1015" i="1"/>
  <c r="GP1015" i="1"/>
  <c r="B1017" i="1"/>
  <c r="B1009" i="1"/>
  <c r="C1017" i="1"/>
  <c r="C1009" i="1" s="1"/>
  <c r="D1017" i="1"/>
  <c r="D1009" i="1" s="1"/>
  <c r="F1017" i="1"/>
  <c r="F1009" i="1" s="1"/>
  <c r="G1017" i="1"/>
  <c r="G1009" i="1" s="1"/>
  <c r="BB1017" i="1"/>
  <c r="B1038" i="1"/>
  <c r="B875" i="1" s="1"/>
  <c r="C1038" i="1"/>
  <c r="C875" i="1"/>
  <c r="D1038" i="1"/>
  <c r="D875" i="1" s="1"/>
  <c r="F1038" i="1"/>
  <c r="F875" i="1" s="1"/>
  <c r="G1038" i="1"/>
  <c r="G875" i="1" s="1"/>
  <c r="B1059" i="1"/>
  <c r="B18" i="1"/>
  <c r="C1059" i="1"/>
  <c r="C18" i="1" s="1"/>
  <c r="D1059" i="1"/>
  <c r="D18" i="1" s="1"/>
  <c r="F1059" i="1"/>
  <c r="F18" i="1" s="1"/>
  <c r="G1059" i="1"/>
  <c r="G18" i="1"/>
  <c r="CP932" i="1"/>
  <c r="O932" i="1"/>
  <c r="CZ826" i="1"/>
  <c r="Y826" i="1" s="1"/>
  <c r="CQ961" i="1"/>
  <c r="P961" i="1" s="1"/>
  <c r="BB917" i="1"/>
  <c r="AO936" i="1"/>
  <c r="AO917" i="1" s="1"/>
  <c r="CQ931" i="1"/>
  <c r="P931" i="1" s="1"/>
  <c r="CT921" i="1"/>
  <c r="S921" i="1" s="1"/>
  <c r="CT920" i="1"/>
  <c r="S920" i="1" s="1"/>
  <c r="CR887" i="1"/>
  <c r="Q887" i="1"/>
  <c r="CT886" i="1"/>
  <c r="S886" i="1" s="1"/>
  <c r="CY886" i="1" s="1"/>
  <c r="X886" i="1" s="1"/>
  <c r="CT884" i="1"/>
  <c r="S884" i="1" s="1"/>
  <c r="CR883" i="1"/>
  <c r="Q883" i="1" s="1"/>
  <c r="AD889" i="1" s="1"/>
  <c r="CT882" i="1"/>
  <c r="S882" i="1" s="1"/>
  <c r="CR881" i="1"/>
  <c r="Q881" i="1"/>
  <c r="Q828" i="1"/>
  <c r="CR827" i="1"/>
  <c r="Q827" i="1" s="1"/>
  <c r="CR823" i="1"/>
  <c r="Q823" i="1" s="1"/>
  <c r="CR822" i="1"/>
  <c r="Q822" i="1" s="1"/>
  <c r="CR817" i="1"/>
  <c r="Q817" i="1" s="1"/>
  <c r="Q816" i="1"/>
  <c r="CR814" i="1"/>
  <c r="Q814" i="1"/>
  <c r="CR811" i="1"/>
  <c r="Q811" i="1" s="1"/>
  <c r="CP811" i="1" s="1"/>
  <c r="O811" i="1" s="1"/>
  <c r="CR809" i="1"/>
  <c r="Q809" i="1" s="1"/>
  <c r="CR760" i="1"/>
  <c r="Q760" i="1"/>
  <c r="CT759" i="1"/>
  <c r="S759" i="1" s="1"/>
  <c r="CR758" i="1"/>
  <c r="Q758" i="1" s="1"/>
  <c r="CT757" i="1"/>
  <c r="S757" i="1" s="1"/>
  <c r="Q756" i="1"/>
  <c r="CT755" i="1"/>
  <c r="S755" i="1" s="1"/>
  <c r="CZ755" i="1" s="1"/>
  <c r="Y755" i="1" s="1"/>
  <c r="CR754" i="1"/>
  <c r="Q754" i="1" s="1"/>
  <c r="CT753" i="1"/>
  <c r="S753" i="1" s="1"/>
  <c r="CR752" i="1"/>
  <c r="Q752" i="1" s="1"/>
  <c r="CT751" i="1"/>
  <c r="S751" i="1" s="1"/>
  <c r="CT749" i="1"/>
  <c r="S749" i="1"/>
  <c r="CQ715" i="1"/>
  <c r="P715" i="1" s="1"/>
  <c r="CP715" i="1" s="1"/>
  <c r="O715" i="1" s="1"/>
  <c r="CQ714" i="1"/>
  <c r="P714" i="1" s="1"/>
  <c r="CP714" i="1" s="1"/>
  <c r="O714" i="1" s="1"/>
  <c r="CY707" i="1"/>
  <c r="X707" i="1"/>
  <c r="CZ699" i="1"/>
  <c r="Y699" i="1" s="1"/>
  <c r="AB699" i="1"/>
  <c r="CY671" i="1"/>
  <c r="X671" i="1" s="1"/>
  <c r="CY667" i="1"/>
  <c r="X667" i="1" s="1"/>
  <c r="AB722" i="1"/>
  <c r="AB719" i="1"/>
  <c r="CP709" i="1"/>
  <c r="O709" i="1" s="1"/>
  <c r="O707" i="1"/>
  <c r="CR706" i="1"/>
  <c r="Q706" i="1" s="1"/>
  <c r="AB706" i="1"/>
  <c r="CQ704" i="1"/>
  <c r="P704" i="1"/>
  <c r="AB704" i="1"/>
  <c r="AO964" i="1"/>
  <c r="F968" i="1" s="1"/>
  <c r="AB716" i="1"/>
  <c r="CZ709" i="1"/>
  <c r="Y709" i="1" s="1"/>
  <c r="CY701" i="1"/>
  <c r="X701" i="1" s="1"/>
  <c r="AB697" i="1"/>
  <c r="CT696" i="1"/>
  <c r="S696" i="1" s="1"/>
  <c r="CZ672" i="1"/>
  <c r="Y672" i="1" s="1"/>
  <c r="CY668" i="1"/>
  <c r="X668" i="1"/>
  <c r="CY664" i="1"/>
  <c r="X664" i="1" s="1"/>
  <c r="CZ663" i="1"/>
  <c r="Y663" i="1" s="1"/>
  <c r="GK662" i="1"/>
  <c r="CY662" i="1"/>
  <c r="X662" i="1" s="1"/>
  <c r="GK660" i="1"/>
  <c r="CZ660" i="1"/>
  <c r="Y660" i="1"/>
  <c r="GK659" i="1"/>
  <c r="GK658" i="1"/>
  <c r="GK657" i="1"/>
  <c r="GK656" i="1"/>
  <c r="CQ705" i="1"/>
  <c r="P705" i="1" s="1"/>
  <c r="CP705" i="1" s="1"/>
  <c r="O705" i="1" s="1"/>
  <c r="CP699" i="1"/>
  <c r="O699" i="1" s="1"/>
  <c r="X698" i="1"/>
  <c r="CZ698" i="1"/>
  <c r="Y698" i="1" s="1"/>
  <c r="CY643" i="1"/>
  <c r="X643" i="1" s="1"/>
  <c r="CY641" i="1"/>
  <c r="X641" i="1" s="1"/>
  <c r="CY640" i="1"/>
  <c r="X640" i="1" s="1"/>
  <c r="CY639" i="1"/>
  <c r="X639" i="1" s="1"/>
  <c r="CY637" i="1"/>
  <c r="X637" i="1" s="1"/>
  <c r="CY616" i="1"/>
  <c r="X616" i="1" s="1"/>
  <c r="CP614" i="1"/>
  <c r="O614" i="1" s="1"/>
  <c r="O610" i="1"/>
  <c r="CQ672" i="1"/>
  <c r="P672" i="1" s="1"/>
  <c r="CQ671" i="1"/>
  <c r="P671" i="1" s="1"/>
  <c r="CP671" i="1" s="1"/>
  <c r="O671" i="1" s="1"/>
  <c r="CQ670" i="1"/>
  <c r="P670" i="1" s="1"/>
  <c r="CP670" i="1" s="1"/>
  <c r="O670" i="1" s="1"/>
  <c r="CQ669" i="1"/>
  <c r="P669" i="1" s="1"/>
  <c r="CQ668" i="1"/>
  <c r="P668" i="1"/>
  <c r="CP668" i="1" s="1"/>
  <c r="O668" i="1" s="1"/>
  <c r="CQ667" i="1"/>
  <c r="P667" i="1" s="1"/>
  <c r="CP667" i="1" s="1"/>
  <c r="O667" i="1" s="1"/>
  <c r="CQ666" i="1"/>
  <c r="P666" i="1"/>
  <c r="CQ665" i="1"/>
  <c r="P665" i="1" s="1"/>
  <c r="CR653" i="1"/>
  <c r="Q653" i="1" s="1"/>
  <c r="AB653" i="1"/>
  <c r="CZ649" i="1"/>
  <c r="Y649" i="1" s="1"/>
  <c r="CZ648" i="1"/>
  <c r="Y648" i="1" s="1"/>
  <c r="CZ646" i="1"/>
  <c r="Y646" i="1" s="1"/>
  <c r="GK623" i="1"/>
  <c r="CY622" i="1"/>
  <c r="X622" i="1" s="1"/>
  <c r="GK621" i="1"/>
  <c r="CY621" i="1"/>
  <c r="X621" i="1" s="1"/>
  <c r="CY613" i="1"/>
  <c r="X613" i="1" s="1"/>
  <c r="CZ613" i="1"/>
  <c r="Y613" i="1" s="1"/>
  <c r="O611" i="1"/>
  <c r="GK609" i="1"/>
  <c r="CZ609" i="1"/>
  <c r="Y609" i="1" s="1"/>
  <c r="GK608" i="1"/>
  <c r="CY608" i="1"/>
  <c r="X608" i="1" s="1"/>
  <c r="GO608" i="1" s="1"/>
  <c r="CZ608" i="1"/>
  <c r="Y608" i="1" s="1"/>
  <c r="CT695" i="1"/>
  <c r="S695" i="1"/>
  <c r="CT694" i="1"/>
  <c r="S694" i="1" s="1"/>
  <c r="CT693" i="1"/>
  <c r="S693" i="1" s="1"/>
  <c r="CT692" i="1"/>
  <c r="S692" i="1" s="1"/>
  <c r="CT691" i="1"/>
  <c r="S691" i="1"/>
  <c r="CY691" i="1" s="1"/>
  <c r="X691" i="1" s="1"/>
  <c r="CT689" i="1"/>
  <c r="S689" i="1" s="1"/>
  <c r="CT688" i="1"/>
  <c r="S688" i="1" s="1"/>
  <c r="CT687" i="1"/>
  <c r="S687" i="1" s="1"/>
  <c r="CZ687" i="1" s="1"/>
  <c r="Y687" i="1" s="1"/>
  <c r="CT686" i="1"/>
  <c r="S686" i="1" s="1"/>
  <c r="CT685" i="1"/>
  <c r="S685" i="1" s="1"/>
  <c r="CZ685" i="1" s="1"/>
  <c r="Y685" i="1" s="1"/>
  <c r="CT684" i="1"/>
  <c r="S684" i="1" s="1"/>
  <c r="CT683" i="1"/>
  <c r="S683" i="1" s="1"/>
  <c r="CZ683" i="1" s="1"/>
  <c r="Y683" i="1" s="1"/>
  <c r="CT682" i="1"/>
  <c r="S682" i="1" s="1"/>
  <c r="CT681" i="1"/>
  <c r="S681" i="1" s="1"/>
  <c r="CT680" i="1"/>
  <c r="S680" i="1" s="1"/>
  <c r="CY680" i="1" s="1"/>
  <c r="X680" i="1" s="1"/>
  <c r="CT679" i="1"/>
  <c r="S679" i="1" s="1"/>
  <c r="CT678" i="1"/>
  <c r="S678" i="1" s="1"/>
  <c r="CY678" i="1" s="1"/>
  <c r="CT677" i="1"/>
  <c r="S677" i="1" s="1"/>
  <c r="CY677" i="1" s="1"/>
  <c r="X677" i="1" s="1"/>
  <c r="CT676" i="1"/>
  <c r="S676" i="1" s="1"/>
  <c r="CY676" i="1" s="1"/>
  <c r="X676" i="1" s="1"/>
  <c r="CT675" i="1"/>
  <c r="S675" i="1"/>
  <c r="CY675" i="1" s="1"/>
  <c r="X675" i="1" s="1"/>
  <c r="CT674" i="1"/>
  <c r="S674" i="1" s="1"/>
  <c r="CY674" i="1" s="1"/>
  <c r="X674" i="1" s="1"/>
  <c r="CT673" i="1"/>
  <c r="S673" i="1" s="1"/>
  <c r="CY673" i="1" s="1"/>
  <c r="X673" i="1" s="1"/>
  <c r="CY618" i="1"/>
  <c r="X618" i="1"/>
  <c r="CZ618" i="1"/>
  <c r="Y618" i="1" s="1"/>
  <c r="GK614" i="1"/>
  <c r="CY614" i="1"/>
  <c r="X614" i="1"/>
  <c r="GK610" i="1"/>
  <c r="CY610" i="1"/>
  <c r="X610" i="1" s="1"/>
  <c r="CZ610" i="1"/>
  <c r="Y610" i="1" s="1"/>
  <c r="GM610" i="1" s="1"/>
  <c r="CR652" i="1"/>
  <c r="Q652" i="1" s="1"/>
  <c r="AB652" i="1"/>
  <c r="CR650" i="1"/>
  <c r="Q650" i="1"/>
  <c r="AB650" i="1"/>
  <c r="CR649" i="1"/>
  <c r="Q649" i="1" s="1"/>
  <c r="AB649" i="1"/>
  <c r="Q648" i="1"/>
  <c r="CP648" i="1" s="1"/>
  <c r="O648" i="1" s="1"/>
  <c r="AB648" i="1"/>
  <c r="CR647" i="1"/>
  <c r="Q647" i="1" s="1"/>
  <c r="CP647" i="1" s="1"/>
  <c r="O647" i="1" s="1"/>
  <c r="AB647" i="1"/>
  <c r="CR646" i="1"/>
  <c r="Q646" i="1" s="1"/>
  <c r="AB646" i="1"/>
  <c r="CR645" i="1"/>
  <c r="Q645" i="1" s="1"/>
  <c r="CP645" i="1" s="1"/>
  <c r="O645" i="1" s="1"/>
  <c r="CR644" i="1"/>
  <c r="Q644" i="1" s="1"/>
  <c r="CP644" i="1" s="1"/>
  <c r="O644" i="1" s="1"/>
  <c r="AB644" i="1"/>
  <c r="CP643" i="1"/>
  <c r="O643" i="1" s="1"/>
  <c r="CP637" i="1"/>
  <c r="O637" i="1" s="1"/>
  <c r="GK619" i="1"/>
  <c r="GK615" i="1"/>
  <c r="CY611" i="1"/>
  <c r="X611" i="1"/>
  <c r="CY605" i="1"/>
  <c r="X605" i="1" s="1"/>
  <c r="CY604" i="1"/>
  <c r="X604" i="1"/>
  <c r="AB643" i="1"/>
  <c r="AB641" i="1"/>
  <c r="AB640" i="1"/>
  <c r="AB639" i="1"/>
  <c r="AB637" i="1"/>
  <c r="CZ636" i="1"/>
  <c r="Y636" i="1" s="1"/>
  <c r="CZ634" i="1"/>
  <c r="Y634" i="1"/>
  <c r="CZ633" i="1"/>
  <c r="Y633" i="1" s="1"/>
  <c r="CZ632" i="1"/>
  <c r="Y632" i="1" s="1"/>
  <c r="CZ631" i="1"/>
  <c r="Y631" i="1"/>
  <c r="GM631" i="1" s="1"/>
  <c r="CP631" i="1"/>
  <c r="O631" i="1" s="1"/>
  <c r="CZ629" i="1"/>
  <c r="Y629" i="1"/>
  <c r="CZ627" i="1"/>
  <c r="Y627" i="1" s="1"/>
  <c r="CZ626" i="1"/>
  <c r="Y626" i="1"/>
  <c r="CZ624" i="1"/>
  <c r="Y624" i="1" s="1"/>
  <c r="CY607" i="1"/>
  <c r="X607" i="1" s="1"/>
  <c r="AB604" i="1"/>
  <c r="CY596" i="1"/>
  <c r="X596" i="1"/>
  <c r="CY594" i="1"/>
  <c r="X594" i="1" s="1"/>
  <c r="CZ594" i="1"/>
  <c r="Y594" i="1" s="1"/>
  <c r="CY592" i="1"/>
  <c r="X592" i="1" s="1"/>
  <c r="CZ592" i="1"/>
  <c r="Y592" i="1"/>
  <c r="CY587" i="1"/>
  <c r="X587" i="1" s="1"/>
  <c r="CZ587" i="1"/>
  <c r="Y587" i="1"/>
  <c r="CY585" i="1"/>
  <c r="X585" i="1" s="1"/>
  <c r="CY583" i="1"/>
  <c r="X583" i="1"/>
  <c r="CY581" i="1"/>
  <c r="X581" i="1"/>
  <c r="GO581" i="1" s="1"/>
  <c r="CZ581" i="1"/>
  <c r="Y581" i="1"/>
  <c r="CY573" i="1"/>
  <c r="X573" i="1" s="1"/>
  <c r="CZ573" i="1"/>
  <c r="Y573" i="1" s="1"/>
  <c r="CY569" i="1"/>
  <c r="X569" i="1" s="1"/>
  <c r="CY567" i="1"/>
  <c r="X567" i="1" s="1"/>
  <c r="CY565" i="1"/>
  <c r="X565" i="1" s="1"/>
  <c r="CZ565" i="1"/>
  <c r="Y565" i="1"/>
  <c r="CY563" i="1"/>
  <c r="X563" i="1" s="1"/>
  <c r="CZ563" i="1"/>
  <c r="Y563" i="1"/>
  <c r="CZ562" i="1"/>
  <c r="Y562" i="1" s="1"/>
  <c r="CZ560" i="1"/>
  <c r="Y560" i="1" s="1"/>
  <c r="CY634" i="1"/>
  <c r="X634" i="1" s="1"/>
  <c r="CY633" i="1"/>
  <c r="X633" i="1" s="1"/>
  <c r="X632" i="1"/>
  <c r="CY631" i="1"/>
  <c r="X631" i="1" s="1"/>
  <c r="CY630" i="1"/>
  <c r="X630" i="1" s="1"/>
  <c r="CY629" i="1"/>
  <c r="X629" i="1" s="1"/>
  <c r="CY627" i="1"/>
  <c r="X627" i="1" s="1"/>
  <c r="CY626" i="1"/>
  <c r="X626" i="1" s="1"/>
  <c r="CY624" i="1"/>
  <c r="X624" i="1" s="1"/>
  <c r="AB607" i="1"/>
  <c r="AB603" i="1"/>
  <c r="CP607" i="1"/>
  <c r="O607" i="1" s="1"/>
  <c r="GM607" i="1" s="1"/>
  <c r="CP603" i="1"/>
  <c r="O603" i="1" s="1"/>
  <c r="CP601" i="1"/>
  <c r="O601" i="1" s="1"/>
  <c r="CY597" i="1"/>
  <c r="X597" i="1" s="1"/>
  <c r="CY595" i="1"/>
  <c r="X595" i="1"/>
  <c r="GM595" i="1" s="1"/>
  <c r="CZ595" i="1"/>
  <c r="Y595" i="1" s="1"/>
  <c r="CY591" i="1"/>
  <c r="X591" i="1" s="1"/>
  <c r="CZ591" i="1"/>
  <c r="Y591" i="1"/>
  <c r="CZ590" i="1"/>
  <c r="Y590" i="1" s="1"/>
  <c r="CY589" i="1"/>
  <c r="X589" i="1" s="1"/>
  <c r="CZ589" i="1"/>
  <c r="Y589" i="1" s="1"/>
  <c r="CY588" i="1"/>
  <c r="X588" i="1" s="1"/>
  <c r="GO588" i="1" s="1"/>
  <c r="CZ588" i="1"/>
  <c r="Y588" i="1" s="1"/>
  <c r="CY586" i="1"/>
  <c r="X586" i="1" s="1"/>
  <c r="CZ586" i="1"/>
  <c r="Y586" i="1" s="1"/>
  <c r="CY584" i="1"/>
  <c r="X584" i="1" s="1"/>
  <c r="CY582" i="1"/>
  <c r="X582" i="1"/>
  <c r="CZ582" i="1"/>
  <c r="Y582" i="1" s="1"/>
  <c r="CY578" i="1"/>
  <c r="X578" i="1"/>
  <c r="CZ578" i="1"/>
  <c r="Y578" i="1" s="1"/>
  <c r="CY576" i="1"/>
  <c r="X576" i="1" s="1"/>
  <c r="CZ576" i="1"/>
  <c r="Y576" i="1" s="1"/>
  <c r="CY572" i="1"/>
  <c r="X572" i="1" s="1"/>
  <c r="GO572" i="1" s="1"/>
  <c r="CZ572" i="1"/>
  <c r="Y572" i="1" s="1"/>
  <c r="CY570" i="1"/>
  <c r="X570" i="1" s="1"/>
  <c r="CZ570" i="1"/>
  <c r="Y570" i="1" s="1"/>
  <c r="CY568" i="1"/>
  <c r="X568" i="1" s="1"/>
  <c r="CP561" i="1"/>
  <c r="O561" i="1" s="1"/>
  <c r="CY559" i="1"/>
  <c r="X559" i="1" s="1"/>
  <c r="CZ559" i="1"/>
  <c r="Y559" i="1"/>
  <c r="CP559" i="1"/>
  <c r="O559" i="1" s="1"/>
  <c r="GM559" i="1" s="1"/>
  <c r="CZ528" i="1"/>
  <c r="Y528" i="1" s="1"/>
  <c r="CY528" i="1"/>
  <c r="X528" i="1" s="1"/>
  <c r="CP477" i="1"/>
  <c r="O477" i="1" s="1"/>
  <c r="GM477" i="1" s="1"/>
  <c r="AB605" i="1"/>
  <c r="AB601" i="1"/>
  <c r="CP596" i="1"/>
  <c r="O596" i="1" s="1"/>
  <c r="CP594" i="1"/>
  <c r="O594" i="1"/>
  <c r="CP592" i="1"/>
  <c r="O592" i="1" s="1"/>
  <c r="CP581" i="1"/>
  <c r="O581" i="1" s="1"/>
  <c r="CP565" i="1"/>
  <c r="O565" i="1" s="1"/>
  <c r="GK528" i="1"/>
  <c r="CZ527" i="1"/>
  <c r="Y527" i="1" s="1"/>
  <c r="FR474" i="1"/>
  <c r="S600" i="1"/>
  <c r="CT599" i="1"/>
  <c r="S599" i="1"/>
  <c r="CZ599" i="1" s="1"/>
  <c r="Y599" i="1" s="1"/>
  <c r="CT598" i="1"/>
  <c r="S598" i="1"/>
  <c r="CY598" i="1" s="1"/>
  <c r="X598" i="1" s="1"/>
  <c r="AB477" i="1"/>
  <c r="CP473" i="1"/>
  <c r="O473" i="1" s="1"/>
  <c r="BH479" i="1"/>
  <c r="CY443" i="1"/>
  <c r="X443" i="1" s="1"/>
  <c r="CZ443" i="1"/>
  <c r="Y443" i="1" s="1"/>
  <c r="CY441" i="1"/>
  <c r="X441" i="1" s="1"/>
  <c r="CZ441" i="1"/>
  <c r="Y441" i="1" s="1"/>
  <c r="CY439" i="1"/>
  <c r="X439" i="1" s="1"/>
  <c r="CZ439" i="1"/>
  <c r="Y439" i="1" s="1"/>
  <c r="CY437" i="1"/>
  <c r="X437" i="1" s="1"/>
  <c r="CY433" i="1"/>
  <c r="X433" i="1"/>
  <c r="CZ433" i="1"/>
  <c r="Y433" i="1" s="1"/>
  <c r="FR410" i="1"/>
  <c r="CP403" i="1"/>
  <c r="O403" i="1" s="1"/>
  <c r="FR403" i="1"/>
  <c r="CP402" i="1"/>
  <c r="O402" i="1"/>
  <c r="FR402" i="1"/>
  <c r="GK399" i="1"/>
  <c r="CZ398" i="1"/>
  <c r="Y398" i="1" s="1"/>
  <c r="CY398" i="1"/>
  <c r="X398" i="1" s="1"/>
  <c r="FR395" i="1"/>
  <c r="FR394" i="1"/>
  <c r="AB597" i="1"/>
  <c r="AB596" i="1"/>
  <c r="AB595" i="1"/>
  <c r="AB594" i="1"/>
  <c r="AB592" i="1"/>
  <c r="AB591" i="1"/>
  <c r="AB588" i="1"/>
  <c r="CQ527" i="1"/>
  <c r="P527" i="1"/>
  <c r="CP527" i="1" s="1"/>
  <c r="O527" i="1" s="1"/>
  <c r="CZ526" i="1"/>
  <c r="Y526" i="1" s="1"/>
  <c r="AF530" i="1"/>
  <c r="S530" i="1" s="1"/>
  <c r="S524" i="1" s="1"/>
  <c r="CP475" i="1"/>
  <c r="O475" i="1"/>
  <c r="GM475" i="1"/>
  <c r="Q474" i="1"/>
  <c r="AB473" i="1"/>
  <c r="FR470" i="1"/>
  <c r="FR431" i="1"/>
  <c r="CP431" i="1"/>
  <c r="O431" i="1"/>
  <c r="FR427" i="1"/>
  <c r="FR425" i="1"/>
  <c r="CP425" i="1"/>
  <c r="O425" i="1"/>
  <c r="FR423" i="1"/>
  <c r="CP423" i="1"/>
  <c r="O423" i="1" s="1"/>
  <c r="FR421" i="1"/>
  <c r="CP421" i="1"/>
  <c r="O421" i="1" s="1"/>
  <c r="GM421" i="1" s="1"/>
  <c r="CP415" i="1"/>
  <c r="O415" i="1"/>
  <c r="FR415" i="1"/>
  <c r="CZ414" i="1"/>
  <c r="Y414" i="1" s="1"/>
  <c r="CY414" i="1"/>
  <c r="X414" i="1"/>
  <c r="FR413" i="1"/>
  <c r="GK411" i="1"/>
  <c r="CY411" i="1"/>
  <c r="X411" i="1"/>
  <c r="CZ411" i="1"/>
  <c r="Y411" i="1" s="1"/>
  <c r="GK409" i="1"/>
  <c r="CY409" i="1"/>
  <c r="X409" i="1"/>
  <c r="CZ409" i="1"/>
  <c r="Y409" i="1" s="1"/>
  <c r="GM409" i="1" s="1"/>
  <c r="CZ408" i="1"/>
  <c r="Y408" i="1" s="1"/>
  <c r="CY408" i="1"/>
  <c r="X408" i="1" s="1"/>
  <c r="CP405" i="1"/>
  <c r="O405" i="1"/>
  <c r="FR405" i="1"/>
  <c r="CP404" i="1"/>
  <c r="O404" i="1" s="1"/>
  <c r="FR404" i="1"/>
  <c r="GK401" i="1"/>
  <c r="CY401" i="1"/>
  <c r="X401" i="1" s="1"/>
  <c r="CZ401" i="1"/>
  <c r="Y401" i="1" s="1"/>
  <c r="CP396" i="1"/>
  <c r="O396" i="1" s="1"/>
  <c r="FR396" i="1"/>
  <c r="GK393" i="1"/>
  <c r="CY393" i="1"/>
  <c r="X393" i="1"/>
  <c r="CZ393" i="1"/>
  <c r="Y393" i="1" s="1"/>
  <c r="CZ392" i="1"/>
  <c r="Y392" i="1"/>
  <c r="CY392" i="1"/>
  <c r="X392" i="1" s="1"/>
  <c r="CY562" i="1"/>
  <c r="X562" i="1"/>
  <c r="CY560" i="1"/>
  <c r="X560" i="1"/>
  <c r="AB475" i="1"/>
  <c r="CY431" i="1"/>
  <c r="X431" i="1" s="1"/>
  <c r="CZ431" i="1"/>
  <c r="Y431" i="1"/>
  <c r="CY427" i="1"/>
  <c r="X427" i="1" s="1"/>
  <c r="CZ427" i="1"/>
  <c r="Y427" i="1" s="1"/>
  <c r="CY423" i="1"/>
  <c r="X423" i="1" s="1"/>
  <c r="GM423" i="1" s="1"/>
  <c r="CZ423" i="1"/>
  <c r="Y423" i="1"/>
  <c r="CY421" i="1"/>
  <c r="X421" i="1" s="1"/>
  <c r="CZ421" i="1"/>
  <c r="Y421" i="1" s="1"/>
  <c r="GK417" i="1"/>
  <c r="CY417" i="1"/>
  <c r="X417" i="1" s="1"/>
  <c r="CZ417" i="1"/>
  <c r="Y417" i="1" s="1"/>
  <c r="GM417" i="1" s="1"/>
  <c r="GK403" i="1"/>
  <c r="CY403" i="1"/>
  <c r="X403" i="1" s="1"/>
  <c r="GM403" i="1" s="1"/>
  <c r="CZ403" i="1"/>
  <c r="Y403" i="1"/>
  <c r="CZ402" i="1"/>
  <c r="Y402" i="1" s="1"/>
  <c r="CY402" i="1"/>
  <c r="X402" i="1" s="1"/>
  <c r="CP399" i="1"/>
  <c r="O399" i="1" s="1"/>
  <c r="FR399" i="1"/>
  <c r="GK395" i="1"/>
  <c r="AB561" i="1"/>
  <c r="AB559" i="1"/>
  <c r="AO479" i="1"/>
  <c r="AO468" i="1" s="1"/>
  <c r="FR471" i="1"/>
  <c r="FR443" i="1"/>
  <c r="CP443" i="1"/>
  <c r="O443" i="1" s="1"/>
  <c r="FR441" i="1"/>
  <c r="CP441" i="1"/>
  <c r="O441" i="1" s="1"/>
  <c r="GM441" i="1" s="1"/>
  <c r="FR440" i="1"/>
  <c r="FR439" i="1"/>
  <c r="CP439" i="1"/>
  <c r="O439" i="1" s="1"/>
  <c r="FR438" i="1"/>
  <c r="FR437" i="1"/>
  <c r="FR435" i="1"/>
  <c r="FR433" i="1"/>
  <c r="CP433" i="1"/>
  <c r="O433" i="1" s="1"/>
  <c r="FR432" i="1"/>
  <c r="FR428" i="1"/>
  <c r="FR426" i="1"/>
  <c r="FR422" i="1"/>
  <c r="CP419" i="1"/>
  <c r="O419" i="1" s="1"/>
  <c r="FR419" i="1"/>
  <c r="CP416" i="1"/>
  <c r="O416" i="1"/>
  <c r="FR416" i="1"/>
  <c r="CP411" i="1"/>
  <c r="O411" i="1"/>
  <c r="FR411" i="1"/>
  <c r="CP409" i="1"/>
  <c r="O409" i="1"/>
  <c r="FR409" i="1"/>
  <c r="CP408" i="1"/>
  <c r="O408" i="1"/>
  <c r="GM408" i="1"/>
  <c r="FR408" i="1"/>
  <c r="GK405" i="1"/>
  <c r="CY405" i="1"/>
  <c r="X405" i="1"/>
  <c r="CZ405" i="1"/>
  <c r="Y405" i="1" s="1"/>
  <c r="CZ404" i="1"/>
  <c r="Y404" i="1"/>
  <c r="CY404" i="1"/>
  <c r="X404" i="1" s="1"/>
  <c r="GM404" i="1" s="1"/>
  <c r="CP401" i="1"/>
  <c r="O401" i="1" s="1"/>
  <c r="FR401" i="1"/>
  <c r="FR400" i="1"/>
  <c r="CZ396" i="1"/>
  <c r="Y396" i="1" s="1"/>
  <c r="CY396" i="1"/>
  <c r="X396" i="1" s="1"/>
  <c r="CP393" i="1"/>
  <c r="O393" i="1"/>
  <c r="FR393" i="1"/>
  <c r="CP392" i="1"/>
  <c r="O392" i="1" s="1"/>
  <c r="FR392" i="1"/>
  <c r="CZ419" i="1"/>
  <c r="Y419" i="1" s="1"/>
  <c r="CZ415" i="1"/>
  <c r="Y415" i="1" s="1"/>
  <c r="AB363" i="1"/>
  <c r="CQ363" i="1"/>
  <c r="P363" i="1" s="1"/>
  <c r="FR363" i="1" s="1"/>
  <c r="CZ352" i="1"/>
  <c r="Y352" i="1" s="1"/>
  <c r="CZ346" i="1"/>
  <c r="Y346" i="1" s="1"/>
  <c r="CP345" i="1"/>
  <c r="O345" i="1" s="1"/>
  <c r="FR345" i="1"/>
  <c r="AB470" i="1"/>
  <c r="AB443" i="1"/>
  <c r="AB441" i="1"/>
  <c r="AB439" i="1"/>
  <c r="AB437" i="1"/>
  <c r="AB435" i="1"/>
  <c r="AB433" i="1"/>
  <c r="AB431" i="1"/>
  <c r="AB429" i="1"/>
  <c r="AB427" i="1"/>
  <c r="AB425" i="1"/>
  <c r="AB423" i="1"/>
  <c r="AB421" i="1"/>
  <c r="AB420" i="1"/>
  <c r="CY419" i="1"/>
  <c r="X419" i="1"/>
  <c r="AB416" i="1"/>
  <c r="CY415" i="1"/>
  <c r="X415" i="1" s="1"/>
  <c r="AB408" i="1"/>
  <c r="AB404" i="1"/>
  <c r="AB396" i="1"/>
  <c r="AB392" i="1"/>
  <c r="AB361" i="1"/>
  <c r="CQ361" i="1"/>
  <c r="P361" i="1"/>
  <c r="FR361" i="1" s="1"/>
  <c r="CZ360" i="1"/>
  <c r="Y360" i="1" s="1"/>
  <c r="AB359" i="1"/>
  <c r="CQ359" i="1"/>
  <c r="P359" i="1"/>
  <c r="CP359" i="1" s="1"/>
  <c r="CZ350" i="1"/>
  <c r="Y350" i="1" s="1"/>
  <c r="CZ348" i="1"/>
  <c r="Y348" i="1" s="1"/>
  <c r="CT471" i="1"/>
  <c r="S471" i="1" s="1"/>
  <c r="CT442" i="1"/>
  <c r="S442" i="1"/>
  <c r="CZ442" i="1" s="1"/>
  <c r="Y442" i="1" s="1"/>
  <c r="CT440" i="1"/>
  <c r="S440" i="1" s="1"/>
  <c r="CY440" i="1" s="1"/>
  <c r="X440" i="1" s="1"/>
  <c r="CT438" i="1"/>
  <c r="S438" i="1" s="1"/>
  <c r="CT436" i="1"/>
  <c r="S436" i="1" s="1"/>
  <c r="CZ436" i="1" s="1"/>
  <c r="Y436" i="1" s="1"/>
  <c r="CT434" i="1"/>
  <c r="S434" i="1" s="1"/>
  <c r="CT432" i="1"/>
  <c r="S432" i="1" s="1"/>
  <c r="CT430" i="1"/>
  <c r="S430" i="1"/>
  <c r="CZ430" i="1" s="1"/>
  <c r="Y430" i="1" s="1"/>
  <c r="CT428" i="1"/>
  <c r="S428" i="1" s="1"/>
  <c r="CT426" i="1"/>
  <c r="S426" i="1" s="1"/>
  <c r="CT424" i="1"/>
  <c r="S424" i="1" s="1"/>
  <c r="CT422" i="1"/>
  <c r="S422" i="1"/>
  <c r="AB417" i="1"/>
  <c r="CP417" i="1"/>
  <c r="O417" i="1" s="1"/>
  <c r="CZ416" i="1"/>
  <c r="Y416" i="1" s="1"/>
  <c r="AB413" i="1"/>
  <c r="AB409" i="1"/>
  <c r="AB405" i="1"/>
  <c r="AB401" i="1"/>
  <c r="AB397" i="1"/>
  <c r="AB393" i="1"/>
  <c r="CY390" i="1"/>
  <c r="X390" i="1" s="1"/>
  <c r="AG319" i="1"/>
  <c r="AG302" i="1" s="1"/>
  <c r="CQ362" i="1"/>
  <c r="P362" i="1" s="1"/>
  <c r="AB362" i="1"/>
  <c r="CQ360" i="1"/>
  <c r="P360" i="1" s="1"/>
  <c r="AB360" i="1"/>
  <c r="AB356" i="1"/>
  <c r="AB354" i="1"/>
  <c r="AB352" i="1"/>
  <c r="AB350" i="1"/>
  <c r="AB348" i="1"/>
  <c r="AB346" i="1"/>
  <c r="CP317" i="1"/>
  <c r="O317" i="1"/>
  <c r="CY316" i="1"/>
  <c r="X316" i="1" s="1"/>
  <c r="AB316" i="1"/>
  <c r="CP315" i="1"/>
  <c r="O315" i="1"/>
  <c r="CY305" i="1"/>
  <c r="X305" i="1"/>
  <c r="CZ305" i="1"/>
  <c r="Y305" i="1"/>
  <c r="CZ226" i="1"/>
  <c r="Y226" i="1"/>
  <c r="V529" i="5" s="1"/>
  <c r="CY226" i="1"/>
  <c r="X226" i="1" s="1"/>
  <c r="T529" i="5"/>
  <c r="GK224" i="1"/>
  <c r="CY360" i="1"/>
  <c r="X360" i="1" s="1"/>
  <c r="CY352" i="1"/>
  <c r="X352" i="1"/>
  <c r="GM352" i="1" s="1"/>
  <c r="CY350" i="1"/>
  <c r="X350" i="1" s="1"/>
  <c r="CY348" i="1"/>
  <c r="X348" i="1"/>
  <c r="CZ317" i="1"/>
  <c r="Y317" i="1" s="1"/>
  <c r="CY317" i="1"/>
  <c r="X317" i="1" s="1"/>
  <c r="GM317" i="1" s="1"/>
  <c r="AB317" i="1"/>
  <c r="CZ315" i="1"/>
  <c r="Y315" i="1" s="1"/>
  <c r="CY315" i="1"/>
  <c r="X315" i="1"/>
  <c r="AB315" i="1"/>
  <c r="CY312" i="1"/>
  <c r="X312" i="1" s="1"/>
  <c r="CZ312" i="1"/>
  <c r="Y312" i="1" s="1"/>
  <c r="CP308" i="1"/>
  <c r="O308" i="1" s="1"/>
  <c r="AI319" i="1"/>
  <c r="V319" i="1" s="1"/>
  <c r="V302" i="1" s="1"/>
  <c r="CP304" i="1"/>
  <c r="O304" i="1" s="1"/>
  <c r="GK220" i="1"/>
  <c r="CY220" i="1"/>
  <c r="X220" i="1" s="1"/>
  <c r="T517" i="5"/>
  <c r="AE228" i="1"/>
  <c r="AB390" i="1"/>
  <c r="CQ357" i="1"/>
  <c r="P357" i="1" s="1"/>
  <c r="FR357" i="1" s="1"/>
  <c r="CQ355" i="1"/>
  <c r="P355" i="1" s="1"/>
  <c r="FR355" i="1" s="1"/>
  <c r="CQ353" i="1"/>
  <c r="P353" i="1"/>
  <c r="FR353" i="1" s="1"/>
  <c r="CQ351" i="1"/>
  <c r="P351" i="1" s="1"/>
  <c r="CQ349" i="1"/>
  <c r="P349" i="1" s="1"/>
  <c r="CQ347" i="1"/>
  <c r="P347" i="1" s="1"/>
  <c r="FR313" i="1"/>
  <c r="FR312" i="1"/>
  <c r="FR311" i="1"/>
  <c r="BD319" i="1"/>
  <c r="CY309" i="1"/>
  <c r="X309" i="1"/>
  <c r="CZ309" i="1"/>
  <c r="Y309" i="1"/>
  <c r="CP306" i="1"/>
  <c r="O306" i="1" s="1"/>
  <c r="AJ319" i="1"/>
  <c r="AG228" i="1"/>
  <c r="CP220" i="1"/>
  <c r="O220" i="1" s="1"/>
  <c r="CY346" i="1"/>
  <c r="X346" i="1"/>
  <c r="CP316" i="1"/>
  <c r="O316" i="1" s="1"/>
  <c r="FR316" i="1"/>
  <c r="BF319" i="1"/>
  <c r="BF302" i="1" s="1"/>
  <c r="CP310" i="1"/>
  <c r="O310" i="1" s="1"/>
  <c r="CY310" i="1"/>
  <c r="X310" i="1" s="1"/>
  <c r="CZ310" i="1"/>
  <c r="Y310" i="1" s="1"/>
  <c r="CY307" i="1"/>
  <c r="X307" i="1" s="1"/>
  <c r="CY304" i="1"/>
  <c r="X304" i="1"/>
  <c r="CZ304" i="1"/>
  <c r="Y304" i="1" s="1"/>
  <c r="AI228" i="1"/>
  <c r="AI218" i="1" s="1"/>
  <c r="GK221" i="1"/>
  <c r="CY221" i="1"/>
  <c r="X221" i="1" s="1"/>
  <c r="T519" i="5"/>
  <c r="AO319" i="1"/>
  <c r="AO228" i="1"/>
  <c r="AO218" i="1" s="1"/>
  <c r="CY222" i="1"/>
  <c r="X222" i="1"/>
  <c r="T521" i="5" s="1"/>
  <c r="CZ221" i="1"/>
  <c r="Y221" i="1" s="1"/>
  <c r="V519" i="5" s="1"/>
  <c r="AB221" i="1"/>
  <c r="BD228" i="1"/>
  <c r="AQ228" i="1" s="1"/>
  <c r="AQ218" i="1" s="1"/>
  <c r="CT313" i="1"/>
  <c r="S313" i="1"/>
  <c r="CP313" i="1" s="1"/>
  <c r="CT311" i="1"/>
  <c r="S311" i="1" s="1"/>
  <c r="CY311" i="1" s="1"/>
  <c r="X311" i="1" s="1"/>
  <c r="CP311" i="1"/>
  <c r="O311" i="1" s="1"/>
  <c r="GM311" i="1" s="1"/>
  <c r="CQ309" i="1"/>
  <c r="P309" i="1" s="1"/>
  <c r="CP309" i="1" s="1"/>
  <c r="O309" i="1" s="1"/>
  <c r="CQ307" i="1"/>
  <c r="P307" i="1" s="1"/>
  <c r="CQ305" i="1"/>
  <c r="P305" i="1" s="1"/>
  <c r="FR305" i="1" s="1"/>
  <c r="AB222" i="1"/>
  <c r="AB223" i="1"/>
  <c r="CP222" i="1"/>
  <c r="O222" i="1" s="1"/>
  <c r="BH228" i="1"/>
  <c r="BH218" i="1" s="1"/>
  <c r="GK175" i="1"/>
  <c r="CY175" i="1"/>
  <c r="X175" i="1" s="1"/>
  <c r="T380" i="5" s="1"/>
  <c r="K383" i="5" s="1"/>
  <c r="CZ175" i="1"/>
  <c r="Y175" i="1" s="1"/>
  <c r="V380" i="5" s="1"/>
  <c r="K384" i="5" s="1"/>
  <c r="AB310" i="1"/>
  <c r="AB308" i="1"/>
  <c r="AB306" i="1"/>
  <c r="AB304" i="1"/>
  <c r="CZ225" i="1"/>
  <c r="Y225" i="1"/>
  <c r="V527" i="5" s="1"/>
  <c r="AB224" i="1"/>
  <c r="AJ228" i="1"/>
  <c r="CZ220" i="1"/>
  <c r="Y220" i="1" s="1"/>
  <c r="V517" i="5" s="1"/>
  <c r="AB220" i="1"/>
  <c r="CY185" i="1"/>
  <c r="X185" i="1"/>
  <c r="T448" i="5" s="1"/>
  <c r="AB185" i="1"/>
  <c r="AB182" i="1"/>
  <c r="AB180" i="1"/>
  <c r="AB174" i="1"/>
  <c r="CY170" i="1"/>
  <c r="X170" i="1" s="1"/>
  <c r="T340" i="5" s="1"/>
  <c r="K343" i="5" s="1"/>
  <c r="CZ168" i="1"/>
  <c r="Y168" i="1"/>
  <c r="V325" i="5" s="1"/>
  <c r="K328" i="5" s="1"/>
  <c r="AB165" i="1"/>
  <c r="GK162" i="1"/>
  <c r="CZ185" i="1"/>
  <c r="Y185" i="1" s="1"/>
  <c r="V448" i="5" s="1"/>
  <c r="AB184" i="1"/>
  <c r="CP183" i="1"/>
  <c r="O183" i="1" s="1"/>
  <c r="CY182" i="1"/>
  <c r="X182" i="1" s="1"/>
  <c r="T429" i="5" s="1"/>
  <c r="K434" i="5" s="1"/>
  <c r="T179" i="1"/>
  <c r="AG195" i="1"/>
  <c r="AG138" i="1" s="1"/>
  <c r="P179" i="1"/>
  <c r="CZ177" i="1"/>
  <c r="Y177" i="1"/>
  <c r="V394" i="5" s="1"/>
  <c r="K398" i="5" s="1"/>
  <c r="AB173" i="1"/>
  <c r="CZ171" i="1"/>
  <c r="Y171" i="1" s="1"/>
  <c r="V347" i="5" s="1"/>
  <c r="K352" i="5" s="1"/>
  <c r="CT193" i="1"/>
  <c r="S193" i="1" s="1"/>
  <c r="CT192" i="1"/>
  <c r="S192" i="1" s="1"/>
  <c r="CT191" i="1"/>
  <c r="S191" i="1"/>
  <c r="CT190" i="1"/>
  <c r="S190" i="1"/>
  <c r="CT189" i="1"/>
  <c r="S189" i="1"/>
  <c r="CY189" i="1" s="1"/>
  <c r="X189" i="1" s="1"/>
  <c r="T474" i="5" s="1"/>
  <c r="K477" i="5" s="1"/>
  <c r="CT188" i="1"/>
  <c r="S188" i="1"/>
  <c r="CT187" i="1"/>
  <c r="S187" i="1"/>
  <c r="K459" i="5" s="1"/>
  <c r="CQ186" i="1"/>
  <c r="P186" i="1" s="1"/>
  <c r="AB183" i="1"/>
  <c r="AB181" i="1"/>
  <c r="AB179" i="1"/>
  <c r="CY177" i="1"/>
  <c r="X177" i="1" s="1"/>
  <c r="T394" i="5" s="1"/>
  <c r="K397" i="5" s="1"/>
  <c r="AB172" i="1"/>
  <c r="CZ170" i="1"/>
  <c r="Y170" i="1" s="1"/>
  <c r="V340" i="5" s="1"/>
  <c r="K344" i="5" s="1"/>
  <c r="AB168" i="1"/>
  <c r="CP168" i="1"/>
  <c r="O168" i="1" s="1"/>
  <c r="AB171" i="1"/>
  <c r="AB167" i="1"/>
  <c r="GK161" i="1"/>
  <c r="CZ161" i="1"/>
  <c r="Y161" i="1" s="1"/>
  <c r="V277" i="5" s="1"/>
  <c r="K281" i="5" s="1"/>
  <c r="GK160" i="1"/>
  <c r="CZ160" i="1"/>
  <c r="Y160" i="1" s="1"/>
  <c r="V270" i="5" s="1"/>
  <c r="K274" i="5" s="1"/>
  <c r="GK158" i="1"/>
  <c r="CZ158" i="1"/>
  <c r="Y158" i="1" s="1"/>
  <c r="V254" i="5" s="1"/>
  <c r="K258" i="5" s="1"/>
  <c r="GK157" i="1"/>
  <c r="CZ157" i="1"/>
  <c r="Y157" i="1" s="1"/>
  <c r="GK156" i="1"/>
  <c r="CZ156" i="1"/>
  <c r="Y156" i="1" s="1"/>
  <c r="V241" i="5" s="1"/>
  <c r="K245" i="5" s="1"/>
  <c r="GK155" i="1"/>
  <c r="CZ155" i="1"/>
  <c r="Y155" i="1" s="1"/>
  <c r="V234" i="5" s="1"/>
  <c r="K238" i="5" s="1"/>
  <c r="CY153" i="1"/>
  <c r="X153" i="1" s="1"/>
  <c r="T220" i="5"/>
  <c r="K223" i="5" s="1"/>
  <c r="AB153" i="1"/>
  <c r="CY149" i="1"/>
  <c r="X149" i="1" s="1"/>
  <c r="T188" i="5" s="1"/>
  <c r="K191" i="5" s="1"/>
  <c r="AB164" i="1"/>
  <c r="CP164" i="1"/>
  <c r="O164" i="1" s="1"/>
  <c r="AB163" i="1"/>
  <c r="AB162" i="1"/>
  <c r="CT152" i="1"/>
  <c r="S152" i="1" s="1"/>
  <c r="K212" i="5" s="1"/>
  <c r="AB152" i="1"/>
  <c r="GK149" i="1"/>
  <c r="CZ149" i="1"/>
  <c r="Y149" i="1" s="1"/>
  <c r="V188" i="5"/>
  <c r="K192" i="5" s="1"/>
  <c r="AB148" i="1"/>
  <c r="GK141" i="1"/>
  <c r="CZ141" i="1"/>
  <c r="Y141" i="1" s="1"/>
  <c r="V121" i="5" s="1"/>
  <c r="K126" i="5" s="1"/>
  <c r="GK140" i="1"/>
  <c r="CY161" i="1"/>
  <c r="X161" i="1" s="1"/>
  <c r="T277" i="5" s="1"/>
  <c r="K280" i="5" s="1"/>
  <c r="AB161" i="1"/>
  <c r="CY160" i="1"/>
  <c r="X160" i="1" s="1"/>
  <c r="T270" i="5" s="1"/>
  <c r="K273" i="5" s="1"/>
  <c r="AB160" i="1"/>
  <c r="AB159" i="1"/>
  <c r="CY158" i="1"/>
  <c r="X158" i="1"/>
  <c r="T254" i="5" s="1"/>
  <c r="K257" i="5" s="1"/>
  <c r="AB158" i="1"/>
  <c r="CY157" i="1"/>
  <c r="X157" i="1" s="1"/>
  <c r="T248" i="5" s="1"/>
  <c r="K250" i="5" s="1"/>
  <c r="AB157" i="1"/>
  <c r="CY156" i="1"/>
  <c r="X156" i="1"/>
  <c r="T241" i="5" s="1"/>
  <c r="K244" i="5" s="1"/>
  <c r="AB156" i="1"/>
  <c r="CY155" i="1"/>
  <c r="X155" i="1"/>
  <c r="T234" i="5" s="1"/>
  <c r="K237" i="5" s="1"/>
  <c r="AB155" i="1"/>
  <c r="CY154" i="1"/>
  <c r="X154" i="1"/>
  <c r="T227" i="5" s="1"/>
  <c r="K230" i="5" s="1"/>
  <c r="AB154" i="1"/>
  <c r="CZ153" i="1"/>
  <c r="Y153" i="1" s="1"/>
  <c r="V220" i="5" s="1"/>
  <c r="K224" i="5" s="1"/>
  <c r="GK151" i="1"/>
  <c r="FR86" i="1"/>
  <c r="AB147" i="1"/>
  <c r="AB146" i="1"/>
  <c r="AB145" i="1"/>
  <c r="AB143" i="1"/>
  <c r="CY142" i="1"/>
  <c r="X142" i="1" s="1"/>
  <c r="T129" i="5" s="1"/>
  <c r="K133" i="5" s="1"/>
  <c r="AB142" i="1"/>
  <c r="CY141" i="1"/>
  <c r="X141" i="1"/>
  <c r="T121" i="5" s="1"/>
  <c r="K125" i="5" s="1"/>
  <c r="AB141" i="1"/>
  <c r="AB140" i="1"/>
  <c r="FR87" i="1"/>
  <c r="GK85" i="1"/>
  <c r="AB151" i="1"/>
  <c r="AB150" i="1"/>
  <c r="AB149" i="1"/>
  <c r="CZ142" i="1"/>
  <c r="Y142" i="1" s="1"/>
  <c r="V129" i="5" s="1"/>
  <c r="K134" i="5" s="1"/>
  <c r="CY81" i="1"/>
  <c r="X81" i="1"/>
  <c r="T86" i="5"/>
  <c r="CZ81" i="1"/>
  <c r="Y81" i="1" s="1"/>
  <c r="V86" i="5" s="1"/>
  <c r="AB83" i="1"/>
  <c r="CQ83" i="1"/>
  <c r="P83" i="1" s="1"/>
  <c r="FR83" i="1" s="1"/>
  <c r="K90" i="5"/>
  <c r="CP79" i="1"/>
  <c r="O79" i="1"/>
  <c r="J83" i="5" s="1"/>
  <c r="P83" i="5" s="1"/>
  <c r="FR79" i="1"/>
  <c r="CP71" i="1"/>
  <c r="O71" i="1" s="1"/>
  <c r="FR71" i="1"/>
  <c r="FR82" i="1"/>
  <c r="GK72" i="1"/>
  <c r="CZ69" i="1"/>
  <c r="Y69" i="1"/>
  <c r="V62" i="5" s="1"/>
  <c r="CY69" i="1"/>
  <c r="X69" i="1" s="1"/>
  <c r="T62" i="5" s="1"/>
  <c r="GK34" i="1"/>
  <c r="AE44" i="1"/>
  <c r="R44" i="1" s="1"/>
  <c r="AB81" i="1"/>
  <c r="CQ81" i="1"/>
  <c r="P81" i="1" s="1"/>
  <c r="FR80" i="1"/>
  <c r="CP75" i="1"/>
  <c r="O75" i="1"/>
  <c r="J75" i="5" s="1"/>
  <c r="P75" i="5" s="1"/>
  <c r="FR75" i="1"/>
  <c r="FR84" i="1"/>
  <c r="CZ73" i="1"/>
  <c r="Y73" i="1" s="1"/>
  <c r="V70" i="5" s="1"/>
  <c r="CY73" i="1"/>
  <c r="X73" i="1" s="1"/>
  <c r="T70" i="5" s="1"/>
  <c r="CP70" i="1"/>
  <c r="O70" i="1" s="1"/>
  <c r="J65" i="5"/>
  <c r="P65" i="5" s="1"/>
  <c r="FR70" i="1"/>
  <c r="CP41" i="1"/>
  <c r="O41" i="1"/>
  <c r="FR41" i="1"/>
  <c r="CZ78" i="1"/>
  <c r="Y78" i="1" s="1"/>
  <c r="V80" i="5" s="1"/>
  <c r="AB41" i="1"/>
  <c r="CP38" i="1"/>
  <c r="O38" i="1" s="1"/>
  <c r="J47" i="5" s="1"/>
  <c r="P47" i="5" s="1"/>
  <c r="FR35" i="1"/>
  <c r="CP35" i="1"/>
  <c r="O35" i="1" s="1"/>
  <c r="BD44" i="1"/>
  <c r="BD30" i="1" s="1"/>
  <c r="AB79" i="1"/>
  <c r="CY78" i="1"/>
  <c r="X78" i="1" s="1"/>
  <c r="CQ77" i="1"/>
  <c r="P77" i="1" s="1"/>
  <c r="K78" i="5" s="1"/>
  <c r="AB75" i="1"/>
  <c r="AB71" i="1"/>
  <c r="CQ69" i="1"/>
  <c r="P69" i="1" s="1"/>
  <c r="AB42" i="1"/>
  <c r="AB38" i="1"/>
  <c r="BH44" i="1"/>
  <c r="CZ79" i="1"/>
  <c r="Y79" i="1" s="1"/>
  <c r="V82" i="5" s="1"/>
  <c r="AB76" i="1"/>
  <c r="CZ75" i="1"/>
  <c r="Y75" i="1"/>
  <c r="V74" i="5" s="1"/>
  <c r="AB72" i="1"/>
  <c r="CZ71" i="1"/>
  <c r="Y71" i="1" s="1"/>
  <c r="CP40" i="1"/>
  <c r="O40" i="1" s="1"/>
  <c r="J51" i="5" s="1"/>
  <c r="P51" i="5" s="1"/>
  <c r="GM40" i="1"/>
  <c r="FR37" i="1"/>
  <c r="FR33" i="1"/>
  <c r="AO44" i="1"/>
  <c r="AO30" i="1" s="1"/>
  <c r="FR39" i="1"/>
  <c r="CY35" i="1"/>
  <c r="X35" i="1" s="1"/>
  <c r="T40" i="5" s="1"/>
  <c r="CZ35" i="1"/>
  <c r="Y35" i="1"/>
  <c r="V40" i="5"/>
  <c r="AB40" i="1"/>
  <c r="AB37" i="1"/>
  <c r="AB35" i="1"/>
  <c r="AB33" i="1"/>
  <c r="AB39" i="1"/>
  <c r="AJ218" i="1"/>
  <c r="W228" i="1"/>
  <c r="AS319" i="1"/>
  <c r="AS302" i="1" s="1"/>
  <c r="AJ302" i="1"/>
  <c r="W319" i="1"/>
  <c r="CP361" i="1"/>
  <c r="O361" i="1" s="1"/>
  <c r="CZ600" i="1"/>
  <c r="Y600" i="1" s="1"/>
  <c r="CY693" i="1"/>
  <c r="X693" i="1" s="1"/>
  <c r="GM660" i="1"/>
  <c r="CZ886" i="1"/>
  <c r="Y886" i="1" s="1"/>
  <c r="AE30" i="1"/>
  <c r="AQ44" i="1"/>
  <c r="AU228" i="1"/>
  <c r="F240" i="1" s="1"/>
  <c r="FR309" i="1"/>
  <c r="F483" i="1"/>
  <c r="AJ388" i="1"/>
  <c r="CZ674" i="1"/>
  <c r="Y674" i="1"/>
  <c r="X678" i="1"/>
  <c r="CZ678" i="1"/>
  <c r="Y678" i="1"/>
  <c r="AO959" i="1"/>
  <c r="CP678" i="1"/>
  <c r="O678" i="1" s="1"/>
  <c r="GM678" i="1" s="1"/>
  <c r="CZ759" i="1"/>
  <c r="Y759" i="1" s="1"/>
  <c r="CZ311" i="1"/>
  <c r="Y311" i="1"/>
  <c r="T319" i="1"/>
  <c r="T302" i="1" s="1"/>
  <c r="BH468" i="1"/>
  <c r="AU479" i="1"/>
  <c r="AU468" i="1" s="1"/>
  <c r="T530" i="1"/>
  <c r="F543" i="1" s="1"/>
  <c r="CY683" i="1"/>
  <c r="X683" i="1" s="1"/>
  <c r="CY687" i="1"/>
  <c r="X687" i="1" s="1"/>
  <c r="CZ691" i="1"/>
  <c r="Y691" i="1" s="1"/>
  <c r="CP683" i="1"/>
  <c r="O683" i="1" s="1"/>
  <c r="CP687" i="1"/>
  <c r="O687" i="1" s="1"/>
  <c r="BD218" i="1"/>
  <c r="F232" i="1"/>
  <c r="V228" i="1"/>
  <c r="V218" i="1" s="1"/>
  <c r="GM310" i="1"/>
  <c r="BD524" i="1"/>
  <c r="CY599" i="1"/>
  <c r="X599" i="1" s="1"/>
  <c r="CP598" i="1"/>
  <c r="O598" i="1" s="1"/>
  <c r="CZ680" i="1"/>
  <c r="Y680" i="1" s="1"/>
  <c r="CY688" i="1"/>
  <c r="X688" i="1" s="1"/>
  <c r="CZ688" i="1"/>
  <c r="Y688" i="1" s="1"/>
  <c r="CZ692" i="1"/>
  <c r="Y692" i="1" s="1"/>
  <c r="GO698" i="1"/>
  <c r="F940" i="1"/>
  <c r="AO986" i="1"/>
  <c r="F234" i="1"/>
  <c r="F461" i="1"/>
  <c r="F52" i="1"/>
  <c r="F332" i="1"/>
  <c r="T524" i="1"/>
  <c r="F334" i="1"/>
  <c r="AU218" i="1"/>
  <c r="K489" i="5"/>
  <c r="O313" i="1"/>
  <c r="AF319" i="1"/>
  <c r="S319" i="1" s="1"/>
  <c r="F328" i="1" s="1"/>
  <c r="FR349" i="1"/>
  <c r="CY426" i="1"/>
  <c r="X426" i="1" s="1"/>
  <c r="CY442" i="1"/>
  <c r="X442" i="1" s="1"/>
  <c r="FR359" i="1"/>
  <c r="O359" i="1"/>
  <c r="FR81" i="1"/>
  <c r="J67" i="5"/>
  <c r="P67" i="5" s="1"/>
  <c r="V248" i="5"/>
  <c r="K251" i="5" s="1"/>
  <c r="FR351" i="1"/>
  <c r="CP351" i="1"/>
  <c r="O351" i="1"/>
  <c r="FR360" i="1"/>
  <c r="CP360" i="1"/>
  <c r="O360" i="1" s="1"/>
  <c r="CP428" i="1"/>
  <c r="O428" i="1" s="1"/>
  <c r="CZ428" i="1"/>
  <c r="Y428" i="1"/>
  <c r="CY428" i="1"/>
  <c r="X428" i="1" s="1"/>
  <c r="CY436" i="1"/>
  <c r="X436" i="1" s="1"/>
  <c r="K475" i="5"/>
  <c r="CZ189" i="1"/>
  <c r="Y189" i="1" s="1"/>
  <c r="V474" i="5" s="1"/>
  <c r="K478" i="5" s="1"/>
  <c r="CP353" i="1"/>
  <c r="O353" i="1" s="1"/>
  <c r="CY430" i="1"/>
  <c r="X430" i="1" s="1"/>
  <c r="CZ438" i="1"/>
  <c r="Y438" i="1" s="1"/>
  <c r="J518" i="5"/>
  <c r="P518" i="5" s="1"/>
  <c r="GO220" i="1"/>
  <c r="CY432" i="1"/>
  <c r="X432" i="1" s="1"/>
  <c r="GK881" i="1"/>
  <c r="CY823" i="1"/>
  <c r="X823" i="1" s="1"/>
  <c r="CY822" i="1"/>
  <c r="X822" i="1" s="1"/>
  <c r="CZ758" i="1"/>
  <c r="Y758" i="1"/>
  <c r="CY758" i="1"/>
  <c r="X758" i="1" s="1"/>
  <c r="CZ754" i="1"/>
  <c r="Y754" i="1" s="1"/>
  <c r="CY754" i="1"/>
  <c r="X754" i="1" s="1"/>
  <c r="CY722" i="1"/>
  <c r="X722" i="1" s="1"/>
  <c r="CZ718" i="1"/>
  <c r="Y718" i="1" s="1"/>
  <c r="X718" i="1"/>
  <c r="GK718" i="1"/>
  <c r="CY820" i="1"/>
  <c r="X820" i="1" s="1"/>
  <c r="CZ820" i="1"/>
  <c r="Y820" i="1" s="1"/>
  <c r="CZ813" i="1"/>
  <c r="Y813" i="1" s="1"/>
  <c r="CY813" i="1"/>
  <c r="X813" i="1" s="1"/>
  <c r="CP810" i="1"/>
  <c r="O810" i="1" s="1"/>
  <c r="CY720" i="1"/>
  <c r="X720" i="1" s="1"/>
  <c r="GK719" i="1"/>
  <c r="GM38" i="1"/>
  <c r="CZ1011" i="1"/>
  <c r="Y1011" i="1" s="1"/>
  <c r="CY962" i="1"/>
  <c r="X962" i="1" s="1"/>
  <c r="CY818" i="1"/>
  <c r="X818" i="1" s="1"/>
  <c r="CZ818" i="1"/>
  <c r="Y818" i="1" s="1"/>
  <c r="CZ760" i="1"/>
  <c r="Y760" i="1" s="1"/>
  <c r="BF959" i="1"/>
  <c r="AS964" i="1"/>
  <c r="AS959" i="1" s="1"/>
  <c r="CY929" i="1"/>
  <c r="X929" i="1" s="1"/>
  <c r="CZ827" i="1"/>
  <c r="Y827" i="1" s="1"/>
  <c r="CY827" i="1"/>
  <c r="X827" i="1" s="1"/>
  <c r="CZ825" i="1"/>
  <c r="Y825" i="1" s="1"/>
  <c r="CY825" i="1"/>
  <c r="X825" i="1"/>
  <c r="GK810" i="1"/>
  <c r="AO557" i="1"/>
  <c r="GK720" i="1"/>
  <c r="AB920" i="1"/>
  <c r="AB819" i="1"/>
  <c r="AB815" i="1"/>
  <c r="AB813" i="1"/>
  <c r="AB811" i="1"/>
  <c r="CR750" i="1"/>
  <c r="Q750" i="1" s="1"/>
  <c r="P713" i="1"/>
  <c r="CZ651" i="1"/>
  <c r="Y651" i="1" s="1"/>
  <c r="CY649" i="1"/>
  <c r="X649" i="1" s="1"/>
  <c r="GK651" i="1"/>
  <c r="CY651" i="1"/>
  <c r="X651" i="1" s="1"/>
  <c r="CY646" i="1"/>
  <c r="X646" i="1" s="1"/>
  <c r="CQ881" i="1"/>
  <c r="P881" i="1" s="1"/>
  <c r="CQ827" i="1"/>
  <c r="P827" i="1" s="1"/>
  <c r="CP827" i="1" s="1"/>
  <c r="O827" i="1" s="1"/>
  <c r="CQ825" i="1"/>
  <c r="P825" i="1" s="1"/>
  <c r="CQ760" i="1"/>
  <c r="P760" i="1"/>
  <c r="CP760" i="1"/>
  <c r="O760" i="1" s="1"/>
  <c r="CQ759" i="1"/>
  <c r="P759" i="1" s="1"/>
  <c r="CQ758" i="1"/>
  <c r="P758" i="1" s="1"/>
  <c r="CQ757" i="1"/>
  <c r="P757" i="1"/>
  <c r="CQ756" i="1"/>
  <c r="P756" i="1"/>
  <c r="CQ755" i="1"/>
  <c r="P755" i="1"/>
  <c r="CQ754" i="1"/>
  <c r="P754" i="1" s="1"/>
  <c r="CP754" i="1" s="1"/>
  <c r="O754" i="1" s="1"/>
  <c r="CQ753" i="1"/>
  <c r="P753" i="1"/>
  <c r="CQ752" i="1"/>
  <c r="P752" i="1" s="1"/>
  <c r="CQ751" i="1"/>
  <c r="P751" i="1"/>
  <c r="AC762" i="1" s="1"/>
  <c r="S713" i="1"/>
  <c r="Q713" i="1"/>
  <c r="GK653" i="1"/>
  <c r="CY653" i="1"/>
  <c r="X653" i="1" s="1"/>
  <c r="V713" i="1"/>
  <c r="AB713" i="1"/>
  <c r="AB635" i="1"/>
  <c r="CP616" i="1"/>
  <c r="O616" i="1" s="1"/>
  <c r="CP588" i="1"/>
  <c r="O588" i="1" s="1"/>
  <c r="CQ664" i="1"/>
  <c r="P664" i="1"/>
  <c r="AB660" i="1"/>
  <c r="AB655" i="1"/>
  <c r="CP625" i="1"/>
  <c r="O625" i="1" s="1"/>
  <c r="O608" i="1"/>
  <c r="O597" i="1"/>
  <c r="CP586" i="1"/>
  <c r="O586" i="1" s="1"/>
  <c r="GO586" i="1" s="1"/>
  <c r="CP578" i="1"/>
  <c r="O578" i="1"/>
  <c r="CP570" i="1"/>
  <c r="O570" i="1" s="1"/>
  <c r="AB695" i="1"/>
  <c r="AB693" i="1"/>
  <c r="AB689" i="1"/>
  <c r="AB687" i="1"/>
  <c r="AB685" i="1"/>
  <c r="AB683" i="1"/>
  <c r="AB681" i="1"/>
  <c r="AB677" i="1"/>
  <c r="AB675" i="1"/>
  <c r="AB673" i="1"/>
  <c r="CZ603" i="1"/>
  <c r="Y603" i="1" s="1"/>
  <c r="CQ628" i="1"/>
  <c r="P628" i="1" s="1"/>
  <c r="CQ627" i="1"/>
  <c r="P627" i="1" s="1"/>
  <c r="CP627" i="1" s="1"/>
  <c r="O627" i="1" s="1"/>
  <c r="GO627" i="1" s="1"/>
  <c r="CQ626" i="1"/>
  <c r="P626" i="1" s="1"/>
  <c r="CQ624" i="1"/>
  <c r="P624" i="1" s="1"/>
  <c r="CP624" i="1" s="1"/>
  <c r="O624" i="1" s="1"/>
  <c r="GO624" i="1" s="1"/>
  <c r="CQ622" i="1"/>
  <c r="P622" i="1" s="1"/>
  <c r="CP622" i="1" s="1"/>
  <c r="O622" i="1" s="1"/>
  <c r="AB619" i="1"/>
  <c r="AB613" i="1"/>
  <c r="AB611" i="1"/>
  <c r="AB608" i="1"/>
  <c r="AB600" i="1"/>
  <c r="AB598" i="1"/>
  <c r="CQ587" i="1"/>
  <c r="P587" i="1"/>
  <c r="CP587" i="1" s="1"/>
  <c r="O587" i="1" s="1"/>
  <c r="GM587" i="1" s="1"/>
  <c r="CQ584" i="1"/>
  <c r="P584" i="1"/>
  <c r="CQ583" i="1"/>
  <c r="P583" i="1" s="1"/>
  <c r="CP583" i="1" s="1"/>
  <c r="O583" i="1" s="1"/>
  <c r="CQ580" i="1"/>
  <c r="P580" i="1"/>
  <c r="CP580" i="1" s="1"/>
  <c r="O580" i="1" s="1"/>
  <c r="CQ579" i="1"/>
  <c r="P579" i="1"/>
  <c r="CQ575" i="1"/>
  <c r="P575" i="1" s="1"/>
  <c r="CP575" i="1" s="1"/>
  <c r="O575" i="1" s="1"/>
  <c r="CQ572" i="1"/>
  <c r="P572" i="1"/>
  <c r="CP572" i="1" s="1"/>
  <c r="O572" i="1" s="1"/>
  <c r="CQ568" i="1"/>
  <c r="P568" i="1"/>
  <c r="CP568" i="1" s="1"/>
  <c r="O568" i="1" s="1"/>
  <c r="CQ567" i="1"/>
  <c r="P567" i="1" s="1"/>
  <c r="CQ564" i="1"/>
  <c r="P564" i="1"/>
  <c r="CP564" i="1" s="1"/>
  <c r="O564" i="1" s="1"/>
  <c r="CQ563" i="1"/>
  <c r="P563" i="1" s="1"/>
  <c r="AB562" i="1"/>
  <c r="BG530" i="1"/>
  <c r="BG524" i="1" s="1"/>
  <c r="AB526" i="1"/>
  <c r="CZ390" i="1"/>
  <c r="Y390" i="1"/>
  <c r="CY361" i="1"/>
  <c r="X361" i="1"/>
  <c r="CZ361" i="1"/>
  <c r="Y361" i="1"/>
  <c r="GK357" i="1"/>
  <c r="AH365" i="1"/>
  <c r="AH342" i="1" s="1"/>
  <c r="AI530" i="1"/>
  <c r="AI524" i="1" s="1"/>
  <c r="CY416" i="1"/>
  <c r="X416" i="1" s="1"/>
  <c r="CP390" i="1"/>
  <c r="O390" i="1" s="1"/>
  <c r="F369" i="1"/>
  <c r="AO342" i="1"/>
  <c r="CY351" i="1"/>
  <c r="X351" i="1" s="1"/>
  <c r="BF479" i="1"/>
  <c r="AL479" i="1"/>
  <c r="AL468" i="1" s="1"/>
  <c r="AH479" i="1"/>
  <c r="U479" i="1" s="1"/>
  <c r="F493" i="1" s="1"/>
  <c r="CY359" i="1"/>
  <c r="X359" i="1"/>
  <c r="CZ359" i="1"/>
  <c r="Y359" i="1"/>
  <c r="CP356" i="1"/>
  <c r="O356" i="1"/>
  <c r="FR356" i="1"/>
  <c r="BH530" i="1"/>
  <c r="AU530" i="1" s="1"/>
  <c r="AU524" i="1" s="1"/>
  <c r="AO445" i="1"/>
  <c r="CY225" i="1"/>
  <c r="X225" i="1" s="1"/>
  <c r="T527" i="5" s="1"/>
  <c r="K519" i="5"/>
  <c r="CP221" i="1"/>
  <c r="O221" i="1" s="1"/>
  <c r="GM221" i="1" s="1"/>
  <c r="L503" i="5"/>
  <c r="Q503" i="5" s="1"/>
  <c r="L502" i="5"/>
  <c r="L486" i="5"/>
  <c r="L487" i="5"/>
  <c r="Q487" i="5" s="1"/>
  <c r="CQ442" i="1"/>
  <c r="P442" i="1" s="1"/>
  <c r="CQ434" i="1"/>
  <c r="P434" i="1"/>
  <c r="CP434" i="1" s="1"/>
  <c r="O434" i="1" s="1"/>
  <c r="AB426" i="1"/>
  <c r="AB414" i="1"/>
  <c r="BB342" i="1"/>
  <c r="CZ353" i="1"/>
  <c r="Y353" i="1"/>
  <c r="AB353" i="1"/>
  <c r="FR352" i="1"/>
  <c r="CP350" i="1"/>
  <c r="O350" i="1"/>
  <c r="GM350" i="1" s="1"/>
  <c r="CZ349" i="1"/>
  <c r="Y349" i="1"/>
  <c r="FR348" i="1"/>
  <c r="CY347" i="1"/>
  <c r="X347" i="1" s="1"/>
  <c r="CZ347" i="1"/>
  <c r="Y347" i="1"/>
  <c r="AB347" i="1"/>
  <c r="AB419" i="1"/>
  <c r="AB415" i="1"/>
  <c r="CZ351" i="1"/>
  <c r="Y351" i="1"/>
  <c r="AB351" i="1"/>
  <c r="CP346" i="1"/>
  <c r="O346" i="1" s="1"/>
  <c r="CZ223" i="1"/>
  <c r="Y223" i="1"/>
  <c r="GM223" i="1" s="1"/>
  <c r="V523" i="5"/>
  <c r="CY223" i="1"/>
  <c r="X223" i="1"/>
  <c r="T523" i="5"/>
  <c r="L509" i="5"/>
  <c r="L510" i="5"/>
  <c r="Q510" i="5" s="1"/>
  <c r="L494" i="5"/>
  <c r="Q494" i="5"/>
  <c r="L493" i="5"/>
  <c r="AB440" i="1"/>
  <c r="AB432" i="1"/>
  <c r="AB428" i="1"/>
  <c r="AB422" i="1"/>
  <c r="AB355" i="1"/>
  <c r="FR354" i="1"/>
  <c r="FR346" i="1"/>
  <c r="CZ345" i="1"/>
  <c r="Y345" i="1" s="1"/>
  <c r="CZ222" i="1"/>
  <c r="Y222" i="1" s="1"/>
  <c r="V521" i="5" s="1"/>
  <c r="CQ314" i="1"/>
  <c r="P314" i="1"/>
  <c r="AB313" i="1"/>
  <c r="G530" i="5"/>
  <c r="X530" i="5" s="1"/>
  <c r="H529" i="5"/>
  <c r="CR225" i="1"/>
  <c r="Q225" i="1" s="1"/>
  <c r="U525" i="5"/>
  <c r="S525" i="5"/>
  <c r="AF512" i="5"/>
  <c r="A512" i="5"/>
  <c r="S504" i="5"/>
  <c r="H507" i="5" s="1"/>
  <c r="G510" i="5" s="1"/>
  <c r="X510" i="5" s="1"/>
  <c r="H505" i="5"/>
  <c r="R505" i="5" s="1"/>
  <c r="U504" i="5"/>
  <c r="H508" i="5" s="1"/>
  <c r="H489" i="5"/>
  <c r="R489" i="5" s="1"/>
  <c r="U488" i="5"/>
  <c r="H492" i="5" s="1"/>
  <c r="S488" i="5"/>
  <c r="H491" i="5" s="1"/>
  <c r="H476" i="5"/>
  <c r="AB189" i="1"/>
  <c r="H461" i="5"/>
  <c r="R461" i="5" s="1"/>
  <c r="CS187" i="1"/>
  <c r="R187" i="1" s="1"/>
  <c r="K461" i="5" s="1"/>
  <c r="H462" i="5"/>
  <c r="AB187" i="1"/>
  <c r="K451" i="5"/>
  <c r="GK185" i="1"/>
  <c r="H452" i="5"/>
  <c r="CQ185" i="1"/>
  <c r="P185" i="1" s="1"/>
  <c r="K452" i="5" s="1"/>
  <c r="H446" i="5"/>
  <c r="CQ184" i="1"/>
  <c r="P184" i="1"/>
  <c r="L445" i="5"/>
  <c r="L447" i="5"/>
  <c r="Q447" i="5" s="1"/>
  <c r="L385" i="5"/>
  <c r="L386" i="5"/>
  <c r="Q386" i="5" s="1"/>
  <c r="BD195" i="1"/>
  <c r="AQ195" i="1" s="1"/>
  <c r="F201" i="1" s="1"/>
  <c r="K348" i="5"/>
  <c r="CY171" i="1"/>
  <c r="X171" i="1"/>
  <c r="L345" i="5"/>
  <c r="L346" i="5"/>
  <c r="Q346" i="5"/>
  <c r="L329" i="5"/>
  <c r="K299" i="5"/>
  <c r="CY164" i="1"/>
  <c r="X164" i="1" s="1"/>
  <c r="T298" i="5" s="1"/>
  <c r="CZ164" i="1"/>
  <c r="Y164" i="1" s="1"/>
  <c r="V298" i="5" s="1"/>
  <c r="K301" i="5" s="1"/>
  <c r="K236" i="5"/>
  <c r="CP155" i="1"/>
  <c r="O155" i="1" s="1"/>
  <c r="L233" i="5"/>
  <c r="Q233" i="5"/>
  <c r="L232" i="5"/>
  <c r="L218" i="5"/>
  <c r="L219" i="5"/>
  <c r="Q219" i="5"/>
  <c r="L210" i="5"/>
  <c r="Q210" i="5" s="1"/>
  <c r="L209" i="5"/>
  <c r="A537" i="5"/>
  <c r="AF537" i="5"/>
  <c r="AF532" i="5"/>
  <c r="A532" i="5"/>
  <c r="CQ226" i="1"/>
  <c r="P226" i="1" s="1"/>
  <c r="CP226" i="1" s="1"/>
  <c r="O226" i="1" s="1"/>
  <c r="G526" i="5"/>
  <c r="X526" i="5" s="1"/>
  <c r="H525" i="5"/>
  <c r="U521" i="5"/>
  <c r="S521" i="5"/>
  <c r="U517" i="5"/>
  <c r="S517" i="5"/>
  <c r="G218" i="1"/>
  <c r="AB192" i="1"/>
  <c r="CR192" i="1"/>
  <c r="Q192" i="1" s="1"/>
  <c r="K497" i="5" s="1"/>
  <c r="L480" i="5"/>
  <c r="Q480" i="5" s="1"/>
  <c r="L479" i="5"/>
  <c r="L466" i="5"/>
  <c r="Q466" i="5"/>
  <c r="L465" i="5"/>
  <c r="K430" i="5"/>
  <c r="CZ182" i="1"/>
  <c r="Y182" i="1"/>
  <c r="V429" i="5" s="1"/>
  <c r="K435" i="5" s="1"/>
  <c r="K415" i="5"/>
  <c r="K402" i="5"/>
  <c r="L370" i="5"/>
  <c r="Q370" i="5" s="1"/>
  <c r="L369" i="5"/>
  <c r="L290" i="5"/>
  <c r="Q290" i="5" s="1"/>
  <c r="L289" i="5"/>
  <c r="K279" i="5"/>
  <c r="CP161" i="1"/>
  <c r="O161" i="1" s="1"/>
  <c r="K196" i="5"/>
  <c r="S523" i="5"/>
  <c r="U523" i="5"/>
  <c r="G522" i="5"/>
  <c r="O522" i="5" s="1"/>
  <c r="H521" i="5"/>
  <c r="U519" i="5"/>
  <c r="S519" i="5"/>
  <c r="G518" i="5"/>
  <c r="X518" i="5" s="1"/>
  <c r="H517" i="5"/>
  <c r="AO195" i="1"/>
  <c r="S495" i="5"/>
  <c r="H500" i="5" s="1"/>
  <c r="H496" i="5"/>
  <c r="R496" i="5" s="1"/>
  <c r="U495" i="5"/>
  <c r="H501" i="5"/>
  <c r="G503" i="5" s="1"/>
  <c r="O503" i="5" s="1"/>
  <c r="CQ189" i="1"/>
  <c r="P189" i="1"/>
  <c r="CP189" i="1" s="1"/>
  <c r="O189" i="1" s="1"/>
  <c r="GM189" i="1" s="1"/>
  <c r="L473" i="5"/>
  <c r="Q473" i="5"/>
  <c r="L472" i="5"/>
  <c r="CQ187" i="1"/>
  <c r="P187" i="1" s="1"/>
  <c r="BH195" i="1"/>
  <c r="BH138" i="1" s="1"/>
  <c r="L393" i="5"/>
  <c r="Q393" i="5" s="1"/>
  <c r="L392" i="5"/>
  <c r="L379" i="5"/>
  <c r="Q379" i="5" s="1"/>
  <c r="L378" i="5"/>
  <c r="L354" i="5"/>
  <c r="Q354" i="5" s="1"/>
  <c r="L353" i="5"/>
  <c r="K326" i="5"/>
  <c r="CY168" i="1"/>
  <c r="X168" i="1"/>
  <c r="T325" i="5" s="1"/>
  <c r="K327" i="5" s="1"/>
  <c r="L317" i="5"/>
  <c r="Q317" i="5" s="1"/>
  <c r="L316" i="5"/>
  <c r="L310" i="5"/>
  <c r="Q310" i="5" s="1"/>
  <c r="L309" i="5"/>
  <c r="L302" i="5"/>
  <c r="L303" i="5"/>
  <c r="Q303" i="5" s="1"/>
  <c r="K292" i="5"/>
  <c r="CY163" i="1"/>
  <c r="X163" i="1" s="1"/>
  <c r="T291" i="5" s="1"/>
  <c r="K294" i="5" s="1"/>
  <c r="CZ163" i="1"/>
  <c r="Y163" i="1" s="1"/>
  <c r="V291" i="5"/>
  <c r="K295" i="5" s="1"/>
  <c r="K206" i="5"/>
  <c r="L160" i="5"/>
  <c r="Q160" i="5" s="1"/>
  <c r="L159" i="5"/>
  <c r="AF541" i="5"/>
  <c r="A541" i="5"/>
  <c r="U529" i="5"/>
  <c r="S529" i="5"/>
  <c r="U527" i="5"/>
  <c r="S527" i="5"/>
  <c r="G528" i="5"/>
  <c r="H527" i="5"/>
  <c r="CT224" i="1"/>
  <c r="S224" i="1" s="1"/>
  <c r="CP223" i="1"/>
  <c r="O223" i="1" s="1"/>
  <c r="G524" i="5"/>
  <c r="X524" i="5" s="1"/>
  <c r="H523" i="5"/>
  <c r="G520" i="5"/>
  <c r="H519" i="5"/>
  <c r="G138" i="1"/>
  <c r="AB193" i="1"/>
  <c r="AB191" i="1"/>
  <c r="S481" i="5"/>
  <c r="H484" i="5" s="1"/>
  <c r="H482" i="5"/>
  <c r="R482" i="5" s="1"/>
  <c r="U481" i="5"/>
  <c r="H485" i="5" s="1"/>
  <c r="H468" i="5"/>
  <c r="R468" i="5" s="1"/>
  <c r="S467" i="5"/>
  <c r="H470" i="5" s="1"/>
  <c r="U467" i="5"/>
  <c r="H471" i="5" s="1"/>
  <c r="U456" i="5"/>
  <c r="S456" i="5"/>
  <c r="CT186" i="1"/>
  <c r="S186" i="1" s="1"/>
  <c r="CY186" i="1" s="1"/>
  <c r="X186" i="1" s="1"/>
  <c r="T456" i="5" s="1"/>
  <c r="AB186" i="1"/>
  <c r="L457" i="5"/>
  <c r="Q457" i="5" s="1"/>
  <c r="L455" i="5"/>
  <c r="L418" i="5"/>
  <c r="L419" i="5"/>
  <c r="Q419" i="5" s="1"/>
  <c r="L399" i="5"/>
  <c r="L400" i="5"/>
  <c r="Q400" i="5" s="1"/>
  <c r="CP166" i="1"/>
  <c r="O166" i="1" s="1"/>
  <c r="K265" i="5"/>
  <c r="K229" i="5"/>
  <c r="CP154" i="1"/>
  <c r="O154" i="1" s="1"/>
  <c r="L202" i="5"/>
  <c r="L203" i="5"/>
  <c r="Q203" i="5" s="1"/>
  <c r="CQ190" i="1"/>
  <c r="P190" i="1" s="1"/>
  <c r="CP190" i="1" s="1"/>
  <c r="O190" i="1" s="1"/>
  <c r="H475" i="5"/>
  <c r="R475" i="5" s="1"/>
  <c r="U474" i="5"/>
  <c r="H478" i="5" s="1"/>
  <c r="S474" i="5"/>
  <c r="H477" i="5" s="1"/>
  <c r="H459" i="5"/>
  <c r="R459" i="5" s="1"/>
  <c r="S458" i="5"/>
  <c r="H463" i="5" s="1"/>
  <c r="U458" i="5"/>
  <c r="H464" i="5" s="1"/>
  <c r="H449" i="5"/>
  <c r="R449" i="5" s="1"/>
  <c r="U448" i="5"/>
  <c r="H454" i="5"/>
  <c r="S448" i="5"/>
  <c r="S446" i="5"/>
  <c r="U446" i="5"/>
  <c r="CS183" i="1"/>
  <c r="R183" i="1" s="1"/>
  <c r="GK183" i="1" s="1"/>
  <c r="CR182" i="1"/>
  <c r="Q182" i="1"/>
  <c r="K431" i="5" s="1"/>
  <c r="H421" i="5"/>
  <c r="R421" i="5" s="1"/>
  <c r="U420" i="5"/>
  <c r="H426" i="5" s="1"/>
  <c r="S420" i="5"/>
  <c r="H425" i="5" s="1"/>
  <c r="CQ181" i="1"/>
  <c r="P181" i="1"/>
  <c r="GK179" i="1"/>
  <c r="CR178" i="1"/>
  <c r="Q178" i="1" s="1"/>
  <c r="K403" i="5" s="1"/>
  <c r="AB178" i="1"/>
  <c r="AB177" i="1"/>
  <c r="CS174" i="1"/>
  <c r="R174" i="1" s="1"/>
  <c r="CY174" i="1" s="1"/>
  <c r="X174" i="1" s="1"/>
  <c r="T371" i="5" s="1"/>
  <c r="K376" i="5" s="1"/>
  <c r="CR174" i="1"/>
  <c r="Q174" i="1"/>
  <c r="CP174" i="1" s="1"/>
  <c r="O174" i="1" s="1"/>
  <c r="CS173" i="1"/>
  <c r="R173" i="1" s="1"/>
  <c r="GK173" i="1" s="1"/>
  <c r="H363" i="5"/>
  <c r="R363" i="5" s="1"/>
  <c r="U362" i="5"/>
  <c r="H368" i="5" s="1"/>
  <c r="S362" i="5"/>
  <c r="H367" i="5"/>
  <c r="S355" i="5"/>
  <c r="H358" i="5" s="1"/>
  <c r="G361" i="5" s="1"/>
  <c r="H356" i="5"/>
  <c r="R356" i="5"/>
  <c r="U355" i="5"/>
  <c r="H359" i="5" s="1"/>
  <c r="H332" i="5"/>
  <c r="R332" i="5"/>
  <c r="U331" i="5"/>
  <c r="H337" i="5" s="1"/>
  <c r="S331" i="5"/>
  <c r="H336" i="5"/>
  <c r="S318" i="5"/>
  <c r="H321" i="5" s="1"/>
  <c r="U318" i="5"/>
  <c r="H322" i="5" s="1"/>
  <c r="H319" i="5"/>
  <c r="R319" i="5" s="1"/>
  <c r="CY166" i="1"/>
  <c r="X166" i="1" s="1"/>
  <c r="S304" i="5"/>
  <c r="H307" i="5" s="1"/>
  <c r="G310" i="5" s="1"/>
  <c r="H305" i="5"/>
  <c r="R305" i="5" s="1"/>
  <c r="U304" i="5"/>
  <c r="H308" i="5" s="1"/>
  <c r="U284" i="5"/>
  <c r="H288" i="5" s="1"/>
  <c r="H285" i="5"/>
  <c r="R285" i="5" s="1"/>
  <c r="S284" i="5"/>
  <c r="H287" i="5"/>
  <c r="CR160" i="1"/>
  <c r="Q160" i="1" s="1"/>
  <c r="K272" i="5" s="1"/>
  <c r="CR159" i="1"/>
  <c r="Q159" i="1"/>
  <c r="K263" i="5" s="1"/>
  <c r="CR158" i="1"/>
  <c r="Q158" i="1"/>
  <c r="CR156" i="1"/>
  <c r="Q156" i="1"/>
  <c r="CP156" i="1" s="1"/>
  <c r="O156" i="1" s="1"/>
  <c r="K243" i="5"/>
  <c r="CR153" i="1"/>
  <c r="Q153" i="1" s="1"/>
  <c r="K222" i="5" s="1"/>
  <c r="H205" i="5"/>
  <c r="R205" i="5"/>
  <c r="U204" i="5"/>
  <c r="H208" i="5" s="1"/>
  <c r="S204" i="5"/>
  <c r="H207" i="5" s="1"/>
  <c r="G210" i="5" s="1"/>
  <c r="X210" i="5" s="1"/>
  <c r="CS150" i="1"/>
  <c r="R150" i="1" s="1"/>
  <c r="L194" i="5"/>
  <c r="Q194" i="5" s="1"/>
  <c r="L193" i="5"/>
  <c r="L177" i="5"/>
  <c r="L178" i="5"/>
  <c r="Q178" i="5" s="1"/>
  <c r="L136" i="5"/>
  <c r="Q136" i="5" s="1"/>
  <c r="L135" i="5"/>
  <c r="L128" i="5"/>
  <c r="Q128" i="5" s="1"/>
  <c r="L127" i="5"/>
  <c r="K92" i="5"/>
  <c r="K76" i="5"/>
  <c r="FR76" i="1"/>
  <c r="L35" i="5"/>
  <c r="Q35" i="5" s="1"/>
  <c r="AH44" i="1"/>
  <c r="L427" i="5"/>
  <c r="L428" i="5"/>
  <c r="Q428" i="5" s="1"/>
  <c r="S411" i="5"/>
  <c r="H416" i="5" s="1"/>
  <c r="U411" i="5"/>
  <c r="H417" i="5" s="1"/>
  <c r="H412" i="5"/>
  <c r="R412" i="5"/>
  <c r="H388" i="5"/>
  <c r="R388" i="5" s="1"/>
  <c r="S380" i="5"/>
  <c r="H383" i="5"/>
  <c r="H381" i="5"/>
  <c r="R381" i="5" s="1"/>
  <c r="U380" i="5"/>
  <c r="H384" i="5" s="1"/>
  <c r="S371" i="5"/>
  <c r="H376" i="5" s="1"/>
  <c r="H372" i="5"/>
  <c r="R372" i="5"/>
  <c r="U371" i="5"/>
  <c r="H377" i="5" s="1"/>
  <c r="L360" i="5"/>
  <c r="L361" i="5"/>
  <c r="Q361" i="5"/>
  <c r="S340" i="5"/>
  <c r="H343" i="5" s="1"/>
  <c r="U340" i="5"/>
  <c r="H344" i="5"/>
  <c r="H341" i="5"/>
  <c r="R341" i="5" s="1"/>
  <c r="L339" i="5"/>
  <c r="Q339" i="5"/>
  <c r="L338" i="5"/>
  <c r="L296" i="5"/>
  <c r="L297" i="5"/>
  <c r="Q297" i="5"/>
  <c r="S291" i="5"/>
  <c r="H294" i="5" s="1"/>
  <c r="G297" i="5" s="1"/>
  <c r="H292" i="5"/>
  <c r="R292" i="5"/>
  <c r="U291" i="5"/>
  <c r="H295" i="5" s="1"/>
  <c r="L225" i="5"/>
  <c r="L226" i="5"/>
  <c r="Q226" i="5" s="1"/>
  <c r="S195" i="5"/>
  <c r="H200" i="5" s="1"/>
  <c r="H196" i="5"/>
  <c r="R196" i="5"/>
  <c r="U195" i="5"/>
  <c r="H201" i="5" s="1"/>
  <c r="G203" i="5" s="1"/>
  <c r="L186" i="5"/>
  <c r="L187" i="5"/>
  <c r="Q187" i="5" s="1"/>
  <c r="H172" i="5"/>
  <c r="CR147" i="1"/>
  <c r="Q147" i="1" s="1"/>
  <c r="H164" i="5"/>
  <c r="R164" i="5"/>
  <c r="CS146" i="1"/>
  <c r="R146" i="1" s="1"/>
  <c r="L119" i="5"/>
  <c r="L120" i="5"/>
  <c r="Q120" i="5"/>
  <c r="CY75" i="1"/>
  <c r="X75" i="1" s="1"/>
  <c r="T74" i="5" s="1"/>
  <c r="U438" i="5"/>
  <c r="H439" i="5"/>
  <c r="R439" i="5"/>
  <c r="S438" i="5"/>
  <c r="H443" i="5" s="1"/>
  <c r="L437" i="5"/>
  <c r="Q437" i="5"/>
  <c r="L436" i="5"/>
  <c r="CS181" i="1"/>
  <c r="R181" i="1" s="1"/>
  <c r="K423" i="5" s="1"/>
  <c r="CT180" i="1"/>
  <c r="S180" i="1" s="1"/>
  <c r="K412" i="5" s="1"/>
  <c r="U401" i="5"/>
  <c r="H407" i="5" s="1"/>
  <c r="H402" i="5"/>
  <c r="R402" i="5" s="1"/>
  <c r="S401" i="5"/>
  <c r="S394" i="5"/>
  <c r="H397" i="5"/>
  <c r="G400" i="5" s="1"/>
  <c r="H395" i="5"/>
  <c r="R395" i="5" s="1"/>
  <c r="U394" i="5"/>
  <c r="H398" i="5"/>
  <c r="CQ176" i="1"/>
  <c r="P176" i="1" s="1"/>
  <c r="CQ175" i="1"/>
  <c r="P175" i="1" s="1"/>
  <c r="H348" i="5"/>
  <c r="R348" i="5" s="1"/>
  <c r="U347" i="5"/>
  <c r="H352" i="5"/>
  <c r="S347" i="5"/>
  <c r="H351" i="5" s="1"/>
  <c r="CQ170" i="1"/>
  <c r="P170" i="1"/>
  <c r="CP170" i="1"/>
  <c r="O170" i="1" s="1"/>
  <c r="H326" i="5"/>
  <c r="R326" i="5" s="1"/>
  <c r="U325" i="5"/>
  <c r="H328" i="5" s="1"/>
  <c r="S325" i="5"/>
  <c r="H327" i="5" s="1"/>
  <c r="G330" i="5" s="1"/>
  <c r="CZ166" i="1"/>
  <c r="Y166" i="1" s="1"/>
  <c r="V311" i="5" s="1"/>
  <c r="K315" i="5" s="1"/>
  <c r="H299" i="5"/>
  <c r="R299" i="5" s="1"/>
  <c r="U298" i="5"/>
  <c r="H301" i="5" s="1"/>
  <c r="S298" i="5"/>
  <c r="H300" i="5" s="1"/>
  <c r="L282" i="5"/>
  <c r="L283" i="5"/>
  <c r="Q283" i="5" s="1"/>
  <c r="L276" i="5"/>
  <c r="Q276" i="5"/>
  <c r="L275" i="5"/>
  <c r="L268" i="5"/>
  <c r="L269" i="5"/>
  <c r="Q269" i="5"/>
  <c r="L260" i="5"/>
  <c r="Q260" i="5" s="1"/>
  <c r="L259" i="5"/>
  <c r="L252" i="5"/>
  <c r="L253" i="5"/>
  <c r="Q253" i="5" s="1"/>
  <c r="L246" i="5"/>
  <c r="L247" i="5"/>
  <c r="Q247" i="5" s="1"/>
  <c r="L239" i="5"/>
  <c r="L240" i="5"/>
  <c r="Q240" i="5" s="1"/>
  <c r="H189" i="5"/>
  <c r="R189" i="5" s="1"/>
  <c r="U188" i="5"/>
  <c r="H192" i="5"/>
  <c r="S188" i="5"/>
  <c r="H191" i="5" s="1"/>
  <c r="H183" i="5"/>
  <c r="CQ148" i="1"/>
  <c r="P148" i="1"/>
  <c r="L169" i="5"/>
  <c r="Q169" i="5" s="1"/>
  <c r="L168" i="5"/>
  <c r="L144" i="5"/>
  <c r="Q144" i="5" s="1"/>
  <c r="L143" i="5"/>
  <c r="H124" i="5"/>
  <c r="CQ141" i="1"/>
  <c r="P141" i="1" s="1"/>
  <c r="K124" i="5" s="1"/>
  <c r="H456" i="5"/>
  <c r="H442" i="5"/>
  <c r="H430" i="5"/>
  <c r="R430" i="5" s="1"/>
  <c r="U429" i="5"/>
  <c r="H435" i="5"/>
  <c r="S429" i="5"/>
  <c r="H434" i="5" s="1"/>
  <c r="CR181" i="1"/>
  <c r="Q181" i="1"/>
  <c r="K422" i="5" s="1"/>
  <c r="U409" i="5"/>
  <c r="S409" i="5"/>
  <c r="H406" i="5" s="1"/>
  <c r="H409" i="5"/>
  <c r="CQ177" i="1"/>
  <c r="P177" i="1" s="1"/>
  <c r="CT173" i="1"/>
  <c r="S173" i="1"/>
  <c r="K363" i="5" s="1"/>
  <c r="CR173" i="1"/>
  <c r="Q173" i="1" s="1"/>
  <c r="K364" i="5" s="1"/>
  <c r="CT172" i="1"/>
  <c r="S172" i="1"/>
  <c r="CT169" i="1"/>
  <c r="S169" i="1" s="1"/>
  <c r="CT167" i="1"/>
  <c r="S167" i="1" s="1"/>
  <c r="H312" i="5"/>
  <c r="R312" i="5" s="1"/>
  <c r="U311" i="5"/>
  <c r="H315" i="5" s="1"/>
  <c r="S311" i="5"/>
  <c r="H314" i="5" s="1"/>
  <c r="CT165" i="1"/>
  <c r="S165" i="1" s="1"/>
  <c r="H306" i="5"/>
  <c r="CT162" i="1"/>
  <c r="S162" i="1" s="1"/>
  <c r="S277" i="5"/>
  <c r="H280" i="5"/>
  <c r="G283" i="5" s="1"/>
  <c r="O283" i="5" s="1"/>
  <c r="H278" i="5"/>
  <c r="R278" i="5" s="1"/>
  <c r="U277" i="5"/>
  <c r="H281" i="5" s="1"/>
  <c r="H271" i="5"/>
  <c r="R271" i="5"/>
  <c r="U270" i="5"/>
  <c r="H274" i="5" s="1"/>
  <c r="S270" i="5"/>
  <c r="H273" i="5"/>
  <c r="G276" i="5"/>
  <c r="CS159" i="1"/>
  <c r="R159" i="1"/>
  <c r="S261" i="5"/>
  <c r="H266" i="5"/>
  <c r="G269" i="5" s="1"/>
  <c r="H262" i="5"/>
  <c r="R262" i="5" s="1"/>
  <c r="U261" i="5"/>
  <c r="H267" i="5" s="1"/>
  <c r="H255" i="5"/>
  <c r="R255" i="5" s="1"/>
  <c r="U254" i="5"/>
  <c r="H258" i="5" s="1"/>
  <c r="S254" i="5"/>
  <c r="H257" i="5"/>
  <c r="H249" i="5"/>
  <c r="R249" i="5" s="1"/>
  <c r="U248" i="5"/>
  <c r="H251" i="5" s="1"/>
  <c r="S248" i="5"/>
  <c r="H250" i="5" s="1"/>
  <c r="S241" i="5"/>
  <c r="H244" i="5" s="1"/>
  <c r="G247" i="5" s="1"/>
  <c r="H242" i="5"/>
  <c r="R242" i="5"/>
  <c r="U241" i="5"/>
  <c r="H245" i="5" s="1"/>
  <c r="S234" i="5"/>
  <c r="H237" i="5" s="1"/>
  <c r="H235" i="5"/>
  <c r="R235" i="5"/>
  <c r="U234" i="5"/>
  <c r="H238" i="5" s="1"/>
  <c r="CZ154" i="1"/>
  <c r="Y154" i="1"/>
  <c r="V227" i="5"/>
  <c r="K231" i="5" s="1"/>
  <c r="H228" i="5"/>
  <c r="R228" i="5"/>
  <c r="U227" i="5"/>
  <c r="H231" i="5" s="1"/>
  <c r="G233" i="5" s="1"/>
  <c r="S227" i="5"/>
  <c r="H230" i="5"/>
  <c r="U220" i="5"/>
  <c r="H224" i="5" s="1"/>
  <c r="H221" i="5"/>
  <c r="R221" i="5" s="1"/>
  <c r="S220" i="5"/>
  <c r="H223" i="5" s="1"/>
  <c r="CQ152" i="1"/>
  <c r="P152" i="1" s="1"/>
  <c r="S211" i="5"/>
  <c r="H216" i="5" s="1"/>
  <c r="H212" i="5"/>
  <c r="R212" i="5" s="1"/>
  <c r="U211" i="5"/>
  <c r="H217" i="5" s="1"/>
  <c r="CT151" i="1"/>
  <c r="S151" i="1" s="1"/>
  <c r="H153" i="5"/>
  <c r="R153" i="5" s="1"/>
  <c r="U152" i="5"/>
  <c r="H158" i="5" s="1"/>
  <c r="S152" i="5"/>
  <c r="H157" i="5" s="1"/>
  <c r="CT145" i="1"/>
  <c r="S145" i="1" s="1"/>
  <c r="CQ144" i="1"/>
  <c r="P144" i="1"/>
  <c r="L150" i="5"/>
  <c r="L151" i="5"/>
  <c r="Q151" i="5" s="1"/>
  <c r="H139" i="5"/>
  <c r="CR143" i="1"/>
  <c r="Q143" i="1"/>
  <c r="K139" i="5" s="1"/>
  <c r="H114" i="5"/>
  <c r="R114" i="5" s="1"/>
  <c r="U113" i="5"/>
  <c r="H118" i="5"/>
  <c r="S113" i="5"/>
  <c r="H117" i="5" s="1"/>
  <c r="CT140" i="1"/>
  <c r="S140" i="1"/>
  <c r="CY140" i="1" s="1"/>
  <c r="X140" i="1" s="1"/>
  <c r="T113" i="5" s="1"/>
  <c r="K117" i="5" s="1"/>
  <c r="CY79" i="1"/>
  <c r="X79" i="1" s="1"/>
  <c r="T82" i="5" s="1"/>
  <c r="K38" i="5"/>
  <c r="FR34" i="1"/>
  <c r="AD44" i="1"/>
  <c r="AD30" i="1" s="1"/>
  <c r="S170" i="5"/>
  <c r="H175" i="5" s="1"/>
  <c r="H171" i="5"/>
  <c r="R171" i="5" s="1"/>
  <c r="U170" i="5"/>
  <c r="H176" i="5" s="1"/>
  <c r="H138" i="5"/>
  <c r="R138" i="5" s="1"/>
  <c r="S137" i="5"/>
  <c r="H141" i="5" s="1"/>
  <c r="U137" i="5"/>
  <c r="H142" i="5"/>
  <c r="AO89" i="1"/>
  <c r="U96" i="5"/>
  <c r="S96" i="5"/>
  <c r="G97" i="5"/>
  <c r="Y97" i="5" s="1"/>
  <c r="H96" i="5"/>
  <c r="CQ85" i="1"/>
  <c r="P85" i="1" s="1"/>
  <c r="U88" i="5"/>
  <c r="S88" i="5"/>
  <c r="G77" i="5"/>
  <c r="O77" i="5" s="1"/>
  <c r="H76" i="5"/>
  <c r="G67" i="5"/>
  <c r="Y67" i="5" s="1"/>
  <c r="H66" i="5"/>
  <c r="AF57" i="5"/>
  <c r="A57" i="5"/>
  <c r="S54" i="5"/>
  <c r="U42" i="5"/>
  <c r="S42" i="5"/>
  <c r="G43" i="5"/>
  <c r="Y43" i="5" s="1"/>
  <c r="H42" i="5"/>
  <c r="G41" i="5"/>
  <c r="O41" i="5" s="1"/>
  <c r="G49" i="5"/>
  <c r="O49" i="5" s="1"/>
  <c r="H62" i="5"/>
  <c r="H78" i="5"/>
  <c r="H86" i="5"/>
  <c r="S161" i="5"/>
  <c r="H166" i="5" s="1"/>
  <c r="H162" i="5"/>
  <c r="R162" i="5" s="1"/>
  <c r="U161" i="5"/>
  <c r="H167" i="5" s="1"/>
  <c r="S129" i="5"/>
  <c r="H133" i="5" s="1"/>
  <c r="G136" i="5" s="1"/>
  <c r="H130" i="5"/>
  <c r="R130" i="5" s="1"/>
  <c r="U129" i="5"/>
  <c r="H134" i="5" s="1"/>
  <c r="AB87" i="1"/>
  <c r="G95" i="5"/>
  <c r="H94" i="5"/>
  <c r="CT84" i="1"/>
  <c r="S84" i="1"/>
  <c r="CP84" i="1" s="1"/>
  <c r="O84" i="1" s="1"/>
  <c r="G93" i="5"/>
  <c r="H92" i="5"/>
  <c r="CR82" i="1"/>
  <c r="Q82" i="1"/>
  <c r="U86" i="5"/>
  <c r="S86" i="5"/>
  <c r="S76" i="5"/>
  <c r="CR73" i="1"/>
  <c r="Q73" i="1" s="1"/>
  <c r="CT72" i="1"/>
  <c r="S72" i="1" s="1"/>
  <c r="G69" i="5"/>
  <c r="Y69" i="5" s="1"/>
  <c r="H68" i="5"/>
  <c r="CR69" i="1"/>
  <c r="Q69" i="1" s="1"/>
  <c r="G55" i="5"/>
  <c r="O55" i="5" s="1"/>
  <c r="H54" i="5"/>
  <c r="U48" i="5"/>
  <c r="S48" i="5"/>
  <c r="G39" i="5"/>
  <c r="O39" i="5" s="1"/>
  <c r="H38" i="5"/>
  <c r="CT33" i="1"/>
  <c r="S33" i="1" s="1"/>
  <c r="S34" i="5"/>
  <c r="U46" i="5"/>
  <c r="U54" i="5"/>
  <c r="S66" i="5"/>
  <c r="S74" i="5"/>
  <c r="S82" i="5"/>
  <c r="S90" i="5"/>
  <c r="AF101" i="5"/>
  <c r="A101" i="5"/>
  <c r="U98" i="5"/>
  <c r="S98" i="5"/>
  <c r="U80" i="5"/>
  <c r="S80" i="5"/>
  <c r="G81" i="5"/>
  <c r="Y81" i="5" s="1"/>
  <c r="H80" i="5"/>
  <c r="G73" i="5"/>
  <c r="O73" i="5" s="1"/>
  <c r="H72" i="5"/>
  <c r="U70" i="5"/>
  <c r="S70" i="5"/>
  <c r="U62" i="5"/>
  <c r="S62" i="5"/>
  <c r="G53" i="5"/>
  <c r="O53" i="5" s="1"/>
  <c r="H52" i="5"/>
  <c r="U50" i="5"/>
  <c r="S50" i="5"/>
  <c r="G47" i="5"/>
  <c r="Y47" i="5" s="1"/>
  <c r="H46" i="5"/>
  <c r="CT37" i="1"/>
  <c r="S37" i="1" s="1"/>
  <c r="CZ37" i="1" s="1"/>
  <c r="Y37" i="1" s="1"/>
  <c r="CT36" i="1"/>
  <c r="S36" i="1"/>
  <c r="S38" i="5"/>
  <c r="G37" i="5"/>
  <c r="H36" i="5"/>
  <c r="G30" i="1"/>
  <c r="CQ149" i="1"/>
  <c r="P149" i="1" s="1"/>
  <c r="CP149" i="1" s="1"/>
  <c r="O149" i="1" s="1"/>
  <c r="H180" i="5"/>
  <c r="R180" i="5"/>
  <c r="U179" i="5"/>
  <c r="H185" i="5" s="1"/>
  <c r="S179" i="5"/>
  <c r="H184" i="5" s="1"/>
  <c r="CT147" i="1"/>
  <c r="S147" i="1" s="1"/>
  <c r="K171" i="5" s="1"/>
  <c r="U145" i="5"/>
  <c r="H149" i="5" s="1"/>
  <c r="CT143" i="1"/>
  <c r="S143" i="1"/>
  <c r="CZ143" i="1" s="1"/>
  <c r="Y143" i="1" s="1"/>
  <c r="V137" i="5" s="1"/>
  <c r="K142" i="5" s="1"/>
  <c r="H122" i="5"/>
  <c r="R122" i="5" s="1"/>
  <c r="U121" i="5"/>
  <c r="H126" i="5" s="1"/>
  <c r="S121" i="5"/>
  <c r="H125" i="5" s="1"/>
  <c r="CQ140" i="1"/>
  <c r="P140" i="1" s="1"/>
  <c r="AF105" i="5"/>
  <c r="A105" i="5"/>
  <c r="CT87" i="1"/>
  <c r="S87" i="1" s="1"/>
  <c r="CP87" i="1" s="1"/>
  <c r="O87" i="1" s="1"/>
  <c r="G99" i="5"/>
  <c r="H98" i="5"/>
  <c r="U94" i="5"/>
  <c r="S94" i="5"/>
  <c r="AB84" i="1"/>
  <c r="CT83" i="1"/>
  <c r="S83" i="1"/>
  <c r="CY83" i="1" s="1"/>
  <c r="X83" i="1" s="1"/>
  <c r="T90" i="5" s="1"/>
  <c r="G91" i="5"/>
  <c r="Y91" i="5" s="1"/>
  <c r="H90" i="5"/>
  <c r="G89" i="5"/>
  <c r="Y89" i="5" s="1"/>
  <c r="H88" i="5"/>
  <c r="G85" i="5"/>
  <c r="O85" i="5" s="1"/>
  <c r="H84" i="5"/>
  <c r="G83" i="5"/>
  <c r="O83" i="5" s="1"/>
  <c r="H82" i="5"/>
  <c r="CQ78" i="1"/>
  <c r="P78" i="1"/>
  <c r="CP78" i="1" s="1"/>
  <c r="O78" i="1" s="1"/>
  <c r="J81" i="5" s="1"/>
  <c r="P81" i="5" s="1"/>
  <c r="CT77" i="1"/>
  <c r="S77" i="1"/>
  <c r="G75" i="5"/>
  <c r="Y75" i="5" s="1"/>
  <c r="H74" i="5"/>
  <c r="CQ74" i="1"/>
  <c r="P74" i="1"/>
  <c r="K72" i="5" s="1"/>
  <c r="U64" i="5"/>
  <c r="S64" i="5"/>
  <c r="G65" i="5"/>
  <c r="Y65" i="5" s="1"/>
  <c r="H64" i="5"/>
  <c r="CQ42" i="1"/>
  <c r="P42" i="1"/>
  <c r="G51" i="5"/>
  <c r="O51" i="5" s="1"/>
  <c r="H50" i="5"/>
  <c r="CT39" i="1"/>
  <c r="S39" i="1"/>
  <c r="CP39" i="1"/>
  <c r="O39" i="1"/>
  <c r="J49" i="5" s="1"/>
  <c r="P49" i="5" s="1"/>
  <c r="FR38" i="1"/>
  <c r="G45" i="5"/>
  <c r="Y45" i="5" s="1"/>
  <c r="H44" i="5"/>
  <c r="AB36" i="1"/>
  <c r="CQ36" i="1"/>
  <c r="P36" i="1"/>
  <c r="K42" i="5" s="1"/>
  <c r="U40" i="5"/>
  <c r="S40" i="5"/>
  <c r="G35" i="5"/>
  <c r="Y35" i="5" s="1"/>
  <c r="H34" i="5"/>
  <c r="S36" i="5"/>
  <c r="S44" i="5"/>
  <c r="S52" i="5"/>
  <c r="U68" i="5"/>
  <c r="U76" i="5"/>
  <c r="U92" i="5"/>
  <c r="O89" i="5"/>
  <c r="CZ167" i="1"/>
  <c r="Y167" i="1" s="1"/>
  <c r="V318" i="5" s="1"/>
  <c r="K322" i="5" s="1"/>
  <c r="BD138" i="1"/>
  <c r="Y99" i="5"/>
  <c r="O99" i="5"/>
  <c r="K94" i="5"/>
  <c r="FR85" i="1"/>
  <c r="CZ173" i="1"/>
  <c r="Y173" i="1" s="1"/>
  <c r="V362" i="5" s="1"/>
  <c r="K368" i="5" s="1"/>
  <c r="CP178" i="1"/>
  <c r="O178" i="1" s="1"/>
  <c r="J524" i="5"/>
  <c r="P524" i="5"/>
  <c r="FR442" i="1"/>
  <c r="CP442" i="1"/>
  <c r="O442" i="1" s="1"/>
  <c r="AO388" i="1"/>
  <c r="F449" i="1"/>
  <c r="CP563" i="1"/>
  <c r="O563" i="1" s="1"/>
  <c r="GM563" i="1" s="1"/>
  <c r="K264" i="5"/>
  <c r="K332" i="5"/>
  <c r="K396" i="5"/>
  <c r="CP177" i="1"/>
  <c r="O177" i="1" s="1"/>
  <c r="GM168" i="1"/>
  <c r="AD228" i="1"/>
  <c r="AD218" i="1" s="1"/>
  <c r="FR314" i="1"/>
  <c r="CP314" i="1"/>
  <c r="O314" i="1" s="1"/>
  <c r="GM314" i="1" s="1"/>
  <c r="GM624" i="1"/>
  <c r="O47" i="5"/>
  <c r="CZ162" i="1"/>
  <c r="Y162" i="1" s="1"/>
  <c r="V284" i="5" s="1"/>
  <c r="K288" i="5" s="1"/>
  <c r="CZ186" i="1"/>
  <c r="Y186" i="1" s="1"/>
  <c r="V456" i="5" s="1"/>
  <c r="K454" i="5" s="1"/>
  <c r="K300" i="5"/>
  <c r="BF468" i="1"/>
  <c r="AS479" i="1"/>
  <c r="FR78" i="1"/>
  <c r="Y85" i="5"/>
  <c r="O91" i="5"/>
  <c r="CY37" i="1"/>
  <c r="X37" i="1" s="1"/>
  <c r="T44" i="5" s="1"/>
  <c r="CP37" i="1"/>
  <c r="O37" i="1" s="1"/>
  <c r="V44" i="5"/>
  <c r="Y73" i="5"/>
  <c r="O81" i="5"/>
  <c r="O69" i="5"/>
  <c r="Q44" i="1"/>
  <c r="Q30" i="1" s="1"/>
  <c r="GM79" i="1"/>
  <c r="K198" i="5"/>
  <c r="CZ150" i="1"/>
  <c r="Y150" i="1" s="1"/>
  <c r="V195" i="5" s="1"/>
  <c r="K201" i="5" s="1"/>
  <c r="GK150" i="1"/>
  <c r="K424" i="5"/>
  <c r="K462" i="5"/>
  <c r="CY150" i="1"/>
  <c r="X150" i="1" s="1"/>
  <c r="T195" i="5" s="1"/>
  <c r="K200" i="5" s="1"/>
  <c r="GO221" i="1"/>
  <c r="AT530" i="1"/>
  <c r="F541" i="1" s="1"/>
  <c r="GM313" i="1"/>
  <c r="CY143" i="1"/>
  <c r="X143" i="1" s="1"/>
  <c r="T137" i="5" s="1"/>
  <c r="K141" i="5" s="1"/>
  <c r="Y49" i="5"/>
  <c r="X528" i="5"/>
  <c r="O528" i="5"/>
  <c r="GO156" i="1"/>
  <c r="CP192" i="1"/>
  <c r="O192" i="1" s="1"/>
  <c r="GM754" i="1"/>
  <c r="FR36" i="1"/>
  <c r="AC44" i="1"/>
  <c r="AC30" i="1" s="1"/>
  <c r="Y37" i="5"/>
  <c r="O37" i="5"/>
  <c r="Y39" i="5"/>
  <c r="CZ140" i="1"/>
  <c r="Y140" i="1"/>
  <c r="V113" i="5" s="1"/>
  <c r="K118" i="5" s="1"/>
  <c r="CP173" i="1"/>
  <c r="O173" i="1" s="1"/>
  <c r="CZ181" i="1"/>
  <c r="Y181" i="1" s="1"/>
  <c r="V420" i="5" s="1"/>
  <c r="K426" i="5" s="1"/>
  <c r="K365" i="5"/>
  <c r="K441" i="5"/>
  <c r="K483" i="5"/>
  <c r="O524" i="5"/>
  <c r="CP153" i="1"/>
  <c r="O153" i="1"/>
  <c r="O518" i="5"/>
  <c r="X522" i="5"/>
  <c r="GK187" i="1"/>
  <c r="CZ187" i="1"/>
  <c r="Y187" i="1" s="1"/>
  <c r="V458" i="5"/>
  <c r="K464" i="5" s="1"/>
  <c r="CY187" i="1"/>
  <c r="X187" i="1" s="1"/>
  <c r="T458" i="5" s="1"/>
  <c r="K463" i="5" s="1"/>
  <c r="GM588" i="1"/>
  <c r="Q228" i="1"/>
  <c r="T30" i="1"/>
  <c r="GM226" i="1"/>
  <c r="AQ138" i="1"/>
  <c r="AQ250" i="1"/>
  <c r="F256" i="1"/>
  <c r="AQ134" i="1"/>
  <c r="O361" i="5" l="1"/>
  <c r="X361" i="5"/>
  <c r="O297" i="5"/>
  <c r="X297" i="5"/>
  <c r="G240" i="5"/>
  <c r="O530" i="5"/>
  <c r="J226" i="5"/>
  <c r="P226" i="5" s="1"/>
  <c r="O43" i="5"/>
  <c r="Y53" i="5"/>
  <c r="O35" i="5"/>
  <c r="J303" i="5"/>
  <c r="P303" i="5" s="1"/>
  <c r="O75" i="5"/>
  <c r="G160" i="5"/>
  <c r="X160" i="5" s="1"/>
  <c r="G219" i="5"/>
  <c r="G253" i="5"/>
  <c r="O253" i="5" s="1"/>
  <c r="G260" i="5"/>
  <c r="Y55" i="5"/>
  <c r="Y77" i="5"/>
  <c r="H444" i="5"/>
  <c r="G447" i="5" s="1"/>
  <c r="G428" i="5"/>
  <c r="J240" i="5"/>
  <c r="P240" i="5" s="1"/>
  <c r="G128" i="5"/>
  <c r="G194" i="5"/>
  <c r="X194" i="5" s="1"/>
  <c r="G354" i="5"/>
  <c r="L105" i="5"/>
  <c r="AG468" i="1"/>
  <c r="T479" i="1"/>
  <c r="AJ342" i="1"/>
  <c r="W365" i="1"/>
  <c r="O219" i="5"/>
  <c r="X219" i="5"/>
  <c r="AL319" i="1"/>
  <c r="GK712" i="1"/>
  <c r="CZ712" i="1"/>
  <c r="Y712" i="1" s="1"/>
  <c r="X240" i="5"/>
  <c r="O240" i="5"/>
  <c r="K172" i="5"/>
  <c r="T80" i="5"/>
  <c r="GM78" i="1"/>
  <c r="AI879" i="1"/>
  <c r="V889" i="1"/>
  <c r="GM435" i="1"/>
  <c r="GK146" i="1"/>
  <c r="CY146" i="1"/>
  <c r="X146" i="1" s="1"/>
  <c r="T161" i="5" s="1"/>
  <c r="K166" i="5" s="1"/>
  <c r="K164" i="5"/>
  <c r="CZ146" i="1"/>
  <c r="Y146" i="1" s="1"/>
  <c r="V161" i="5" s="1"/>
  <c r="K167" i="5" s="1"/>
  <c r="X428" i="5"/>
  <c r="O428" i="5"/>
  <c r="AO250" i="1"/>
  <c r="F199" i="1"/>
  <c r="GO668" i="1"/>
  <c r="AF1017" i="1"/>
  <c r="AB817" i="1"/>
  <c r="CT817" i="1"/>
  <c r="S817" i="1" s="1"/>
  <c r="CP817" i="1" s="1"/>
  <c r="O817" i="1" s="1"/>
  <c r="CY810" i="1"/>
  <c r="X810" i="1" s="1"/>
  <c r="GO810" i="1" s="1"/>
  <c r="CZ810" i="1"/>
  <c r="Y810" i="1" s="1"/>
  <c r="O97" i="5"/>
  <c r="BH524" i="1"/>
  <c r="CZ812" i="1"/>
  <c r="Y812" i="1" s="1"/>
  <c r="GO812" i="1" s="1"/>
  <c r="CY686" i="1"/>
  <c r="X686" i="1" s="1"/>
  <c r="CZ686" i="1"/>
  <c r="Y686" i="1" s="1"/>
  <c r="CZ920" i="1"/>
  <c r="Y920" i="1" s="1"/>
  <c r="AE1017" i="1"/>
  <c r="AE1009" i="1" s="1"/>
  <c r="GK1013" i="1"/>
  <c r="GK751" i="1"/>
  <c r="CY751" i="1"/>
  <c r="X751" i="1" s="1"/>
  <c r="AB750" i="1"/>
  <c r="CT750" i="1"/>
  <c r="S750" i="1" s="1"/>
  <c r="GK714" i="1"/>
  <c r="CZ714" i="1"/>
  <c r="Y714" i="1" s="1"/>
  <c r="GK644" i="1"/>
  <c r="CZ644" i="1"/>
  <c r="Y644" i="1" s="1"/>
  <c r="CY644" i="1"/>
  <c r="X644" i="1" s="1"/>
  <c r="CQ642" i="1"/>
  <c r="P642" i="1" s="1"/>
  <c r="CP642" i="1" s="1"/>
  <c r="O642" i="1" s="1"/>
  <c r="AB642" i="1"/>
  <c r="GK625" i="1"/>
  <c r="CZ625" i="1"/>
  <c r="Y625" i="1" s="1"/>
  <c r="CY625" i="1"/>
  <c r="X625" i="1" s="1"/>
  <c r="GO617" i="1"/>
  <c r="CR590" i="1"/>
  <c r="Q590" i="1" s="1"/>
  <c r="CP590" i="1" s="1"/>
  <c r="O590" i="1" s="1"/>
  <c r="AB590" i="1"/>
  <c r="CZ579" i="1"/>
  <c r="Y579" i="1" s="1"/>
  <c r="CY579" i="1"/>
  <c r="X579" i="1" s="1"/>
  <c r="CZ574" i="1"/>
  <c r="Y574" i="1" s="1"/>
  <c r="CY574" i="1"/>
  <c r="X574" i="1" s="1"/>
  <c r="GK571" i="1"/>
  <c r="CZ571" i="1"/>
  <c r="Y571" i="1" s="1"/>
  <c r="GO571" i="1" s="1"/>
  <c r="CY564" i="1"/>
  <c r="X564" i="1" s="1"/>
  <c r="CZ564" i="1"/>
  <c r="Y564" i="1" s="1"/>
  <c r="GK527" i="1"/>
  <c r="CY527" i="1"/>
  <c r="X527" i="1" s="1"/>
  <c r="GM527" i="1" s="1"/>
  <c r="AE530" i="1"/>
  <c r="AJ530" i="1"/>
  <c r="CP526" i="1"/>
  <c r="O526" i="1" s="1"/>
  <c r="AB530" i="1" s="1"/>
  <c r="AC530" i="1"/>
  <c r="P530" i="1" s="1"/>
  <c r="AI479" i="1"/>
  <c r="V479" i="1" s="1"/>
  <c r="CQ412" i="1"/>
  <c r="P412" i="1" s="1"/>
  <c r="AB412" i="1"/>
  <c r="CZ406" i="1"/>
  <c r="Y406" i="1" s="1"/>
  <c r="CY406" i="1"/>
  <c r="X406" i="1" s="1"/>
  <c r="F333" i="1"/>
  <c r="U302" i="1"/>
  <c r="GK308" i="1"/>
  <c r="CZ308" i="1"/>
  <c r="Y308" i="1" s="1"/>
  <c r="AJ89" i="1"/>
  <c r="AT524" i="1"/>
  <c r="U468" i="1"/>
  <c r="FR42" i="1"/>
  <c r="CP42" i="1"/>
  <c r="O42" i="1" s="1"/>
  <c r="AB528" i="1"/>
  <c r="AB621" i="1"/>
  <c r="CP752" i="1"/>
  <c r="O752" i="1" s="1"/>
  <c r="GO760" i="1"/>
  <c r="GO827" i="1"/>
  <c r="CZ829" i="1"/>
  <c r="Y829" i="1" s="1"/>
  <c r="CZ752" i="1"/>
  <c r="Y752" i="1" s="1"/>
  <c r="CY1013" i="1"/>
  <c r="X1013" i="1" s="1"/>
  <c r="CY821" i="1"/>
  <c r="X821" i="1" s="1"/>
  <c r="CY815" i="1"/>
  <c r="X815" i="1" s="1"/>
  <c r="J480" i="5"/>
  <c r="P480" i="5" s="1"/>
  <c r="CP675" i="1"/>
  <c r="O675" i="1" s="1"/>
  <c r="GO683" i="1"/>
  <c r="CZ751" i="1"/>
  <c r="Y751" i="1" s="1"/>
  <c r="AI302" i="1"/>
  <c r="AI30" i="1"/>
  <c r="W44" i="1"/>
  <c r="F60" i="1" s="1"/>
  <c r="CP685" i="1"/>
  <c r="O685" i="1" s="1"/>
  <c r="GM41" i="1"/>
  <c r="J53" i="5"/>
  <c r="P53" i="5" s="1"/>
  <c r="K86" i="5"/>
  <c r="CP81" i="1"/>
  <c r="O81" i="1" s="1"/>
  <c r="CY191" i="1"/>
  <c r="X191" i="1" s="1"/>
  <c r="T488" i="5" s="1"/>
  <c r="K491" i="5" s="1"/>
  <c r="CZ191" i="1"/>
  <c r="Y191" i="1" s="1"/>
  <c r="V488" i="5" s="1"/>
  <c r="K492" i="5" s="1"/>
  <c r="AG218" i="1"/>
  <c r="T228" i="1"/>
  <c r="CY308" i="1"/>
  <c r="X308" i="1" s="1"/>
  <c r="FR362" i="1"/>
  <c r="CP362" i="1"/>
  <c r="O362" i="1" s="1"/>
  <c r="CY438" i="1"/>
  <c r="X438" i="1" s="1"/>
  <c r="GM396" i="1"/>
  <c r="CP420" i="1"/>
  <c r="O420" i="1" s="1"/>
  <c r="GN527" i="1"/>
  <c r="CY571" i="1"/>
  <c r="X571" i="1" s="1"/>
  <c r="AB701" i="1"/>
  <c r="AB717" i="1"/>
  <c r="CZ749" i="1"/>
  <c r="Y749" i="1" s="1"/>
  <c r="CY749" i="1"/>
  <c r="X749" i="1" s="1"/>
  <c r="CZ926" i="1"/>
  <c r="Y926" i="1" s="1"/>
  <c r="GO826" i="1"/>
  <c r="AB825" i="1"/>
  <c r="CR825" i="1"/>
  <c r="Q825" i="1" s="1"/>
  <c r="CT816" i="1"/>
  <c r="S816" i="1" s="1"/>
  <c r="AB816" i="1"/>
  <c r="GK756" i="1"/>
  <c r="CZ756" i="1"/>
  <c r="Y756" i="1" s="1"/>
  <c r="AI762" i="1"/>
  <c r="CQ720" i="1"/>
  <c r="P720" i="1" s="1"/>
  <c r="AB720" i="1"/>
  <c r="CY690" i="1"/>
  <c r="X690" i="1" s="1"/>
  <c r="CZ690" i="1"/>
  <c r="Y690" i="1" s="1"/>
  <c r="CY670" i="1"/>
  <c r="X670" i="1" s="1"/>
  <c r="CZ670" i="1"/>
  <c r="Y670" i="1" s="1"/>
  <c r="CY666" i="1"/>
  <c r="X666" i="1" s="1"/>
  <c r="CZ666" i="1"/>
  <c r="Y666" i="1" s="1"/>
  <c r="AB662" i="1"/>
  <c r="CR662" i="1"/>
  <c r="Q662" i="1" s="1"/>
  <c r="CP662" i="1" s="1"/>
  <c r="O662" i="1" s="1"/>
  <c r="GK661" i="1"/>
  <c r="CY661" i="1"/>
  <c r="X661" i="1" s="1"/>
  <c r="CY657" i="1"/>
  <c r="X657" i="1" s="1"/>
  <c r="CZ657" i="1"/>
  <c r="Y657" i="1" s="1"/>
  <c r="CP657" i="1"/>
  <c r="O657" i="1" s="1"/>
  <c r="GM657" i="1" s="1"/>
  <c r="CR654" i="1"/>
  <c r="Q654" i="1" s="1"/>
  <c r="AB654" i="1"/>
  <c r="GK652" i="1"/>
  <c r="CZ652" i="1"/>
  <c r="Y652" i="1" s="1"/>
  <c r="AC747" i="1"/>
  <c r="P762" i="1"/>
  <c r="F990" i="1"/>
  <c r="AO913" i="1"/>
  <c r="AU44" i="1"/>
  <c r="F56" i="1" s="1"/>
  <c r="BH30" i="1"/>
  <c r="K496" i="5"/>
  <c r="CZ422" i="1"/>
  <c r="Y422" i="1" s="1"/>
  <c r="CY422" i="1"/>
  <c r="X422" i="1" s="1"/>
  <c r="GM425" i="1"/>
  <c r="CZ677" i="1"/>
  <c r="Y677" i="1" s="1"/>
  <c r="CP677" i="1"/>
  <c r="O677" i="1" s="1"/>
  <c r="GK932" i="1"/>
  <c r="CY932" i="1"/>
  <c r="X932" i="1" s="1"/>
  <c r="CZ932" i="1"/>
  <c r="Y932" i="1" s="1"/>
  <c r="AB812" i="1"/>
  <c r="CQ812" i="1"/>
  <c r="P812" i="1" s="1"/>
  <c r="CZ811" i="1"/>
  <c r="Y811" i="1" s="1"/>
  <c r="CY811" i="1"/>
  <c r="X811" i="1" s="1"/>
  <c r="GM811" i="1" s="1"/>
  <c r="GM153" i="1"/>
  <c r="CP83" i="1"/>
  <c r="O83" i="1" s="1"/>
  <c r="K138" i="5"/>
  <c r="J520" i="5"/>
  <c r="P520" i="5" s="1"/>
  <c r="X233" i="5"/>
  <c r="O233" i="5"/>
  <c r="CY167" i="1"/>
  <c r="X167" i="1" s="1"/>
  <c r="T318" i="5" s="1"/>
  <c r="K321" i="5" s="1"/>
  <c r="K319" i="5"/>
  <c r="CP158" i="1"/>
  <c r="O158" i="1" s="1"/>
  <c r="K256" i="5"/>
  <c r="H453" i="5"/>
  <c r="G457" i="5" s="1"/>
  <c r="CP825" i="1"/>
  <c r="O825" i="1" s="1"/>
  <c r="GM393" i="1"/>
  <c r="CY694" i="1"/>
  <c r="X694" i="1" s="1"/>
  <c r="CZ694" i="1"/>
  <c r="Y694" i="1" s="1"/>
  <c r="CZ923" i="1"/>
  <c r="Y923" i="1" s="1"/>
  <c r="AE762" i="1"/>
  <c r="CZ715" i="1"/>
  <c r="Y715" i="1" s="1"/>
  <c r="GK715" i="1"/>
  <c r="CY715" i="1"/>
  <c r="X715" i="1" s="1"/>
  <c r="GO715" i="1" s="1"/>
  <c r="CR711" i="1"/>
  <c r="Q711" i="1" s="1"/>
  <c r="AB711" i="1"/>
  <c r="CZ619" i="1"/>
  <c r="Y619" i="1" s="1"/>
  <c r="CY619" i="1"/>
  <c r="X619" i="1" s="1"/>
  <c r="GK617" i="1"/>
  <c r="CY617" i="1"/>
  <c r="X617" i="1" s="1"/>
  <c r="GK568" i="1"/>
  <c r="CZ568" i="1"/>
  <c r="Y568" i="1" s="1"/>
  <c r="GO568" i="1" s="1"/>
  <c r="GK566" i="1"/>
  <c r="CY566" i="1"/>
  <c r="X566" i="1" s="1"/>
  <c r="GK561" i="1"/>
  <c r="CZ561" i="1"/>
  <c r="Y561" i="1" s="1"/>
  <c r="GO561" i="1" s="1"/>
  <c r="CY561" i="1"/>
  <c r="X561" i="1" s="1"/>
  <c r="GM561" i="1" s="1"/>
  <c r="GM528" i="1"/>
  <c r="GN528" i="1"/>
  <c r="W479" i="1"/>
  <c r="AJ468" i="1"/>
  <c r="CT474" i="1"/>
  <c r="S474" i="1" s="1"/>
  <c r="AF479" i="1" s="1"/>
  <c r="AB474" i="1"/>
  <c r="CQ472" i="1"/>
  <c r="P472" i="1" s="1"/>
  <c r="AB472" i="1"/>
  <c r="CY435" i="1"/>
  <c r="X435" i="1" s="1"/>
  <c r="CZ435" i="1"/>
  <c r="Y435" i="1" s="1"/>
  <c r="CZ429" i="1"/>
  <c r="Y429" i="1" s="1"/>
  <c r="GM429" i="1" s="1"/>
  <c r="CY429" i="1"/>
  <c r="X429" i="1" s="1"/>
  <c r="FR429" i="1"/>
  <c r="CP429" i="1"/>
  <c r="O429" i="1" s="1"/>
  <c r="GK425" i="1"/>
  <c r="CY425" i="1"/>
  <c r="X425" i="1" s="1"/>
  <c r="CZ425" i="1"/>
  <c r="Y425" i="1" s="1"/>
  <c r="CY420" i="1"/>
  <c r="X420" i="1" s="1"/>
  <c r="CZ420" i="1"/>
  <c r="Y420" i="1" s="1"/>
  <c r="CZ306" i="1"/>
  <c r="Y306" i="1" s="1"/>
  <c r="CY306" i="1"/>
  <c r="X306" i="1" s="1"/>
  <c r="GM306" i="1" s="1"/>
  <c r="L522" i="5"/>
  <c r="Q522" i="5" s="1"/>
  <c r="L532" i="5" s="1"/>
  <c r="AH228" i="1"/>
  <c r="AH218" i="1" s="1"/>
  <c r="L410" i="5"/>
  <c r="Q410" i="5" s="1"/>
  <c r="L541" i="5" s="1"/>
  <c r="L408" i="5"/>
  <c r="CS176" i="1"/>
  <c r="R176" i="1" s="1"/>
  <c r="U387" i="5"/>
  <c r="H391" i="5" s="1"/>
  <c r="L323" i="5"/>
  <c r="L324" i="5"/>
  <c r="Q324" i="5" s="1"/>
  <c r="CR86" i="1"/>
  <c r="Q86" i="1" s="1"/>
  <c r="CP86" i="1" s="1"/>
  <c r="O86" i="1" s="1"/>
  <c r="AB86" i="1"/>
  <c r="CS77" i="1"/>
  <c r="R77" i="1" s="1"/>
  <c r="GK77" i="1" s="1"/>
  <c r="U78" i="5"/>
  <c r="AG89" i="1"/>
  <c r="F51" i="1"/>
  <c r="Y479" i="1"/>
  <c r="GK181" i="1"/>
  <c r="O65" i="5"/>
  <c r="GO161" i="1"/>
  <c r="Y83" i="5"/>
  <c r="CP160" i="1"/>
  <c r="O160" i="1" s="1"/>
  <c r="O67" i="5"/>
  <c r="AO138" i="1"/>
  <c r="GK174" i="1"/>
  <c r="AG30" i="1"/>
  <c r="G187" i="5"/>
  <c r="X187" i="5" s="1"/>
  <c r="S78" i="5"/>
  <c r="GK159" i="1"/>
  <c r="CZ159" i="1"/>
  <c r="Y159" i="1" s="1"/>
  <c r="V261" i="5" s="1"/>
  <c r="K267" i="5" s="1"/>
  <c r="CY162" i="1"/>
  <c r="X162" i="1" s="1"/>
  <c r="T284" i="5" s="1"/>
  <c r="K287" i="5" s="1"/>
  <c r="K285" i="5"/>
  <c r="FR72" i="1"/>
  <c r="S387" i="5"/>
  <c r="H390" i="5" s="1"/>
  <c r="G290" i="5"/>
  <c r="GO563" i="1"/>
  <c r="F542" i="1"/>
  <c r="FR434" i="1"/>
  <c r="K54" i="5"/>
  <c r="O526" i="5"/>
  <c r="Y51" i="5"/>
  <c r="AH468" i="1"/>
  <c r="K80" i="5"/>
  <c r="K476" i="5"/>
  <c r="K374" i="5"/>
  <c r="GO177" i="1"/>
  <c r="CY159" i="1"/>
  <c r="X159" i="1" s="1"/>
  <c r="T261" i="5" s="1"/>
  <c r="K266" i="5" s="1"/>
  <c r="Y41" i="5"/>
  <c r="CY173" i="1"/>
  <c r="X173" i="1" s="1"/>
  <c r="T362" i="5" s="1"/>
  <c r="K367" i="5" s="1"/>
  <c r="J370" i="5" s="1"/>
  <c r="P370" i="5" s="1"/>
  <c r="K190" i="5"/>
  <c r="O45" i="5"/>
  <c r="K34" i="5"/>
  <c r="G169" i="5"/>
  <c r="G120" i="5"/>
  <c r="X247" i="5"/>
  <c r="O247" i="5"/>
  <c r="X400" i="5"/>
  <c r="O400" i="5"/>
  <c r="G466" i="5"/>
  <c r="X466" i="5" s="1"/>
  <c r="G480" i="5"/>
  <c r="K453" i="5"/>
  <c r="G487" i="5"/>
  <c r="GO223" i="1"/>
  <c r="G494" i="5"/>
  <c r="CQ829" i="1"/>
  <c r="P829" i="1" s="1"/>
  <c r="CP829" i="1" s="1"/>
  <c r="O829" i="1" s="1"/>
  <c r="CP750" i="1"/>
  <c r="O750" i="1" s="1"/>
  <c r="CY881" i="1"/>
  <c r="X881" i="1" s="1"/>
  <c r="CY1014" i="1"/>
  <c r="X1014" i="1" s="1"/>
  <c r="GK749" i="1"/>
  <c r="AU889" i="1"/>
  <c r="CP422" i="1"/>
  <c r="O422" i="1" s="1"/>
  <c r="GM422" i="1" s="1"/>
  <c r="GM709" i="1"/>
  <c r="CZ675" i="1"/>
  <c r="Y675" i="1" s="1"/>
  <c r="GO675" i="1" s="1"/>
  <c r="AH302" i="1"/>
  <c r="AE319" i="1"/>
  <c r="BD302" i="1"/>
  <c r="AQ319" i="1"/>
  <c r="FR347" i="1"/>
  <c r="CP347" i="1"/>
  <c r="O347" i="1" s="1"/>
  <c r="AE218" i="1"/>
  <c r="R228" i="1"/>
  <c r="GM304" i="1"/>
  <c r="GM315" i="1"/>
  <c r="CZ426" i="1"/>
  <c r="Y426" i="1" s="1"/>
  <c r="CP426" i="1"/>
  <c r="O426" i="1" s="1"/>
  <c r="GM426" i="1" s="1"/>
  <c r="CP432" i="1"/>
  <c r="O432" i="1" s="1"/>
  <c r="CZ432" i="1"/>
  <c r="Y432" i="1" s="1"/>
  <c r="GM432" i="1" s="1"/>
  <c r="GM405" i="1"/>
  <c r="GM411" i="1"/>
  <c r="GM427" i="1"/>
  <c r="CP474" i="1"/>
  <c r="O474" i="1" s="1"/>
  <c r="GM474" i="1" s="1"/>
  <c r="AE479" i="1"/>
  <c r="R479" i="1" s="1"/>
  <c r="GM565" i="1"/>
  <c r="CZ566" i="1"/>
  <c r="Y566" i="1" s="1"/>
  <c r="GM644" i="1"/>
  <c r="GO644" i="1"/>
  <c r="GM670" i="1"/>
  <c r="GO670" i="1"/>
  <c r="CQ1012" i="1"/>
  <c r="P1012" i="1" s="1"/>
  <c r="CP1012" i="1" s="1"/>
  <c r="O1012" i="1" s="1"/>
  <c r="AB1012" i="1"/>
  <c r="F893" i="1"/>
  <c r="AO879" i="1"/>
  <c r="AB822" i="1"/>
  <c r="CQ822" i="1"/>
  <c r="P822" i="1" s="1"/>
  <c r="GK759" i="1"/>
  <c r="CY759" i="1"/>
  <c r="X759" i="1" s="1"/>
  <c r="GK757" i="1"/>
  <c r="CY757" i="1"/>
  <c r="X757" i="1" s="1"/>
  <c r="AJ762" i="1"/>
  <c r="G437" i="5"/>
  <c r="X437" i="5" s="1"/>
  <c r="J283" i="5"/>
  <c r="P283" i="5" s="1"/>
  <c r="CP180" i="1"/>
  <c r="O180" i="1" s="1"/>
  <c r="GM390" i="1"/>
  <c r="CP584" i="1"/>
  <c r="O584" i="1" s="1"/>
  <c r="GO584" i="1" s="1"/>
  <c r="CP628" i="1"/>
  <c r="O628" i="1" s="1"/>
  <c r="GM608" i="1"/>
  <c r="CP756" i="1"/>
  <c r="O756" i="1" s="1"/>
  <c r="CP758" i="1"/>
  <c r="O758" i="1" s="1"/>
  <c r="J260" i="5"/>
  <c r="P260" i="5" s="1"/>
  <c r="J346" i="5"/>
  <c r="P346" i="5" s="1"/>
  <c r="GM348" i="1"/>
  <c r="GM346" i="1"/>
  <c r="GM401" i="1"/>
  <c r="GM415" i="1"/>
  <c r="GM473" i="1"/>
  <c r="CP666" i="1"/>
  <c r="O666" i="1" s="1"/>
  <c r="GO666" i="1" s="1"/>
  <c r="CZ757" i="1"/>
  <c r="Y757" i="1" s="1"/>
  <c r="AB1015" i="1"/>
  <c r="BH964" i="1"/>
  <c r="T930" i="1"/>
  <c r="BH936" i="1"/>
  <c r="AB921" i="1"/>
  <c r="CQ921" i="1"/>
  <c r="P921" i="1" s="1"/>
  <c r="CP921" i="1" s="1"/>
  <c r="O921" i="1" s="1"/>
  <c r="F835" i="1"/>
  <c r="AO807" i="1"/>
  <c r="CZ720" i="1"/>
  <c r="Y720" i="1" s="1"/>
  <c r="CR702" i="1"/>
  <c r="Q702" i="1" s="1"/>
  <c r="AB702" i="1"/>
  <c r="CZ662" i="1"/>
  <c r="Y662" i="1" s="1"/>
  <c r="CZ643" i="1"/>
  <c r="Y643" i="1" s="1"/>
  <c r="GO643" i="1" s="1"/>
  <c r="GK643" i="1"/>
  <c r="CZ641" i="1"/>
  <c r="Y641" i="1" s="1"/>
  <c r="CP641" i="1"/>
  <c r="O641" i="1" s="1"/>
  <c r="CP632" i="1"/>
  <c r="O632" i="1" s="1"/>
  <c r="GO632" i="1" s="1"/>
  <c r="CZ630" i="1"/>
  <c r="Y630" i="1" s="1"/>
  <c r="GK630" i="1"/>
  <c r="CR626" i="1"/>
  <c r="Q626" i="1" s="1"/>
  <c r="CP626" i="1" s="1"/>
  <c r="O626" i="1" s="1"/>
  <c r="AB626" i="1"/>
  <c r="CZ611" i="1"/>
  <c r="Y611" i="1" s="1"/>
  <c r="GK611" i="1"/>
  <c r="G370" i="5"/>
  <c r="GM161" i="1"/>
  <c r="G144" i="5"/>
  <c r="O144" i="5" s="1"/>
  <c r="G317" i="5"/>
  <c r="X317" i="5" s="1"/>
  <c r="G339" i="5"/>
  <c r="O339" i="5" s="1"/>
  <c r="CP567" i="1"/>
  <c r="O567" i="1" s="1"/>
  <c r="CP713" i="1"/>
  <c r="O713" i="1" s="1"/>
  <c r="GM360" i="1"/>
  <c r="GM419" i="1"/>
  <c r="GM433" i="1"/>
  <c r="GM562" i="1"/>
  <c r="AL530" i="1"/>
  <c r="Y530" i="1" s="1"/>
  <c r="GM578" i="1"/>
  <c r="GM573" i="1"/>
  <c r="CY682" i="1"/>
  <c r="X682" i="1" s="1"/>
  <c r="CZ682" i="1"/>
  <c r="Y682" i="1" s="1"/>
  <c r="CP672" i="1"/>
  <c r="O672" i="1" s="1"/>
  <c r="BB1009" i="1"/>
  <c r="AO1017" i="1"/>
  <c r="AO1038" i="1" s="1"/>
  <c r="CZ1014" i="1"/>
  <c r="Y1014" i="1" s="1"/>
  <c r="CZ962" i="1"/>
  <c r="Y962" i="1" s="1"/>
  <c r="CQ962" i="1"/>
  <c r="P962" i="1" s="1"/>
  <c r="BD964" i="1"/>
  <c r="AQ964" i="1" s="1"/>
  <c r="V930" i="1"/>
  <c r="AI936" i="1" s="1"/>
  <c r="CP929" i="1"/>
  <c r="O929" i="1" s="1"/>
  <c r="AB929" i="1"/>
  <c r="CQ923" i="1"/>
  <c r="P923" i="1" s="1"/>
  <c r="CP923" i="1" s="1"/>
  <c r="O923" i="1" s="1"/>
  <c r="AB923" i="1"/>
  <c r="CY887" i="1"/>
  <c r="X887" i="1" s="1"/>
  <c r="AB820" i="1"/>
  <c r="BH762" i="1"/>
  <c r="CP706" i="1"/>
  <c r="O706" i="1" s="1"/>
  <c r="CQ682" i="1"/>
  <c r="P682" i="1" s="1"/>
  <c r="AB682" i="1"/>
  <c r="AB665" i="1"/>
  <c r="CT665" i="1"/>
  <c r="S665" i="1" s="1"/>
  <c r="CP665" i="1" s="1"/>
  <c r="O665" i="1" s="1"/>
  <c r="CZ658" i="1"/>
  <c r="Y658" i="1" s="1"/>
  <c r="CY658" i="1"/>
  <c r="X658" i="1" s="1"/>
  <c r="CZ653" i="1"/>
  <c r="Y653" i="1" s="1"/>
  <c r="GK636" i="1"/>
  <c r="CY636" i="1"/>
  <c r="X636" i="1" s="1"/>
  <c r="CP619" i="1"/>
  <c r="O619" i="1" s="1"/>
  <c r="GO618" i="1"/>
  <c r="CP600" i="1"/>
  <c r="O600" i="1" s="1"/>
  <c r="CT593" i="1"/>
  <c r="S593" i="1" s="1"/>
  <c r="AB593" i="1"/>
  <c r="CZ689" i="1"/>
  <c r="Y689" i="1" s="1"/>
  <c r="CY689" i="1"/>
  <c r="X689" i="1" s="1"/>
  <c r="CZ693" i="1"/>
  <c r="Y693" i="1" s="1"/>
  <c r="GO610" i="1"/>
  <c r="GM715" i="1"/>
  <c r="CY755" i="1"/>
  <c r="X755" i="1" s="1"/>
  <c r="BD1017" i="1"/>
  <c r="CP920" i="1"/>
  <c r="O920" i="1" s="1"/>
  <c r="AB882" i="1"/>
  <c r="BD889" i="1"/>
  <c r="GK668" i="1"/>
  <c r="CZ668" i="1"/>
  <c r="Y668" i="1" s="1"/>
  <c r="GM668" i="1" s="1"/>
  <c r="CZ605" i="1"/>
  <c r="Y605" i="1" s="1"/>
  <c r="GK604" i="1"/>
  <c r="CZ604" i="1"/>
  <c r="Y604" i="1" s="1"/>
  <c r="GO604" i="1" s="1"/>
  <c r="AG936" i="1"/>
  <c r="AG917" i="1" s="1"/>
  <c r="AB881" i="1"/>
  <c r="AI831" i="1"/>
  <c r="CY760" i="1"/>
  <c r="X760" i="1" s="1"/>
  <c r="GM760" i="1" s="1"/>
  <c r="CY756" i="1"/>
  <c r="X756" i="1" s="1"/>
  <c r="GM756" i="1" s="1"/>
  <c r="CY752" i="1"/>
  <c r="X752" i="1" s="1"/>
  <c r="BD762" i="1"/>
  <c r="BB557" i="1"/>
  <c r="CP719" i="1"/>
  <c r="O719" i="1" s="1"/>
  <c r="CP718" i="1"/>
  <c r="O718" i="1" s="1"/>
  <c r="W715" i="1"/>
  <c r="CP700" i="1"/>
  <c r="O700" i="1" s="1"/>
  <c r="CR692" i="1"/>
  <c r="Q692" i="1" s="1"/>
  <c r="CP692" i="1" s="1"/>
  <c r="O692" i="1" s="1"/>
  <c r="AB692" i="1"/>
  <c r="AB671" i="1"/>
  <c r="AB670" i="1"/>
  <c r="AB669" i="1"/>
  <c r="AB663" i="1"/>
  <c r="CP654" i="1"/>
  <c r="O654" i="1" s="1"/>
  <c r="CP640" i="1"/>
  <c r="O640" i="1" s="1"/>
  <c r="CZ639" i="1"/>
  <c r="Y639" i="1" s="1"/>
  <c r="GO639" i="1" s="1"/>
  <c r="CZ637" i="1"/>
  <c r="Y637" i="1" s="1"/>
  <c r="GO637" i="1" s="1"/>
  <c r="AB631" i="1"/>
  <c r="CZ621" i="1"/>
  <c r="Y621" i="1" s="1"/>
  <c r="CY603" i="1"/>
  <c r="X603" i="1" s="1"/>
  <c r="AB567" i="1"/>
  <c r="GO678" i="1"/>
  <c r="GO222" i="1"/>
  <c r="GM220" i="1"/>
  <c r="GM439" i="1"/>
  <c r="GM581" i="1"/>
  <c r="AB698" i="1"/>
  <c r="AB703" i="1"/>
  <c r="BC964" i="1"/>
  <c r="CZ928" i="1"/>
  <c r="Y928" i="1" s="1"/>
  <c r="BF936" i="1"/>
  <c r="BF889" i="1"/>
  <c r="CP812" i="1"/>
  <c r="O812" i="1" s="1"/>
  <c r="CY809" i="1"/>
  <c r="X809" i="1" s="1"/>
  <c r="AB760" i="1"/>
  <c r="AB758" i="1"/>
  <c r="AB756" i="1"/>
  <c r="AB754" i="1"/>
  <c r="AB752" i="1"/>
  <c r="S717" i="1"/>
  <c r="CP717" i="1" s="1"/>
  <c r="O717" i="1" s="1"/>
  <c r="CY712" i="1"/>
  <c r="X712" i="1" s="1"/>
  <c r="P711" i="1"/>
  <c r="CZ707" i="1"/>
  <c r="Y707" i="1" s="1"/>
  <c r="GM707" i="1" s="1"/>
  <c r="CY699" i="1"/>
  <c r="X699" i="1" s="1"/>
  <c r="AB678" i="1"/>
  <c r="CT669" i="1"/>
  <c r="S669" i="1" s="1"/>
  <c r="AB667" i="1"/>
  <c r="AB666" i="1"/>
  <c r="CZ664" i="1"/>
  <c r="Y664" i="1" s="1"/>
  <c r="CZ661" i="1"/>
  <c r="Y661" i="1" s="1"/>
  <c r="AB657" i="1"/>
  <c r="CY652" i="1"/>
  <c r="X652" i="1" s="1"/>
  <c r="CR634" i="1"/>
  <c r="Q634" i="1" s="1"/>
  <c r="CP634" i="1" s="1"/>
  <c r="O634" i="1" s="1"/>
  <c r="AB634" i="1"/>
  <c r="AB614" i="1"/>
  <c r="CP613" i="1"/>
  <c r="O613" i="1" s="1"/>
  <c r="AO524" i="1"/>
  <c r="F534" i="1"/>
  <c r="AB391" i="1"/>
  <c r="CQ391" i="1"/>
  <c r="P391" i="1" s="1"/>
  <c r="AB715" i="1"/>
  <c r="CZ701" i="1"/>
  <c r="Y701" i="1" s="1"/>
  <c r="CP682" i="1"/>
  <c r="O682" i="1" s="1"/>
  <c r="GM682" i="1" s="1"/>
  <c r="CY672" i="1"/>
  <c r="X672" i="1" s="1"/>
  <c r="CZ667" i="1"/>
  <c r="Y667" i="1" s="1"/>
  <c r="GO667" i="1" s="1"/>
  <c r="AB658" i="1"/>
  <c r="CR658" i="1"/>
  <c r="Q658" i="1" s="1"/>
  <c r="CP658" i="1" s="1"/>
  <c r="O658" i="1" s="1"/>
  <c r="GM658" i="1" s="1"/>
  <c r="AB583" i="1"/>
  <c r="AB424" i="1"/>
  <c r="CQ424" i="1"/>
  <c r="P424" i="1" s="1"/>
  <c r="FR424" i="1" s="1"/>
  <c r="CQ406" i="1"/>
  <c r="P406" i="1" s="1"/>
  <c r="AB406" i="1"/>
  <c r="CP621" i="1"/>
  <c r="O621" i="1" s="1"/>
  <c r="CZ617" i="1"/>
  <c r="Y617" i="1" s="1"/>
  <c r="CZ614" i="1"/>
  <c r="Y614" i="1" s="1"/>
  <c r="GO614" i="1" s="1"/>
  <c r="AB578" i="1"/>
  <c r="AB575" i="1"/>
  <c r="AB570" i="1"/>
  <c r="BG445" i="1"/>
  <c r="BG388" i="1" s="1"/>
  <c r="CR394" i="1"/>
  <c r="Q394" i="1" s="1"/>
  <c r="CP394" i="1" s="1"/>
  <c r="O394" i="1" s="1"/>
  <c r="AB394" i="1"/>
  <c r="BF365" i="1"/>
  <c r="H132" i="5"/>
  <c r="CQ142" i="1"/>
  <c r="P142" i="1" s="1"/>
  <c r="K132" i="5" s="1"/>
  <c r="W717" i="1"/>
  <c r="CY709" i="1"/>
  <c r="X709" i="1" s="1"/>
  <c r="GO709" i="1" s="1"/>
  <c r="AB672" i="1"/>
  <c r="AB664" i="1"/>
  <c r="AB617" i="1"/>
  <c r="CY609" i="1"/>
  <c r="X609" i="1" s="1"/>
  <c r="AB563" i="1"/>
  <c r="AB442" i="1"/>
  <c r="AB407" i="1"/>
  <c r="CQ407" i="1"/>
  <c r="P407" i="1" s="1"/>
  <c r="AI365" i="1"/>
  <c r="V365" i="1" s="1"/>
  <c r="CP363" i="1"/>
  <c r="O363" i="1" s="1"/>
  <c r="GM363" i="1" s="1"/>
  <c r="CY349" i="1"/>
  <c r="X349" i="1" s="1"/>
  <c r="CQ145" i="1"/>
  <c r="P145" i="1" s="1"/>
  <c r="H156" i="5"/>
  <c r="AB571" i="1"/>
  <c r="CP437" i="1"/>
  <c r="O437" i="1" s="1"/>
  <c r="GM437" i="1" s="1"/>
  <c r="AB410" i="1"/>
  <c r="AB344" i="1"/>
  <c r="CT344" i="1"/>
  <c r="S344" i="1" s="1"/>
  <c r="CR307" i="1"/>
  <c r="Q307" i="1" s="1"/>
  <c r="CP307" i="1" s="1"/>
  <c r="O307" i="1" s="1"/>
  <c r="GM307" i="1" s="1"/>
  <c r="AB307" i="1"/>
  <c r="AB305" i="1"/>
  <c r="CR305" i="1"/>
  <c r="Q305" i="1" s="1"/>
  <c r="CP305" i="1" s="1"/>
  <c r="O305" i="1" s="1"/>
  <c r="GM305" i="1" s="1"/>
  <c r="CS178" i="1"/>
  <c r="R178" i="1" s="1"/>
  <c r="H404" i="5"/>
  <c r="R404" i="5" s="1"/>
  <c r="CP413" i="1"/>
  <c r="O413" i="1" s="1"/>
  <c r="AG445" i="1"/>
  <c r="CZ356" i="1"/>
  <c r="Y356" i="1" s="1"/>
  <c r="CY345" i="1"/>
  <c r="X345" i="1" s="1"/>
  <c r="GM345" i="1" s="1"/>
  <c r="H490" i="5"/>
  <c r="CQ191" i="1"/>
  <c r="P191" i="1" s="1"/>
  <c r="H213" i="5"/>
  <c r="CR152" i="1"/>
  <c r="Q152" i="1" s="1"/>
  <c r="K213" i="5" s="1"/>
  <c r="H199" i="5"/>
  <c r="CQ150" i="1"/>
  <c r="P150" i="1" s="1"/>
  <c r="AB587" i="1"/>
  <c r="AB584" i="1"/>
  <c r="AB579" i="1"/>
  <c r="BD479" i="1"/>
  <c r="AB402" i="1"/>
  <c r="AB399" i="1"/>
  <c r="CY357" i="1"/>
  <c r="X357" i="1" s="1"/>
  <c r="AB311" i="1"/>
  <c r="CQ193" i="1"/>
  <c r="P193" i="1" s="1"/>
  <c r="K506" i="5" s="1"/>
  <c r="H506" i="5"/>
  <c r="CS192" i="1"/>
  <c r="R192" i="1" s="1"/>
  <c r="H498" i="5"/>
  <c r="R498" i="5" s="1"/>
  <c r="E456" i="5"/>
  <c r="H375" i="5"/>
  <c r="CR167" i="1"/>
  <c r="Q167" i="1" s="1"/>
  <c r="K320" i="5" s="1"/>
  <c r="BG365" i="1"/>
  <c r="BD365" i="1"/>
  <c r="AQ365" i="1" s="1"/>
  <c r="F371" i="1" s="1"/>
  <c r="CY353" i="1"/>
  <c r="X353" i="1" s="1"/>
  <c r="GM353" i="1" s="1"/>
  <c r="CQ225" i="1"/>
  <c r="P225" i="1" s="1"/>
  <c r="K527" i="5" s="1"/>
  <c r="CQ171" i="1"/>
  <c r="P171" i="1" s="1"/>
  <c r="H350" i="5"/>
  <c r="H335" i="5"/>
  <c r="CQ169" i="1"/>
  <c r="P169" i="1" s="1"/>
  <c r="K335" i="5" s="1"/>
  <c r="CQ162" i="1"/>
  <c r="P162" i="1" s="1"/>
  <c r="K286" i="5" s="1"/>
  <c r="H286" i="5"/>
  <c r="H182" i="5"/>
  <c r="R182" i="5" s="1"/>
  <c r="CS148" i="1"/>
  <c r="R148" i="1" s="1"/>
  <c r="V186" i="1"/>
  <c r="AI195" i="1" s="1"/>
  <c r="Q186" i="1"/>
  <c r="CR150" i="1"/>
  <c r="Q150" i="1" s="1"/>
  <c r="K197" i="5" s="1"/>
  <c r="CQ147" i="1"/>
  <c r="P147" i="1" s="1"/>
  <c r="K174" i="5" s="1"/>
  <c r="CS145" i="1"/>
  <c r="R145" i="1" s="1"/>
  <c r="H155" i="5"/>
  <c r="R155" i="5" s="1"/>
  <c r="CZ316" i="1"/>
  <c r="Y316" i="1" s="1"/>
  <c r="GM316" i="1" s="1"/>
  <c r="BC228" i="1"/>
  <c r="S184" i="1"/>
  <c r="CP184" i="1" s="1"/>
  <c r="O184" i="1" s="1"/>
  <c r="U179" i="1"/>
  <c r="AH195" i="1" s="1"/>
  <c r="AB169" i="1"/>
  <c r="H293" i="5"/>
  <c r="CR163" i="1"/>
  <c r="Q163" i="1" s="1"/>
  <c r="AB85" i="1"/>
  <c r="CR85" i="1"/>
  <c r="Q85" i="1" s="1"/>
  <c r="AD89" i="1" s="1"/>
  <c r="L101" i="5"/>
  <c r="H214" i="5"/>
  <c r="R214" i="5" s="1"/>
  <c r="CS152" i="1"/>
  <c r="R152" i="1" s="1"/>
  <c r="G87" i="5"/>
  <c r="AB80" i="1"/>
  <c r="AB78" i="1"/>
  <c r="CY71" i="1"/>
  <c r="X71" i="1" s="1"/>
  <c r="T66" i="5" s="1"/>
  <c r="AI89" i="1"/>
  <c r="V89" i="1" s="1"/>
  <c r="V110" i="1" s="1"/>
  <c r="U44" i="5"/>
  <c r="G63" i="5"/>
  <c r="BF44" i="1"/>
  <c r="AB70" i="1"/>
  <c r="CY172" i="1"/>
  <c r="X172" i="1" s="1"/>
  <c r="T355" i="5" s="1"/>
  <c r="K358" i="5" s="1"/>
  <c r="CZ172" i="1"/>
  <c r="Y172" i="1" s="1"/>
  <c r="V355" i="5" s="1"/>
  <c r="K359" i="5" s="1"/>
  <c r="CP172" i="1"/>
  <c r="O172" i="1" s="1"/>
  <c r="K356" i="5"/>
  <c r="O203" i="5"/>
  <c r="X203" i="5"/>
  <c r="GM812" i="1"/>
  <c r="AI67" i="1"/>
  <c r="F765" i="1"/>
  <c r="P747" i="1"/>
  <c r="CZ36" i="1"/>
  <c r="Y36" i="1" s="1"/>
  <c r="V42" i="5" s="1"/>
  <c r="CY36" i="1"/>
  <c r="X36" i="1" s="1"/>
  <c r="T42" i="5" s="1"/>
  <c r="CP151" i="1"/>
  <c r="O151" i="1" s="1"/>
  <c r="CZ151" i="1"/>
  <c r="Y151" i="1" s="1"/>
  <c r="V204" i="5" s="1"/>
  <c r="K208" i="5" s="1"/>
  <c r="CY151" i="1"/>
  <c r="X151" i="1" s="1"/>
  <c r="T204" i="5" s="1"/>
  <c r="K207" i="5" s="1"/>
  <c r="K205" i="5"/>
  <c r="GM571" i="1"/>
  <c r="O330" i="5"/>
  <c r="X330" i="5"/>
  <c r="X128" i="5"/>
  <c r="O128" i="5"/>
  <c r="CP72" i="1"/>
  <c r="O72" i="1" s="1"/>
  <c r="CY72" i="1"/>
  <c r="X72" i="1" s="1"/>
  <c r="T68" i="5" s="1"/>
  <c r="CZ72" i="1"/>
  <c r="Y72" i="1" s="1"/>
  <c r="V68" i="5" s="1"/>
  <c r="Y95" i="5"/>
  <c r="O95" i="5"/>
  <c r="AO67" i="1"/>
  <c r="F93" i="1"/>
  <c r="AO110" i="1"/>
  <c r="F235" i="1"/>
  <c r="Q218" i="1"/>
  <c r="O210" i="5"/>
  <c r="Y468" i="1"/>
  <c r="F497" i="1"/>
  <c r="GM173" i="1"/>
  <c r="GO173" i="1"/>
  <c r="J91" i="5"/>
  <c r="P91" i="5" s="1"/>
  <c r="AC524" i="1"/>
  <c r="J45" i="5"/>
  <c r="P45" i="5" s="1"/>
  <c r="GM37" i="1"/>
  <c r="J400" i="5"/>
  <c r="P400" i="5" s="1"/>
  <c r="GM177" i="1"/>
  <c r="GO587" i="1"/>
  <c r="GM87" i="1"/>
  <c r="J99" i="5"/>
  <c r="P99" i="5" s="1"/>
  <c r="GM84" i="1"/>
  <c r="J93" i="5"/>
  <c r="P93" i="5" s="1"/>
  <c r="G178" i="5"/>
  <c r="K215" i="5"/>
  <c r="CP152" i="1"/>
  <c r="O152" i="1" s="1"/>
  <c r="J247" i="5"/>
  <c r="P247" i="5" s="1"/>
  <c r="X310" i="5"/>
  <c r="O310" i="5"/>
  <c r="X480" i="5"/>
  <c r="O480" i="5"/>
  <c r="CP224" i="1"/>
  <c r="O224" i="1" s="1"/>
  <c r="AF228" i="1"/>
  <c r="CZ224" i="1"/>
  <c r="Y224" i="1" s="1"/>
  <c r="CY224" i="1"/>
  <c r="X224" i="1" s="1"/>
  <c r="GO226" i="1"/>
  <c r="J530" i="5"/>
  <c r="P530" i="5" s="1"/>
  <c r="BC44" i="1"/>
  <c r="GK883" i="1"/>
  <c r="CZ883" i="1"/>
  <c r="Y883" i="1" s="1"/>
  <c r="AI807" i="1"/>
  <c r="V831" i="1"/>
  <c r="T445" i="1"/>
  <c r="AG388" i="1"/>
  <c r="V879" i="1"/>
  <c r="F904" i="1"/>
  <c r="CP33" i="1"/>
  <c r="O33" i="1" s="1"/>
  <c r="CY33" i="1"/>
  <c r="X33" i="1" s="1"/>
  <c r="T36" i="5" s="1"/>
  <c r="CZ33" i="1"/>
  <c r="Y33" i="1" s="1"/>
  <c r="V36" i="5" s="1"/>
  <c r="X120" i="5"/>
  <c r="O120" i="5"/>
  <c r="K147" i="5"/>
  <c r="CP165" i="1"/>
  <c r="O165" i="1" s="1"/>
  <c r="CY165" i="1"/>
  <c r="X165" i="1" s="1"/>
  <c r="T304" i="5" s="1"/>
  <c r="K307" i="5" s="1"/>
  <c r="K305" i="5"/>
  <c r="O370" i="5"/>
  <c r="X370" i="5"/>
  <c r="AH724" i="1"/>
  <c r="GM687" i="1"/>
  <c r="GO687" i="1"/>
  <c r="F489" i="1"/>
  <c r="AS468" i="1"/>
  <c r="GM600" i="1"/>
  <c r="CZ165" i="1"/>
  <c r="Y165" i="1" s="1"/>
  <c r="V304" i="5" s="1"/>
  <c r="K308" i="5" s="1"/>
  <c r="X339" i="5"/>
  <c r="O437" i="5"/>
  <c r="O160" i="5"/>
  <c r="O93" i="5"/>
  <c r="Y93" i="5"/>
  <c r="O260" i="5"/>
  <c r="X260" i="5"/>
  <c r="O269" i="5"/>
  <c r="X269" i="5"/>
  <c r="O276" i="5"/>
  <c r="X276" i="5"/>
  <c r="X354" i="5"/>
  <c r="O354" i="5"/>
  <c r="GM154" i="1"/>
  <c r="GO154" i="1"/>
  <c r="J233" i="5"/>
  <c r="P233" i="5" s="1"/>
  <c r="AG959" i="1"/>
  <c r="T964" i="1"/>
  <c r="L512" i="5"/>
  <c r="AI747" i="1"/>
  <c r="V762" i="1"/>
  <c r="S889" i="1"/>
  <c r="AF879" i="1"/>
  <c r="F236" i="1"/>
  <c r="R218" i="1"/>
  <c r="F50" i="1"/>
  <c r="AQ30" i="1"/>
  <c r="CY434" i="1"/>
  <c r="X434" i="1" s="1"/>
  <c r="GM434" i="1" s="1"/>
  <c r="CZ434" i="1"/>
  <c r="Y434" i="1" s="1"/>
  <c r="GM431" i="1"/>
  <c r="CZ681" i="1"/>
  <c r="Y681" i="1" s="1"/>
  <c r="CP681" i="1"/>
  <c r="O681" i="1" s="1"/>
  <c r="CY681" i="1"/>
  <c r="X681" i="1" s="1"/>
  <c r="AS1017" i="1"/>
  <c r="BF1009" i="1"/>
  <c r="GK1015" i="1"/>
  <c r="CY1015" i="1"/>
  <c r="X1015" i="1" s="1"/>
  <c r="F970" i="1"/>
  <c r="AQ959" i="1"/>
  <c r="CY930" i="1"/>
  <c r="X930" i="1" s="1"/>
  <c r="GK930" i="1"/>
  <c r="AB924" i="1"/>
  <c r="CT924" i="1"/>
  <c r="S924" i="1" s="1"/>
  <c r="AE936" i="1"/>
  <c r="GK919" i="1"/>
  <c r="CP887" i="1"/>
  <c r="O887" i="1" s="1"/>
  <c r="FR887" i="1"/>
  <c r="GK885" i="1"/>
  <c r="CZ885" i="1"/>
  <c r="Y885" i="1" s="1"/>
  <c r="BD879" i="1"/>
  <c r="AQ889" i="1"/>
  <c r="R704" i="1"/>
  <c r="GK704" i="1" s="1"/>
  <c r="U704" i="1"/>
  <c r="T704" i="1"/>
  <c r="GK703" i="1"/>
  <c r="CY703" i="1"/>
  <c r="X703" i="1" s="1"/>
  <c r="GK702" i="1"/>
  <c r="CY702" i="1"/>
  <c r="X702" i="1" s="1"/>
  <c r="GK647" i="1"/>
  <c r="CZ647" i="1"/>
  <c r="Y647" i="1" s="1"/>
  <c r="CY647" i="1"/>
  <c r="X647" i="1" s="1"/>
  <c r="GK645" i="1"/>
  <c r="CZ645" i="1"/>
  <c r="Y645" i="1" s="1"/>
  <c r="CY645" i="1"/>
  <c r="X645" i="1" s="1"/>
  <c r="GM640" i="1"/>
  <c r="GO640" i="1"/>
  <c r="CR636" i="1"/>
  <c r="Q636" i="1" s="1"/>
  <c r="CP636" i="1" s="1"/>
  <c r="O636" i="1" s="1"/>
  <c r="AB636" i="1"/>
  <c r="CP635" i="1"/>
  <c r="O635" i="1" s="1"/>
  <c r="CY612" i="1"/>
  <c r="X612" i="1" s="1"/>
  <c r="GK612" i="1"/>
  <c r="CZ612" i="1"/>
  <c r="Y612" i="1" s="1"/>
  <c r="CZ418" i="1"/>
  <c r="Y418" i="1" s="1"/>
  <c r="CY418" i="1"/>
  <c r="X418" i="1" s="1"/>
  <c r="FR414" i="1"/>
  <c r="CP414" i="1"/>
  <c r="O414" i="1" s="1"/>
  <c r="GM414" i="1" s="1"/>
  <c r="GK413" i="1"/>
  <c r="CZ413" i="1"/>
  <c r="Y413" i="1" s="1"/>
  <c r="CZ412" i="1"/>
  <c r="Y412" i="1" s="1"/>
  <c r="CY412" i="1"/>
  <c r="X412" i="1" s="1"/>
  <c r="GK410" i="1"/>
  <c r="CY410" i="1"/>
  <c r="X410" i="1" s="1"/>
  <c r="AH445" i="1"/>
  <c r="AI445" i="1"/>
  <c r="CZ399" i="1"/>
  <c r="Y399" i="1" s="1"/>
  <c r="CY399" i="1"/>
  <c r="X399" i="1" s="1"/>
  <c r="GM399" i="1" s="1"/>
  <c r="BF445" i="1"/>
  <c r="GK394" i="1"/>
  <c r="CZ394" i="1"/>
  <c r="Y394" i="1" s="1"/>
  <c r="BH445" i="1"/>
  <c r="AI342" i="1"/>
  <c r="GK362" i="1"/>
  <c r="CZ362" i="1"/>
  <c r="Y362" i="1" s="1"/>
  <c r="CY362" i="1"/>
  <c r="X362" i="1" s="1"/>
  <c r="GK358" i="1"/>
  <c r="CZ358" i="1"/>
  <c r="Y358" i="1" s="1"/>
  <c r="CY358" i="1"/>
  <c r="X358" i="1" s="1"/>
  <c r="AB358" i="1"/>
  <c r="CQ358" i="1"/>
  <c r="P358" i="1" s="1"/>
  <c r="AG365" i="1"/>
  <c r="GK354" i="1"/>
  <c r="AE365" i="1"/>
  <c r="CZ354" i="1"/>
  <c r="Y354" i="1" s="1"/>
  <c r="CZ179" i="1"/>
  <c r="Y179" i="1" s="1"/>
  <c r="V409" i="5" s="1"/>
  <c r="CY179" i="1"/>
  <c r="X179" i="1" s="1"/>
  <c r="T409" i="5" s="1"/>
  <c r="CS80" i="1"/>
  <c r="R80" i="1" s="1"/>
  <c r="S84" i="5"/>
  <c r="CZ70" i="1"/>
  <c r="Y70" i="1" s="1"/>
  <c r="V64" i="5" s="1"/>
  <c r="CY70" i="1"/>
  <c r="X70" i="1" s="1"/>
  <c r="GK70" i="1"/>
  <c r="GM572" i="1"/>
  <c r="G226" i="5"/>
  <c r="GO564" i="1"/>
  <c r="GM564" i="1"/>
  <c r="GO626" i="1"/>
  <c r="CP881" i="1"/>
  <c r="O881" i="1" s="1"/>
  <c r="FR881" i="1"/>
  <c r="F59" i="1"/>
  <c r="V30" i="1"/>
  <c r="AH89" i="1"/>
  <c r="K468" i="5"/>
  <c r="CY188" i="1"/>
  <c r="X188" i="1" s="1"/>
  <c r="T467" i="5" s="1"/>
  <c r="K470" i="5" s="1"/>
  <c r="CZ188" i="1"/>
  <c r="Y188" i="1" s="1"/>
  <c r="V467" i="5" s="1"/>
  <c r="K471" i="5" s="1"/>
  <c r="GM647" i="1"/>
  <c r="GO647" i="1"/>
  <c r="CZ679" i="1"/>
  <c r="Y679" i="1" s="1"/>
  <c r="CY679" i="1"/>
  <c r="X679" i="1" s="1"/>
  <c r="GM614" i="1"/>
  <c r="GK933" i="1"/>
  <c r="CY933" i="1"/>
  <c r="X933" i="1" s="1"/>
  <c r="CZ933" i="1"/>
  <c r="Y933" i="1" s="1"/>
  <c r="GM933" i="1" s="1"/>
  <c r="AB927" i="1"/>
  <c r="CT927" i="1"/>
  <c r="S927" i="1" s="1"/>
  <c r="CT925" i="1"/>
  <c r="S925" i="1" s="1"/>
  <c r="AB925" i="1"/>
  <c r="CQ922" i="1"/>
  <c r="P922" i="1" s="1"/>
  <c r="CP922" i="1" s="1"/>
  <c r="O922" i="1" s="1"/>
  <c r="AB922" i="1"/>
  <c r="AB821" i="1"/>
  <c r="CR821" i="1"/>
  <c r="Q821" i="1" s="1"/>
  <c r="CP821" i="1" s="1"/>
  <c r="O821" i="1" s="1"/>
  <c r="AJ831" i="1"/>
  <c r="CP697" i="1"/>
  <c r="O697" i="1" s="1"/>
  <c r="CY655" i="1"/>
  <c r="X655" i="1" s="1"/>
  <c r="GO655" i="1" s="1"/>
  <c r="GK655" i="1"/>
  <c r="CZ655" i="1"/>
  <c r="Y655" i="1" s="1"/>
  <c r="GK654" i="1"/>
  <c r="CZ654" i="1"/>
  <c r="Y654" i="1" s="1"/>
  <c r="GM613" i="1"/>
  <c r="GO613" i="1"/>
  <c r="CY601" i="1"/>
  <c r="X601" i="1" s="1"/>
  <c r="CZ601" i="1"/>
  <c r="Y601" i="1" s="1"/>
  <c r="GK601" i="1"/>
  <c r="GK600" i="1"/>
  <c r="CY600" i="1"/>
  <c r="X600" i="1" s="1"/>
  <c r="GO600" i="1" s="1"/>
  <c r="GK580" i="1"/>
  <c r="CZ580" i="1"/>
  <c r="Y580" i="1" s="1"/>
  <c r="AE724" i="1"/>
  <c r="AB576" i="1"/>
  <c r="CQ576" i="1"/>
  <c r="P576" i="1" s="1"/>
  <c r="CP576" i="1" s="1"/>
  <c r="O576" i="1" s="1"/>
  <c r="BC724" i="1"/>
  <c r="GM149" i="1"/>
  <c r="GM158" i="1"/>
  <c r="S302" i="1"/>
  <c r="GO153" i="1"/>
  <c r="GM586" i="1"/>
  <c r="CZ183" i="1"/>
  <c r="Y183" i="1" s="1"/>
  <c r="V438" i="5" s="1"/>
  <c r="X283" i="5"/>
  <c r="GO155" i="1"/>
  <c r="CP140" i="1"/>
  <c r="O140" i="1" s="1"/>
  <c r="GM39" i="1"/>
  <c r="X503" i="5"/>
  <c r="AF302" i="1"/>
  <c r="GM442" i="1"/>
  <c r="GM75" i="1"/>
  <c r="S145" i="5"/>
  <c r="H148" i="5" s="1"/>
  <c r="G151" i="5" s="1"/>
  <c r="CP181" i="1"/>
  <c r="O181" i="1" s="1"/>
  <c r="GO170" i="1"/>
  <c r="GM170" i="1"/>
  <c r="GO149" i="1"/>
  <c r="P44" i="1"/>
  <c r="GM584" i="1"/>
  <c r="AI468" i="1"/>
  <c r="CY183" i="1"/>
  <c r="X183" i="1" s="1"/>
  <c r="T438" i="5" s="1"/>
  <c r="G410" i="5"/>
  <c r="K183" i="5"/>
  <c r="K114" i="5"/>
  <c r="CZ83" i="1"/>
  <c r="Y83" i="1" s="1"/>
  <c r="V90" i="5" s="1"/>
  <c r="CP77" i="1"/>
  <c r="O77" i="1" s="1"/>
  <c r="GM156" i="1"/>
  <c r="K373" i="5"/>
  <c r="K116" i="5"/>
  <c r="CP69" i="1"/>
  <c r="O69" i="1" s="1"/>
  <c r="GM827" i="1"/>
  <c r="V530" i="1"/>
  <c r="GO164" i="1"/>
  <c r="F974" i="1"/>
  <c r="AU195" i="1"/>
  <c r="GO158" i="1"/>
  <c r="CP141" i="1"/>
  <c r="O141" i="1" s="1"/>
  <c r="U365" i="1"/>
  <c r="CP36" i="1"/>
  <c r="O36" i="1" s="1"/>
  <c r="J194" i="5"/>
  <c r="P194" i="5" s="1"/>
  <c r="CZ145" i="1"/>
  <c r="Y145" i="1" s="1"/>
  <c r="K153" i="5"/>
  <c r="G303" i="5"/>
  <c r="G346" i="5"/>
  <c r="G379" i="5"/>
  <c r="G386" i="5"/>
  <c r="G419" i="5"/>
  <c r="U44" i="1"/>
  <c r="AH30" i="1"/>
  <c r="G324" i="5"/>
  <c r="G473" i="5"/>
  <c r="X520" i="5"/>
  <c r="O520" i="5"/>
  <c r="G532" i="5" s="1"/>
  <c r="GO189" i="1"/>
  <c r="CZ357" i="1"/>
  <c r="Y357" i="1" s="1"/>
  <c r="CP579" i="1"/>
  <c r="O579" i="1" s="1"/>
  <c r="GO754" i="1"/>
  <c r="CZ930" i="1"/>
  <c r="Y930" i="1" s="1"/>
  <c r="GM347" i="1"/>
  <c r="K62" i="5"/>
  <c r="GM351" i="1"/>
  <c r="GM359" i="1"/>
  <c r="F329" i="1"/>
  <c r="F491" i="1"/>
  <c r="AQ524" i="1"/>
  <c r="CP676" i="1"/>
  <c r="O676" i="1" s="1"/>
  <c r="GM618" i="1"/>
  <c r="GM675" i="1"/>
  <c r="T468" i="1"/>
  <c r="F492" i="1"/>
  <c r="W30" i="1"/>
  <c r="T195" i="1"/>
  <c r="GM164" i="1"/>
  <c r="CY354" i="1"/>
  <c r="X354" i="1" s="1"/>
  <c r="GM392" i="1"/>
  <c r="CY413" i="1"/>
  <c r="X413" i="1" s="1"/>
  <c r="GM413" i="1" s="1"/>
  <c r="CY394" i="1"/>
  <c r="X394" i="1" s="1"/>
  <c r="GM394" i="1" s="1"/>
  <c r="AJ524" i="1"/>
  <c r="W530" i="1"/>
  <c r="GM470" i="1"/>
  <c r="GO592" i="1"/>
  <c r="GM592" i="1"/>
  <c r="GM648" i="1"/>
  <c r="CY692" i="1"/>
  <c r="X692" i="1" s="1"/>
  <c r="CZ695" i="1"/>
  <c r="Y695" i="1" s="1"/>
  <c r="CY695" i="1"/>
  <c r="X695" i="1" s="1"/>
  <c r="GO611" i="1"/>
  <c r="GM667" i="1"/>
  <c r="CZ753" i="1"/>
  <c r="Y753" i="1" s="1"/>
  <c r="CY753" i="1"/>
  <c r="X753" i="1" s="1"/>
  <c r="BD959" i="1"/>
  <c r="AG1017" i="1"/>
  <c r="GK1011" i="1"/>
  <c r="CY1011" i="1"/>
  <c r="X1011" i="1" s="1"/>
  <c r="AJ959" i="1"/>
  <c r="W964" i="1"/>
  <c r="AH964" i="1"/>
  <c r="GK921" i="1"/>
  <c r="CY921" i="1"/>
  <c r="X921" i="1" s="1"/>
  <c r="AJ889" i="1"/>
  <c r="CY828" i="1"/>
  <c r="X828" i="1" s="1"/>
  <c r="CZ828" i="1"/>
  <c r="Y828" i="1" s="1"/>
  <c r="AB828" i="1"/>
  <c r="CQ828" i="1"/>
  <c r="P828" i="1" s="1"/>
  <c r="CP828" i="1" s="1"/>
  <c r="O828" i="1" s="1"/>
  <c r="AH831" i="1"/>
  <c r="BF762" i="1"/>
  <c r="CZ750" i="1"/>
  <c r="Y750" i="1" s="1"/>
  <c r="AF762" i="1"/>
  <c r="CY750" i="1"/>
  <c r="X750" i="1" s="1"/>
  <c r="AG762" i="1"/>
  <c r="CR694" i="1"/>
  <c r="Q694" i="1" s="1"/>
  <c r="CP694" i="1" s="1"/>
  <c r="O694" i="1" s="1"/>
  <c r="AB694" i="1"/>
  <c r="CR691" i="1"/>
  <c r="Q691" i="1" s="1"/>
  <c r="CP691" i="1" s="1"/>
  <c r="O691" i="1" s="1"/>
  <c r="AB691" i="1"/>
  <c r="CQ688" i="1"/>
  <c r="P688" i="1" s="1"/>
  <c r="CP688" i="1" s="1"/>
  <c r="O688" i="1" s="1"/>
  <c r="AB688" i="1"/>
  <c r="CR686" i="1"/>
  <c r="Q686" i="1" s="1"/>
  <c r="CP686" i="1" s="1"/>
  <c r="O686" i="1" s="1"/>
  <c r="AB686" i="1"/>
  <c r="CR630" i="1"/>
  <c r="Q630" i="1" s="1"/>
  <c r="CP630" i="1" s="1"/>
  <c r="O630" i="1" s="1"/>
  <c r="AB630" i="1"/>
  <c r="GK628" i="1"/>
  <c r="CY628" i="1"/>
  <c r="X628" i="1" s="1"/>
  <c r="GM628" i="1" s="1"/>
  <c r="GM166" i="1"/>
  <c r="GO570" i="1"/>
  <c r="GM570" i="1"/>
  <c r="K505" i="5"/>
  <c r="CZ193" i="1"/>
  <c r="Y193" i="1" s="1"/>
  <c r="V504" i="5" s="1"/>
  <c r="K508" i="5" s="1"/>
  <c r="CY193" i="1"/>
  <c r="X193" i="1" s="1"/>
  <c r="T504" i="5" s="1"/>
  <c r="K507" i="5" s="1"/>
  <c r="J522" i="5"/>
  <c r="P522" i="5" s="1"/>
  <c r="GM222" i="1"/>
  <c r="CZ440" i="1"/>
  <c r="Y440" i="1" s="1"/>
  <c r="CP440" i="1"/>
  <c r="O440" i="1" s="1"/>
  <c r="L57" i="5"/>
  <c r="CY181" i="1"/>
  <c r="X181" i="1" s="1"/>
  <c r="T420" i="5" s="1"/>
  <c r="K425" i="5" s="1"/>
  <c r="GO578" i="1"/>
  <c r="O317" i="5"/>
  <c r="GM560" i="1"/>
  <c r="Q889" i="1"/>
  <c r="AD879" i="1"/>
  <c r="FR77" i="1"/>
  <c r="F335" i="1"/>
  <c r="W302" i="1"/>
  <c r="W218" i="1"/>
  <c r="F244" i="1"/>
  <c r="CZ190" i="1"/>
  <c r="Y190" i="1" s="1"/>
  <c r="V481" i="5" s="1"/>
  <c r="K485" i="5" s="1"/>
  <c r="CY190" i="1"/>
  <c r="X190" i="1" s="1"/>
  <c r="T481" i="5" s="1"/>
  <c r="K484" i="5" s="1"/>
  <c r="J487" i="5" s="1"/>
  <c r="P487" i="5" s="1"/>
  <c r="K482" i="5"/>
  <c r="AF365" i="1"/>
  <c r="GO594" i="1"/>
  <c r="GM594" i="1"/>
  <c r="CZ673" i="1"/>
  <c r="Y673" i="1" s="1"/>
  <c r="CP673" i="1"/>
  <c r="O673" i="1" s="1"/>
  <c r="CY817" i="1"/>
  <c r="X817" i="1" s="1"/>
  <c r="CZ817" i="1"/>
  <c r="Y817" i="1" s="1"/>
  <c r="GM662" i="1"/>
  <c r="GO662" i="1"/>
  <c r="CP652" i="1"/>
  <c r="O652" i="1" s="1"/>
  <c r="CY615" i="1"/>
  <c r="X615" i="1" s="1"/>
  <c r="CZ615" i="1"/>
  <c r="Y615" i="1" s="1"/>
  <c r="CT602" i="1"/>
  <c r="S602" i="1" s="1"/>
  <c r="AB602" i="1"/>
  <c r="GK598" i="1"/>
  <c r="CZ598" i="1"/>
  <c r="Y598" i="1" s="1"/>
  <c r="GO598" i="1" s="1"/>
  <c r="CZ577" i="1"/>
  <c r="Y577" i="1" s="1"/>
  <c r="CY577" i="1"/>
  <c r="X577" i="1" s="1"/>
  <c r="O194" i="5"/>
  <c r="J41" i="5"/>
  <c r="P41" i="5" s="1"/>
  <c r="GM35" i="1"/>
  <c r="FR307" i="1"/>
  <c r="BC319" i="1" s="1"/>
  <c r="AC319" i="1"/>
  <c r="CP684" i="1"/>
  <c r="O684" i="1" s="1"/>
  <c r="CZ684" i="1"/>
  <c r="Y684" i="1" s="1"/>
  <c r="BD1009" i="1"/>
  <c r="AQ1017" i="1"/>
  <c r="AB930" i="1"/>
  <c r="CQ930" i="1"/>
  <c r="P930" i="1" s="1"/>
  <c r="CP930" i="1" s="1"/>
  <c r="O930" i="1" s="1"/>
  <c r="CZ697" i="1"/>
  <c r="Y697" i="1" s="1"/>
  <c r="CY697" i="1"/>
  <c r="X697" i="1" s="1"/>
  <c r="GK642" i="1"/>
  <c r="CY642" i="1"/>
  <c r="X642" i="1" s="1"/>
  <c r="CT638" i="1"/>
  <c r="S638" i="1" s="1"/>
  <c r="AB638" i="1"/>
  <c r="CZ635" i="1"/>
  <c r="Y635" i="1" s="1"/>
  <c r="CY635" i="1"/>
  <c r="X635" i="1" s="1"/>
  <c r="GK407" i="1"/>
  <c r="CY407" i="1"/>
  <c r="X407" i="1" s="1"/>
  <c r="CZ407" i="1"/>
  <c r="Y407" i="1" s="1"/>
  <c r="GK400" i="1"/>
  <c r="CZ400" i="1"/>
  <c r="Y400" i="1" s="1"/>
  <c r="CY400" i="1"/>
  <c r="X400" i="1" s="1"/>
  <c r="CR400" i="1"/>
  <c r="Q400" i="1" s="1"/>
  <c r="AB400" i="1"/>
  <c r="GK397" i="1"/>
  <c r="CY397" i="1"/>
  <c r="X397" i="1" s="1"/>
  <c r="CZ397" i="1"/>
  <c r="Y397" i="1" s="1"/>
  <c r="CP397" i="1"/>
  <c r="O397" i="1" s="1"/>
  <c r="FR397" i="1"/>
  <c r="AB395" i="1"/>
  <c r="CT395" i="1"/>
  <c r="S395" i="1" s="1"/>
  <c r="GK391" i="1"/>
  <c r="AE445" i="1"/>
  <c r="CY391" i="1"/>
  <c r="X391" i="1" s="1"/>
  <c r="CZ391" i="1"/>
  <c r="Y391" i="1" s="1"/>
  <c r="CR357" i="1"/>
  <c r="Q357" i="1" s="1"/>
  <c r="CP357" i="1" s="1"/>
  <c r="O357" i="1" s="1"/>
  <c r="AB357" i="1"/>
  <c r="GK356" i="1"/>
  <c r="CY356" i="1"/>
  <c r="X356" i="1" s="1"/>
  <c r="CT144" i="1"/>
  <c r="S144" i="1" s="1"/>
  <c r="CP144" i="1" s="1"/>
  <c r="O144" i="1" s="1"/>
  <c r="AB144" i="1"/>
  <c r="H146" i="5"/>
  <c r="R146" i="5" s="1"/>
  <c r="CP76" i="1"/>
  <c r="O76" i="1" s="1"/>
  <c r="CZ76" i="1"/>
  <c r="Y76" i="1" s="1"/>
  <c r="V76" i="5" s="1"/>
  <c r="CY76" i="1"/>
  <c r="X76" i="1" s="1"/>
  <c r="T76" i="5" s="1"/>
  <c r="CS74" i="1"/>
  <c r="R74" i="1" s="1"/>
  <c r="AE89" i="1" s="1"/>
  <c r="U72" i="5"/>
  <c r="G71" i="5"/>
  <c r="AB73" i="1"/>
  <c r="CQ73" i="1"/>
  <c r="P73" i="1" s="1"/>
  <c r="H70" i="5"/>
  <c r="V1017" i="1"/>
  <c r="GM627" i="1"/>
  <c r="GM155" i="1"/>
  <c r="U84" i="5"/>
  <c r="FR74" i="1"/>
  <c r="CP74" i="1"/>
  <c r="O74" i="1" s="1"/>
  <c r="X136" i="5"/>
  <c r="O136" i="5"/>
  <c r="GM826" i="1"/>
  <c r="V66" i="5"/>
  <c r="GM71" i="1"/>
  <c r="CP186" i="1"/>
  <c r="O186" i="1" s="1"/>
  <c r="CZ424" i="1"/>
  <c r="Y424" i="1" s="1"/>
  <c r="CP424" i="1"/>
  <c r="O424" i="1" s="1"/>
  <c r="GM637" i="1"/>
  <c r="CY696" i="1"/>
  <c r="X696" i="1" s="1"/>
  <c r="CZ696" i="1"/>
  <c r="Y696" i="1" s="1"/>
  <c r="AB700" i="1"/>
  <c r="CZ887" i="1"/>
  <c r="Y887" i="1" s="1"/>
  <c r="AE889" i="1"/>
  <c r="GK882" i="1"/>
  <c r="CP820" i="1"/>
  <c r="O820" i="1" s="1"/>
  <c r="CR712" i="1"/>
  <c r="Q712" i="1" s="1"/>
  <c r="CP712" i="1" s="1"/>
  <c r="O712" i="1" s="1"/>
  <c r="AB712" i="1"/>
  <c r="CY659" i="1"/>
  <c r="X659" i="1" s="1"/>
  <c r="CZ659" i="1"/>
  <c r="Y659" i="1" s="1"/>
  <c r="CT656" i="1"/>
  <c r="S656" i="1" s="1"/>
  <c r="AB656" i="1"/>
  <c r="CY650" i="1"/>
  <c r="X650" i="1" s="1"/>
  <c r="CZ650" i="1"/>
  <c r="Y650" i="1" s="1"/>
  <c r="AG724" i="1"/>
  <c r="CZ575" i="1"/>
  <c r="Y575" i="1" s="1"/>
  <c r="CY575" i="1"/>
  <c r="X575" i="1" s="1"/>
  <c r="GM575" i="1" s="1"/>
  <c r="AQ342" i="1"/>
  <c r="BD342" i="1"/>
  <c r="GM626" i="1"/>
  <c r="O510" i="5"/>
  <c r="T311" i="5"/>
  <c r="K314" i="5" s="1"/>
  <c r="J317" i="5" s="1"/>
  <c r="P317" i="5" s="1"/>
  <c r="GO166" i="1"/>
  <c r="CP159" i="1"/>
  <c r="O159" i="1" s="1"/>
  <c r="K529" i="5"/>
  <c r="T347" i="5"/>
  <c r="K351" i="5" s="1"/>
  <c r="CY355" i="1"/>
  <c r="X355" i="1" s="1"/>
  <c r="GO628" i="1"/>
  <c r="GO625" i="1"/>
  <c r="GM625" i="1"/>
  <c r="CZ713" i="1"/>
  <c r="Y713" i="1" s="1"/>
  <c r="CY713" i="1"/>
  <c r="X713" i="1" s="1"/>
  <c r="GO829" i="1"/>
  <c r="GM829" i="1"/>
  <c r="CZ819" i="1"/>
  <c r="Y819" i="1" s="1"/>
  <c r="GM819" i="1" s="1"/>
  <c r="S1017" i="1"/>
  <c r="AF1009" i="1"/>
  <c r="CY424" i="1"/>
  <c r="X424" i="1" s="1"/>
  <c r="CP193" i="1"/>
  <c r="O193" i="1" s="1"/>
  <c r="FR69" i="1"/>
  <c r="GM428" i="1"/>
  <c r="GO607" i="1"/>
  <c r="GM683" i="1"/>
  <c r="CY919" i="1"/>
  <c r="X919" i="1" s="1"/>
  <c r="CY684" i="1"/>
  <c r="X684" i="1" s="1"/>
  <c r="CZ676" i="1"/>
  <c r="Y676" i="1" s="1"/>
  <c r="GM617" i="1"/>
  <c r="GM362" i="1"/>
  <c r="CZ882" i="1"/>
  <c r="Y882" i="1" s="1"/>
  <c r="GM361" i="1"/>
  <c r="AU30" i="1"/>
  <c r="J85" i="5"/>
  <c r="P85" i="5" s="1"/>
  <c r="R30" i="1"/>
  <c r="J330" i="5"/>
  <c r="P330" i="5" s="1"/>
  <c r="GO168" i="1"/>
  <c r="GM309" i="1"/>
  <c r="AO302" i="1"/>
  <c r="F323" i="1"/>
  <c r="AO500" i="1"/>
  <c r="AK319" i="1"/>
  <c r="CZ410" i="1"/>
  <c r="Y410" i="1" s="1"/>
  <c r="GM410" i="1" s="1"/>
  <c r="CY580" i="1"/>
  <c r="X580" i="1" s="1"/>
  <c r="GO580" i="1" s="1"/>
  <c r="GM649" i="1"/>
  <c r="GO649" i="1"/>
  <c r="GM699" i="1"/>
  <c r="GO699" i="1"/>
  <c r="GM813" i="1"/>
  <c r="CY884" i="1"/>
  <c r="X884" i="1" s="1"/>
  <c r="CZ884" i="1"/>
  <c r="Y884" i="1" s="1"/>
  <c r="AO1009" i="1"/>
  <c r="F1021" i="1"/>
  <c r="CP1013" i="1"/>
  <c r="O1013" i="1" s="1"/>
  <c r="AH1017" i="1"/>
  <c r="AI964" i="1"/>
  <c r="GK961" i="1"/>
  <c r="AE964" i="1"/>
  <c r="GK929" i="1"/>
  <c r="CZ929" i="1"/>
  <c r="Y929" i="1" s="1"/>
  <c r="GM929" i="1" s="1"/>
  <c r="CQ928" i="1"/>
  <c r="P928" i="1" s="1"/>
  <c r="CP928" i="1" s="1"/>
  <c r="O928" i="1" s="1"/>
  <c r="AB928" i="1"/>
  <c r="AB926" i="1"/>
  <c r="CR926" i="1"/>
  <c r="Q926" i="1" s="1"/>
  <c r="AD936" i="1" s="1"/>
  <c r="AJ936" i="1"/>
  <c r="GK824" i="1"/>
  <c r="CZ824" i="1"/>
  <c r="Y824" i="1" s="1"/>
  <c r="AE831" i="1"/>
  <c r="BH831" i="1"/>
  <c r="CQ721" i="1"/>
  <c r="P721" i="1" s="1"/>
  <c r="CP721" i="1" s="1"/>
  <c r="O721" i="1" s="1"/>
  <c r="AB721" i="1"/>
  <c r="CP720" i="1"/>
  <c r="O720" i="1" s="1"/>
  <c r="CY708" i="1"/>
  <c r="X708" i="1" s="1"/>
  <c r="CZ708" i="1"/>
  <c r="Y708" i="1" s="1"/>
  <c r="GK705" i="1"/>
  <c r="CY705" i="1"/>
  <c r="X705" i="1" s="1"/>
  <c r="CY623" i="1"/>
  <c r="X623" i="1" s="1"/>
  <c r="CZ623" i="1"/>
  <c r="Y623" i="1" s="1"/>
  <c r="CZ620" i="1"/>
  <c r="Y620" i="1" s="1"/>
  <c r="GK620" i="1"/>
  <c r="CY620" i="1"/>
  <c r="X620" i="1" s="1"/>
  <c r="CP162" i="1"/>
  <c r="O162" i="1" s="1"/>
  <c r="CZ174" i="1"/>
  <c r="Y174" i="1" s="1"/>
  <c r="V371" i="5" s="1"/>
  <c r="K377" i="5" s="1"/>
  <c r="J379" i="5" s="1"/>
  <c r="P379" i="5" s="1"/>
  <c r="F243" i="1"/>
  <c r="F539" i="1"/>
  <c r="CP680" i="1"/>
  <c r="O680" i="1" s="1"/>
  <c r="AF524" i="1"/>
  <c r="CP693" i="1"/>
  <c r="O693" i="1" s="1"/>
  <c r="CY685" i="1"/>
  <c r="X685" i="1" s="1"/>
  <c r="GO685" i="1" s="1"/>
  <c r="GO565" i="1"/>
  <c r="F48" i="1"/>
  <c r="CP179" i="1"/>
  <c r="O179" i="1" s="1"/>
  <c r="GO631" i="1"/>
  <c r="GO657" i="1"/>
  <c r="CY920" i="1"/>
  <c r="X920" i="1" s="1"/>
  <c r="GO920" i="1" s="1"/>
  <c r="CZ809" i="1"/>
  <c r="Y809" i="1" s="1"/>
  <c r="AB932" i="1"/>
  <c r="CQ1014" i="1"/>
  <c r="P1014" i="1" s="1"/>
  <c r="CP1014" i="1" s="1"/>
  <c r="O1014" i="1" s="1"/>
  <c r="AB1014" i="1"/>
  <c r="AB1013" i="1"/>
  <c r="CY1012" i="1"/>
  <c r="X1012" i="1" s="1"/>
  <c r="GM1012" i="1" s="1"/>
  <c r="CT961" i="1"/>
  <c r="S961" i="1" s="1"/>
  <c r="AB961" i="1"/>
  <c r="W930" i="1"/>
  <c r="CP925" i="1"/>
  <c r="O925" i="1" s="1"/>
  <c r="CY885" i="1"/>
  <c r="X885" i="1" s="1"/>
  <c r="CY883" i="1"/>
  <c r="X883" i="1" s="1"/>
  <c r="AG889" i="1"/>
  <c r="AB826" i="1"/>
  <c r="CP814" i="1"/>
  <c r="O814" i="1" s="1"/>
  <c r="BF831" i="1"/>
  <c r="AB810" i="1"/>
  <c r="AG831" i="1"/>
  <c r="CP722" i="1"/>
  <c r="O722" i="1" s="1"/>
  <c r="CY719" i="1"/>
  <c r="X719" i="1" s="1"/>
  <c r="CZ719" i="1"/>
  <c r="Y719" i="1" s="1"/>
  <c r="CP716" i="1"/>
  <c r="O716" i="1" s="1"/>
  <c r="CY714" i="1"/>
  <c r="X714" i="1" s="1"/>
  <c r="GM714" i="1" s="1"/>
  <c r="CZ710" i="1"/>
  <c r="Y710" i="1" s="1"/>
  <c r="AB709" i="1"/>
  <c r="AB707" i="1"/>
  <c r="S704" i="1"/>
  <c r="CP703" i="1"/>
  <c r="O703" i="1" s="1"/>
  <c r="CP702" i="1"/>
  <c r="O702" i="1" s="1"/>
  <c r="AB690" i="1"/>
  <c r="CQ690" i="1"/>
  <c r="P690" i="1" s="1"/>
  <c r="CP690" i="1" s="1"/>
  <c r="O690" i="1" s="1"/>
  <c r="CP689" i="1"/>
  <c r="O689" i="1" s="1"/>
  <c r="CR679" i="1"/>
  <c r="Q679" i="1" s="1"/>
  <c r="CP679" i="1" s="1"/>
  <c r="O679" i="1" s="1"/>
  <c r="AB679" i="1"/>
  <c r="CR674" i="1"/>
  <c r="Q674" i="1" s="1"/>
  <c r="CP674" i="1" s="1"/>
  <c r="O674" i="1" s="1"/>
  <c r="AB674" i="1"/>
  <c r="CR664" i="1"/>
  <c r="Q664" i="1" s="1"/>
  <c r="CP664" i="1" s="1"/>
  <c r="O664" i="1" s="1"/>
  <c r="CP653" i="1"/>
  <c r="O653" i="1" s="1"/>
  <c r="CR651" i="1"/>
  <c r="Q651" i="1" s="1"/>
  <c r="CP651" i="1" s="1"/>
  <c r="O651" i="1" s="1"/>
  <c r="AB651" i="1"/>
  <c r="CR623" i="1"/>
  <c r="Q623" i="1" s="1"/>
  <c r="CP623" i="1" s="1"/>
  <c r="O623" i="1" s="1"/>
  <c r="AB623" i="1"/>
  <c r="CZ622" i="1"/>
  <c r="Y622" i="1" s="1"/>
  <c r="GO622" i="1" s="1"/>
  <c r="GK616" i="1"/>
  <c r="CZ616" i="1"/>
  <c r="Y616" i="1" s="1"/>
  <c r="GM616" i="1" s="1"/>
  <c r="AB609" i="1"/>
  <c r="CR606" i="1"/>
  <c r="Q606" i="1" s="1"/>
  <c r="CP606" i="1" s="1"/>
  <c r="O606" i="1" s="1"/>
  <c r="AB606" i="1"/>
  <c r="CP605" i="1"/>
  <c r="O605" i="1" s="1"/>
  <c r="CZ597" i="1"/>
  <c r="Y597" i="1" s="1"/>
  <c r="GK569" i="1"/>
  <c r="CZ569" i="1"/>
  <c r="Y569" i="1" s="1"/>
  <c r="GK567" i="1"/>
  <c r="CZ567" i="1"/>
  <c r="Y567" i="1" s="1"/>
  <c r="CR476" i="1"/>
  <c r="Q476" i="1" s="1"/>
  <c r="CP476" i="1" s="1"/>
  <c r="O476" i="1" s="1"/>
  <c r="GM476" i="1" s="1"/>
  <c r="AB476" i="1"/>
  <c r="AK479" i="1"/>
  <c r="BG479" i="1"/>
  <c r="GO559" i="1"/>
  <c r="GM611" i="1"/>
  <c r="CZ921" i="1"/>
  <c r="Y921" i="1" s="1"/>
  <c r="GO921" i="1" s="1"/>
  <c r="CP1015" i="1"/>
  <c r="O1015" i="1" s="1"/>
  <c r="BC1017" i="1"/>
  <c r="AB1011" i="1"/>
  <c r="CR1011" i="1"/>
  <c r="Q1011" i="1" s="1"/>
  <c r="AD1017" i="1" s="1"/>
  <c r="CQ934" i="1"/>
  <c r="P934" i="1" s="1"/>
  <c r="CP934" i="1" s="1"/>
  <c r="O934" i="1" s="1"/>
  <c r="AB934" i="1"/>
  <c r="CP927" i="1"/>
  <c r="O927" i="1" s="1"/>
  <c r="CY926" i="1"/>
  <c r="X926" i="1" s="1"/>
  <c r="CP924" i="1"/>
  <c r="O924" i="1" s="1"/>
  <c r="BD936" i="1"/>
  <c r="AB886" i="1"/>
  <c r="CQ886" i="1"/>
  <c r="P886" i="1" s="1"/>
  <c r="AB884" i="1"/>
  <c r="CQ884" i="1"/>
  <c r="P884" i="1" s="1"/>
  <c r="BG889" i="1"/>
  <c r="CP824" i="1"/>
  <c r="O824" i="1" s="1"/>
  <c r="CY824" i="1"/>
  <c r="X824" i="1" s="1"/>
  <c r="CP823" i="1"/>
  <c r="O823" i="1" s="1"/>
  <c r="CP816" i="1"/>
  <c r="O816" i="1" s="1"/>
  <c r="BD831" i="1"/>
  <c r="AB809" i="1"/>
  <c r="CQ809" i="1"/>
  <c r="P809" i="1" s="1"/>
  <c r="AB759" i="1"/>
  <c r="CR759" i="1"/>
  <c r="Q759" i="1" s="1"/>
  <c r="CP759" i="1" s="1"/>
  <c r="O759" i="1" s="1"/>
  <c r="AB757" i="1"/>
  <c r="CR757" i="1"/>
  <c r="Q757" i="1" s="1"/>
  <c r="CP757" i="1" s="1"/>
  <c r="O757" i="1" s="1"/>
  <c r="AB755" i="1"/>
  <c r="CR755" i="1"/>
  <c r="Q755" i="1" s="1"/>
  <c r="CP755" i="1" s="1"/>
  <c r="O755" i="1" s="1"/>
  <c r="AB753" i="1"/>
  <c r="CR753" i="1"/>
  <c r="Q753" i="1" s="1"/>
  <c r="CP753" i="1" s="1"/>
  <c r="O753" i="1" s="1"/>
  <c r="AB751" i="1"/>
  <c r="CR751" i="1"/>
  <c r="Q751" i="1" s="1"/>
  <c r="CZ722" i="1"/>
  <c r="Y722" i="1" s="1"/>
  <c r="CY721" i="1"/>
  <c r="X721" i="1" s="1"/>
  <c r="CZ716" i="1"/>
  <c r="Y716" i="1" s="1"/>
  <c r="GK716" i="1"/>
  <c r="CP710" i="1"/>
  <c r="O710" i="1" s="1"/>
  <c r="CZ705" i="1"/>
  <c r="Y705" i="1" s="1"/>
  <c r="GO705" i="1" s="1"/>
  <c r="GK700" i="1"/>
  <c r="CZ700" i="1"/>
  <c r="Y700" i="1" s="1"/>
  <c r="GO700" i="1" s="1"/>
  <c r="CQ696" i="1"/>
  <c r="P696" i="1" s="1"/>
  <c r="CP696" i="1" s="1"/>
  <c r="O696" i="1" s="1"/>
  <c r="AB696" i="1"/>
  <c r="CP695" i="1"/>
  <c r="O695" i="1" s="1"/>
  <c r="CY654" i="1"/>
  <c r="X654" i="1" s="1"/>
  <c r="GO654" i="1" s="1"/>
  <c r="GK606" i="1"/>
  <c r="CZ606" i="1"/>
  <c r="Y606" i="1" s="1"/>
  <c r="GM604" i="1"/>
  <c r="AB582" i="1"/>
  <c r="CQ582" i="1"/>
  <c r="P582" i="1" s="1"/>
  <c r="CP582" i="1" s="1"/>
  <c r="O582" i="1" s="1"/>
  <c r="GO562" i="1"/>
  <c r="BD724" i="1"/>
  <c r="GM356" i="1"/>
  <c r="GM920" i="1"/>
  <c r="CY152" i="1"/>
  <c r="X152" i="1" s="1"/>
  <c r="T211" i="5" s="1"/>
  <c r="K216" i="5" s="1"/>
  <c r="CZ152" i="1"/>
  <c r="Y152" i="1" s="1"/>
  <c r="V211" i="5" s="1"/>
  <c r="K217" i="5" s="1"/>
  <c r="CP355" i="1"/>
  <c r="O355" i="1" s="1"/>
  <c r="GM355" i="1" s="1"/>
  <c r="GM416" i="1"/>
  <c r="GM443" i="1"/>
  <c r="GM402" i="1"/>
  <c r="GM632" i="1"/>
  <c r="CZ919" i="1"/>
  <c r="Y919" i="1" s="1"/>
  <c r="CZ1015" i="1"/>
  <c r="Y1015" i="1" s="1"/>
  <c r="BH1017" i="1"/>
  <c r="AJ1017" i="1"/>
  <c r="AD964" i="1"/>
  <c r="CY934" i="1"/>
  <c r="X934" i="1" s="1"/>
  <c r="AB933" i="1"/>
  <c r="CT931" i="1"/>
  <c r="S931" i="1" s="1"/>
  <c r="AB931" i="1"/>
  <c r="U930" i="1"/>
  <c r="AH936" i="1" s="1"/>
  <c r="CY923" i="1"/>
  <c r="X923" i="1" s="1"/>
  <c r="CZ922" i="1"/>
  <c r="Y922" i="1" s="1"/>
  <c r="BC936" i="1"/>
  <c r="CQ919" i="1"/>
  <c r="P919" i="1" s="1"/>
  <c r="AB919" i="1"/>
  <c r="AB885" i="1"/>
  <c r="CQ885" i="1"/>
  <c r="P885" i="1" s="1"/>
  <c r="AB883" i="1"/>
  <c r="CQ883" i="1"/>
  <c r="P883" i="1" s="1"/>
  <c r="FR882" i="1"/>
  <c r="CP882" i="1"/>
  <c r="O882" i="1" s="1"/>
  <c r="AH889" i="1"/>
  <c r="CZ881" i="1"/>
  <c r="Y881" i="1" s="1"/>
  <c r="CP822" i="1"/>
  <c r="O822" i="1" s="1"/>
  <c r="CP815" i="1"/>
  <c r="O815" i="1" s="1"/>
  <c r="AB814" i="1"/>
  <c r="CT814" i="1"/>
  <c r="S814" i="1" s="1"/>
  <c r="BC831" i="1"/>
  <c r="AO762" i="1"/>
  <c r="AO784" i="1" s="1"/>
  <c r="BB747" i="1"/>
  <c r="BC762" i="1"/>
  <c r="AH762" i="1"/>
  <c r="CP749" i="1"/>
  <c r="O749" i="1" s="1"/>
  <c r="CY717" i="1"/>
  <c r="X717" i="1" s="1"/>
  <c r="CZ717" i="1"/>
  <c r="Y717" i="1" s="1"/>
  <c r="CQ708" i="1"/>
  <c r="P708" i="1" s="1"/>
  <c r="CP708" i="1" s="1"/>
  <c r="O708" i="1" s="1"/>
  <c r="AB708" i="1"/>
  <c r="CZ706" i="1"/>
  <c r="Y706" i="1" s="1"/>
  <c r="CY706" i="1"/>
  <c r="X706" i="1" s="1"/>
  <c r="GO706" i="1" s="1"/>
  <c r="V704" i="1"/>
  <c r="AI724" i="1" s="1"/>
  <c r="CZ703" i="1"/>
  <c r="Y703" i="1" s="1"/>
  <c r="CZ702" i="1"/>
  <c r="Y702" i="1" s="1"/>
  <c r="CP701" i="1"/>
  <c r="O701" i="1" s="1"/>
  <c r="GM698" i="1"/>
  <c r="GK671" i="1"/>
  <c r="CZ671" i="1"/>
  <c r="Y671" i="1" s="1"/>
  <c r="GO671" i="1" s="1"/>
  <c r="CP650" i="1"/>
  <c r="O650" i="1" s="1"/>
  <c r="CP646" i="1"/>
  <c r="O646" i="1" s="1"/>
  <c r="CZ642" i="1"/>
  <c r="Y642" i="1" s="1"/>
  <c r="CR629" i="1"/>
  <c r="Q629" i="1" s="1"/>
  <c r="CP629" i="1" s="1"/>
  <c r="O629" i="1" s="1"/>
  <c r="AB629" i="1"/>
  <c r="AB615" i="1"/>
  <c r="CR615" i="1"/>
  <c r="Q615" i="1" s="1"/>
  <c r="CP615" i="1" s="1"/>
  <c r="O615" i="1" s="1"/>
  <c r="GK607" i="1"/>
  <c r="GK596" i="1"/>
  <c r="CZ596" i="1"/>
  <c r="Y596" i="1" s="1"/>
  <c r="GO595" i="1"/>
  <c r="GK590" i="1"/>
  <c r="CY590" i="1"/>
  <c r="X590" i="1" s="1"/>
  <c r="CR589" i="1"/>
  <c r="Q589" i="1" s="1"/>
  <c r="AB589" i="1"/>
  <c r="GK585" i="1"/>
  <c r="CZ585" i="1"/>
  <c r="Y585" i="1" s="1"/>
  <c r="GK583" i="1"/>
  <c r="CZ583" i="1"/>
  <c r="Y583" i="1" s="1"/>
  <c r="GO583" i="1" s="1"/>
  <c r="AB566" i="1"/>
  <c r="CQ566" i="1"/>
  <c r="P566" i="1" s="1"/>
  <c r="CP566" i="1" s="1"/>
  <c r="O566" i="1" s="1"/>
  <c r="CQ430" i="1"/>
  <c r="P430" i="1" s="1"/>
  <c r="AB430" i="1"/>
  <c r="S711" i="1"/>
  <c r="AB718" i="1"/>
  <c r="CZ721" i="1"/>
  <c r="Y721" i="1" s="1"/>
  <c r="CQ818" i="1"/>
  <c r="P818" i="1" s="1"/>
  <c r="CP818" i="1" s="1"/>
  <c r="O818" i="1" s="1"/>
  <c r="AB749" i="1"/>
  <c r="AB714" i="1"/>
  <c r="AB710" i="1"/>
  <c r="AB680" i="1"/>
  <c r="AB676" i="1"/>
  <c r="AB625" i="1"/>
  <c r="AB624" i="1"/>
  <c r="AB610" i="1"/>
  <c r="CQ609" i="1"/>
  <c r="P609" i="1" s="1"/>
  <c r="CP609" i="1" s="1"/>
  <c r="O609" i="1" s="1"/>
  <c r="AB573" i="1"/>
  <c r="BC530" i="1"/>
  <c r="W704" i="1"/>
  <c r="AJ724" i="1" s="1"/>
  <c r="CQ659" i="1"/>
  <c r="P659" i="1" s="1"/>
  <c r="CP659" i="1" s="1"/>
  <c r="O659" i="1" s="1"/>
  <c r="AB659" i="1"/>
  <c r="CY648" i="1"/>
  <c r="X648" i="1" s="1"/>
  <c r="GO648" i="1" s="1"/>
  <c r="CR633" i="1"/>
  <c r="Q633" i="1" s="1"/>
  <c r="CP633" i="1" s="1"/>
  <c r="O633" i="1" s="1"/>
  <c r="AB633" i="1"/>
  <c r="CY606" i="1"/>
  <c r="X606" i="1" s="1"/>
  <c r="AB599" i="1"/>
  <c r="CQ599" i="1"/>
  <c r="P599" i="1" s="1"/>
  <c r="CP599" i="1" s="1"/>
  <c r="O599" i="1" s="1"/>
  <c r="CP589" i="1"/>
  <c r="O589" i="1" s="1"/>
  <c r="AB581" i="1"/>
  <c r="AB565" i="1"/>
  <c r="AB436" i="1"/>
  <c r="CQ436" i="1"/>
  <c r="P436" i="1" s="1"/>
  <c r="V711" i="1"/>
  <c r="AB684" i="1"/>
  <c r="CQ663" i="1"/>
  <c r="P663" i="1" s="1"/>
  <c r="CP663" i="1" s="1"/>
  <c r="O663" i="1" s="1"/>
  <c r="AB661" i="1"/>
  <c r="CQ661" i="1"/>
  <c r="P661" i="1" s="1"/>
  <c r="CP661" i="1" s="1"/>
  <c r="O661" i="1" s="1"/>
  <c r="AB622" i="1"/>
  <c r="AB620" i="1"/>
  <c r="CQ620" i="1"/>
  <c r="P620" i="1" s="1"/>
  <c r="CP620" i="1" s="1"/>
  <c r="O620" i="1" s="1"/>
  <c r="AB618" i="1"/>
  <c r="AB574" i="1"/>
  <c r="CQ574" i="1"/>
  <c r="P574" i="1" s="1"/>
  <c r="CP574" i="1" s="1"/>
  <c r="O574" i="1" s="1"/>
  <c r="AH530" i="1"/>
  <c r="CR438" i="1"/>
  <c r="Q438" i="1" s="1"/>
  <c r="CP438" i="1" s="1"/>
  <c r="O438" i="1" s="1"/>
  <c r="GM438" i="1" s="1"/>
  <c r="AB438" i="1"/>
  <c r="CQ418" i="1"/>
  <c r="P418" i="1" s="1"/>
  <c r="AB418" i="1"/>
  <c r="AB616" i="1"/>
  <c r="AB612" i="1"/>
  <c r="CQ612" i="1"/>
  <c r="P612" i="1" s="1"/>
  <c r="CP612" i="1" s="1"/>
  <c r="O612" i="1" s="1"/>
  <c r="AB585" i="1"/>
  <c r="CQ585" i="1"/>
  <c r="P585" i="1" s="1"/>
  <c r="CP585" i="1" s="1"/>
  <c r="O585" i="1" s="1"/>
  <c r="AB577" i="1"/>
  <c r="CQ577" i="1"/>
  <c r="P577" i="1" s="1"/>
  <c r="CP577" i="1" s="1"/>
  <c r="O577" i="1" s="1"/>
  <c r="AB569" i="1"/>
  <c r="CQ569" i="1"/>
  <c r="P569" i="1" s="1"/>
  <c r="CP569" i="1" s="1"/>
  <c r="O569" i="1" s="1"/>
  <c r="BH724" i="1"/>
  <c r="AB560" i="1"/>
  <c r="AB527" i="1"/>
  <c r="AD530" i="1"/>
  <c r="CP591" i="1"/>
  <c r="O591" i="1" s="1"/>
  <c r="CY526" i="1"/>
  <c r="X526" i="1" s="1"/>
  <c r="GM526" i="1" s="1"/>
  <c r="BE530" i="1" s="1"/>
  <c r="AB471" i="1"/>
  <c r="CR471" i="1"/>
  <c r="Q471" i="1" s="1"/>
  <c r="CP471" i="1" s="1"/>
  <c r="O471" i="1" s="1"/>
  <c r="GM471" i="1" s="1"/>
  <c r="CQ398" i="1"/>
  <c r="P398" i="1" s="1"/>
  <c r="AB398" i="1"/>
  <c r="CR312" i="1"/>
  <c r="Q312" i="1" s="1"/>
  <c r="AB312" i="1"/>
  <c r="BG319" i="1"/>
  <c r="BC195" i="1"/>
  <c r="BD445" i="1"/>
  <c r="BH365" i="1"/>
  <c r="BH319" i="1"/>
  <c r="AB190" i="1"/>
  <c r="H483" i="5"/>
  <c r="GK182" i="1"/>
  <c r="K432" i="5"/>
  <c r="CP354" i="1"/>
  <c r="O354" i="1" s="1"/>
  <c r="CR349" i="1"/>
  <c r="Q349" i="1" s="1"/>
  <c r="AD365" i="1" s="1"/>
  <c r="AB349" i="1"/>
  <c r="H469" i="5"/>
  <c r="AB188" i="1"/>
  <c r="CQ188" i="1"/>
  <c r="P188" i="1" s="1"/>
  <c r="H382" i="5"/>
  <c r="CR175" i="1"/>
  <c r="Q175" i="1" s="1"/>
  <c r="K382" i="5" s="1"/>
  <c r="AB175" i="1"/>
  <c r="CS147" i="1"/>
  <c r="R147" i="1" s="1"/>
  <c r="H173" i="5"/>
  <c r="R173" i="5" s="1"/>
  <c r="AB580" i="1"/>
  <c r="AB572" i="1"/>
  <c r="AB564" i="1"/>
  <c r="CR187" i="1"/>
  <c r="Q187" i="1" s="1"/>
  <c r="K460" i="5" s="1"/>
  <c r="H460" i="5"/>
  <c r="CR185" i="1"/>
  <c r="Q185" i="1" s="1"/>
  <c r="K450" i="5" s="1"/>
  <c r="H450" i="5"/>
  <c r="CR176" i="1"/>
  <c r="Q176" i="1" s="1"/>
  <c r="K389" i="5" s="1"/>
  <c r="H389" i="5"/>
  <c r="AB176" i="1"/>
  <c r="AB345" i="1"/>
  <c r="AB309" i="1"/>
  <c r="BF228" i="1"/>
  <c r="AB170" i="1"/>
  <c r="AB166" i="1"/>
  <c r="CR148" i="1"/>
  <c r="Q148" i="1" s="1"/>
  <c r="K181" i="5" s="1"/>
  <c r="H181" i="5"/>
  <c r="BF195" i="1"/>
  <c r="H140" i="5"/>
  <c r="CQ143" i="1"/>
  <c r="P143" i="1" s="1"/>
  <c r="CR141" i="1"/>
  <c r="Q141" i="1" s="1"/>
  <c r="H123" i="5"/>
  <c r="CT82" i="1"/>
  <c r="S82" i="1" s="1"/>
  <c r="AB82" i="1"/>
  <c r="BH89" i="1"/>
  <c r="W184" i="1"/>
  <c r="AJ195" i="1" s="1"/>
  <c r="CQ182" i="1"/>
  <c r="P182" i="1" s="1"/>
  <c r="H433" i="5"/>
  <c r="H414" i="5"/>
  <c r="R414" i="5" s="1"/>
  <c r="CS180" i="1"/>
  <c r="R180" i="1" s="1"/>
  <c r="CS169" i="1"/>
  <c r="R169" i="1" s="1"/>
  <c r="H334" i="5"/>
  <c r="R334" i="5" s="1"/>
  <c r="CP157" i="1"/>
  <c r="O157" i="1" s="1"/>
  <c r="CQ146" i="1"/>
  <c r="P146" i="1" s="1"/>
  <c r="H165" i="5"/>
  <c r="U90" i="5"/>
  <c r="AB77" i="1"/>
  <c r="G79" i="5"/>
  <c r="BF89" i="1"/>
  <c r="K50" i="5"/>
  <c r="FR40" i="1"/>
  <c r="H131" i="5"/>
  <c r="CR142" i="1"/>
  <c r="Q142" i="1" s="1"/>
  <c r="BG89" i="1"/>
  <c r="BD89" i="1"/>
  <c r="U38" i="5"/>
  <c r="CT34" i="1"/>
  <c r="S34" i="1" s="1"/>
  <c r="BG44" i="1"/>
  <c r="U52" i="5"/>
  <c r="U74" i="5"/>
  <c r="S46" i="5"/>
  <c r="U34" i="5"/>
  <c r="CT32" i="1"/>
  <c r="S32" i="1" s="1"/>
  <c r="AB32" i="1"/>
  <c r="AB34" i="1"/>
  <c r="X447" i="5" l="1"/>
  <c r="O447" i="5"/>
  <c r="L537" i="5"/>
  <c r="X144" i="5"/>
  <c r="X253" i="5"/>
  <c r="G57" i="5"/>
  <c r="Q89" i="1"/>
  <c r="AD67" i="1"/>
  <c r="V936" i="1"/>
  <c r="AI917" i="1"/>
  <c r="AF468" i="1"/>
  <c r="S479" i="1"/>
  <c r="U195" i="1"/>
  <c r="AH138" i="1"/>
  <c r="GM634" i="1"/>
  <c r="GO634" i="1"/>
  <c r="AO875" i="1"/>
  <c r="F1042" i="1"/>
  <c r="GO184" i="1"/>
  <c r="K446" i="5"/>
  <c r="GO603" i="1"/>
  <c r="GM603" i="1"/>
  <c r="AU964" i="1"/>
  <c r="BH959" i="1"/>
  <c r="GM86" i="1"/>
  <c r="J97" i="5"/>
  <c r="P97" i="5" s="1"/>
  <c r="F495" i="1"/>
  <c r="W468" i="1"/>
  <c r="F241" i="1"/>
  <c r="T218" i="1"/>
  <c r="Y319" i="1"/>
  <c r="AL302" i="1"/>
  <c r="GO923" i="1"/>
  <c r="GM705" i="1"/>
  <c r="AE468" i="1"/>
  <c r="GO682" i="1"/>
  <c r="AC228" i="1"/>
  <c r="P228" i="1" s="1"/>
  <c r="AL762" i="1"/>
  <c r="AL524" i="1"/>
  <c r="CP169" i="1"/>
  <c r="O169" i="1" s="1"/>
  <c r="GO933" i="1"/>
  <c r="GM887" i="1"/>
  <c r="T936" i="1"/>
  <c r="O466" i="5"/>
  <c r="GO756" i="1"/>
  <c r="Y87" i="5"/>
  <c r="O87" i="5"/>
  <c r="K156" i="5"/>
  <c r="CP145" i="1"/>
  <c r="O145" i="1" s="1"/>
  <c r="CP407" i="1"/>
  <c r="O407" i="1" s="1"/>
  <c r="FR407" i="1"/>
  <c r="AS365" i="1"/>
  <c r="BF342" i="1"/>
  <c r="CZ669" i="1"/>
  <c r="Y669" i="1" s="1"/>
  <c r="CY669" i="1"/>
  <c r="X669" i="1" s="1"/>
  <c r="CP669" i="1"/>
  <c r="O669" i="1" s="1"/>
  <c r="GM619" i="1"/>
  <c r="GO619" i="1"/>
  <c r="BH747" i="1"/>
  <c r="AU762" i="1"/>
  <c r="GM641" i="1"/>
  <c r="GO641" i="1"/>
  <c r="AE302" i="1"/>
  <c r="R319" i="1"/>
  <c r="O487" i="5"/>
  <c r="X487" i="5"/>
  <c r="G393" i="5"/>
  <c r="GO160" i="1"/>
  <c r="J276" i="5"/>
  <c r="P276" i="5" s="1"/>
  <c r="GM160" i="1"/>
  <c r="GK176" i="1"/>
  <c r="CZ176" i="1"/>
  <c r="Y176" i="1" s="1"/>
  <c r="V387" i="5" s="1"/>
  <c r="K391" i="5" s="1"/>
  <c r="CY176" i="1"/>
  <c r="X176" i="1" s="1"/>
  <c r="T387" i="5" s="1"/>
  <c r="K390" i="5" s="1"/>
  <c r="X457" i="5"/>
  <c r="O457" i="5"/>
  <c r="GO677" i="1"/>
  <c r="GM677" i="1"/>
  <c r="GM810" i="1"/>
  <c r="GM420" i="1"/>
  <c r="J87" i="5"/>
  <c r="P87" i="5" s="1"/>
  <c r="GM81" i="1"/>
  <c r="AB524" i="1"/>
  <c r="O530" i="1"/>
  <c r="GO811" i="1"/>
  <c r="GM568" i="1"/>
  <c r="G25" i="5"/>
  <c r="GM407" i="1"/>
  <c r="CY148" i="1"/>
  <c r="X148" i="1" s="1"/>
  <c r="T179" i="5" s="1"/>
  <c r="K184" i="5" s="1"/>
  <c r="CZ148" i="1"/>
  <c r="Y148" i="1" s="1"/>
  <c r="V179" i="5" s="1"/>
  <c r="K185" i="5" s="1"/>
  <c r="GK148" i="1"/>
  <c r="K182" i="5"/>
  <c r="GK192" i="1"/>
  <c r="K498" i="5"/>
  <c r="AS936" i="1"/>
  <c r="BF917" i="1"/>
  <c r="CZ665" i="1"/>
  <c r="Y665" i="1" s="1"/>
  <c r="GM665" i="1" s="1"/>
  <c r="CY665" i="1"/>
  <c r="X665" i="1" s="1"/>
  <c r="GO665" i="1" s="1"/>
  <c r="Y524" i="1"/>
  <c r="F548" i="1"/>
  <c r="AU879" i="1"/>
  <c r="F901" i="1"/>
  <c r="X290" i="5"/>
  <c r="O290" i="5"/>
  <c r="T89" i="1"/>
  <c r="AG67" i="1"/>
  <c r="AC479" i="1"/>
  <c r="FR472" i="1"/>
  <c r="BC479" i="1" s="1"/>
  <c r="CP472" i="1"/>
  <c r="O472" i="1" s="1"/>
  <c r="GM472" i="1" s="1"/>
  <c r="BE479" i="1" s="1"/>
  <c r="R762" i="1"/>
  <c r="AE747" i="1"/>
  <c r="GO825" i="1"/>
  <c r="GM825" i="1"/>
  <c r="F381" i="1"/>
  <c r="W342" i="1"/>
  <c r="AL1017" i="1"/>
  <c r="GM666" i="1"/>
  <c r="AT445" i="1"/>
  <c r="GM639" i="1"/>
  <c r="GM357" i="1"/>
  <c r="GO642" i="1"/>
  <c r="R1017" i="1"/>
  <c r="GO817" i="1"/>
  <c r="CP185" i="1"/>
  <c r="O185" i="1" s="1"/>
  <c r="GM440" i="1"/>
  <c r="CP167" i="1"/>
  <c r="O167" i="1" s="1"/>
  <c r="GO183" i="1"/>
  <c r="O187" i="5"/>
  <c r="BF30" i="1"/>
  <c r="AS44" i="1"/>
  <c r="K214" i="5"/>
  <c r="GK152" i="1"/>
  <c r="CY178" i="1"/>
  <c r="X178" i="1" s="1"/>
  <c r="CZ178" i="1"/>
  <c r="Y178" i="1" s="1"/>
  <c r="V401" i="5" s="1"/>
  <c r="K407" i="5" s="1"/>
  <c r="K404" i="5"/>
  <c r="GK178" i="1"/>
  <c r="GM621" i="1"/>
  <c r="GO621" i="1"/>
  <c r="AP964" i="1"/>
  <c r="BC959" i="1"/>
  <c r="BD747" i="1"/>
  <c r="AQ762" i="1"/>
  <c r="CY593" i="1"/>
  <c r="X593" i="1" s="1"/>
  <c r="CZ593" i="1"/>
  <c r="Y593" i="1" s="1"/>
  <c r="CP593" i="1"/>
  <c r="O593" i="1" s="1"/>
  <c r="GO658" i="1"/>
  <c r="AC964" i="1"/>
  <c r="CP962" i="1"/>
  <c r="O962" i="1" s="1"/>
  <c r="CP85" i="1"/>
  <c r="O85" i="1" s="1"/>
  <c r="AU936" i="1"/>
  <c r="BH917" i="1"/>
  <c r="GO758" i="1"/>
  <c r="GM758" i="1"/>
  <c r="CP225" i="1"/>
  <c r="O225" i="1" s="1"/>
  <c r="X169" i="5"/>
  <c r="O169" i="5"/>
  <c r="CY77" i="1"/>
  <c r="X77" i="1" s="1"/>
  <c r="T78" i="5" s="1"/>
  <c r="GO932" i="1"/>
  <c r="GM932" i="1"/>
  <c r="CZ77" i="1"/>
  <c r="Y77" i="1" s="1"/>
  <c r="V78" i="5" s="1"/>
  <c r="GO707" i="1"/>
  <c r="GM752" i="1"/>
  <c r="GO752" i="1"/>
  <c r="J55" i="5"/>
  <c r="P55" i="5" s="1"/>
  <c r="GM42" i="1"/>
  <c r="W89" i="1"/>
  <c r="AJ67" i="1"/>
  <c r="CP412" i="1"/>
  <c r="O412" i="1" s="1"/>
  <c r="GM412" i="1" s="1"/>
  <c r="FR412" i="1"/>
  <c r="GM643" i="1"/>
  <c r="F254" i="1"/>
  <c r="AO134" i="1"/>
  <c r="BC218" i="1"/>
  <c r="AP228" i="1"/>
  <c r="CP406" i="1"/>
  <c r="O406" i="1" s="1"/>
  <c r="GM406" i="1" s="1"/>
  <c r="FR406" i="1"/>
  <c r="AD724" i="1"/>
  <c r="AK889" i="1"/>
  <c r="U228" i="1"/>
  <c r="U218" i="1" s="1"/>
  <c r="GO929" i="1"/>
  <c r="GO713" i="1"/>
  <c r="GM750" i="1"/>
  <c r="CP926" i="1"/>
  <c r="O926" i="1" s="1"/>
  <c r="AK1017" i="1"/>
  <c r="AD831" i="1"/>
  <c r="GO645" i="1"/>
  <c r="W500" i="1"/>
  <c r="GO1012" i="1"/>
  <c r="CP148" i="1"/>
  <c r="O148" i="1" s="1"/>
  <c r="Y63" i="5"/>
  <c r="O63" i="5"/>
  <c r="K293" i="5"/>
  <c r="CP163" i="1"/>
  <c r="O163" i="1" s="1"/>
  <c r="CZ184" i="1"/>
  <c r="Y184" i="1" s="1"/>
  <c r="V446" i="5" s="1"/>
  <c r="K444" i="5" s="1"/>
  <c r="CY184" i="1"/>
  <c r="X184" i="1" s="1"/>
  <c r="T446" i="5" s="1"/>
  <c r="K443" i="5" s="1"/>
  <c r="K155" i="5"/>
  <c r="GK145" i="1"/>
  <c r="CY145" i="1"/>
  <c r="X145" i="1" s="1"/>
  <c r="T152" i="5" s="1"/>
  <c r="K157" i="5" s="1"/>
  <c r="AI138" i="1"/>
  <c r="V195" i="1"/>
  <c r="K350" i="5"/>
  <c r="CP171" i="1"/>
  <c r="O171" i="1" s="1"/>
  <c r="AT365" i="1"/>
  <c r="BG342" i="1"/>
  <c r="AQ479" i="1"/>
  <c r="BD468" i="1"/>
  <c r="K199" i="5"/>
  <c r="CP150" i="1"/>
  <c r="O150" i="1" s="1"/>
  <c r="K490" i="5"/>
  <c r="CP191" i="1"/>
  <c r="O191" i="1" s="1"/>
  <c r="CP344" i="1"/>
  <c r="O344" i="1" s="1"/>
  <c r="CY344" i="1"/>
  <c r="X344" i="1" s="1"/>
  <c r="AK365" i="1" s="1"/>
  <c r="CZ344" i="1"/>
  <c r="Y344" i="1" s="1"/>
  <c r="AL365" i="1" s="1"/>
  <c r="AL342" i="1" s="1"/>
  <c r="CP391" i="1"/>
  <c r="O391" i="1" s="1"/>
  <c r="FR391" i="1"/>
  <c r="AS889" i="1"/>
  <c r="BF879" i="1"/>
  <c r="GM718" i="1"/>
  <c r="GO718" i="1"/>
  <c r="GO672" i="1"/>
  <c r="GM672" i="1"/>
  <c r="AJ747" i="1"/>
  <c r="W762" i="1"/>
  <c r="F325" i="1"/>
  <c r="AQ302" i="1"/>
  <c r="O494" i="5"/>
  <c r="X494" i="5"/>
  <c r="CZ192" i="1"/>
  <c r="Y192" i="1" s="1"/>
  <c r="V495" i="5" s="1"/>
  <c r="K501" i="5" s="1"/>
  <c r="CY816" i="1"/>
  <c r="X816" i="1" s="1"/>
  <c r="GO816" i="1" s="1"/>
  <c r="CZ816" i="1"/>
  <c r="Y816" i="1" s="1"/>
  <c r="GM308" i="1"/>
  <c r="F494" i="1"/>
  <c r="V468" i="1"/>
  <c r="AE524" i="1"/>
  <c r="R530" i="1"/>
  <c r="CY192" i="1"/>
  <c r="X192" i="1" s="1"/>
  <c r="CP147" i="1"/>
  <c r="O147" i="1" s="1"/>
  <c r="AJ557" i="1"/>
  <c r="W724" i="1"/>
  <c r="X151" i="5"/>
  <c r="O151" i="5"/>
  <c r="GO606" i="1"/>
  <c r="GM606" i="1"/>
  <c r="GM651" i="1"/>
  <c r="GO651" i="1"/>
  <c r="AP319" i="1"/>
  <c r="BC302" i="1"/>
  <c r="AH917" i="1"/>
  <c r="U936" i="1"/>
  <c r="F125" i="1"/>
  <c r="V26" i="1"/>
  <c r="AD557" i="1"/>
  <c r="Q724" i="1"/>
  <c r="GM753" i="1"/>
  <c r="GO753" i="1"/>
  <c r="GM757" i="1"/>
  <c r="GO757" i="1"/>
  <c r="X889" i="1"/>
  <c r="AK879" i="1"/>
  <c r="Y1017" i="1"/>
  <c r="AL1009" i="1"/>
  <c r="AE67" i="1"/>
  <c r="R89" i="1"/>
  <c r="K131" i="5"/>
  <c r="CP142" i="1"/>
  <c r="O142" i="1" s="1"/>
  <c r="GK169" i="1"/>
  <c r="K334" i="5"/>
  <c r="CY82" i="1"/>
  <c r="X82" i="1" s="1"/>
  <c r="T88" i="5" s="1"/>
  <c r="CZ82" i="1"/>
  <c r="Y82" i="1" s="1"/>
  <c r="V88" i="5" s="1"/>
  <c r="CP82" i="1"/>
  <c r="O82" i="1" s="1"/>
  <c r="AE195" i="1"/>
  <c r="K173" i="5"/>
  <c r="GK147" i="1"/>
  <c r="K469" i="5"/>
  <c r="CP188" i="1"/>
  <c r="O188" i="1" s="1"/>
  <c r="CP312" i="1"/>
  <c r="O312" i="1" s="1"/>
  <c r="AD319" i="1"/>
  <c r="AH524" i="1"/>
  <c r="U530" i="1"/>
  <c r="GM589" i="1"/>
  <c r="GO589" i="1"/>
  <c r="GM609" i="1"/>
  <c r="GO609" i="1"/>
  <c r="GM566" i="1"/>
  <c r="GO566" i="1"/>
  <c r="GM590" i="1"/>
  <c r="GO590" i="1"/>
  <c r="GM701" i="1"/>
  <c r="GO701" i="1"/>
  <c r="AP831" i="1"/>
  <c r="BC807" i="1"/>
  <c r="GM822" i="1"/>
  <c r="GO822" i="1"/>
  <c r="CZ931" i="1"/>
  <c r="Y931" i="1" s="1"/>
  <c r="CY931" i="1"/>
  <c r="X931" i="1" s="1"/>
  <c r="BD917" i="1"/>
  <c r="AQ936" i="1"/>
  <c r="AP1017" i="1"/>
  <c r="BC1009" i="1"/>
  <c r="GO690" i="1"/>
  <c r="GM690" i="1"/>
  <c r="CY704" i="1"/>
  <c r="X704" i="1" s="1"/>
  <c r="CZ704" i="1"/>
  <c r="Y704" i="1" s="1"/>
  <c r="GM1014" i="1"/>
  <c r="GO1014" i="1"/>
  <c r="AG557" i="1"/>
  <c r="T724" i="1"/>
  <c r="GM424" i="1"/>
  <c r="CP73" i="1"/>
  <c r="O73" i="1" s="1"/>
  <c r="AB89" i="1" s="1"/>
  <c r="K70" i="5"/>
  <c r="FR73" i="1"/>
  <c r="GO819" i="1"/>
  <c r="GM686" i="1"/>
  <c r="GO686" i="1"/>
  <c r="AH807" i="1"/>
  <c r="U831" i="1"/>
  <c r="Q831" i="1"/>
  <c r="AD807" i="1"/>
  <c r="AP724" i="1"/>
  <c r="BC557" i="1"/>
  <c r="GO821" i="1"/>
  <c r="GM821" i="1"/>
  <c r="AC89" i="1"/>
  <c r="V445" i="1"/>
  <c r="AI388" i="1"/>
  <c r="AH557" i="1"/>
  <c r="U724" i="1"/>
  <c r="BC30" i="1"/>
  <c r="AP44" i="1"/>
  <c r="V525" i="5"/>
  <c r="AL228" i="1"/>
  <c r="Y79" i="5"/>
  <c r="O79" i="5"/>
  <c r="K165" i="5"/>
  <c r="CP146" i="1"/>
  <c r="O146" i="1" s="1"/>
  <c r="GK180" i="1"/>
  <c r="K414" i="5"/>
  <c r="CZ180" i="1"/>
  <c r="Y180" i="1" s="1"/>
  <c r="V411" i="5" s="1"/>
  <c r="K417" i="5" s="1"/>
  <c r="CY180" i="1"/>
  <c r="X180" i="1" s="1"/>
  <c r="W195" i="1"/>
  <c r="AJ138" i="1"/>
  <c r="AK530" i="1"/>
  <c r="GN526" i="1"/>
  <c r="BF530" i="1" s="1"/>
  <c r="GO612" i="1"/>
  <c r="GM612" i="1"/>
  <c r="GM574" i="1"/>
  <c r="GO574" i="1"/>
  <c r="GO633" i="1"/>
  <c r="GM633" i="1"/>
  <c r="CZ32" i="1"/>
  <c r="Y32" i="1" s="1"/>
  <c r="CY32" i="1"/>
  <c r="X32" i="1" s="1"/>
  <c r="CP32" i="1"/>
  <c r="O32" i="1" s="1"/>
  <c r="AF44" i="1"/>
  <c r="BD67" i="1"/>
  <c r="AQ89" i="1"/>
  <c r="J253" i="5"/>
  <c r="P253" i="5" s="1"/>
  <c r="GO157" i="1"/>
  <c r="GM157" i="1"/>
  <c r="K123" i="5"/>
  <c r="AD195" i="1"/>
  <c r="AU724" i="1"/>
  <c r="BH557" i="1"/>
  <c r="BC524" i="1"/>
  <c r="AP530" i="1"/>
  <c r="CP430" i="1"/>
  <c r="O430" i="1" s="1"/>
  <c r="GM430" i="1" s="1"/>
  <c r="FR430" i="1"/>
  <c r="GO615" i="1"/>
  <c r="GM615" i="1"/>
  <c r="AQ724" i="1"/>
  <c r="BD557" i="1"/>
  <c r="GO755" i="1"/>
  <c r="GM755" i="1"/>
  <c r="GO759" i="1"/>
  <c r="GM759" i="1"/>
  <c r="GO824" i="1"/>
  <c r="GM824" i="1"/>
  <c r="BG30" i="1"/>
  <c r="AT44" i="1"/>
  <c r="AT89" i="1"/>
  <c r="BG67" i="1"/>
  <c r="CP143" i="1"/>
  <c r="O143" i="1" s="1"/>
  <c r="K140" i="5"/>
  <c r="AU365" i="1"/>
  <c r="BH342" i="1"/>
  <c r="AD479" i="1"/>
  <c r="Q530" i="1"/>
  <c r="AD524" i="1"/>
  <c r="GO569" i="1"/>
  <c r="GM569" i="1"/>
  <c r="GO585" i="1"/>
  <c r="GM585" i="1"/>
  <c r="GM661" i="1"/>
  <c r="GO661" i="1"/>
  <c r="GO596" i="1"/>
  <c r="GM596" i="1"/>
  <c r="GO646" i="1"/>
  <c r="GM646" i="1"/>
  <c r="GO708" i="1"/>
  <c r="GM708" i="1"/>
  <c r="GM749" i="1"/>
  <c r="GO749" i="1"/>
  <c r="AO747" i="1"/>
  <c r="F766" i="1"/>
  <c r="GO815" i="1"/>
  <c r="GM815" i="1"/>
  <c r="GM882" i="1"/>
  <c r="FR885" i="1"/>
  <c r="CP885" i="1"/>
  <c r="O885" i="1" s="1"/>
  <c r="GM885" i="1" s="1"/>
  <c r="AP936" i="1"/>
  <c r="BC917" i="1"/>
  <c r="Q964" i="1"/>
  <c r="AD959" i="1"/>
  <c r="GM695" i="1"/>
  <c r="GO695" i="1"/>
  <c r="GM816" i="1"/>
  <c r="AT889" i="1"/>
  <c r="BG879" i="1"/>
  <c r="GM706" i="1"/>
  <c r="CP349" i="1"/>
  <c r="O349" i="1" s="1"/>
  <c r="GM689" i="1"/>
  <c r="GO689" i="1"/>
  <c r="GM703" i="1"/>
  <c r="GO703" i="1"/>
  <c r="GM719" i="1"/>
  <c r="GO719" i="1"/>
  <c r="BF807" i="1"/>
  <c r="AS831" i="1"/>
  <c r="F456" i="1"/>
  <c r="AT388" i="1"/>
  <c r="AI959" i="1"/>
  <c r="V964" i="1"/>
  <c r="AK302" i="1"/>
  <c r="X319" i="1"/>
  <c r="S1009" i="1"/>
  <c r="F1026" i="1"/>
  <c r="J269" i="5"/>
  <c r="P269" i="5" s="1"/>
  <c r="GO159" i="1"/>
  <c r="GM159" i="1"/>
  <c r="GM655" i="1"/>
  <c r="GM671" i="1"/>
  <c r="J73" i="5"/>
  <c r="P73" i="5" s="1"/>
  <c r="J77" i="5"/>
  <c r="P77" i="5" s="1"/>
  <c r="GM76" i="1"/>
  <c r="CY395" i="1"/>
  <c r="X395" i="1" s="1"/>
  <c r="AK445" i="1" s="1"/>
  <c r="AF445" i="1"/>
  <c r="CP395" i="1"/>
  <c r="O395" i="1" s="1"/>
  <c r="CZ395" i="1"/>
  <c r="Y395" i="1" s="1"/>
  <c r="AL445" i="1" s="1"/>
  <c r="AD445" i="1"/>
  <c r="CP400" i="1"/>
  <c r="O400" i="1" s="1"/>
  <c r="GM400" i="1" s="1"/>
  <c r="GO930" i="1"/>
  <c r="GM930" i="1"/>
  <c r="GO684" i="1"/>
  <c r="GM684" i="1"/>
  <c r="P319" i="1"/>
  <c r="AC302" i="1"/>
  <c r="CY602" i="1"/>
  <c r="X602" i="1" s="1"/>
  <c r="CZ602" i="1"/>
  <c r="Y602" i="1" s="1"/>
  <c r="CP602" i="1"/>
  <c r="O602" i="1" s="1"/>
  <c r="AF724" i="1"/>
  <c r="F896" i="1"/>
  <c r="Q879" i="1"/>
  <c r="GM580" i="1"/>
  <c r="AG747" i="1"/>
  <c r="T762" i="1"/>
  <c r="AS762" i="1"/>
  <c r="BF747" i="1"/>
  <c r="GO714" i="1"/>
  <c r="GO676" i="1"/>
  <c r="GM676" i="1"/>
  <c r="GM583" i="1"/>
  <c r="O379" i="5"/>
  <c r="X379" i="5"/>
  <c r="CZ169" i="1"/>
  <c r="Y169" i="1" s="1"/>
  <c r="V331" i="5" s="1"/>
  <c r="K337" i="5" s="1"/>
  <c r="F379" i="1"/>
  <c r="U342" i="1"/>
  <c r="AU138" i="1"/>
  <c r="AU250" i="1"/>
  <c r="F207" i="1"/>
  <c r="J63" i="5"/>
  <c r="P63" i="5" s="1"/>
  <c r="GM69" i="1"/>
  <c r="AF195" i="1"/>
  <c r="AC1017" i="1"/>
  <c r="GO140" i="1"/>
  <c r="J120" i="5"/>
  <c r="P120" i="5" s="1"/>
  <c r="GM140" i="1"/>
  <c r="GM183" i="1"/>
  <c r="GO601" i="1"/>
  <c r="GM601" i="1"/>
  <c r="W831" i="1"/>
  <c r="AJ807" i="1"/>
  <c r="GM922" i="1"/>
  <c r="GO922" i="1"/>
  <c r="AH67" i="1"/>
  <c r="U89" i="1"/>
  <c r="X226" i="5"/>
  <c r="O226" i="5"/>
  <c r="T365" i="1"/>
  <c r="AG342" i="1"/>
  <c r="AQ879" i="1"/>
  <c r="F895" i="1"/>
  <c r="CZ924" i="1"/>
  <c r="Y924" i="1" s="1"/>
  <c r="AF936" i="1"/>
  <c r="CY924" i="1"/>
  <c r="X924" i="1" s="1"/>
  <c r="V747" i="1"/>
  <c r="F777" i="1"/>
  <c r="GO750" i="1"/>
  <c r="GM190" i="1"/>
  <c r="J310" i="5"/>
  <c r="P310" i="5" s="1"/>
  <c r="GM165" i="1"/>
  <c r="GO165" i="1"/>
  <c r="GM700" i="1"/>
  <c r="T525" i="5"/>
  <c r="AK228" i="1"/>
  <c r="O178" i="5"/>
  <c r="X178" i="5"/>
  <c r="GM83" i="1"/>
  <c r="CZ34" i="1"/>
  <c r="Y34" i="1" s="1"/>
  <c r="V38" i="5" s="1"/>
  <c r="CY34" i="1"/>
  <c r="X34" i="1" s="1"/>
  <c r="T38" i="5" s="1"/>
  <c r="CP34" i="1"/>
  <c r="O34" i="1" s="1"/>
  <c r="BD388" i="1"/>
  <c r="AQ445" i="1"/>
  <c r="GM620" i="1"/>
  <c r="GO620" i="1"/>
  <c r="V724" i="1"/>
  <c r="AI557" i="1"/>
  <c r="CP809" i="1"/>
  <c r="O809" i="1" s="1"/>
  <c r="AC831" i="1"/>
  <c r="CP884" i="1"/>
  <c r="O884" i="1" s="1"/>
  <c r="GM884" i="1" s="1"/>
  <c r="FR884" i="1"/>
  <c r="AP479" i="1"/>
  <c r="BC468" i="1"/>
  <c r="GO691" i="1"/>
  <c r="GM691" i="1"/>
  <c r="X1017" i="1"/>
  <c r="AK1009" i="1"/>
  <c r="AB479" i="1"/>
  <c r="F58" i="1"/>
  <c r="U110" i="1"/>
  <c r="U30" i="1"/>
  <c r="J128" i="5"/>
  <c r="P128" i="5" s="1"/>
  <c r="GO141" i="1"/>
  <c r="GM141" i="1"/>
  <c r="AE557" i="1"/>
  <c r="R724" i="1"/>
  <c r="CP358" i="1"/>
  <c r="O358" i="1" s="1"/>
  <c r="GM358" i="1" s="1"/>
  <c r="AC365" i="1"/>
  <c r="FR358" i="1"/>
  <c r="BC365" i="1" s="1"/>
  <c r="F380" i="1"/>
  <c r="V342" i="1"/>
  <c r="F1027" i="1"/>
  <c r="AS1009" i="1"/>
  <c r="GM681" i="1"/>
  <c r="GO681" i="1"/>
  <c r="AR530" i="1"/>
  <c r="BE524" i="1"/>
  <c r="T986" i="1"/>
  <c r="T917" i="1"/>
  <c r="F949" i="1"/>
  <c r="AF89" i="1"/>
  <c r="GM713" i="1"/>
  <c r="J210" i="5"/>
  <c r="P210" i="5" s="1"/>
  <c r="GO151" i="1"/>
  <c r="GM151" i="1"/>
  <c r="AS195" i="1"/>
  <c r="BF138" i="1"/>
  <c r="GM354" i="1"/>
  <c r="FR418" i="1"/>
  <c r="CP418" i="1"/>
  <c r="O418" i="1" s="1"/>
  <c r="GM418" i="1" s="1"/>
  <c r="GO599" i="1"/>
  <c r="GM599" i="1"/>
  <c r="GO629" i="1"/>
  <c r="GM629" i="1"/>
  <c r="GO717" i="1"/>
  <c r="GM717" i="1"/>
  <c r="BC747" i="1"/>
  <c r="AP762" i="1"/>
  <c r="CZ814" i="1"/>
  <c r="Y814" i="1" s="1"/>
  <c r="AF831" i="1"/>
  <c r="CY814" i="1"/>
  <c r="X814" i="1" s="1"/>
  <c r="AL889" i="1"/>
  <c r="FR883" i="1"/>
  <c r="CP883" i="1"/>
  <c r="O883" i="1" s="1"/>
  <c r="GM883" i="1" s="1"/>
  <c r="AU1017" i="1"/>
  <c r="BH1009" i="1"/>
  <c r="GM582" i="1"/>
  <c r="GO582" i="1"/>
  <c r="GM696" i="1"/>
  <c r="GN696" i="1"/>
  <c r="BF724" i="1" s="1"/>
  <c r="GO710" i="1"/>
  <c r="GM710" i="1"/>
  <c r="GO934" i="1"/>
  <c r="GM934" i="1"/>
  <c r="GO1015" i="1"/>
  <c r="GM1015" i="1"/>
  <c r="AT479" i="1"/>
  <c r="BG468" i="1"/>
  <c r="GO567" i="1"/>
  <c r="GO597" i="1"/>
  <c r="GM597" i="1"/>
  <c r="GO653" i="1"/>
  <c r="GM653" i="1"/>
  <c r="GO716" i="1"/>
  <c r="GM716" i="1"/>
  <c r="AG807" i="1"/>
  <c r="T831" i="1"/>
  <c r="GM680" i="1"/>
  <c r="GO680" i="1"/>
  <c r="CZ147" i="1"/>
  <c r="Y147" i="1" s="1"/>
  <c r="V170" i="5" s="1"/>
  <c r="K176" i="5" s="1"/>
  <c r="AU831" i="1"/>
  <c r="BH807" i="1"/>
  <c r="W936" i="1"/>
  <c r="AJ917" i="1"/>
  <c r="GM928" i="1"/>
  <c r="GO928" i="1"/>
  <c r="AE959" i="1"/>
  <c r="R964" i="1"/>
  <c r="GO1013" i="1"/>
  <c r="GM1013" i="1"/>
  <c r="R468" i="1"/>
  <c r="F487" i="1"/>
  <c r="GM685" i="1"/>
  <c r="BC89" i="1"/>
  <c r="CY656" i="1"/>
  <c r="X656" i="1" s="1"/>
  <c r="CZ656" i="1"/>
  <c r="Y656" i="1" s="1"/>
  <c r="GO712" i="1"/>
  <c r="GM712" i="1"/>
  <c r="R445" i="1"/>
  <c r="AE388" i="1"/>
  <c r="CZ638" i="1"/>
  <c r="Y638" i="1" s="1"/>
  <c r="CY638" i="1"/>
  <c r="X638" i="1" s="1"/>
  <c r="CP638" i="1"/>
  <c r="O638" i="1" s="1"/>
  <c r="F1023" i="1"/>
  <c r="AQ1009" i="1"/>
  <c r="GM923" i="1"/>
  <c r="GO673" i="1"/>
  <c r="GM673" i="1"/>
  <c r="AF342" i="1"/>
  <c r="S365" i="1"/>
  <c r="GM817" i="1"/>
  <c r="AF747" i="1"/>
  <c r="S762" i="1"/>
  <c r="GM828" i="1"/>
  <c r="GO828" i="1"/>
  <c r="W889" i="1"/>
  <c r="AJ879" i="1"/>
  <c r="U964" i="1"/>
  <c r="AH959" i="1"/>
  <c r="T138" i="1"/>
  <c r="F208" i="1"/>
  <c r="T250" i="1"/>
  <c r="GM598" i="1"/>
  <c r="GM567" i="1"/>
  <c r="X473" i="5"/>
  <c r="O473" i="5"/>
  <c r="O419" i="5"/>
  <c r="X419" i="5"/>
  <c r="X303" i="5"/>
  <c r="O303" i="5"/>
  <c r="GM36" i="1"/>
  <c r="J43" i="5"/>
  <c r="P43" i="5" s="1"/>
  <c r="X410" i="5"/>
  <c r="O410" i="5"/>
  <c r="AC889" i="1"/>
  <c r="GM576" i="1"/>
  <c r="GO576" i="1"/>
  <c r="CP656" i="1"/>
  <c r="O656" i="1" s="1"/>
  <c r="CY925" i="1"/>
  <c r="X925" i="1" s="1"/>
  <c r="GM925" i="1" s="1"/>
  <c r="CZ925" i="1"/>
  <c r="Y925" i="1" s="1"/>
  <c r="AK762" i="1"/>
  <c r="GM70" i="1"/>
  <c r="T64" i="5"/>
  <c r="GK80" i="1"/>
  <c r="CY80" i="1"/>
  <c r="X80" i="1" s="1"/>
  <c r="CZ80" i="1"/>
  <c r="Y80" i="1" s="1"/>
  <c r="V84" i="5" s="1"/>
  <c r="AE342" i="1"/>
  <c r="R365" i="1"/>
  <c r="BF388" i="1"/>
  <c r="AS445" i="1"/>
  <c r="U445" i="1"/>
  <c r="AH388" i="1"/>
  <c r="CP931" i="1"/>
  <c r="O931" i="1" s="1"/>
  <c r="GO575" i="1"/>
  <c r="CP176" i="1"/>
  <c r="O176" i="1" s="1"/>
  <c r="T959" i="1"/>
  <c r="F977" i="1"/>
  <c r="W298" i="1"/>
  <c r="F516" i="1"/>
  <c r="GO174" i="1"/>
  <c r="GM645" i="1"/>
  <c r="T388" i="1"/>
  <c r="F458" i="1"/>
  <c r="AF218" i="1"/>
  <c r="S228" i="1"/>
  <c r="GO152" i="1"/>
  <c r="J219" i="5"/>
  <c r="P219" i="5" s="1"/>
  <c r="GM152" i="1"/>
  <c r="P524" i="1"/>
  <c r="F533" i="1"/>
  <c r="F114" i="1"/>
  <c r="AO271" i="1"/>
  <c r="AO26" i="1"/>
  <c r="J69" i="5"/>
  <c r="P69" i="5" s="1"/>
  <c r="GM72" i="1"/>
  <c r="CP1011" i="1"/>
  <c r="O1011" i="1" s="1"/>
  <c r="AS89" i="1"/>
  <c r="BF67" i="1"/>
  <c r="K433" i="5"/>
  <c r="CP182" i="1"/>
  <c r="O182" i="1" s="1"/>
  <c r="AD342" i="1"/>
  <c r="Q365" i="1"/>
  <c r="FR436" i="1"/>
  <c r="CP436" i="1"/>
  <c r="O436" i="1" s="1"/>
  <c r="GM436" i="1" s="1"/>
  <c r="GM659" i="1"/>
  <c r="GO659" i="1"/>
  <c r="CZ711" i="1"/>
  <c r="Y711" i="1" s="1"/>
  <c r="CY711" i="1"/>
  <c r="X711" i="1" s="1"/>
  <c r="GM650" i="1"/>
  <c r="GO650" i="1"/>
  <c r="AH747" i="1"/>
  <c r="U762" i="1"/>
  <c r="W1017" i="1"/>
  <c r="AJ1009" i="1"/>
  <c r="GO823" i="1"/>
  <c r="GM823" i="1"/>
  <c r="GM674" i="1"/>
  <c r="GO674" i="1"/>
  <c r="GM722" i="1"/>
  <c r="GO722" i="1"/>
  <c r="CZ961" i="1"/>
  <c r="Y961" i="1" s="1"/>
  <c r="AL964" i="1" s="1"/>
  <c r="AF964" i="1"/>
  <c r="CY961" i="1"/>
  <c r="X961" i="1" s="1"/>
  <c r="AK964" i="1" s="1"/>
  <c r="CP961" i="1"/>
  <c r="O961" i="1" s="1"/>
  <c r="GO721" i="1"/>
  <c r="GM721" i="1"/>
  <c r="U1017" i="1"/>
  <c r="AH1009" i="1"/>
  <c r="F504" i="1"/>
  <c r="AO298" i="1"/>
  <c r="AO852" i="1"/>
  <c r="AE879" i="1"/>
  <c r="R889" i="1"/>
  <c r="F1032" i="1"/>
  <c r="V1009" i="1"/>
  <c r="CZ74" i="1"/>
  <c r="Y74" i="1" s="1"/>
  <c r="V72" i="5" s="1"/>
  <c r="CY74" i="1"/>
  <c r="X74" i="1" s="1"/>
  <c r="GM74" i="1" s="1"/>
  <c r="GK74" i="1"/>
  <c r="GM185" i="1"/>
  <c r="GO185" i="1"/>
  <c r="GM926" i="1"/>
  <c r="GO926" i="1"/>
  <c r="GO579" i="1"/>
  <c r="GM579" i="1"/>
  <c r="O346" i="5"/>
  <c r="X346" i="5"/>
  <c r="CY169" i="1"/>
  <c r="X169" i="1" s="1"/>
  <c r="T331" i="5" s="1"/>
  <c r="K336" i="5" s="1"/>
  <c r="J339" i="5" s="1"/>
  <c r="P339" i="5" s="1"/>
  <c r="CY147" i="1"/>
  <c r="X147" i="1" s="1"/>
  <c r="J79" i="5"/>
  <c r="P79" i="5" s="1"/>
  <c r="AC445" i="1"/>
  <c r="F47" i="1"/>
  <c r="P30" i="1"/>
  <c r="AC195" i="1"/>
  <c r="GO635" i="1"/>
  <c r="GM635" i="1"/>
  <c r="V807" i="1"/>
  <c r="F846" i="1"/>
  <c r="GM148" i="1"/>
  <c r="F104" i="1"/>
  <c r="V67" i="1"/>
  <c r="BC138" i="1"/>
  <c r="AP195" i="1"/>
  <c r="GO577" i="1"/>
  <c r="GM577" i="1"/>
  <c r="GM663" i="1"/>
  <c r="GO663" i="1"/>
  <c r="GM818" i="1"/>
  <c r="GO818" i="1"/>
  <c r="BH67" i="1"/>
  <c r="AU89" i="1"/>
  <c r="BF218" i="1"/>
  <c r="AS228" i="1"/>
  <c r="AU319" i="1"/>
  <c r="BH302" i="1"/>
  <c r="BG302" i="1"/>
  <c r="AT319" i="1"/>
  <c r="CP398" i="1"/>
  <c r="O398" i="1" s="1"/>
  <c r="GM398" i="1" s="1"/>
  <c r="FR398" i="1"/>
  <c r="BC445" i="1" s="1"/>
  <c r="GO591" i="1"/>
  <c r="GM591" i="1"/>
  <c r="F788" i="1"/>
  <c r="AO553" i="1"/>
  <c r="AH879" i="1"/>
  <c r="U889" i="1"/>
  <c r="CP919" i="1"/>
  <c r="O919" i="1" s="1"/>
  <c r="AC936" i="1"/>
  <c r="GM654" i="1"/>
  <c r="CP751" i="1"/>
  <c r="O751" i="1" s="1"/>
  <c r="AB762" i="1" s="1"/>
  <c r="AD762" i="1"/>
  <c r="BD807" i="1"/>
  <c r="AQ831" i="1"/>
  <c r="FR886" i="1"/>
  <c r="CP886" i="1"/>
  <c r="O886" i="1" s="1"/>
  <c r="GM886" i="1" s="1"/>
  <c r="Q1017" i="1"/>
  <c r="AD1009" i="1"/>
  <c r="GM391" i="1"/>
  <c r="X479" i="1"/>
  <c r="AK468" i="1"/>
  <c r="GM605" i="1"/>
  <c r="GO605" i="1"/>
  <c r="GM623" i="1"/>
  <c r="GO623" i="1"/>
  <c r="GM664" i="1"/>
  <c r="GO664" i="1"/>
  <c r="GO679" i="1"/>
  <c r="GM679" i="1"/>
  <c r="GM702" i="1"/>
  <c r="GO702" i="1"/>
  <c r="AG879" i="1"/>
  <c r="T889" i="1"/>
  <c r="AL831" i="1"/>
  <c r="GO179" i="1"/>
  <c r="K409" i="5"/>
  <c r="GM179" i="1"/>
  <c r="GM693" i="1"/>
  <c r="GO693" i="1"/>
  <c r="GO162" i="1"/>
  <c r="J290" i="5"/>
  <c r="P290" i="5" s="1"/>
  <c r="GM162" i="1"/>
  <c r="GO720" i="1"/>
  <c r="GM720" i="1"/>
  <c r="AE807" i="1"/>
  <c r="R831" i="1"/>
  <c r="AD917" i="1"/>
  <c r="Q936" i="1"/>
  <c r="GM193" i="1"/>
  <c r="GO193" i="1"/>
  <c r="J510" i="5"/>
  <c r="P510" i="5" s="1"/>
  <c r="AC218" i="1"/>
  <c r="CP175" i="1"/>
  <c r="O175" i="1" s="1"/>
  <c r="GM820" i="1"/>
  <c r="GO820" i="1"/>
  <c r="GM186" i="1"/>
  <c r="GO186" i="1"/>
  <c r="K456" i="5"/>
  <c r="J457" i="5" s="1"/>
  <c r="P457" i="5" s="1"/>
  <c r="Y71" i="5"/>
  <c r="G22" i="5" s="1"/>
  <c r="O71" i="5"/>
  <c r="CZ144" i="1"/>
  <c r="Y144" i="1" s="1"/>
  <c r="CY144" i="1"/>
  <c r="X144" i="1" s="1"/>
  <c r="K146" i="5"/>
  <c r="GM397" i="1"/>
  <c r="GM642" i="1"/>
  <c r="F209" i="1"/>
  <c r="U138" i="1"/>
  <c r="U250" i="1"/>
  <c r="F1025" i="1"/>
  <c r="R1009" i="1"/>
  <c r="GM652" i="1"/>
  <c r="GO652" i="1"/>
  <c r="CP711" i="1"/>
  <c r="O711" i="1" s="1"/>
  <c r="GM630" i="1"/>
  <c r="GO630" i="1"/>
  <c r="GM688" i="1"/>
  <c r="GO688" i="1"/>
  <c r="GO694" i="1"/>
  <c r="GM694" i="1"/>
  <c r="AL747" i="1"/>
  <c r="Y762" i="1"/>
  <c r="GM921" i="1"/>
  <c r="F980" i="1"/>
  <c r="W959" i="1"/>
  <c r="AG1009" i="1"/>
  <c r="T1017" i="1"/>
  <c r="GM692" i="1"/>
  <c r="GO692" i="1"/>
  <c r="W524" i="1"/>
  <c r="F546" i="1"/>
  <c r="AC724" i="1"/>
  <c r="CP187" i="1"/>
  <c r="O187" i="1" s="1"/>
  <c r="X324" i="5"/>
  <c r="O324" i="5"/>
  <c r="O386" i="5"/>
  <c r="X386" i="5"/>
  <c r="GM169" i="1"/>
  <c r="V152" i="5"/>
  <c r="K158" i="5" s="1"/>
  <c r="J160" i="5" s="1"/>
  <c r="P160" i="5" s="1"/>
  <c r="GO145" i="1"/>
  <c r="J324" i="5"/>
  <c r="P324" i="5" s="1"/>
  <c r="GO167" i="1"/>
  <c r="GM167" i="1"/>
  <c r="V524" i="1"/>
  <c r="F545" i="1"/>
  <c r="GM145" i="1"/>
  <c r="GO181" i="1"/>
  <c r="J428" i="5"/>
  <c r="P428" i="5" s="1"/>
  <c r="GM181" i="1"/>
  <c r="GM697" i="1"/>
  <c r="GO697" i="1"/>
  <c r="CZ927" i="1"/>
  <c r="Y927" i="1" s="1"/>
  <c r="CY927" i="1"/>
  <c r="X927" i="1" s="1"/>
  <c r="GM881" i="1"/>
  <c r="BH388" i="1"/>
  <c r="AU445" i="1"/>
  <c r="GM636" i="1"/>
  <c r="GO636" i="1"/>
  <c r="R936" i="1"/>
  <c r="AE917" i="1"/>
  <c r="CP704" i="1"/>
  <c r="O704" i="1" s="1"/>
  <c r="S879" i="1"/>
  <c r="F898" i="1"/>
  <c r="GM174" i="1"/>
  <c r="GO190" i="1"/>
  <c r="GO616" i="1"/>
  <c r="J37" i="5"/>
  <c r="P37" i="5" s="1"/>
  <c r="GM33" i="1"/>
  <c r="GM622" i="1"/>
  <c r="GO224" i="1"/>
  <c r="GM224" i="1"/>
  <c r="J526" i="5"/>
  <c r="P526" i="5" s="1"/>
  <c r="J361" i="5"/>
  <c r="P361" i="5" s="1"/>
  <c r="GO172" i="1"/>
  <c r="GM172" i="1"/>
  <c r="J447" i="5" l="1"/>
  <c r="P447" i="5" s="1"/>
  <c r="J187" i="5"/>
  <c r="P187" i="5" s="1"/>
  <c r="X365" i="1"/>
  <c r="AK342" i="1"/>
  <c r="AK724" i="1"/>
  <c r="BE889" i="1"/>
  <c r="AR889" i="1" s="1"/>
  <c r="GM927" i="1"/>
  <c r="J410" i="5"/>
  <c r="P410" i="5" s="1"/>
  <c r="GO148" i="1"/>
  <c r="GM77" i="1"/>
  <c r="AK831" i="1"/>
  <c r="Y365" i="1"/>
  <c r="GO191" i="1"/>
  <c r="GM191" i="1"/>
  <c r="J494" i="5"/>
  <c r="P494" i="5" s="1"/>
  <c r="GM171" i="1"/>
  <c r="GO171" i="1"/>
  <c r="GM85" i="1"/>
  <c r="J95" i="5"/>
  <c r="P95" i="5" s="1"/>
  <c r="GM593" i="1"/>
  <c r="GO593" i="1"/>
  <c r="T401" i="5"/>
  <c r="K406" i="5" s="1"/>
  <c r="GO178" i="1"/>
  <c r="GM178" i="1"/>
  <c r="F770" i="1"/>
  <c r="R747" i="1"/>
  <c r="F488" i="1"/>
  <c r="S468" i="1"/>
  <c r="BE228" i="1"/>
  <c r="BE218" i="1" s="1"/>
  <c r="BC889" i="1"/>
  <c r="AQ468" i="1"/>
  <c r="F485" i="1"/>
  <c r="GO163" i="1"/>
  <c r="J297" i="5"/>
  <c r="P297" i="5" s="1"/>
  <c r="GM163" i="1"/>
  <c r="GO962" i="1"/>
  <c r="GM962" i="1"/>
  <c r="F102" i="1"/>
  <c r="T110" i="1"/>
  <c r="T67" i="1"/>
  <c r="R302" i="1"/>
  <c r="F327" i="1"/>
  <c r="F774" i="1"/>
  <c r="AU747" i="1"/>
  <c r="GM669" i="1"/>
  <c r="GO669" i="1"/>
  <c r="AS342" i="1"/>
  <c r="F375" i="1"/>
  <c r="GO169" i="1"/>
  <c r="AL724" i="1"/>
  <c r="AL557" i="1" s="1"/>
  <c r="F242" i="1"/>
  <c r="GO927" i="1"/>
  <c r="T495" i="5"/>
  <c r="K500" i="5" s="1"/>
  <c r="J503" i="5" s="1"/>
  <c r="P503" i="5" s="1"/>
  <c r="GM192" i="1"/>
  <c r="GO192" i="1"/>
  <c r="AS879" i="1"/>
  <c r="F899" i="1"/>
  <c r="AS1038" i="1"/>
  <c r="GO150" i="1"/>
  <c r="GM150" i="1"/>
  <c r="J203" i="5"/>
  <c r="P203" i="5" s="1"/>
  <c r="F210" i="1"/>
  <c r="V250" i="1"/>
  <c r="V138" i="1"/>
  <c r="J354" i="5"/>
  <c r="P354" i="5" s="1"/>
  <c r="F233" i="1"/>
  <c r="AP218" i="1"/>
  <c r="AC959" i="1"/>
  <c r="P964" i="1"/>
  <c r="AP959" i="1"/>
  <c r="F969" i="1"/>
  <c r="O524" i="1"/>
  <c r="F532" i="1"/>
  <c r="X393" i="5"/>
  <c r="G21" i="5" s="1"/>
  <c r="O393" i="5"/>
  <c r="G512" i="5" s="1"/>
  <c r="GM924" i="1"/>
  <c r="GO814" i="1"/>
  <c r="R524" i="1"/>
  <c r="F538" i="1"/>
  <c r="F778" i="1"/>
  <c r="W747" i="1"/>
  <c r="GM344" i="1"/>
  <c r="F376" i="1"/>
  <c r="AT342" i="1"/>
  <c r="F105" i="1"/>
  <c r="W67" i="1"/>
  <c r="W110" i="1"/>
  <c r="GM225" i="1"/>
  <c r="J528" i="5"/>
  <c r="P528" i="5" s="1"/>
  <c r="J532" i="5" s="1"/>
  <c r="GO225" i="1"/>
  <c r="BG228" i="1" s="1"/>
  <c r="AB228" i="1"/>
  <c r="AU917" i="1"/>
  <c r="F948" i="1"/>
  <c r="AU986" i="1"/>
  <c r="AQ747" i="1"/>
  <c r="F768" i="1"/>
  <c r="F54" i="1"/>
  <c r="AS30" i="1"/>
  <c r="AC468" i="1"/>
  <c r="P479" i="1"/>
  <c r="F946" i="1"/>
  <c r="AS986" i="1"/>
  <c r="AS917" i="1"/>
  <c r="F337" i="1"/>
  <c r="Y302" i="1"/>
  <c r="F976" i="1"/>
  <c r="AU959" i="1"/>
  <c r="GM184" i="1"/>
  <c r="F951" i="1"/>
  <c r="V917" i="1"/>
  <c r="F96" i="1"/>
  <c r="Q67" i="1"/>
  <c r="Q110" i="1"/>
  <c r="AR228" i="1"/>
  <c r="BC879" i="1"/>
  <c r="AP889" i="1"/>
  <c r="X724" i="1"/>
  <c r="AK557" i="1"/>
  <c r="AP445" i="1"/>
  <c r="BC388" i="1"/>
  <c r="Y445" i="1"/>
  <c r="AL388" i="1"/>
  <c r="GO175" i="1"/>
  <c r="GM175" i="1"/>
  <c r="J386" i="5"/>
  <c r="P386" i="5" s="1"/>
  <c r="Q762" i="1"/>
  <c r="Q784" i="1" s="1"/>
  <c r="AD747" i="1"/>
  <c r="R879" i="1"/>
  <c r="F897" i="1"/>
  <c r="S218" i="1"/>
  <c r="F237" i="1"/>
  <c r="F905" i="1"/>
  <c r="W879" i="1"/>
  <c r="AF807" i="1"/>
  <c r="S831" i="1"/>
  <c r="P365" i="1"/>
  <c r="AC342" i="1"/>
  <c r="AK218" i="1"/>
  <c r="X228" i="1"/>
  <c r="AB67" i="1"/>
  <c r="O89" i="1"/>
  <c r="AB889" i="1"/>
  <c r="F780" i="1"/>
  <c r="Y747" i="1"/>
  <c r="GM711" i="1"/>
  <c r="GO711" i="1"/>
  <c r="T145" i="5"/>
  <c r="K148" i="5" s="1"/>
  <c r="AK195" i="1"/>
  <c r="T879" i="1"/>
  <c r="F902" i="1"/>
  <c r="T1038" i="1"/>
  <c r="Q1009" i="1"/>
  <c r="F1024" i="1"/>
  <c r="P936" i="1"/>
  <c r="AC917" i="1"/>
  <c r="AU67" i="1"/>
  <c r="F101" i="1"/>
  <c r="AU110" i="1"/>
  <c r="AP138" i="1"/>
  <c r="AP250" i="1"/>
  <c r="F200" i="1"/>
  <c r="S964" i="1"/>
  <c r="AF959" i="1"/>
  <c r="Q342" i="1"/>
  <c r="F372" i="1"/>
  <c r="GM176" i="1"/>
  <c r="GO176" i="1"/>
  <c r="J393" i="5"/>
  <c r="P393" i="5" s="1"/>
  <c r="U388" i="1"/>
  <c r="F459" i="1"/>
  <c r="S747" i="1"/>
  <c r="F771" i="1"/>
  <c r="F374" i="1"/>
  <c r="S342" i="1"/>
  <c r="AP89" i="1"/>
  <c r="BC67" i="1"/>
  <c r="GO924" i="1"/>
  <c r="F1029" i="1"/>
  <c r="AU1009" i="1"/>
  <c r="AU1038" i="1"/>
  <c r="X831" i="1"/>
  <c r="AK807" i="1"/>
  <c r="AF67" i="1"/>
  <c r="S89" i="1"/>
  <c r="AP365" i="1"/>
  <c r="BC342" i="1"/>
  <c r="F383" i="1"/>
  <c r="Y342" i="1"/>
  <c r="Y500" i="1"/>
  <c r="AP468" i="1"/>
  <c r="F484" i="1"/>
  <c r="GM809" i="1"/>
  <c r="GO809" i="1"/>
  <c r="AB831" i="1"/>
  <c r="AF917" i="1"/>
  <c r="S936" i="1"/>
  <c r="AF138" i="1"/>
  <c r="S195" i="1"/>
  <c r="Q445" i="1"/>
  <c r="AD388" i="1"/>
  <c r="F979" i="1"/>
  <c r="V959" i="1"/>
  <c r="V986" i="1"/>
  <c r="F900" i="1"/>
  <c r="AT879" i="1"/>
  <c r="AU342" i="1"/>
  <c r="F377" i="1"/>
  <c r="F100" i="1"/>
  <c r="AT67" i="1"/>
  <c r="AQ110" i="1"/>
  <c r="F95" i="1"/>
  <c r="AQ67" i="1"/>
  <c r="T34" i="5"/>
  <c r="AK44" i="1"/>
  <c r="BF524" i="1"/>
  <c r="AS530" i="1"/>
  <c r="T411" i="5"/>
  <c r="K416" i="5" s="1"/>
  <c r="J419" i="5" s="1"/>
  <c r="P419" i="5" s="1"/>
  <c r="GO180" i="1"/>
  <c r="GM180" i="1"/>
  <c r="GM146" i="1"/>
  <c r="GO146" i="1"/>
  <c r="J169" i="5"/>
  <c r="P169" i="5" s="1"/>
  <c r="AL218" i="1"/>
  <c r="Y228" i="1"/>
  <c r="F738" i="1"/>
  <c r="U784" i="1"/>
  <c r="U557" i="1"/>
  <c r="P89" i="1"/>
  <c r="AC67" i="1"/>
  <c r="F729" i="1"/>
  <c r="AP557" i="1"/>
  <c r="AP784" i="1"/>
  <c r="T557" i="1"/>
  <c r="F737" i="1"/>
  <c r="T784" i="1"/>
  <c r="GM814" i="1"/>
  <c r="AQ986" i="1"/>
  <c r="F942" i="1"/>
  <c r="AQ917" i="1"/>
  <c r="Q319" i="1"/>
  <c r="AD302" i="1"/>
  <c r="GO142" i="1"/>
  <c r="GM142" i="1"/>
  <c r="J136" i="5"/>
  <c r="P136" i="5" s="1"/>
  <c r="Q557" i="1"/>
  <c r="F731" i="1"/>
  <c r="GO144" i="1"/>
  <c r="V145" i="5"/>
  <c r="K149" i="5" s="1"/>
  <c r="AL195" i="1"/>
  <c r="Q986" i="1"/>
  <c r="Q917" i="1"/>
  <c r="F943" i="1"/>
  <c r="GM919" i="1"/>
  <c r="GO919" i="1"/>
  <c r="AB936" i="1"/>
  <c r="AU302" i="1"/>
  <c r="F331" i="1"/>
  <c r="AU500" i="1"/>
  <c r="T72" i="5"/>
  <c r="AK89" i="1"/>
  <c r="BE468" i="1"/>
  <c r="AR479" i="1"/>
  <c r="F843" i="1"/>
  <c r="AU807" i="1"/>
  <c r="AR524" i="1"/>
  <c r="F549" i="1"/>
  <c r="U271" i="1"/>
  <c r="U26" i="1"/>
  <c r="F124" i="1"/>
  <c r="F451" i="1"/>
  <c r="AQ388" i="1"/>
  <c r="AQ500" i="1"/>
  <c r="U67" i="1"/>
  <c r="F103" i="1"/>
  <c r="AU134" i="1"/>
  <c r="F262" i="1"/>
  <c r="AK936" i="1"/>
  <c r="AL936" i="1"/>
  <c r="AP917" i="1"/>
  <c r="AP986" i="1"/>
  <c r="F941" i="1"/>
  <c r="Q524" i="1"/>
  <c r="F537" i="1"/>
  <c r="X530" i="1"/>
  <c r="AK524" i="1"/>
  <c r="GM312" i="1"/>
  <c r="BE319" i="1" s="1"/>
  <c r="AB319" i="1"/>
  <c r="Y1009" i="1"/>
  <c r="F1035" i="1"/>
  <c r="F950" i="1"/>
  <c r="U917" i="1"/>
  <c r="U986" i="1"/>
  <c r="AT500" i="1"/>
  <c r="F330" i="1"/>
  <c r="AT302" i="1"/>
  <c r="F238" i="1"/>
  <c r="AS218" i="1"/>
  <c r="GM961" i="1"/>
  <c r="BE964" i="1" s="1"/>
  <c r="AB964" i="1"/>
  <c r="GO961" i="1"/>
  <c r="F776" i="1"/>
  <c r="U747" i="1"/>
  <c r="J437" i="5"/>
  <c r="P437" i="5" s="1"/>
  <c r="GO182" i="1"/>
  <c r="GM182" i="1"/>
  <c r="AB1017" i="1"/>
  <c r="GO1011" i="1"/>
  <c r="BG1017" i="1" s="1"/>
  <c r="GM1011" i="1"/>
  <c r="BE1017" i="1" s="1"/>
  <c r="AO1059" i="1"/>
  <c r="AO22" i="1"/>
  <c r="F275" i="1"/>
  <c r="GO931" i="1"/>
  <c r="GM931" i="1"/>
  <c r="T84" i="5"/>
  <c r="GM80" i="1"/>
  <c r="GO656" i="1"/>
  <c r="GM656" i="1"/>
  <c r="T134" i="1"/>
  <c r="F263" i="1"/>
  <c r="F972" i="1"/>
  <c r="R959" i="1"/>
  <c r="GO925" i="1"/>
  <c r="AT468" i="1"/>
  <c r="F490" i="1"/>
  <c r="X445" i="1"/>
  <c r="X500" i="1" s="1"/>
  <c r="AK388" i="1"/>
  <c r="V557" i="1"/>
  <c r="F739" i="1"/>
  <c r="V784" i="1"/>
  <c r="T271" i="1"/>
  <c r="F378" i="1"/>
  <c r="T342" i="1"/>
  <c r="T500" i="1"/>
  <c r="W807" i="1"/>
  <c r="F847" i="1"/>
  <c r="AB195" i="1"/>
  <c r="AL89" i="1"/>
  <c r="F772" i="1"/>
  <c r="AS747" i="1"/>
  <c r="GO602" i="1"/>
  <c r="GM602" i="1"/>
  <c r="P302" i="1"/>
  <c r="F322" i="1"/>
  <c r="GM395" i="1"/>
  <c r="BE445" i="1" s="1"/>
  <c r="AB445" i="1"/>
  <c r="X302" i="1"/>
  <c r="F336" i="1"/>
  <c r="F841" i="1"/>
  <c r="AS807" i="1"/>
  <c r="GM349" i="1"/>
  <c r="BE365" i="1" s="1"/>
  <c r="AB365" i="1"/>
  <c r="AD468" i="1"/>
  <c r="Q479" i="1"/>
  <c r="GM143" i="1"/>
  <c r="GO143" i="1"/>
  <c r="BG195" i="1" s="1"/>
  <c r="J144" i="5"/>
  <c r="P144" i="5" s="1"/>
  <c r="AQ557" i="1"/>
  <c r="F730" i="1"/>
  <c r="AQ784" i="1"/>
  <c r="F736" i="1"/>
  <c r="AU784" i="1"/>
  <c r="AU557" i="1"/>
  <c r="AF30" i="1"/>
  <c r="S44" i="1"/>
  <c r="AP30" i="1"/>
  <c r="F49" i="1"/>
  <c r="AP110" i="1"/>
  <c r="F838" i="1"/>
  <c r="Q807" i="1"/>
  <c r="J71" i="5"/>
  <c r="P71" i="5" s="1"/>
  <c r="GM73" i="1"/>
  <c r="BE89" i="1" s="1"/>
  <c r="F544" i="1"/>
  <c r="U524" i="1"/>
  <c r="GM188" i="1"/>
  <c r="GO188" i="1"/>
  <c r="J473" i="5"/>
  <c r="P473" i="5" s="1"/>
  <c r="AE138" i="1"/>
  <c r="R195" i="1"/>
  <c r="F382" i="1"/>
  <c r="X342" i="1"/>
  <c r="AP302" i="1"/>
  <c r="F324" i="1"/>
  <c r="AP500" i="1"/>
  <c r="F740" i="1"/>
  <c r="W784" i="1"/>
  <c r="W557" i="1"/>
  <c r="GO704" i="1"/>
  <c r="GM704" i="1"/>
  <c r="U134" i="1"/>
  <c r="F264" i="1"/>
  <c r="F496" i="1"/>
  <c r="X468" i="1"/>
  <c r="AC388" i="1"/>
  <c r="P445" i="1"/>
  <c r="AL959" i="1"/>
  <c r="Y964" i="1"/>
  <c r="F1033" i="1"/>
  <c r="W1009" i="1"/>
  <c r="AS67" i="1"/>
  <c r="F99" i="1"/>
  <c r="AS110" i="1"/>
  <c r="F455" i="1"/>
  <c r="AS388" i="1"/>
  <c r="AS500" i="1"/>
  <c r="AC879" i="1"/>
  <c r="P889" i="1"/>
  <c r="AB468" i="1"/>
  <c r="O479" i="1"/>
  <c r="S724" i="1"/>
  <c r="AF557" i="1"/>
  <c r="AB747" i="1"/>
  <c r="O762" i="1"/>
  <c r="F55" i="1"/>
  <c r="AT30" i="1"/>
  <c r="AT110" i="1"/>
  <c r="V34" i="5"/>
  <c r="AL44" i="1"/>
  <c r="GM144" i="1"/>
  <c r="F457" i="1"/>
  <c r="AU388" i="1"/>
  <c r="GM187" i="1"/>
  <c r="J466" i="5"/>
  <c r="P466" i="5" s="1"/>
  <c r="GO187" i="1"/>
  <c r="G19" i="5"/>
  <c r="G105" i="5"/>
  <c r="G101" i="5"/>
  <c r="GM751" i="1"/>
  <c r="BE762" i="1" s="1"/>
  <c r="GO751" i="1"/>
  <c r="BG762" i="1" s="1"/>
  <c r="F903" i="1"/>
  <c r="U879" i="1"/>
  <c r="U1038" i="1"/>
  <c r="F944" i="1"/>
  <c r="R917" i="1"/>
  <c r="R986" i="1"/>
  <c r="R1038" i="1" s="1"/>
  <c r="P724" i="1"/>
  <c r="AC557" i="1"/>
  <c r="T1009" i="1"/>
  <c r="F1030" i="1"/>
  <c r="P218" i="1"/>
  <c r="F231" i="1"/>
  <c r="F839" i="1"/>
  <c r="R807" i="1"/>
  <c r="AL807" i="1"/>
  <c r="Y831" i="1"/>
  <c r="F837" i="1"/>
  <c r="AQ807" i="1"/>
  <c r="P195" i="1"/>
  <c r="AC138" i="1"/>
  <c r="T170" i="5"/>
  <c r="K175" i="5" s="1"/>
  <c r="J178" i="5" s="1"/>
  <c r="P178" i="5" s="1"/>
  <c r="GO147" i="1"/>
  <c r="GM147" i="1"/>
  <c r="AO294" i="1"/>
  <c r="F856" i="1"/>
  <c r="F1031" i="1"/>
  <c r="U1009" i="1"/>
  <c r="X964" i="1"/>
  <c r="AK959" i="1"/>
  <c r="R342" i="1"/>
  <c r="F373" i="1"/>
  <c r="R500" i="1"/>
  <c r="X762" i="1"/>
  <c r="AK747" i="1"/>
  <c r="F978" i="1"/>
  <c r="U959" i="1"/>
  <c r="AB724" i="1"/>
  <c r="GM638" i="1"/>
  <c r="GO638" i="1"/>
  <c r="R388" i="1"/>
  <c r="F453" i="1"/>
  <c r="W917" i="1"/>
  <c r="W986" i="1"/>
  <c r="W1038" i="1" s="1"/>
  <c r="F952" i="1"/>
  <c r="T807" i="1"/>
  <c r="F844" i="1"/>
  <c r="AS724" i="1"/>
  <c r="BF557" i="1"/>
  <c r="AL879" i="1"/>
  <c r="Y889" i="1"/>
  <c r="AP747" i="1"/>
  <c r="F767" i="1"/>
  <c r="AS138" i="1"/>
  <c r="F205" i="1"/>
  <c r="AS250" i="1"/>
  <c r="T913" i="1"/>
  <c r="F999" i="1"/>
  <c r="R784" i="1"/>
  <c r="R557" i="1"/>
  <c r="F732" i="1"/>
  <c r="X1009" i="1"/>
  <c r="F1034" i="1"/>
  <c r="P831" i="1"/>
  <c r="AC807" i="1"/>
  <c r="GM34" i="1"/>
  <c r="J39" i="5"/>
  <c r="P39" i="5" s="1"/>
  <c r="P1017" i="1"/>
  <c r="AC1009" i="1"/>
  <c r="U500" i="1"/>
  <c r="T747" i="1"/>
  <c r="F775" i="1"/>
  <c r="S445" i="1"/>
  <c r="AF388" i="1"/>
  <c r="F971" i="1"/>
  <c r="Q959" i="1"/>
  <c r="AP524" i="1"/>
  <c r="F535" i="1"/>
  <c r="Q195" i="1"/>
  <c r="AD138" i="1"/>
  <c r="GM32" i="1"/>
  <c r="BE44" i="1" s="1"/>
  <c r="J35" i="5"/>
  <c r="P35" i="5" s="1"/>
  <c r="AB44" i="1"/>
  <c r="W138" i="1"/>
  <c r="W250" i="1"/>
  <c r="F211" i="1"/>
  <c r="V388" i="1"/>
  <c r="F460" i="1"/>
  <c r="V500" i="1"/>
  <c r="U807" i="1"/>
  <c r="F845" i="1"/>
  <c r="F1022" i="1"/>
  <c r="AP1009" i="1"/>
  <c r="AP807" i="1"/>
  <c r="F836" i="1"/>
  <c r="J89" i="5"/>
  <c r="P89" i="5" s="1"/>
  <c r="GM82" i="1"/>
  <c r="F97" i="1"/>
  <c r="R67" i="1"/>
  <c r="R110" i="1"/>
  <c r="X879" i="1"/>
  <c r="F906" i="1"/>
  <c r="G541" i="5" l="1"/>
  <c r="AT228" i="1"/>
  <c r="BG218" i="1"/>
  <c r="J101" i="5"/>
  <c r="BE195" i="1"/>
  <c r="BG964" i="1"/>
  <c r="P468" i="1"/>
  <c r="F482" i="1"/>
  <c r="F967" i="1"/>
  <c r="P959" i="1"/>
  <c r="T26" i="1"/>
  <c r="F123" i="1"/>
  <c r="BE831" i="1"/>
  <c r="F117" i="1"/>
  <c r="Q26" i="1"/>
  <c r="F1048" i="1"/>
  <c r="AS875" i="1"/>
  <c r="BG724" i="1"/>
  <c r="P500" i="1"/>
  <c r="P298" i="1" s="1"/>
  <c r="BE879" i="1"/>
  <c r="Y724" i="1"/>
  <c r="O228" i="1"/>
  <c r="AB218" i="1"/>
  <c r="W26" i="1"/>
  <c r="F126" i="1"/>
  <c r="G537" i="5"/>
  <c r="BE724" i="1"/>
  <c r="BE557" i="1" s="1"/>
  <c r="BG831" i="1"/>
  <c r="J151" i="5"/>
  <c r="P151" i="5" s="1"/>
  <c r="J512" i="5" s="1"/>
  <c r="F996" i="1"/>
  <c r="AS913" i="1"/>
  <c r="AU913" i="1"/>
  <c r="F998" i="1"/>
  <c r="F265" i="1"/>
  <c r="V134" i="1"/>
  <c r="V271" i="1"/>
  <c r="BE747" i="1"/>
  <c r="AR762" i="1"/>
  <c r="BG747" i="1"/>
  <c r="AT762" i="1"/>
  <c r="BE388" i="1"/>
  <c r="AR445" i="1"/>
  <c r="AT724" i="1"/>
  <c r="BG557" i="1"/>
  <c r="F791" i="1"/>
  <c r="Q553" i="1"/>
  <c r="BE138" i="1"/>
  <c r="AR195" i="1"/>
  <c r="J57" i="5"/>
  <c r="J105" i="5"/>
  <c r="J541" i="5"/>
  <c r="F981" i="1"/>
  <c r="X959" i="1"/>
  <c r="O365" i="1"/>
  <c r="AB342" i="1"/>
  <c r="F284" i="1"/>
  <c r="T22" i="1"/>
  <c r="AB1009" i="1"/>
  <c r="O1017" i="1"/>
  <c r="AT195" i="1"/>
  <c r="BG138" i="1"/>
  <c r="O936" i="1"/>
  <c r="AB917" i="1"/>
  <c r="X44" i="1"/>
  <c r="AK30" i="1"/>
  <c r="AT831" i="1"/>
  <c r="BG807" i="1"/>
  <c r="X807" i="1"/>
  <c r="F848" i="1"/>
  <c r="X195" i="1"/>
  <c r="AK138" i="1"/>
  <c r="AR44" i="1"/>
  <c r="BE30" i="1"/>
  <c r="AS134" i="1"/>
  <c r="F260" i="1"/>
  <c r="F1002" i="1"/>
  <c r="W913" i="1"/>
  <c r="U875" i="1"/>
  <c r="F1052" i="1"/>
  <c r="F118" i="1"/>
  <c r="R26" i="1"/>
  <c r="S388" i="1"/>
  <c r="F454" i="1"/>
  <c r="R553" i="1"/>
  <c r="F792" i="1"/>
  <c r="F907" i="1"/>
  <c r="Y879" i="1"/>
  <c r="R913" i="1"/>
  <c r="F994" i="1"/>
  <c r="AL30" i="1"/>
  <c r="Y44" i="1"/>
  <c r="S557" i="1"/>
  <c r="F733" i="1"/>
  <c r="S784" i="1"/>
  <c r="F120" i="1"/>
  <c r="AS26" i="1"/>
  <c r="AS271" i="1"/>
  <c r="F800" i="1"/>
  <c r="W553" i="1"/>
  <c r="W852" i="1"/>
  <c r="O44" i="1"/>
  <c r="AB30" i="1"/>
  <c r="F202" i="1"/>
  <c r="Q138" i="1"/>
  <c r="Q250" i="1"/>
  <c r="AB557" i="1"/>
  <c r="O724" i="1"/>
  <c r="F779" i="1"/>
  <c r="X747" i="1"/>
  <c r="F764" i="1"/>
  <c r="O747" i="1"/>
  <c r="O468" i="1"/>
  <c r="F481" i="1"/>
  <c r="F510" i="1"/>
  <c r="AS852" i="1"/>
  <c r="AS298" i="1"/>
  <c r="Y959" i="1"/>
  <c r="F982" i="1"/>
  <c r="F115" i="1"/>
  <c r="AP271" i="1"/>
  <c r="AP26" i="1"/>
  <c r="AQ553" i="1"/>
  <c r="F790" i="1"/>
  <c r="O445" i="1"/>
  <c r="AB388" i="1"/>
  <c r="AT1017" i="1"/>
  <c r="BG1009" i="1"/>
  <c r="AB959" i="1"/>
  <c r="O964" i="1"/>
  <c r="AB302" i="1"/>
  <c r="O319" i="1"/>
  <c r="AQ298" i="1"/>
  <c r="F506" i="1"/>
  <c r="AQ852" i="1"/>
  <c r="X89" i="1"/>
  <c r="AK67" i="1"/>
  <c r="F797" i="1"/>
  <c r="T553" i="1"/>
  <c r="AB807" i="1"/>
  <c r="O831" i="1"/>
  <c r="S500" i="1"/>
  <c r="F91" i="1"/>
  <c r="O67" i="1"/>
  <c r="F463" i="1"/>
  <c r="Y388" i="1"/>
  <c r="F741" i="1"/>
  <c r="X557" i="1"/>
  <c r="X784" i="1"/>
  <c r="P1009" i="1"/>
  <c r="F1020" i="1"/>
  <c r="F508" i="1"/>
  <c r="R298" i="1"/>
  <c r="R852" i="1"/>
  <c r="Y807" i="1"/>
  <c r="F849" i="1"/>
  <c r="F121" i="1"/>
  <c r="AT26" i="1"/>
  <c r="F505" i="1"/>
  <c r="AP852" i="1"/>
  <c r="AP298" i="1"/>
  <c r="BE302" i="1"/>
  <c r="AR319" i="1"/>
  <c r="W134" i="1"/>
  <c r="F266" i="1"/>
  <c r="W271" i="1"/>
  <c r="U852" i="1"/>
  <c r="U298" i="1"/>
  <c r="F514" i="1"/>
  <c r="P250" i="1"/>
  <c r="F198" i="1"/>
  <c r="P138" i="1"/>
  <c r="P557" i="1"/>
  <c r="F727" i="1"/>
  <c r="P784" i="1"/>
  <c r="P879" i="1"/>
  <c r="F892" i="1"/>
  <c r="F448" i="1"/>
  <c r="P388" i="1"/>
  <c r="F796" i="1"/>
  <c r="AU553" i="1"/>
  <c r="Q468" i="1"/>
  <c r="F486" i="1"/>
  <c r="AR365" i="1"/>
  <c r="BE342" i="1"/>
  <c r="Y89" i="1"/>
  <c r="AL67" i="1"/>
  <c r="F513" i="1"/>
  <c r="T298" i="1"/>
  <c r="T852" i="1"/>
  <c r="F799" i="1"/>
  <c r="V553" i="1"/>
  <c r="X388" i="1"/>
  <c r="F462" i="1"/>
  <c r="AO18" i="1"/>
  <c r="F1063" i="1"/>
  <c r="AT298" i="1"/>
  <c r="F511" i="1"/>
  <c r="AK917" i="1"/>
  <c r="X936" i="1"/>
  <c r="AR468" i="1"/>
  <c r="F498" i="1"/>
  <c r="AU298" i="1"/>
  <c r="AU852" i="1"/>
  <c r="F512" i="1"/>
  <c r="BG936" i="1"/>
  <c r="Q913" i="1"/>
  <c r="F993" i="1"/>
  <c r="Q1038" i="1"/>
  <c r="AQ913" i="1"/>
  <c r="F992" i="1"/>
  <c r="AQ1038" i="1"/>
  <c r="S138" i="1"/>
  <c r="F204" i="1"/>
  <c r="S250" i="1"/>
  <c r="F945" i="1"/>
  <c r="S917" i="1"/>
  <c r="S986" i="1"/>
  <c r="AR831" i="1"/>
  <c r="BE807" i="1"/>
  <c r="F98" i="1"/>
  <c r="S67" i="1"/>
  <c r="F1050" i="1"/>
  <c r="AU875" i="1"/>
  <c r="F1051" i="1"/>
  <c r="T875" i="1"/>
  <c r="F245" i="1"/>
  <c r="X218" i="1"/>
  <c r="S807" i="1"/>
  <c r="F840" i="1"/>
  <c r="AR879" i="1"/>
  <c r="F908" i="1"/>
  <c r="F909" i="1" s="1"/>
  <c r="AP388" i="1"/>
  <c r="F450" i="1"/>
  <c r="Y557" i="1"/>
  <c r="F742" i="1"/>
  <c r="Y784" i="1"/>
  <c r="R138" i="1"/>
  <c r="R250" i="1"/>
  <c r="R271" i="1" s="1"/>
  <c r="F203" i="1"/>
  <c r="AR89" i="1"/>
  <c r="BE67" i="1"/>
  <c r="BE959" i="1"/>
  <c r="AR964" i="1"/>
  <c r="AL917" i="1"/>
  <c r="Y936" i="1"/>
  <c r="U22" i="1"/>
  <c r="U1059" i="1"/>
  <c r="F285" i="1"/>
  <c r="AT218" i="1"/>
  <c r="F239" i="1"/>
  <c r="U553" i="1"/>
  <c r="F798" i="1"/>
  <c r="AQ26" i="1"/>
  <c r="F116" i="1"/>
  <c r="AQ271" i="1"/>
  <c r="F1001" i="1"/>
  <c r="V913" i="1"/>
  <c r="V1038" i="1"/>
  <c r="F452" i="1"/>
  <c r="Q388" i="1"/>
  <c r="F518" i="1"/>
  <c r="Y852" i="1"/>
  <c r="Y298" i="1"/>
  <c r="AP342" i="1"/>
  <c r="F370" i="1"/>
  <c r="F973" i="1"/>
  <c r="S959" i="1"/>
  <c r="F255" i="1"/>
  <c r="AP134" i="1"/>
  <c r="F368" i="1"/>
  <c r="P342" i="1"/>
  <c r="F1054" i="1"/>
  <c r="W875" i="1"/>
  <c r="F1046" i="1"/>
  <c r="R875" i="1"/>
  <c r="F769" i="1"/>
  <c r="Q747" i="1"/>
  <c r="F894" i="1"/>
  <c r="AP879" i="1"/>
  <c r="AP1038" i="1"/>
  <c r="V852" i="1"/>
  <c r="V298" i="1"/>
  <c r="F515" i="1"/>
  <c r="F834" i="1"/>
  <c r="P807" i="1"/>
  <c r="AS557" i="1"/>
  <c r="F734" i="1"/>
  <c r="AS784" i="1"/>
  <c r="S110" i="1"/>
  <c r="S30" i="1"/>
  <c r="F53" i="1"/>
  <c r="F517" i="1"/>
  <c r="X852" i="1"/>
  <c r="X298" i="1"/>
  <c r="AB138" i="1"/>
  <c r="O195" i="1"/>
  <c r="AR1017" i="1"/>
  <c r="BE1009" i="1"/>
  <c r="BG959" i="1"/>
  <c r="AT964" i="1"/>
  <c r="U913" i="1"/>
  <c r="F1000" i="1"/>
  <c r="X524" i="1"/>
  <c r="F547" i="1"/>
  <c r="F991" i="1"/>
  <c r="AP913" i="1"/>
  <c r="BE936" i="1"/>
  <c r="AL138" i="1"/>
  <c r="Y195" i="1"/>
  <c r="F326" i="1"/>
  <c r="Q500" i="1"/>
  <c r="Q302" i="1"/>
  <c r="F789" i="1"/>
  <c r="AP553" i="1"/>
  <c r="F92" i="1"/>
  <c r="P67" i="1"/>
  <c r="P110" i="1"/>
  <c r="F246" i="1"/>
  <c r="Y218" i="1"/>
  <c r="F540" i="1"/>
  <c r="AS524" i="1"/>
  <c r="F94" i="1"/>
  <c r="AP67" i="1"/>
  <c r="AU271" i="1"/>
  <c r="AU26" i="1"/>
  <c r="F122" i="1"/>
  <c r="P917" i="1"/>
  <c r="P986" i="1"/>
  <c r="F939" i="1"/>
  <c r="AB879" i="1"/>
  <c r="O889" i="1"/>
  <c r="F247" i="1"/>
  <c r="F248" i="1" s="1"/>
  <c r="J535" i="5" s="1"/>
  <c r="AR218" i="1"/>
  <c r="F503" i="1" l="1"/>
  <c r="O218" i="1"/>
  <c r="F230" i="1"/>
  <c r="J537" i="5"/>
  <c r="AR724" i="1"/>
  <c r="V22" i="1"/>
  <c r="F286" i="1"/>
  <c r="I24" i="5" s="1"/>
  <c r="G24" i="5" s="1"/>
  <c r="F279" i="1"/>
  <c r="R22" i="1"/>
  <c r="R1059" i="1"/>
  <c r="F507" i="1"/>
  <c r="Q298" i="1"/>
  <c r="Q852" i="1"/>
  <c r="AQ1059" i="1"/>
  <c r="F277" i="1"/>
  <c r="AQ22" i="1"/>
  <c r="T294" i="1"/>
  <c r="F865" i="1"/>
  <c r="F787" i="1"/>
  <c r="P553" i="1"/>
  <c r="F338" i="1"/>
  <c r="AR302" i="1"/>
  <c r="AR500" i="1"/>
  <c r="F106" i="1"/>
  <c r="X67" i="1"/>
  <c r="P913" i="1"/>
  <c r="F989" i="1"/>
  <c r="AU1059" i="1"/>
  <c r="F283" i="1"/>
  <c r="I23" i="5" s="1"/>
  <c r="AU22" i="1"/>
  <c r="F975" i="1"/>
  <c r="AT959" i="1"/>
  <c r="F197" i="1"/>
  <c r="O250" i="1"/>
  <c r="O138" i="1"/>
  <c r="F794" i="1"/>
  <c r="AS553" i="1"/>
  <c r="AP875" i="1"/>
  <c r="F1043" i="1"/>
  <c r="F108" i="1"/>
  <c r="AR67" i="1"/>
  <c r="F802" i="1"/>
  <c r="Y553" i="1"/>
  <c r="F995" i="1"/>
  <c r="S913" i="1"/>
  <c r="S1038" i="1"/>
  <c r="BG917" i="1"/>
  <c r="AT936" i="1"/>
  <c r="P1038" i="1"/>
  <c r="F857" i="1"/>
  <c r="AP294" i="1"/>
  <c r="F801" i="1"/>
  <c r="X553" i="1"/>
  <c r="O807" i="1"/>
  <c r="F833" i="1"/>
  <c r="O388" i="1"/>
  <c r="F447" i="1"/>
  <c r="AP22" i="1"/>
  <c r="AP1059" i="1"/>
  <c r="F276" i="1"/>
  <c r="I22" i="5" s="1"/>
  <c r="W294" i="1"/>
  <c r="F868" i="1"/>
  <c r="X138" i="1"/>
  <c r="F212" i="1"/>
  <c r="X250" i="1"/>
  <c r="AT807" i="1"/>
  <c r="F842" i="1"/>
  <c r="F938" i="1"/>
  <c r="O986" i="1"/>
  <c r="O917" i="1"/>
  <c r="AR784" i="1"/>
  <c r="AR557" i="1"/>
  <c r="F743" i="1"/>
  <c r="F773" i="1"/>
  <c r="AT747" i="1"/>
  <c r="BE917" i="1"/>
  <c r="AR936" i="1"/>
  <c r="AR959" i="1"/>
  <c r="F983" i="1"/>
  <c r="F984" i="1" s="1"/>
  <c r="F1045" i="1"/>
  <c r="Q875" i="1"/>
  <c r="F107" i="1"/>
  <c r="Y67" i="1"/>
  <c r="O302" i="1"/>
  <c r="F321" i="1"/>
  <c r="O500" i="1"/>
  <c r="F726" i="1"/>
  <c r="O557" i="1"/>
  <c r="O784" i="1"/>
  <c r="F62" i="1"/>
  <c r="Y110" i="1"/>
  <c r="Y30" i="1"/>
  <c r="O342" i="1"/>
  <c r="F367" i="1"/>
  <c r="AR250" i="1"/>
  <c r="AR138" i="1"/>
  <c r="F214" i="1"/>
  <c r="Y294" i="1"/>
  <c r="F870" i="1"/>
  <c r="V875" i="1"/>
  <c r="F1053" i="1"/>
  <c r="R134" i="1"/>
  <c r="F258" i="1"/>
  <c r="AQ875" i="1"/>
  <c r="F1044" i="1"/>
  <c r="F864" i="1"/>
  <c r="AU294" i="1"/>
  <c r="F953" i="1"/>
  <c r="X986" i="1"/>
  <c r="X917" i="1"/>
  <c r="F253" i="1"/>
  <c r="P134" i="1"/>
  <c r="F287" i="1"/>
  <c r="W22" i="1"/>
  <c r="W1059" i="1"/>
  <c r="F858" i="1"/>
  <c r="AQ294" i="1"/>
  <c r="AT1009" i="1"/>
  <c r="F1028" i="1"/>
  <c r="S553" i="1"/>
  <c r="F793" i="1"/>
  <c r="F63" i="1"/>
  <c r="AR30" i="1"/>
  <c r="AR110" i="1"/>
  <c r="X110" i="1"/>
  <c r="X30" i="1"/>
  <c r="F61" i="1"/>
  <c r="AT250" i="1"/>
  <c r="F206" i="1"/>
  <c r="AT138" i="1"/>
  <c r="P852" i="1"/>
  <c r="AR388" i="1"/>
  <c r="F464" i="1"/>
  <c r="F781" i="1"/>
  <c r="F782" i="1" s="1"/>
  <c r="AR747" i="1"/>
  <c r="O879" i="1"/>
  <c r="F891" i="1"/>
  <c r="O1038" i="1"/>
  <c r="F1073" i="1"/>
  <c r="U18" i="1"/>
  <c r="F866" i="1"/>
  <c r="U294" i="1"/>
  <c r="F862" i="1"/>
  <c r="AS294" i="1"/>
  <c r="AT784" i="1"/>
  <c r="AT557" i="1"/>
  <c r="F735" i="1"/>
  <c r="P271" i="1"/>
  <c r="P26" i="1"/>
  <c r="F113" i="1"/>
  <c r="F213" i="1"/>
  <c r="Y250" i="1"/>
  <c r="Y138" i="1"/>
  <c r="F1036" i="1"/>
  <c r="AR1009" i="1"/>
  <c r="F869" i="1"/>
  <c r="X294" i="1"/>
  <c r="F119" i="1"/>
  <c r="S271" i="1"/>
  <c r="S26" i="1"/>
  <c r="F867" i="1"/>
  <c r="V294" i="1"/>
  <c r="V1059" i="1"/>
  <c r="F954" i="1"/>
  <c r="Y986" i="1"/>
  <c r="Y917" i="1"/>
  <c r="AR807" i="1"/>
  <c r="F850" i="1"/>
  <c r="F259" i="1"/>
  <c r="S134" i="1"/>
  <c r="F384" i="1"/>
  <c r="AR342" i="1"/>
  <c r="R294" i="1"/>
  <c r="F860" i="1"/>
  <c r="F509" i="1"/>
  <c r="S298" i="1"/>
  <c r="S852" i="1"/>
  <c r="O959" i="1"/>
  <c r="F966" i="1"/>
  <c r="Q134" i="1"/>
  <c r="F257" i="1"/>
  <c r="Q271" i="1"/>
  <c r="F46" i="1"/>
  <c r="O110" i="1"/>
  <c r="O30" i="1"/>
  <c r="F281" i="1"/>
  <c r="I20" i="5" s="1"/>
  <c r="AS22" i="1"/>
  <c r="AS1059" i="1"/>
  <c r="O1009" i="1"/>
  <c r="F1019" i="1"/>
  <c r="T1059" i="1"/>
  <c r="AQ18" i="1" l="1"/>
  <c r="F1065" i="1"/>
  <c r="F861" i="1"/>
  <c r="S294" i="1"/>
  <c r="F1069" i="1"/>
  <c r="AS18" i="1"/>
  <c r="F1072" i="1"/>
  <c r="T18" i="1"/>
  <c r="F1074" i="1"/>
  <c r="V18" i="1"/>
  <c r="S22" i="1"/>
  <c r="F280" i="1"/>
  <c r="I25" i="5" s="1"/>
  <c r="S1059" i="1"/>
  <c r="F855" i="1"/>
  <c r="P294" i="1"/>
  <c r="W18" i="1"/>
  <c r="F1075" i="1"/>
  <c r="F269" i="1"/>
  <c r="AR134" i="1"/>
  <c r="F128" i="1"/>
  <c r="Y271" i="1"/>
  <c r="Y26" i="1"/>
  <c r="AR553" i="1"/>
  <c r="F803" i="1"/>
  <c r="F1064" i="1"/>
  <c r="AP18" i="1"/>
  <c r="F519" i="1"/>
  <c r="F520" i="1" s="1"/>
  <c r="AR298" i="1"/>
  <c r="AR852" i="1"/>
  <c r="O875" i="1"/>
  <c r="F1040" i="1"/>
  <c r="O298" i="1"/>
  <c r="F502" i="1"/>
  <c r="O852" i="1"/>
  <c r="S875" i="1"/>
  <c r="F1047" i="1"/>
  <c r="O134" i="1"/>
  <c r="F252" i="1"/>
  <c r="Y913" i="1"/>
  <c r="F1004" i="1"/>
  <c r="Y1038" i="1"/>
  <c r="F795" i="1"/>
  <c r="AT553" i="1"/>
  <c r="AT852" i="1"/>
  <c r="X26" i="1"/>
  <c r="X271" i="1"/>
  <c r="F127" i="1"/>
  <c r="F1003" i="1"/>
  <c r="X913" i="1"/>
  <c r="X1038" i="1"/>
  <c r="O553" i="1"/>
  <c r="F786" i="1"/>
  <c r="AR917" i="1"/>
  <c r="F955" i="1"/>
  <c r="AR986" i="1"/>
  <c r="F988" i="1"/>
  <c r="O913" i="1"/>
  <c r="F267" i="1"/>
  <c r="X134" i="1"/>
  <c r="P875" i="1"/>
  <c r="F1041" i="1"/>
  <c r="F859" i="1"/>
  <c r="Q294" i="1"/>
  <c r="Q1059" i="1"/>
  <c r="F278" i="1"/>
  <c r="Q22" i="1"/>
  <c r="F1067" i="1"/>
  <c r="R18" i="1"/>
  <c r="O271" i="1"/>
  <c r="O26" i="1"/>
  <c r="F112" i="1"/>
  <c r="Y134" i="1"/>
  <c r="F268" i="1"/>
  <c r="P22" i="1"/>
  <c r="P1059" i="1"/>
  <c r="F274" i="1"/>
  <c r="F261" i="1"/>
  <c r="AT134" i="1"/>
  <c r="AT271" i="1"/>
  <c r="AR26" i="1"/>
  <c r="AR271" i="1"/>
  <c r="F129" i="1"/>
  <c r="F130" i="1" s="1"/>
  <c r="J108" i="5" s="1"/>
  <c r="AT917" i="1"/>
  <c r="F947" i="1"/>
  <c r="AT986" i="1"/>
  <c r="AU18" i="1"/>
  <c r="F1071" i="1"/>
  <c r="Q18" i="1" l="1"/>
  <c r="F1066" i="1"/>
  <c r="AT294" i="1"/>
  <c r="F863" i="1"/>
  <c r="X875" i="1"/>
  <c r="F1055" i="1"/>
  <c r="F288" i="1"/>
  <c r="X1059" i="1"/>
  <c r="X22" i="1"/>
  <c r="O294" i="1"/>
  <c r="F854" i="1"/>
  <c r="F282" i="1"/>
  <c r="I21" i="5" s="1"/>
  <c r="AT22" i="1"/>
  <c r="F1062" i="1"/>
  <c r="P18" i="1"/>
  <c r="F1005" i="1"/>
  <c r="AR913" i="1"/>
  <c r="AR1038" i="1"/>
  <c r="AT913" i="1"/>
  <c r="F997" i="1"/>
  <c r="AT1038" i="1"/>
  <c r="AR22" i="1"/>
  <c r="F290" i="1"/>
  <c r="I19" i="5" s="1"/>
  <c r="F273" i="1"/>
  <c r="O1059" i="1"/>
  <c r="O22" i="1"/>
  <c r="Y875" i="1"/>
  <c r="F1056" i="1"/>
  <c r="F871" i="1"/>
  <c r="AR294" i="1"/>
  <c r="Y1059" i="1"/>
  <c r="F289" i="1"/>
  <c r="Y22" i="1"/>
  <c r="F1068" i="1"/>
  <c r="S18" i="1"/>
  <c r="AR875" i="1" l="1"/>
  <c r="F1057" i="1"/>
  <c r="X18" i="1"/>
  <c r="F1076" i="1"/>
  <c r="F1061" i="1"/>
  <c r="O18" i="1"/>
  <c r="F1049" i="1"/>
  <c r="AT875" i="1"/>
  <c r="AT1059" i="1"/>
  <c r="Y18" i="1"/>
  <c r="F1077" i="1"/>
  <c r="AR1059" i="1"/>
  <c r="AR18" i="1" l="1"/>
  <c r="F1078" i="1"/>
  <c r="AT18" i="1"/>
  <c r="F1070" i="1"/>
</calcChain>
</file>

<file path=xl/sharedStrings.xml><?xml version="1.0" encoding="utf-8"?>
<sst xmlns="http://schemas.openxmlformats.org/spreadsheetml/2006/main" count="36515" uniqueCount="1831">
  <si>
    <t>Smeta.RU  (495) 974-1589</t>
  </si>
  <si>
    <t>_PS_</t>
  </si>
  <si>
    <t>Smeta.RU</t>
  </si>
  <si>
    <t/>
  </si>
  <si>
    <t>Новая очередь 1</t>
  </si>
  <si>
    <t>Здание №1 военного городка № 52  Военно-морской академии им. Н.Г.Кузнецова</t>
  </si>
  <si>
    <t>Новая стройка 1</t>
  </si>
  <si>
    <t>Реконструкция здания  №1 военного городка № 52 Военно-морской академии им. Н.Г.Кузнецова г. Санкт-Петербург, Ушаковская наб., д.17/1, лит. А</t>
  </si>
  <si>
    <t>Новый проект 1</t>
  </si>
  <si>
    <t>"Реконструкция здания ",расположенного  по адресу: г. Санкт-Петербург, Ушаковская наб., д.17/1, лит. А, военный городок № 52 . Раздел 5. Сведения об инженерном оборудовании, о сетях инженерно-технических мероприятий, содержание технологических решений .</t>
  </si>
  <si>
    <t>05.д-01</t>
  </si>
  <si>
    <t>Реконструкция здания №1 военного городка № 52 Военно-морской академии им. Н.Г.Кузнецова г. Санкт-Петербург, Ушаковская наб., д.17/1, лит. А</t>
  </si>
  <si>
    <t>г. Санкт-Петербург, Ушаковская наб., д.17/1, лит. А</t>
  </si>
  <si>
    <t>Денега А.М.</t>
  </si>
  <si>
    <t>Машкин А.А.</t>
  </si>
  <si>
    <t>Директор по внедерению систем безопасности ЗАО "ЭЛВИИС"</t>
  </si>
  <si>
    <t>Османова И.А.</t>
  </si>
  <si>
    <t>Сметчик</t>
  </si>
  <si>
    <t>Сметные нормы списания</t>
  </si>
  <si>
    <t>Коды ценников</t>
  </si>
  <si>
    <t>ФСНБ-2001 ФЕР</t>
  </si>
  <si>
    <t>ТР для Версии 8: Центральные регионы</t>
  </si>
  <si>
    <t>ФЕР-2001 (редакция 2014 г)</t>
  </si>
  <si>
    <t>Поправки  для НБ 2001 года  в ред. 2009 года от 29.03.2011</t>
  </si>
  <si>
    <t>05.д-01-01</t>
  </si>
  <si>
    <t>Система видеонаблюдения</t>
  </si>
  <si>
    <t>52/СВН-2014-СВН</t>
  </si>
  <si>
    <t>№1-1</t>
  </si>
  <si>
    <t>Новый раздел</t>
  </si>
  <si>
    <t>Оборудование</t>
  </si>
  <si>
    <t>Новый подраздел</t>
  </si>
  <si>
    <t>Станционное оборудование</t>
  </si>
  <si>
    <t>1</t>
  </si>
  <si>
    <t>BOSCH NBN-71022-В.  IP видеокамера Dinjon 7000 HD1080p (Full HD)                                                          Цена : 39456,00/1,18/3,21*1,042</t>
  </si>
  <si>
    <t>КОЭФ. К ПОЗИЦИИ:  Транспортные расходы .МДС 81-35.2004 п.4.60  ПЗ= 3%;  Заготовительно-складские расходы. МДС 81-35.2004 п. 4.64 ПЗ=1,2%</t>
  </si>
  <si>
    <t>)*1,042</t>
  </si>
  <si>
    <t>оборудование</t>
  </si>
  <si>
    <t>Оборудование по ценникам</t>
  </si>
  <si>
    <t>ОБОРУД.</t>
  </si>
  <si>
    <t>(39 456 / 1,18) / 3,21</t>
  </si>
  <si>
    <t>2</t>
  </si>
  <si>
    <t>BOSCH LVF-5005C-S0940. Объектив 1/2,5", СS-mount                                                                                            Цена :12488,00/1,18/3,21*1,042</t>
  </si>
  <si>
    <t>(12 488 / 1,18) / 3,21</t>
  </si>
  <si>
    <t>3</t>
  </si>
  <si>
    <t>BOSCH UHO-HBGS-50. Уличный термокожух с обогревателем , вентилятором, размораживателем стекла и солнецезащитным козырьком.                  Цена : 9933,00/1,18/3,21*1,042</t>
  </si>
  <si>
    <t>(9 933 / 1,18) / 3,21</t>
  </si>
  <si>
    <t>4</t>
  </si>
  <si>
    <t>BOSCH LTC 9215/00  Кроншетйн настенный для кожухов, длина 309мм , светло-серый                       Цена : 1460,00/1,18/3,21*1,042</t>
  </si>
  <si>
    <t>(1 460 / 1,18) / 3,21</t>
  </si>
  <si>
    <t>5</t>
  </si>
  <si>
    <t>BOSCH NIN-50022-V3.  Купольная IP-камера , 1/2.7 " CMOS                                                                              Цена : 31675,00/1,18/3,21*1,042</t>
  </si>
  <si>
    <t>(31 675 / 1,18) / 3,21</t>
  </si>
  <si>
    <t>6</t>
  </si>
  <si>
    <t>BOSCH VG5-7220-EPC4. Поворотная камера для уличной установки AutoDome G5 HD                            Цена :156727,00/1,18/3,21*1,042</t>
  </si>
  <si>
    <t>(156 727 / 1,18) / 3,21</t>
  </si>
  <si>
    <t>7</t>
  </si>
  <si>
    <t>BOSCH  VG4-A-PA2  Кроншетйн , 230 VAC белый            Цена :12252,00/1,18/3,21*1,042</t>
  </si>
  <si>
    <t>)*1.042</t>
  </si>
  <si>
    <t>оборудование (03)</t>
  </si>
  <si>
    <t>(12 252 / 1,18) / 3,21</t>
  </si>
  <si>
    <t>8</t>
  </si>
  <si>
    <t>BOSCH VUC-1055-F211 Фиксированная аналоговая купольная камера , ПЗС матрица 1/4 ", 960Н, 976х582  Цена :8262,00/1,18/3,21*1,042</t>
  </si>
  <si>
    <t>(8 262 / 1,18) / 3,21</t>
  </si>
  <si>
    <t>9</t>
  </si>
  <si>
    <t>Блок питания  Моллюск - 12/1,5                                         Цена :340,00/1,18/3,21*1,042</t>
  </si>
  <si>
    <t>(340 / 1,18) / 3,21</t>
  </si>
  <si>
    <t>10</t>
  </si>
  <si>
    <t>Инфрокрасный прожектор UFLED30-8BD                         Цена :31263,00/1,18/3,21*1,042</t>
  </si>
  <si>
    <t>(31 263 / 1,18) / 1</t>
  </si>
  <si>
    <t>11</t>
  </si>
  <si>
    <t>Бок питания  UPA-2450-50                                                  Цена :2335,00/1,18/3,21*1,042</t>
  </si>
  <si>
    <t>(2 335 / 1,18) / 1</t>
  </si>
  <si>
    <t>ПЗ</t>
  </si>
  <si>
    <t>Прямые затраты</t>
  </si>
  <si>
    <t>СтМат</t>
  </si>
  <si>
    <t>Стоимость материальных ресурсов</t>
  </si>
  <si>
    <t>СтМатЗак</t>
  </si>
  <si>
    <t>Стоимость материалов заказчика</t>
  </si>
  <si>
    <t>Оборуд</t>
  </si>
  <si>
    <t>Стоимость оборудования</t>
  </si>
  <si>
    <t>ОборудЗак</t>
  </si>
  <si>
    <t>Стоимость оборудования заказчика</t>
  </si>
  <si>
    <t>ЭММ</t>
  </si>
  <si>
    <t>Эксплуатация машин</t>
  </si>
  <si>
    <t>ЗПМ</t>
  </si>
  <si>
    <t>ЗП машинистов</t>
  </si>
  <si>
    <t>ОЗП</t>
  </si>
  <si>
    <t>Основная ЗП рабочих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</si>
  <si>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</si>
  <si>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</si>
  <si>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</si>
  <si>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</si>
  <si>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</si>
  <si>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</si>
  <si>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</si>
  <si>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</si>
  <si>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</si>
  <si>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</si>
  <si>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</si>
  <si>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</si>
  <si>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</si>
  <si>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</si>
  <si>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</si>
  <si>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</si>
  <si>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</si>
  <si>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</si>
  <si>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</si>
  <si>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</si>
  <si>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Сетевое оборудование и источники питания</t>
  </si>
  <si>
    <t>12</t>
  </si>
  <si>
    <t>Цена ЗАО "ЭЛВИИС"</t>
  </si>
  <si>
    <t>(1 377 750 / 1,18) / 3,21</t>
  </si>
  <si>
    <t>13</t>
  </si>
  <si>
    <t>(272 400 / 1,18) / 3,21</t>
  </si>
  <si>
    <t>14</t>
  </si>
  <si>
    <t>(325 689 / 1,18) / 3,21</t>
  </si>
  <si>
    <t>15</t>
  </si>
  <si>
    <t>Монитор 23.6" . Samsung S24С550ML 1920х1080 , 2 мс, черный (D-Sub,2хHDMI,ММ)                                           Цена: 12720,00/1.18/3,21 *1,042</t>
  </si>
  <si>
    <t>(12 720 / 1,18) / 3,21</t>
  </si>
  <si>
    <t>16</t>
  </si>
  <si>
    <t>Кабель DVI -D Dual Link HDMI  (5 м), CG481F  Telecom                                                                                         Цена: 360,00/1,18/3,21 *1,042</t>
  </si>
  <si>
    <t>(360 / 1,18) / 3,21</t>
  </si>
  <si>
    <t>17</t>
  </si>
  <si>
    <t>Сетевой фильтр/ Стабилизатор АРС P5BV P5BV-RS       Цена : 2120,00/1,18/3,21*1,042</t>
  </si>
  <si>
    <t>(2 120 / 1,18) / 3,21</t>
  </si>
  <si>
    <t>18</t>
  </si>
  <si>
    <t>19</t>
  </si>
  <si>
    <t>Монитор 23.6" . Samsung S24С550ML 1920х1080 , 2 мс, черный (D-Sub,2хHDMI,ММ)                                            Цена: 12720,00/1.18/3,21 *1,042</t>
  </si>
  <si>
    <t>20</t>
  </si>
  <si>
    <t>Кабель DVI -D Dual Link HDMI  (5 м), CG481F  Telecom     Цена: 360,00/1,18/3,21 *1,042</t>
  </si>
  <si>
    <t>21</t>
  </si>
  <si>
    <t>22</t>
  </si>
  <si>
    <t>Цена ООО "АБН"</t>
  </si>
  <si>
    <t>Hyperline PP-19-24-8P8C-C5e-SH-110D        Патч-панель 19", 1U, 24 порта                    Цена:$79,38*42,87/1,18/3,21*1,042</t>
  </si>
  <si>
    <t>(3 403,02 / 1,18) / 3,21</t>
  </si>
  <si>
    <t>23</t>
  </si>
  <si>
    <t>Hyperline  PC-LPM-UTP-RJ45-RJ45-C5e-       3M-OR , оранжевый    Патч -корд UTP, Cat.5e, 3м                         Цена:$2,66*42,87/1,18/3,21*1,042</t>
  </si>
  <si>
    <t>(114,03 / 1,18) / 3,21</t>
  </si>
  <si>
    <t>24</t>
  </si>
  <si>
    <t>Шкаф монтажный с обогревом  ТШ-3-03  ТАХИОН          Цена: 24900,00/1,18/3,21*1,042</t>
  </si>
  <si>
    <t>КОЭФ. К ПОЗИЦИИ:  Транспортные расходы .МДС 81-35.2004 п.4.60  ПЗ= 3%;  Заготовительно-складские расходы. МДС 81-35.2004 п. 4.64 ПЗ=1,2%  Комплектация оборудования МДС 81-35.2004 п 4.63 = 0,8%</t>
  </si>
  <si>
    <t>)*1,042)*1,008</t>
  </si>
  <si>
    <t>(24 900 / 1,18) / 3,21</t>
  </si>
  <si>
    <t>25</t>
  </si>
  <si>
    <t>Кросс оптический  W302 SC-8-MM-8-PC     Ленсервис    Цена: 1905,00/1,18/3,21*1,042</t>
  </si>
  <si>
    <t>(1 905 / 1,18) / 3,21</t>
  </si>
  <si>
    <t>26</t>
  </si>
  <si>
    <t>Цена ООО "Инсотел"</t>
  </si>
  <si>
    <t>Медиаконвертер  DMC-F02SC                      D-Link           Цена: 1063,00/1,18/3,21*1,042</t>
  </si>
  <si>
    <t>(1 063 / 1,18) / 3,21</t>
  </si>
  <si>
    <t>27</t>
  </si>
  <si>
    <t>)*1.042)*1.008</t>
  </si>
  <si>
    <t>(37 929 / 1,18) / 3,21</t>
  </si>
  <si>
    <t>28</t>
  </si>
  <si>
    <t>VIP X1600 POWER SUPPLY Блок питания для базового модуля VIPX1600 Выход 11~13В DC, 545~461A, 60W                                                                     Цена: 7003,00/1,18/3,21*1,042</t>
  </si>
  <si>
    <t>(7 003 / 1,18) / 3,21</t>
  </si>
  <si>
    <t>29</t>
  </si>
  <si>
    <t>)*1.008)*1.042</t>
  </si>
  <si>
    <t>(46 390 / 1,18) / 3,21</t>
  </si>
  <si>
    <t>30</t>
  </si>
  <si>
    <t>УЗИП (8 портов, 48 В) LZ-NET 19                                      Цена: 63376,20/1,18/3,21*1,042</t>
  </si>
  <si>
    <t>(63 376,2 / 1,18) / 3,21</t>
  </si>
  <si>
    <t>НДС</t>
  </si>
  <si>
    <t>Справочно:НДС на оборудование</t>
  </si>
  <si>
    <t>Монтажные работы</t>
  </si>
  <si>
    <t>31</t>
  </si>
  <si>
    <t>м10-10-001-2</t>
  </si>
  <si>
    <t>Камеры видеонаблюдения на кронштейне.    Видеокамера уличная BOSCH NBN-71022 -B c объективом 1/2.5", настенным кронштейном,  термокожухом</t>
  </si>
  <si>
    <t>1  ШТ.</t>
  </si>
  <si>
    <t>ФЕРм м10-10-001-2 пр.№31/пр от 30.01.2014 г.</t>
  </si>
  <si>
    <t>)*1,15</t>
  </si>
  <si>
    <t>)*1,15)*1,25</t>
  </si>
  <si>
    <t>Связь:  монтаж теле- радио оборудования ( отдел 4 и 5 )  - (при устройстве средств посадки самолетов : НР=95%, СП=55% - {АВИА}=1)</t>
  </si>
  <si>
    <t>мФЕР-10</t>
  </si>
  <si>
    <t>Поправка: МДС 81-35.2004, прил.1, т.2, п.4  Поправка: Прил._м.10.3, п.1</t>
  </si>
  <si>
    <t>32</t>
  </si>
  <si>
    <t>м10-10-001-1</t>
  </si>
  <si>
    <t>Камеры видеонаблюдения фиксированные. Видеокамера BOSCH NIN-50022-V3 . Купольная стационарная IP-в/камера</t>
  </si>
  <si>
    <t>ФЕРм м10-10-001-1 пр.№31/пр от 30.01.2014 г.</t>
  </si>
  <si>
    <t>)*1,35</t>
  </si>
  <si>
    <t>)*1,35)*1,25</t>
  </si>
  <si>
    <t>Поправка: МДС 81-35.2004, прил.1, т.2, п.2  Поправка: Прил._м.10.3, п.1</t>
  </si>
  <si>
    <t>33</t>
  </si>
  <si>
    <t>Камеры видеонаблюдения фиксированные. Видеокамера BOSCH VG5-7220-EPC4 . Высокоскоростная  поворотная купольная  IP-в/камера</t>
  </si>
  <si>
    <t>34</t>
  </si>
  <si>
    <t>Камеры видеонаблюдения фиксированные. Фиксированная аналоговая  купольная  видеокамера BOSCH VUG-1055-F211 .</t>
  </si>
  <si>
    <t>35</t>
  </si>
  <si>
    <t>м10-01-051-32</t>
  </si>
  <si>
    <t>Разделка и включение кабеля или провода однопарного низкочастотного.</t>
  </si>
  <si>
    <t>10 шт.</t>
  </si>
  <si>
    <t>ФЕРм10-01-051-32 пр.№321 от 4 августа 2009 г</t>
  </si>
  <si>
    <t>10 концов кабеля</t>
  </si>
  <si>
    <t>Связь:  городская, местная, междугородняя проводная телефонная связь ( отделы 1, 2, 3 ) - ( при уст-ве средств посадки самолетов:  {AВИА}=1 - НР=95%, СП=55% )</t>
  </si>
  <si>
    <t>Поправка: МДС 81-35.2004, прил.1, т.2, п.2</t>
  </si>
  <si>
    <t>36</t>
  </si>
  <si>
    <t>м10-02-016-6</t>
  </si>
  <si>
    <t>Отдельно устанавливаемый преобразователь или блок питания .  Блок питания Моллюск -12/1,5</t>
  </si>
  <si>
    <t>ФЕРм м10-02-016-6 пр.№31/пр от 30.01.2014 г.</t>
  </si>
  <si>
    <t>37</t>
  </si>
  <si>
    <t>м08-02-369-2</t>
  </si>
  <si>
    <t>Светильник, устанавливаемый вне зданий с лампами люминесцентными. Инфрокрасный прожектор UFLED Bosch</t>
  </si>
  <si>
    <t>ФЕРм м08-02-369-2 пр.№31/пр от 30.01.2014 г.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</si>
  <si>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</si>
  <si>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</si>
  <si>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38</t>
  </si>
  <si>
    <t>Отдельно устанавливаемый преобразователь или блок питания .  Блок питания  Power Supp  UPA-2450-50  Bosch</t>
  </si>
  <si>
    <t>39</t>
  </si>
  <si>
    <t>м10-02-040-1</t>
  </si>
  <si>
    <t>Устройство центральное управляющее . Сервер распознавания Orwell 2k-IP-base (с видеоаналитикой)</t>
  </si>
  <si>
    <t>шт.</t>
  </si>
  <si>
    <t>ФЕРм10-02-040-1 пр.№360 от 25 июля 2011 г</t>
  </si>
  <si>
    <t>1 устройство</t>
  </si>
  <si>
    <t>40</t>
  </si>
  <si>
    <t>м10-02-041-2</t>
  </si>
  <si>
    <t>Электрическая проверка и настройка устройства автоматического ввода программ.  Сервер распознавания Orwell 2k-base</t>
  </si>
  <si>
    <t>1 КОМПЛ.</t>
  </si>
  <si>
    <t>ФЕРм м10-02-041-2 пр.№31/пр от 30.01.2014 г.</t>
  </si>
  <si>
    <t>41</t>
  </si>
  <si>
    <t>Устройство центральное управляющее . Сервер БД  Orwell 2k-IP-base</t>
  </si>
  <si>
    <t>42</t>
  </si>
  <si>
    <t>м10-02-041-1</t>
  </si>
  <si>
    <t>Электрическая проверка и настройка устройства центрального управляющего  Сервер БД  Orwell 2k-IP-base</t>
  </si>
  <si>
    <t>ФЕРм м10-02-041-1 пр.№31/пр от 30.01.2014 г.</t>
  </si>
  <si>
    <t>43</t>
  </si>
  <si>
    <t>м11-04-005-1</t>
  </si>
  <si>
    <t>Пульт, рабочее место, масса до 0,3 т. Рабочая станция HP Z620 E5-2620v2  АРМ Администратора</t>
  </si>
  <si>
    <t>ФЕРм11-04-005-1 пр.№321 от 4 августа 2009 г</t>
  </si>
  <si>
    <t>1 шт.</t>
  </si>
  <si>
    <t>Автоматика : устройство микропроцессороной техники -  (при устройстве средств посадки самолетов  ( отдел 04): НР=95%, СП=55% - {АВИА}=1)</t>
  </si>
  <si>
    <t>мФЕР-11</t>
  </si>
  <si>
    <t>44</t>
  </si>
  <si>
    <t>м11-04-008-1</t>
  </si>
  <si>
    <t>Съемные и выдвижные блоки (модули, ячейки, ТЭЗ), масса до 5 кг. Видеокарта PCI-E 2048 МБ</t>
  </si>
  <si>
    <t>ФЕРм м11-04-008-1 пр.№31/пр от 30.01.2014 г.</t>
  </si>
  <si>
    <t>45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</si>
  <si>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 Администратора</t>
  </si>
  <si>
    <t>компл.</t>
  </si>
  <si>
    <t>ФЕРм10-02-041-2 пр.№321 от 4 августа 2009 г</t>
  </si>
  <si>
    <t>1 компл.</t>
  </si>
  <si>
    <t>46</t>
  </si>
  <si>
    <t>м10-02-041-3</t>
  </si>
  <si>
    <t>Электрическая проверка и настройка канала ввода-вывода информации . Канал  АРМ  Администратора</t>
  </si>
  <si>
    <t>ФЕРм10-02-041-3 пр.№321 от 4 августа 2009 г</t>
  </si>
  <si>
    <t>1 канал</t>
  </si>
  <si>
    <t>47</t>
  </si>
  <si>
    <t>м11-04-002-1</t>
  </si>
  <si>
    <t>Аппарат настольный, масса до 0,015 т      Монитор 23.6". Samsung S24C550ML</t>
  </si>
  <si>
    <t>ФЕРм11-04-002-1 пр.№321 от 4 августа 2009 г</t>
  </si>
  <si>
    <t>48</t>
  </si>
  <si>
    <t>м11-04-028-1</t>
  </si>
  <si>
    <t>Включение в аппаратуру разъемов штепсельных, количество контактов в разъеме до 14 шт. Кабель  DVI-D Dual Link, Telecom 5 м</t>
  </si>
  <si>
    <t>1 разъем</t>
  </si>
  <si>
    <t>ФЕРм м11-04-028-1 пр.№31/пр от 30.01.2014 г.</t>
  </si>
  <si>
    <t>49</t>
  </si>
  <si>
    <t>Аппарат настольный, масса до 0,015 т          Сетевой фильтр  APC P5BV P5BV-RS</t>
  </si>
  <si>
    <t>50</t>
  </si>
  <si>
    <t>Пульт, рабочее место, масса до 0,3 т. Рабочая станция HP Z620 E5-2620v2  АРМ Оператора (диспетчера)</t>
  </si>
  <si>
    <t>51</t>
  </si>
  <si>
    <t>52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</si>
  <si>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 Оператора (диспетчера)</t>
  </si>
  <si>
    <t>53</t>
  </si>
  <si>
    <t>Электрическая проверка и настройка канала ввода-вывода информации . Канал  АРМ  Оператора</t>
  </si>
  <si>
    <t>54</t>
  </si>
  <si>
    <t>55</t>
  </si>
  <si>
    <t>56</t>
  </si>
  <si>
    <t>м10-06-068-15</t>
  </si>
  <si>
    <t>Настройка простых сетевых трактов конфигурация и настройка сетевых компонентов (мост, маршрутизатор, модем и т.п.)  Ключи, видеокарты</t>
  </si>
  <si>
    <t>ФЕРм м10-06-068-15 пр.№31/пр от 30.01.2014 г.</t>
  </si>
  <si>
    <t>Связь: настройка синхронных цифровых линий  . отдел 6, раздел 4  - (при устройстве средств посадки самолетов : НР=95%, СП=55% - {АВИА}=1)</t>
  </si>
  <si>
    <t>57</t>
  </si>
  <si>
    <t>Аппарат настольный, масса до 0,015 т Сетевой фильтр-стабилизатор АРС</t>
  </si>
  <si>
    <t>ФЕРм м11-04-002-1 пр.№31/пр от 30.01.2014 г.</t>
  </si>
  <si>
    <t>58</t>
  </si>
  <si>
    <t>Съемные и выдвижные блоки (модули, ячейки, ТЭЗ), масса до 5 кг. Патч-панель Hyperline PP-19-8P8C-C5e-SH-110D</t>
  </si>
  <si>
    <t>ФЕРм11-04-008-1 пр.№321 от 4 августа 2009 г</t>
  </si>
  <si>
    <t>59</t>
  </si>
  <si>
    <t>Включение в аппаратуру разъемов штепсельных, количество контактов в разъеме до 14 шт. Патч-корд UTP , CAT 5e,3 м, оранжевый</t>
  </si>
  <si>
    <t>ФЕРм11-04-028-1 пр.№321 от 4 августа 2009 г</t>
  </si>
  <si>
    <t>60</t>
  </si>
  <si>
    <t>м10-04-067-8</t>
  </si>
  <si>
    <t>Шкаф коммутации. Шкаф монтажный с обогревом  ТШ-3-03 ТАХИОН</t>
  </si>
  <si>
    <t>ФЕРм м10-04-067-8 пр.№31/пр от 30.01.2014 г.</t>
  </si>
  <si>
    <t>61</t>
  </si>
  <si>
    <t>м10-06-059-2</t>
  </si>
  <si>
    <t>Измерение на смонтированном участке волоконно-оптического кабеля в одном направлении с числом волокон 8 Измерение кабелей  к шкафам монтажным  ТШ-3-03</t>
  </si>
  <si>
    <t>1 измерение</t>
  </si>
  <si>
    <t>ФЕРм м10-06-059-2 пр.№31/пр от 30.01.2014 г.</t>
  </si>
  <si>
    <t>Связь: линии связи в/опт.  город/м_город- отд.6,разд.3 ( м/гор.:НР=120% , СП=70% - {М_ГОР}=1; гор . НР=100%, СП=65% - {М_ГОР}=0) и (при устройстве средств посадки самолетов : НР=95%, СП=55% - {АВИА}=1)</t>
  </si>
  <si>
    <t>62</t>
  </si>
  <si>
    <t>м10-06-060-1</t>
  </si>
  <si>
    <t>Монтаж оптического кросса с учетом измерений на волоконно-оптическом кабеле с числом волокон 4 W302</t>
  </si>
  <si>
    <t>1 оптический кросс</t>
  </si>
  <si>
    <t>ФЕРм м10-06-060-1 пр.№31/пр от 30.01.2014 г.</t>
  </si>
  <si>
    <t>63</t>
  </si>
  <si>
    <t>м10-04-066-2</t>
  </si>
  <si>
    <t>Блок коммутации телевизионных камерных кабелей на количество разъемов 6- Медиаконвектор DMC-F02SC D-Link</t>
  </si>
  <si>
    <t>ФЕРм м10-04-066-2 пр.№31/пр от 30.01.2014 г.</t>
  </si>
  <si>
    <t>64</t>
  </si>
  <si>
    <t>Отдельно устанавливаемый преобразователь или блок питания . Модульный видеодекодер VIP-X1600 - Base (базовая система ), комплект Bosch</t>
  </si>
  <si>
    <t>65</t>
  </si>
  <si>
    <t>Отдельно устанавливаемый преобразователь или блок питания .  Блок питания для базового модуля  VIP-X1600-PS, комплект Bosch</t>
  </si>
  <si>
    <t>66</t>
  </si>
  <si>
    <t>Съемные и выдвижные блоки (модули, ячейки, ТЭЗ), масса до 5 кг. 4-х канальный видеомодуль VIP X1600 XFM4A комплект Bosch.</t>
  </si>
  <si>
    <t>67</t>
  </si>
  <si>
    <t>Съемные и выдвижные блоки (модули, ячейки, ТЭЗ), масса до 5 кг. УЗИП ( 8 портов , 48 В) LZ-NET 19</t>
  </si>
  <si>
    <t>68</t>
  </si>
  <si>
    <t>Настройка простых сетевых трактов конфигурация и настройка сетевых компонентов (мост, маршрутизатор, модем и т.п.). Подключение к ЛВС</t>
  </si>
  <si>
    <t>ФЕРм10-06-068-15 пр.№321 от 4 августа 2009 г</t>
  </si>
  <si>
    <t>69</t>
  </si>
  <si>
    <t>м08-02-409-1</t>
  </si>
  <si>
    <t>Труба винипластовая по установленным конструкциям, по стенам и колоннам с креплением скобами, диаметр до 25 мм, серая</t>
  </si>
  <si>
    <t>100 м</t>
  </si>
  <si>
    <t>ФЕРм м08-02-409-1 пр.№31/пр от 30.01.2014 г.</t>
  </si>
  <si>
    <t>69,1</t>
  </si>
  <si>
    <t>103-2452</t>
  </si>
  <si>
    <t>Трубы гибкие гофрированные легкие из ПНД, серии BL, с зондом, диаметром 16 мм</t>
  </si>
  <si>
    <t>10 м</t>
  </si>
  <si>
    <t>ФССЦ 103-2452 пр.№31/пр от 30.01.2014 г.</t>
  </si>
  <si>
    <t>70</t>
  </si>
  <si>
    <t>м08-02-148-1</t>
  </si>
  <si>
    <t>Кабель до 35 кВ в проложенных трубах, блоках и коробах, масса 1 м кабеля до 1 кг. Кабель U|UTP 4p, cat 5е Nexans ( Кабель витая пара)</t>
  </si>
  <si>
    <t>ФЕРм08-02-148-1 пр.№321 от 4 августа 2009 г</t>
  </si>
  <si>
    <t>100 м кабеля</t>
  </si>
  <si>
    <t>71</t>
  </si>
  <si>
    <t>Кабель до 35 кВ в проложенных трубах, блоках и коробах, масса 1 м кабеля до 1 кг. Кабель  GigaSPEED XL 1571 Cat.6.Outdoor  Systimax ( Кабель витая пара)</t>
  </si>
  <si>
    <t>72</t>
  </si>
  <si>
    <t>73</t>
  </si>
  <si>
    <t>Кабель до 35 кВ в проложенных трубах, блоках и коробах, масса 1 м кабеля до 1 кг. Кабель силовой  ВВГнг(А)-НF</t>
  </si>
  <si>
    <t>100 М КАБЕЛЯ</t>
  </si>
  <si>
    <t>ФЕРм м08-02-148-1 пр.№31/пр от 30.01.2014 г.</t>
  </si>
  <si>
    <t>73,1</t>
  </si>
  <si>
    <t>501-8482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</si>
  <si>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с числом жил - 3 и сечением 1,5 мм2</t>
  </si>
  <si>
    <t>1000 м</t>
  </si>
  <si>
    <t>ФССЦ 501-8482 пр.№31/пр от 30.01.2014 г.</t>
  </si>
  <si>
    <t>1000 М</t>
  </si>
  <si>
    <t>74</t>
  </si>
  <si>
    <t>Кабель до 35 кВ в проложенных трубах, блоках и коробах, масса 1 м кабеля до 1 кг. Провод соединительный с двумя жилами ШВВП 2х0,75 Паритет</t>
  </si>
  <si>
    <t>74,1</t>
  </si>
  <si>
    <t>502-0904</t>
  </si>
  <si>
    <t>Шнуры на напряжение до 380 В с параллельными жилами, с изоляцией и оболочкой из ПВХ, марки ШВВП 2х0,75</t>
  </si>
  <si>
    <t>ФССЦ 502-0904 пр.№31/пр от 30.01.2014 г.</t>
  </si>
  <si>
    <t>75</t>
  </si>
  <si>
    <t>Труба винипластовая по установленным конструкциям, по стенам и колоннам с креплением скобами, диаметр до 25 мм,. Труба из нераспространяющего горение полиамида с протяжкой d 17 мм  DKC/</t>
  </si>
  <si>
    <t>76</t>
  </si>
  <si>
    <t>м10-05-001-3</t>
  </si>
  <si>
    <t>Проверка монтажа системы перед настройкой</t>
  </si>
  <si>
    <t>1 система</t>
  </si>
  <si>
    <t>ФЕРм м10-05-001-3 пр.№31/пр от 30.01.2014 г.</t>
  </si>
  <si>
    <t>77</t>
  </si>
  <si>
    <t>Настройка простых сетевых трактов конфигурация и настройка сетевых компонентов (мост, маршрутизатор, модем и т.п.)  Автономные проверки в/камер</t>
  </si>
  <si>
    <t>78</t>
  </si>
  <si>
    <t>м10-05-001-17</t>
  </si>
  <si>
    <t>Сдача работ с контрольными измерениями для одного канала</t>
  </si>
  <si>
    <t>ФЕРм10-05-001-17 пр.№321 от 4 августа 2009 г</t>
  </si>
  <si>
    <t>79</t>
  </si>
  <si>
    <t>м10-05-001-18</t>
  </si>
  <si>
    <t>Сдача работ с контрольными измерениями для каждого последующего  канала                       Всего каналов- 157 ( видеокамер)   Добавить 138 каналов</t>
  </si>
  <si>
    <t>ФЕРм10-05-001-18 пр.№321 от 4 августа 2009 г</t>
  </si>
  <si>
    <t>80</t>
  </si>
  <si>
    <t>м10-06-068-17</t>
  </si>
  <si>
    <t>Сдача объекта, контрольные и приемо-сдаточные испытания</t>
  </si>
  <si>
    <t>1 объект</t>
  </si>
  <si>
    <t>ФЕРм м10-06-068-17 пр.№31/пр от 30.01.2014 г.</t>
  </si>
  <si>
    <t>81</t>
  </si>
  <si>
    <t>м10-06-079-1</t>
  </si>
  <si>
    <t>Измерение сопротивления шлейфа, сопротивления изоляции и омической асимметрии . Камеры внешние BOSCH</t>
  </si>
  <si>
    <t>участок</t>
  </si>
  <si>
    <t>ФЕРм10-06-079-1 пр.№321 от 4 августа 2009 г</t>
  </si>
  <si>
    <t>1 усилительный участок цепи</t>
  </si>
  <si>
    <t>Связь: измерение воздушных линий связи   (при устройстве средств посадки самолетов отдел 6, раздел 5 : НР=95%, СП=55% - {АВИА}=1)</t>
  </si>
  <si>
    <t>Материалы, не учтенные ценником</t>
  </si>
  <si>
    <t>82</t>
  </si>
  <si>
    <t>Кабель витая пара, категория 5е, 4 пары   (U\UTP)  NEXANS                                                                              Цена 33,69/1,18/5,45*1,05</t>
  </si>
  <si>
    <t>1 м</t>
  </si>
  <si>
    <t>КОЭФФ. К ПОЗИЦИИ :  Транспортные    и заготовительно-складские расходы  : МДС 81-37.2004. п.1.6  Мат=5%</t>
  </si>
  <si>
    <t>)*1,05</t>
  </si>
  <si>
    <t>1 м уложенного кабеля</t>
  </si>
  <si>
    <t>Материалы строительные</t>
  </si>
  <si>
    <t>Материалы, изделия и конструкции</t>
  </si>
  <si>
    <t>материалы (03)</t>
  </si>
  <si>
    <t>(33,69 / 1,18) / 5,45</t>
  </si>
  <si>
    <t>83</t>
  </si>
  <si>
    <t>Кабель витая пара, категория 6, 4 пары   Giga SPEED XL 1571 UTP внешн.  Systymax   1 катушка - 305 м           Всего 1200 м    (4катушки)                                           Цена: 16013,98/1,18/5,45*1,05</t>
  </si>
  <si>
    <t>1катушка</t>
  </si>
  <si>
    <t>(16 013,98 / 1,18) / 5,45</t>
  </si>
  <si>
    <t>84</t>
  </si>
  <si>
    <t>РК 75-4,8-331 фнг (с)-НF  Кабель коаксиальный радиочастотный  для систем кабельгного/спутникового телевидения и видеонаблюдения (RK 75)  групповой прокладки с пониженным дымо и газовыделением  Спецкабель      Цена 36,30/1,18/5,45*1,05</t>
  </si>
  <si>
    <t>(36,3 / 1,18) / 5,45</t>
  </si>
  <si>
    <t>85</t>
  </si>
  <si>
    <t>Гофрированная труба из нераспространяющего горение полиамида с протяжкой D 17 мм.  PA611721F0 DKC                                                                 Цена : 1,26$ *42,87/1,18/5,45*1,05</t>
  </si>
  <si>
    <t>)*1.05</t>
  </si>
  <si>
    <t>1 м канавы</t>
  </si>
  <si>
    <t>(54,02 / 1,18) / 5,45</t>
  </si>
  <si>
    <t>86</t>
  </si>
  <si>
    <t>Держатель с крышкой  d 17мм  РАСW17N DKC              Цена : 1,43$ *42,87/1,18/5,45*1,05</t>
  </si>
  <si>
    <t>1  шт.</t>
  </si>
  <si>
    <t>1привод</t>
  </si>
  <si>
    <t>(61,3 / 1,18) / 5,45</t>
  </si>
  <si>
    <t>87</t>
  </si>
  <si>
    <t>Цена МПО  "Электромонтаж</t>
  </si>
  <si>
    <t>Держатель  для труб  d 16мм  DKC  100шт - 1коробка     Цена : 227/1,18/5,45*1,05</t>
  </si>
  <si>
    <t>1коробка</t>
  </si>
  <si>
    <t>(227 / 1,18) / 5,45</t>
  </si>
  <si>
    <t>88</t>
  </si>
  <si>
    <t>ВNC - разъем  CON-BNC-M-RG6-CR                                    Цена : $0,8*42,87 /1,18/5,45*1,05</t>
  </si>
  <si>
    <t>(34,3 / 1,18) / 5,45</t>
  </si>
  <si>
    <t>Справочно: НДС на материалы, неучтенные ценником</t>
  </si>
  <si>
    <t>05.д-01-02</t>
  </si>
  <si>
    <t>Система контроля управления доступом</t>
  </si>
  <si>
    <t>52/РК-2014-СКУД</t>
  </si>
  <si>
    <t>Система контроля и управления доступом</t>
  </si>
  <si>
    <t>№1-2</t>
  </si>
  <si>
    <t>Блок дежурный  Senesys RM ЛКЦБ 468157.016                     Цена:188750,00/1,18/3,21*1,042</t>
  </si>
  <si>
    <t>КОЭФ. К ПОЗИЦИИ:  Транспортные расходы .МДС 81-35.2004 п.4.60  ПЗ=3  %;  Заготовительно-складские расходы. МДС 81-35.2004 п. 4.64 ПЗ=1,2%</t>
  </si>
  <si>
    <t>(188 750 / 1,18) / 3,21</t>
  </si>
  <si>
    <t>Блок контроллера  Senesys SU ЛКЦБ  468157.006                                                         Цена:37980.00/1,18/3,21*1,042</t>
  </si>
  <si>
    <t>(37 980 / 1,18) / 3,21</t>
  </si>
  <si>
    <t>Цена "Алгоритм СБ"</t>
  </si>
  <si>
    <t>Считыватель proximity карт с клавиатурой   PR-EH16 Parsec                                                                             Цена: 8435,00/1,18/3,21*1,042</t>
  </si>
  <si>
    <t>(8 435 / 1,18) / 3,21</t>
  </si>
  <si>
    <t>Считыватель proximity карт  PR-EH09 Parsec                 Цена: 7350,00/1,18/3,21*1,042</t>
  </si>
  <si>
    <t>(7 350 / 1,18) / 3,21</t>
  </si>
  <si>
    <t>Цена "Рокса-Энтранс"</t>
  </si>
  <si>
    <t>Электромагнитный замок, врезной (сдвиговый)  AL-400SH с комплектом монтажа MKAL-250S GLASS Рокса-Энтранс                                                                     Цена:11200/1,18/3,21*1,042</t>
  </si>
  <si>
    <t>(11 200 / 1,18) / 3,21</t>
  </si>
  <si>
    <t>Цена "Мой замок"</t>
  </si>
  <si>
    <t>Замок кодовый  3КП-2                                                   Цена: 1250/1,18/3,21*1,042  Меттем</t>
  </si>
  <si>
    <t>(930 / 1,18) / 3,21</t>
  </si>
  <si>
    <t>Цена "Актив систем безопасности"</t>
  </si>
  <si>
    <t>Кнопка  запроса на выход АТ-Н801В                           Цена: 440,90/1,18/3,21*1,042</t>
  </si>
  <si>
    <t>(440,9 / 1,18) / 3,21</t>
  </si>
  <si>
    <t>Цена ТД Тинко</t>
  </si>
  <si>
    <t>Вызывная панель видеодомофона  PVD-104 CH  Polyvision  Цветная                                                          Цена: 2500,00/1,18/3,21*1,042</t>
  </si>
  <si>
    <t>(2 500 / 1,18) / 3,21</t>
  </si>
  <si>
    <t>Цена  "Актив систем безопасности"</t>
  </si>
  <si>
    <t>Видеодомофон Сommax CDV-70K COMMAX                Цена: 6324,61/1,18/3,21*1,042</t>
  </si>
  <si>
    <t>(6 324,61 / 1,18) / 3,21</t>
  </si>
  <si>
    <t>Цена "Видеотехнология"</t>
  </si>
  <si>
    <t>Врезная  цветная вызывная панель видеодомофона на 7 абонентов DRC-7UC Dark Blue Commax                    Цена: 5280,00/1,18/3,21*1,042</t>
  </si>
  <si>
    <t>(5 280 / 1,18) / 1</t>
  </si>
  <si>
    <t>Цена "ТД Тинко"</t>
  </si>
  <si>
    <t>Блок абонентский  CDV-70U/Vizit    Commax                     Цена: 11470,00/1,18/3,21*1,042</t>
  </si>
  <si>
    <t>(11 470 / 1,18) / 1</t>
  </si>
  <si>
    <t>Извещатель охранно-пожарный ручной "Аварийный выход" ИОПР- 513/101-1 Фактор Спецэлектроника       Цена: 400,00/1,18/3,21*1,042</t>
  </si>
  <si>
    <t>(400 / 1,18) / 3,21</t>
  </si>
  <si>
    <t>Цена "Алгоритм  СБ"</t>
  </si>
  <si>
    <t>Доводчик дверной TS-83 EN3-6  Dorma коричневый       Цена: 5123/1,18/3,21*1,042</t>
  </si>
  <si>
    <t>(5 123 / 1,18) / 3,21</t>
  </si>
  <si>
    <t>Рычаг складной  Dorma 22002303 коричневый                Цена: 824/1,18/3,21*1,042</t>
  </si>
  <si>
    <t>(824 / 1,18) / 3,21</t>
  </si>
  <si>
    <t>Оборудование  Бюро пропусков</t>
  </si>
  <si>
    <t>(1 535 540 / 1,18) / 3,21</t>
  </si>
  <si>
    <t>(975 520 / 1,18) / 3,21</t>
  </si>
  <si>
    <t>Сервер - арбитр Бюро пропусков  HP Proliant  DL320е Gen8 v2E3-1230v3 NHP (1U)/Xeon4С 3.3GHz(8Mb), HDD 500GBх2, ОЗУ 4GB(1х4GB), Салазки HР 1U,  ОС WinSvrStd2014 R2 RUS OLP c 2 Proc,                          Цена :298200,00 /1,18/3,21*1.042</t>
  </si>
  <si>
    <t>(298 200 / 1,18) / 3,21</t>
  </si>
  <si>
    <t>(532 000 / 1,18) / 3,21</t>
  </si>
  <si>
    <t>(242 300 / 1,18) / 3,21</t>
  </si>
  <si>
    <t>Монитор 23.6" . Samsung S24С550ML 1920х1080 , 2 мс, черный (D-Sub,2хHDMI,ММ)                                               Цена: 12720,00/1.18/3,21 *1,042</t>
  </si>
  <si>
    <t>Кабель DVI -D Dual Link HDMI  (5 м), CG481F  Telecom                                                                                              Цена: 360,00/1,18/3,21 *1,042</t>
  </si>
  <si>
    <t>(376 200 / 1,18) / 3,21</t>
  </si>
  <si>
    <t>Монитор 23.6" . Samsung S24С550ML 1920х1080 , 2 мс, черный (D-Sub,2хHDMI,ММ)                                       Цена: 12720,00/1.18/3,21 *1,042</t>
  </si>
  <si>
    <t>Кабель DVI -D Dual Link HDMI  (5 м), CG481F  Telecom    Цена: 360,00/1,18/3,21 *1,042</t>
  </si>
  <si>
    <t>Кабель DVI -D Dual Link HDMI  (5 м), CG481F  Telecom   Цена: 360,00/1,18/3,21 *1,042</t>
  </si>
  <si>
    <t>Сетевой фильтр/ Стабилизатор АРС P5BV P5BV-RS       Цена :2120,00/1,18/3,21*1,042</t>
  </si>
  <si>
    <t>Цена  "Алгоритм СБ"</t>
  </si>
  <si>
    <t>Считыватель proximity карт  PR-EH08 Parsec                    Цена: 6936,00/1,18/3,21*1,042</t>
  </si>
  <si>
    <t>(6 936 / 1,18) / 3,21</t>
  </si>
  <si>
    <t>Цена  "Юлмарт"</t>
  </si>
  <si>
    <t>Фотоаппарат СoolPix L27 Nikon                                      Цена: 2170,00/1,18/3,21*1,042</t>
  </si>
  <si>
    <t>(2 170 / 1,18) / 3,21</t>
  </si>
  <si>
    <t>Цена "Evolis"</t>
  </si>
  <si>
    <t>Принтер  Duplex Expert  Evolis Primacy  USB &amp; Ethernet    Цена: Евро1730,00* 54,13/1,18/3,21*1,042</t>
  </si>
  <si>
    <t>(93 644,9 / 1,18) / 3,21</t>
  </si>
  <si>
    <t>Цена "Print-Meter"</t>
  </si>
  <si>
    <t>МФУ. Принтер HP Color  Laser  Jet  Pro CP1025                Цена: 6025,00/1,18/3,21*1,042</t>
  </si>
  <si>
    <t>(6 025 / 1,18) / 3,21</t>
  </si>
  <si>
    <t>Компьютерное и коммутационное оборудование</t>
  </si>
  <si>
    <t>(222 000 / 1,18) / 3,21</t>
  </si>
  <si>
    <t>Цена ЗАО "ЭЛВИИС "</t>
  </si>
  <si>
    <t>Монитор 23.6" . Samsung S24С550ML 1920х1080 , 2 мс, черный (D-Sub,2хHDMI,ММ)                                        Цена: 12720,00/1.18/3,21 *1,042</t>
  </si>
  <si>
    <t>Сетевой фильтр/ Стабилизатор АРС P5BV P5BV-            Цена : 2120,00/1,18/3,21*1,042</t>
  </si>
  <si>
    <t>(2 349 200 / 1,18) / 3,21</t>
  </si>
  <si>
    <t>(1 344 400 / 1,18) / 3,21</t>
  </si>
  <si>
    <t>(492 240 / 1,18) / 3,21</t>
  </si>
  <si>
    <t>Цена  ООО "Инсотел"</t>
  </si>
  <si>
    <t>Источник бесперебойного питания АРС Smart-UPS RT 15kVA RM 230V  APC                                                  Цена: $10842,31*42,87/1,18/3,21*1,042</t>
  </si>
  <si>
    <t>(464 809,83 / 1,18) / 3,21</t>
  </si>
  <si>
    <t>Battery Unit  SURT192RMXLBP2  APC                             Цена: $3156,50*42,87/1,18/3,21*1,042</t>
  </si>
  <si>
    <t>(135 319,16 / 1,18) / 3,21</t>
  </si>
  <si>
    <t>Инновационно-  Внедренческий Центр</t>
  </si>
  <si>
    <t>Источник бесперебойного питания АРС Smart-UPS Х 3000VA Rack/Tower LCD 200-240V АРС                            Цена: 69850,00/1,18/3,21*1,042</t>
  </si>
  <si>
    <t>(69 850 / 1,18) / 3,21</t>
  </si>
  <si>
    <t>Иннновационно  Внедренческий Центр</t>
  </si>
  <si>
    <t>Battery Unit  SMX120BP APC                         Цена:31100/1,18/3,21*1,042</t>
  </si>
  <si>
    <t>(31 100 / 1,18) / 3,21</t>
  </si>
  <si>
    <t>Сетевой коммутатор с 24 портами       D-Link DGS-1500-28P, WebSmartPro.                 Цена:$742,52*42,87/1.18/3,21*1,042</t>
  </si>
  <si>
    <t>(31 809,54 / 1,18) / 3,21</t>
  </si>
  <si>
    <t>Трансивер SFP 1000BASE-SX.                D-Link DEM-312GT2                                                                        Цена: $93,93*42,87/1,18/3,21*1,042</t>
  </si>
  <si>
    <t>(4 026,78 / 1,18) / 3,21</t>
  </si>
  <si>
    <t>Сетевой коммутатор  D-Link DGS-6604. Шасси 3 уровня с 4 слотами расширения.  Цена:$2428,84*42,87/1,18/3,21*1,042</t>
  </si>
  <si>
    <t>КОЭФ. К ПОЗИЦИИ:  Транспортные расходы .МДС 81-35.2004 п.4.60  ПЗ= 3%;  Заготовительно-складские расходы. МДС 81-35.2004 п. 4.64 ПЗ=1,2%   Комплектация оборудования МДС 81-35.2004 п 4.63 = 0,8%</t>
  </si>
  <si>
    <t>)*1,042)*1.008</t>
  </si>
  <si>
    <t>(104 088,36 / 1,18) / 3,21</t>
  </si>
  <si>
    <t>Управляющий модуль для шасси  DGS-6604. D-Link DGS-6600-СМ                 Цена:$2428,84*42,87/1,18/3,21*1,042</t>
  </si>
  <si>
    <t>КОЭФ. К ПОЗИЦИИ:  Транспортные расходы .МДС 81-35.2004 п.4.60  ПЗ= 3%;  Заготовительно-складские расходы. МДС 81-35.2004 п. 4.64 ПЗ=1,2%        Комплектация оборудования МДС 81-35.2004 п 4.63 = 0,8%</t>
  </si>
  <si>
    <t>(104 124,37 / 1,18) / 3,21</t>
  </si>
  <si>
    <t>Модуль с 48 портами 100/1000 SPF  .  D-Link DGS-6600-48S                                Цена:$4048,07*42,87/1,18/3,21*1,042</t>
  </si>
  <si>
    <t>КОЭФ. К ПОЗИЦИИ:  Транспортные расходы .МДС 81-35.2004 п.4.60  ПЗ= 3%;  Заготовительно-складские расходы. МДС 81-35.2004 п. 4.64 ПЗ=1,2%     Комплектация оборудования МДС 81-35.2004 п 4.63 = 0,8%</t>
  </si>
  <si>
    <t>(173 567,77 / 1,18) / 3,21</t>
  </si>
  <si>
    <t>Резервный источник питания  переменного тока 850 Вт для серии  DGS-6600 .  D-Link DGS-6600-PWR       Цена:$769,13*42,87/1,18/3,21*1,042</t>
  </si>
  <si>
    <t>(32 967,03 / 1,18) / 3,21</t>
  </si>
  <si>
    <t>Цена " Альфа-сети"</t>
  </si>
  <si>
    <t>Модуль с 48 портами 10/ 100/1000 М .  D-Link DGS-6600-48P                                Цена:183981,95/1,18/3,21*1,042</t>
  </si>
  <si>
    <t>(183 981,95 / 1,18) / 3,21</t>
  </si>
  <si>
    <t>Трансивер SFP 1000BASE-SX.                D-Link DEM-312GT                                                                             Цена: $93,93*42,87/1,18/3,21*1,042</t>
  </si>
  <si>
    <t>Модуль с 48 портами 10/ 100/1000 М .  D-Link DGS-6600-FAN                                Цена:15126,00/1,18/3,21*1,042</t>
  </si>
  <si>
    <t>(15 126 / 1,18) / 3,21</t>
  </si>
  <si>
    <t>Цена  ООО "Конструктив"</t>
  </si>
  <si>
    <t>Коробка R319-1U LC-d-MM-16-MMB-1-3 Оптический кросс                                                                                Цена: 6222,13/1,18/3,21*1,042.</t>
  </si>
  <si>
    <t>(6 222,13 / 1,18) / 3,21</t>
  </si>
  <si>
    <t>Коробка R312-05-1U  LC-d-24-MM-48-MMB-2-3  Оптический кросс                                                       Цена: 6222,13/1,18/3,21*1,042</t>
  </si>
  <si>
    <t>(11 389,43 / 1,18) / 3,21</t>
  </si>
  <si>
    <t>Цена ООО "Конструктив"</t>
  </si>
  <si>
    <t>Вилка duplex- LC/PС-BB-1,5 м  Патч-корд                   Цена: 407,91/1,18/3,21*1,042</t>
  </si>
  <si>
    <t>(407,91 / 1,18) / 3,21</t>
  </si>
  <si>
    <t>Вилка duplex- LC/PС-BB-3 м  Патч-корд                         Цена: 432,47/1,18/3,21*1,042</t>
  </si>
  <si>
    <t>(432,47 / 1,18) / 3,21</t>
  </si>
  <si>
    <t>Шкаф 623-24U-GMMM                                                  Цена: 23256,01/1,18/3,21*1,042*1,008</t>
  </si>
  <si>
    <t>КОЭФ. К ПОЗИЦИИ:  Транспортные расходы .МДС 81-35.2004 п.4.60  ПЗ= 3%;  Заготовительно-складские расходы. МДС 81-35.2004 п. 4.64 ПЗ=1,2%       Комплектация оборудования МДС 81-35.2004 п 4.63 = 0,8%</t>
  </si>
  <si>
    <t>(23 256,01 / 1,18) / 3,21</t>
  </si>
  <si>
    <t>Блок 6-и вен-ый с электронным терморегулятроным блоком                                                                                 Цена: 9669,34/1,18/3,21*1,042*1,008</t>
  </si>
  <si>
    <t>(9 669,34 / 1,18) / 3,21</t>
  </si>
  <si>
    <t>Блок розеток 8 гнезд, 16A, фильтр                              Цена: 2950,00/1,18/3,21*1,042*1,008</t>
  </si>
  <si>
    <t>КОЭФ. К ПОЗИЦИИ:  Транспортные расходы .МДС 81-35.2004 п.4.60  ПЗ= 3%;  Заготовительно-складские расходы. МДС 81-35.2004 п. 4.64 ПЗ=1,2%      Комплектация оборудования МДС 81-35.2004 п 4.63 = 0,8%</t>
  </si>
  <si>
    <t>(2 950 / 1,18) / 3,21</t>
  </si>
  <si>
    <t>Полка выдвижная  800 19" (623,626 бок.)                  Цена: 1876,15/1,18/3,21*1,042*1,008</t>
  </si>
  <si>
    <t>(1 876,15 / 1,18) / 3,21</t>
  </si>
  <si>
    <t>Комплект крепления микрика KW3-OZ(сб/узел)            Цена: 284,72/1,18/3,21*1,042*1,008</t>
  </si>
  <si>
    <t>КОЭФ. К ПОЗИЦИИ:  Транспортные расходы .МДС 81-35.2004 п.4.60  ПЗ= 3%;  Заготовительно-складские расходы. МДС 81-35.2004 п. 4.64 ПЗ=1,2%    Комплектация оборудования МДС 81-35.2004 п 4.63 = 0,8%</t>
  </si>
  <si>
    <t>(284,72 / 1,18) / 3,21</t>
  </si>
  <si>
    <t>Щеточный кабельный ввод  (628,623,624...)               Цена: 849,05/1,18/3,21*1,042*1,008</t>
  </si>
  <si>
    <t>(849,05 / 1,18) / 3,21</t>
  </si>
  <si>
    <t>Органайзер кабельный 1U 19"                                   Цена: 572,31/1,18/3,21*1,042*1,008</t>
  </si>
  <si>
    <t>(572,31 / 1,18) / 3,21</t>
  </si>
  <si>
    <t>Органайзер (боковой, L=430)                                      Цена: 110,90/1,18/3,21*1,042*1,008</t>
  </si>
  <si>
    <t>(110,9 / 1,18) / 3,21</t>
  </si>
  <si>
    <t>Шкаф 623-24U-GMMM                                                         Цена: 23256,01/1,18/3,21*1,042*1,008</t>
  </si>
  <si>
    <t>Блок 6-и вен-ый с электронным терморегулятроным блоком                                                                          Цена: 9669,35/1,18/3,21*1,042*1.008</t>
  </si>
  <si>
    <t>(9 669,35 / 1,18) / 3,21</t>
  </si>
  <si>
    <t>Блок розеток 8 гнезд, 16A, фильтр                             Цена: 2950,00/1,18/3,21*1,042*1,008</t>
  </si>
  <si>
    <t>Полка выдвижная  800 19" (623,626 бок.)                Цена: 1876,15/1,18/3,21*1,042*1,008</t>
  </si>
  <si>
    <t>Щеточный кабельный ввод  (628,623,624...)                   Цена: 849,05/1,18/3,21*1,042*1,008</t>
  </si>
  <si>
    <t>Органайзер кабельный 1U 19"                                    Цена: 572,31/1,18/3,21*1,042*1,008</t>
  </si>
  <si>
    <t>Комплект для соединения  шкафов  (скоба)                Цена: 256,44/1,18/3,21*1,042*1,008</t>
  </si>
  <si>
    <t>(256,44 / 1,18) / 3,21</t>
  </si>
  <si>
    <t>Шкаф 624-/10-47U-GMMM                                                  Цена: 36299,56/1,18/3,21*1,042*1,008</t>
  </si>
  <si>
    <t>(36 299,56 / 1,18) / 3,21</t>
  </si>
  <si>
    <t>Блок 6-и вен-ый с электронным терморегулятроным блоком                                                                            Цена: 9669,35/1,18/3,21*1,042*1,008</t>
  </si>
  <si>
    <t>Полка выдвижная 1000 19" ( 624 )                                    Цена: 2239,97/1,18/3,21*1,042*1.008</t>
  </si>
  <si>
    <t>(2 239,97 / 1,18) / 3,21</t>
  </si>
  <si>
    <t>Щеточный кабельный ввод  (628,623,624...)                Цена: 849,05/1,18/3,21*1,042*1,008</t>
  </si>
  <si>
    <t>Органайзер кабельный 1U 19"                                  Цена: 572,31/1,18/3,21*1,042*1,008</t>
  </si>
  <si>
    <t>Органайзер 47U с держателями  40х40 IBOCO               Цена: 1342,55/1,18/3,21*1,042*1,008</t>
  </si>
  <si>
    <t>(1 342,55 / 1,18) / 3,21</t>
  </si>
  <si>
    <t>Комплект для соединения  шкафов 624 (40-47U)            Цена: 1527,65/1,18/3,21*1,042*1,008</t>
  </si>
  <si>
    <t>(1 527,65 / 1,18) / 3,21</t>
  </si>
  <si>
    <t>Оборудование КПП</t>
  </si>
  <si>
    <t>89</t>
  </si>
  <si>
    <t>(69 800 / 1,18) / 3,21</t>
  </si>
  <si>
    <t>90</t>
  </si>
  <si>
    <t>Радиоприемник встраиваемый   AF43RU в пульт управления  к  автоматическому шлагбауму  САМЕ GARD 4040/4 .                     Цена:1050,00/1,18/3,21*1,042*1,008</t>
  </si>
  <si>
    <t>(1 050 / 1,18) / 3,21</t>
  </si>
  <si>
    <t>91</t>
  </si>
  <si>
    <t>Пульт ДУ- брелок передатчик  двухканальный  ТOP-432EE для автоматического шлагбаума  САМЕ GARD 4040/4 .                                                                           Цена: 950,00/1,18/3,21*1,042</t>
  </si>
  <si>
    <t>(950 / 1,18) / 3,21</t>
  </si>
  <si>
    <t>92</t>
  </si>
  <si>
    <t>Фотоэлементы безопасности DIR20 для автоматического шлагбаума CAME GARD 4040/4  .        Цена: 2700,00/1,18/3,21*1,042</t>
  </si>
  <si>
    <t>(2 700 / 1,18) / 3,21</t>
  </si>
  <si>
    <t>93</t>
  </si>
  <si>
    <t>Цена ООО "Алгоритм-СБ"</t>
  </si>
  <si>
    <t>Полноростовой турникет RTD-15.2  (PERCo)  со встроенной  электроникой управления ,  пульт дистанционного управления, набор крепежных аксессуаров, кабельный комплект.                                 Цена: 256470,00/1,18/3,21*1,042*1,008</t>
  </si>
  <si>
    <t>(256 470 / 1,18) / 3,21</t>
  </si>
  <si>
    <t>94</t>
  </si>
  <si>
    <t>Цена "Интемс"</t>
  </si>
  <si>
    <t>Картоприемник К-01  Praktika с крепежом.                      Цена: 30600,00/1,18/3,21*1,042</t>
  </si>
  <si>
    <t>(30 600 / 1,18) / 3,21</t>
  </si>
  <si>
    <t>95</t>
  </si>
  <si>
    <t>Блок питания  СКАТ-2400P20  Бастион                            Цена: 30600,00/1,18/3,21*1,042</t>
  </si>
  <si>
    <t>96</t>
  </si>
  <si>
    <t>Аккумулятор герметичный свинцово-кисолотный 12В, 26 Ач                                                                                Цена: 1431,00/1,18/3,21*1,042</t>
  </si>
  <si>
    <t>(1 431 / 1,18) / 3,21</t>
  </si>
  <si>
    <t>Справочно : НДС на оборудование</t>
  </si>
  <si>
    <t>Общестроительные работы</t>
  </si>
  <si>
    <t>97</t>
  </si>
  <si>
    <t>01-02-055-2</t>
  </si>
  <si>
    <t>Разработка грунта вручную с креплениями в траншеях шириной до 2 м, глубиной до 2 м, группа грунтов 2</t>
  </si>
  <si>
    <t>100 м3 грунта</t>
  </si>
  <si>
    <t>ФЕР 01-02-055-2 пр.№31/пр от 30.01.2014 г.</t>
  </si>
  <si>
    <t>)*1,15)*1,15</t>
  </si>
  <si>
    <t>Земляные работы, выполняемые  ручным способом</t>
  </si>
  <si>
    <t>ФЕР-01</t>
  </si>
  <si>
    <t>Поправка: МДС 81-35.2004, прил.1, т.1, п.7  Поправка: МДС 81-35.2004, п.4.7</t>
  </si>
  <si>
    <t>98</t>
  </si>
  <si>
    <t>06-01-005-1</t>
  </si>
  <si>
    <t>Устройство бетонных фундаментов общего назначения объемом до 5 м3</t>
  </si>
  <si>
    <t>100 м3 бетона и железобетона в деле</t>
  </si>
  <si>
    <t>ФЕР 06-01-005-1 пр.№31/пр от 30.01.2014 г.</t>
  </si>
  <si>
    <t>Монолитные бетонные и железобетонные конструкции в промышленном строительстве</t>
  </si>
  <si>
    <t>ФЕР-06</t>
  </si>
  <si>
    <t>99</t>
  </si>
  <si>
    <t>06-01-082-19</t>
  </si>
  <si>
    <t>Приготовление тяжелых кладочных растворов цементных марки 150</t>
  </si>
  <si>
    <t>100 М3 РАСТВОРА</t>
  </si>
  <si>
    <t>ФЕР 06-01-082-19 пр.№31/пр от 30.01.2014 г.</t>
  </si>
  <si>
    <t>Приготовление бетонов и растворов в построечных условиях (НР= 66; СП=40%  )</t>
  </si>
  <si>
    <t>приг_ФЕР-06</t>
  </si>
  <si>
    <t>100</t>
  </si>
  <si>
    <t>м10-08-001-9</t>
  </si>
  <si>
    <t>Приборы приемно-контрольные объектовые на 2 луча .Блок дежурный  Senesys RM ЛКЦБ 468157.016</t>
  </si>
  <si>
    <t>ФЕРм10-08-001-9 пр.№360 от 25 июля 2011 г</t>
  </si>
  <si>
    <t>Связь: пажарно-охранная сигнализация и пром. телевиз. установки  ( отделы 8 и 9 ) (при устройстве средств посадки самолетов : НР=95%, СП=55% - {АВИА}=1)</t>
  </si>
  <si>
    <t>101</t>
  </si>
  <si>
    <t>Электрическая проверка и настройка устройства автоматического ввода программ.  Блок дежурный Senesys RM ЛКЦБ 468157.016</t>
  </si>
  <si>
    <t>102</t>
  </si>
  <si>
    <t>м10-08-001-8</t>
  </si>
  <si>
    <t>Прибор ОПС на 4 луча . Блок контроллера Senesys SU ЛКЦБ  468157.006</t>
  </si>
  <si>
    <t>ФЕРм10-08-001-8 пр.№360 от 25 июля 2011 г</t>
  </si>
  <si>
    <t>103</t>
  </si>
  <si>
    <t>Настройка простых сетевых трактов конфигурация и настройка сетевых компонентов (мост, маршрутизатор, модем и т.п.) Контроллер  Senesys SU ЛКЦБ 468157.006</t>
  </si>
  <si>
    <t>104</t>
  </si>
  <si>
    <t>м10-06-068-16</t>
  </si>
  <si>
    <t>Настройка простых сетевых трактов программирование сетевого элемента и отладка его работы (мультиплексор, регенератор)Контроллер  Senesys SU ЛКЦБ 468157.006</t>
  </si>
  <si>
    <t>1 сетевой элемент</t>
  </si>
  <si>
    <t>ФЕРм м10-06-068-16 пр.№31/пр от 30.01.2014 г.</t>
  </si>
  <si>
    <t>105</t>
  </si>
  <si>
    <t>м08-01-083-1</t>
  </si>
  <si>
    <t>Устройство сигнально-блокировочное. Считыватель proximity карт совсмещенный с клавиатурой. Parsec PR-EH16</t>
  </si>
  <si>
    <t>ФЕРм м08-01-083-1 пр.№31/пр от 30.01.2014 г.</t>
  </si>
  <si>
    <t>106</t>
  </si>
  <si>
    <t>Настройка простых сетевых трактов конфигурация и настройка сетевых компонентов (мост, маршрутизатор, модем и т.п.)Считыватель proximity карт совсмещенный с клавиатурой. Parsec PR-EH16</t>
  </si>
  <si>
    <t>107</t>
  </si>
  <si>
    <t>Устройство сигнально-блокировочное. Считыватель proximity карт . Parsec PR-EH9</t>
  </si>
  <si>
    <t>108</t>
  </si>
  <si>
    <t>Настройка простых сетевых трактов конфигурация и настройка сетевых компонентов (мост, маршрутизатор, модем и т.п.)    Считыватель proximity карт . Parsec PR-EH9</t>
  </si>
  <si>
    <t>109</t>
  </si>
  <si>
    <t>м08-01-081-3</t>
  </si>
  <si>
    <t>ФЕРм08-01-081-3 пр.№321 от 4 августа 2009 г</t>
  </si>
  <si>
    <t>110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</si>
  <si>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Замок кодовый  3КП-2 Мэттем</t>
  </si>
  <si>
    <t>111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</si>
  <si>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Кнопка запроса на выход АТ-Н801В ACCORTEC</t>
  </si>
  <si>
    <t>112</t>
  </si>
  <si>
    <t>м10-04-112-1</t>
  </si>
  <si>
    <t>Шкаф или панель коммутации связи и сигнализации на стене или в нише, количество пар до 20. Вызывная панель видеодомофона PVD-104 CH Polyvision</t>
  </si>
  <si>
    <t>ФЕРм м10-04-112-1 пр.№31/пр от 30.01.2014 г.</t>
  </si>
  <si>
    <t>113</t>
  </si>
  <si>
    <t>м10-07-015-1</t>
  </si>
  <si>
    <t>Устройство телефонное переговорной связи . Видеодомофон CDV-70K COMMAX</t>
  </si>
  <si>
    <t>ФЕРм м10-07-015-1 пр.№31/пр от 30.01.2014 г.</t>
  </si>
  <si>
    <t>Связь:  связь служебная на ж/д транспорте ( отдел 7)</t>
  </si>
  <si>
    <t>114</t>
  </si>
  <si>
    <t>Шкаф или панель коммутации связи и сигнализации на стене или в нише, количество пар до 20. Врезная цветная вызывная панель видеодомофона на 7 абонентов  DRC-7UC Dark Blue  COMMAX</t>
  </si>
  <si>
    <t>115</t>
  </si>
  <si>
    <t>Устройство телефонное переговорной связи .  Блок абонентский  CDV-70U/VIZIT COMMAX</t>
  </si>
  <si>
    <t>116</t>
  </si>
  <si>
    <t>м10-08-002-4</t>
  </si>
  <si>
    <t>Извещатель ОС автоматический контактный, магнитоконтактный на открывание окон, дверей. Извещатель охранно-пожарный ручной "Аварийный выход" ИОПР-513/101-1</t>
  </si>
  <si>
    <t>ФЕРм м10-08-002-4 пр.№31/пр от 30.01.2014 г.</t>
  </si>
  <si>
    <t>117</t>
  </si>
  <si>
    <t>м08-02-364-1</t>
  </si>
  <si>
    <t>Доводчик дверной TS-83 EN3-6 DORMA</t>
  </si>
  <si>
    <t>ФЕРм м08-02-364-1 пр.№31/пр от 30.01.2014 г.</t>
  </si>
  <si>
    <t>118</t>
  </si>
  <si>
    <t>Рычаг складной  Dorma 22002303</t>
  </si>
  <si>
    <t>119</t>
  </si>
  <si>
    <t>Устройство центральное управляющее . Центральный  сервер БД Senesys  Бюро пропусков DL380е Gen8 E5-2420</t>
  </si>
  <si>
    <t>120</t>
  </si>
  <si>
    <t>Электрическая проверка и настройка устройства центрального управляющего. Центральный  сервер БД Senesys  Бюро пропусков</t>
  </si>
  <si>
    <t>121</t>
  </si>
  <si>
    <t>Электрическая проверка и настройка устройства автоматического ввода программ .Центральный  сервер БД Senesys  Бюро пропусков.  Канал  - ПО ( Централизованное Бюро пропусков с электронной системой заявок)</t>
  </si>
  <si>
    <t>122</t>
  </si>
  <si>
    <t>Устройство центральное управляющее .  Зеркальный  сервер БД Senesys  Бюро пропусков DL380е Gen8 E5-2420</t>
  </si>
  <si>
    <t>123</t>
  </si>
  <si>
    <t>Электрическая проверка и настройка устройства центрального управляющего. Зеркальный  сервер БД Senesys  Бюро пропусков DL380е Gen8 E5-2420</t>
  </si>
  <si>
    <t>124</t>
  </si>
  <si>
    <t>Устройство центральное управляющее . Сервер-арбитр Бюро пропусков DL320е Gen8 v2E3-1230v3</t>
  </si>
  <si>
    <t>125</t>
  </si>
  <si>
    <t>Электрическая проверка и настройка устройства центрального управляющего Сервер-арбитр Бюро пропусков DL320 Gen8 v2E3-1230v3</t>
  </si>
  <si>
    <t>126</t>
  </si>
  <si>
    <t>Устройство центральное управляющее . Сервер репликаций БД Бюро пропусков и СКУД DL320е Gen8 v2E3-1230v3</t>
  </si>
  <si>
    <t>127</t>
  </si>
  <si>
    <t>Электрическая проверка и настройка устройства центрального управляющего Сервер репликаций БД Бюро пропусков и СКУД  DL320 Gen8 E3-1230v2</t>
  </si>
  <si>
    <t>128</t>
  </si>
  <si>
    <t>Пульт, рабочее место, масса до 0,3 т. Рабочая станция HP Z420 E5-1620 v2 АРМ Администратора Бюро пропусков</t>
  </si>
  <si>
    <t>129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</si>
  <si>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Бюро пропусков</t>
  </si>
  <si>
    <t>130</t>
  </si>
  <si>
    <t>Электрическая проверка и настройка устройства автоматического ввода программ  АРМ  Администратора Бюро пропусков.  Канал  -(ПО АРМ Администратора " ( администратор системы, конфигурирование маршрутов заявки)</t>
  </si>
  <si>
    <t>131</t>
  </si>
  <si>
    <t>Аппарат настольный, масса до 0,015 т      Монитор 23.6" 1920 х 1080  Samsung</t>
  </si>
  <si>
    <t>132</t>
  </si>
  <si>
    <t>133</t>
  </si>
  <si>
    <t>Аппарат настольный, масса до 0,015 т      Cетевой фильтр /Стабилизатор  АРС P5BV P5BV-RS</t>
  </si>
  <si>
    <t>134</t>
  </si>
  <si>
    <t>Включение в аппаратуру разъемов штепсельных, количество контактов в разъеме до 14 шт. Кабель  DVI-D Dual Link,Telecom 5 м</t>
  </si>
  <si>
    <t>135</t>
  </si>
  <si>
    <t>Пульт, рабочее место, масса до 0,3 т. Рабочая станция HP Z420 E5-1620 v2. АРМ Оператора Бюро пропусков</t>
  </si>
  <si>
    <t>136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</si>
  <si>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 Бюро пропусков</t>
  </si>
  <si>
    <t>137</t>
  </si>
  <si>
    <t>Электрическая проверка и настройка устройства автоматического ввода программ  АРМ  Оператора Бюро пропусков. Канал - (ПО Удаленное рабочее место подачи и утверждения заявок) до 10 АРМов</t>
  </si>
  <si>
    <t>138</t>
  </si>
  <si>
    <t>139</t>
  </si>
  <si>
    <t>Аппарат настольный, масса до 0,015 т      Монитор 23.6". 1920 х 1080  Samsung</t>
  </si>
  <si>
    <t>140</t>
  </si>
  <si>
    <t>141</t>
  </si>
  <si>
    <t>142</t>
  </si>
  <si>
    <t>Пульт, рабочее место, масса до 0,3 т. Рабочая станция HP Z420 E5-1620 v2  АРМ Оператора Бюро пропусков</t>
  </si>
  <si>
    <t>143</t>
  </si>
  <si>
    <t>Электрическая проверка и настройка устройства автоматического ввода программ.  Электическая проверка  и настройка Рабочей станции  для АРМ Оператора  Бюро пропусков</t>
  </si>
  <si>
    <t>144</t>
  </si>
  <si>
    <t>Электрическая проверка и настройка устройства автоматического ввода программ Канал  АРМ  Оператора Бюро пропусков -ПО "АРМ оператора"(оформление пропусков: печать пропуска, сканирование паспорта)</t>
  </si>
  <si>
    <t>145</t>
  </si>
  <si>
    <t>146</t>
  </si>
  <si>
    <t>147</t>
  </si>
  <si>
    <t>148</t>
  </si>
  <si>
    <t>Устройство сигнально-блокировочное. Считыватель proximity карт . Parsec PR-EH8</t>
  </si>
  <si>
    <t>149</t>
  </si>
  <si>
    <t>м10-08-003-5</t>
  </si>
  <si>
    <t>Устройство оптико-(фото)электрическое, прибор оптико-электрический в одноблочном исполнении. Фотоаппарат CoolPix L27 Nikon</t>
  </si>
  <si>
    <t>ФЕРм м10-08-003-5 пр.№31/пр от 30.01.2014 г.</t>
  </si>
  <si>
    <t>150</t>
  </si>
  <si>
    <t>Аппарат настольный, масса до 0,015 т. Принтер Duplex Exper</t>
  </si>
  <si>
    <t>151</t>
  </si>
  <si>
    <t>Аппарат настольный, масса до 0,015 т. МФУ   Принтер HP Color  Laser  Jet  Pro CP1025</t>
  </si>
  <si>
    <t>152</t>
  </si>
  <si>
    <t>Пульт, рабочее место, масса до 0,3 т. Рабочая станция HP Z420 E5-1620 v2 АРМ Администратора CКУД</t>
  </si>
  <si>
    <t>153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</si>
  <si>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Администратора СКУД</t>
  </si>
  <si>
    <t>154</t>
  </si>
  <si>
    <t>Электрическая проверка и настройка устройства автоматического ввода программ.  Канал  - ПО  клиентского приложения  АРМ Администратора</t>
  </si>
  <si>
    <t>155</t>
  </si>
  <si>
    <t>156</t>
  </si>
  <si>
    <t>157</t>
  </si>
  <si>
    <t>158</t>
  </si>
  <si>
    <t>Включение в аппаратуру разъемов штепсельных, количество контактов в разъеме до 14 шт. Кабель-переходник   DVI-D Dual Link,Telecom 5 м</t>
  </si>
  <si>
    <t>159</t>
  </si>
  <si>
    <t>Пульт, рабочее место, масса до 0,3 т. Рабочая станция HP Z420 E5-1620 v2 АРМ Оператора (диспетчера) СКУД</t>
  </si>
  <si>
    <t>160</t>
  </si>
  <si>
    <t>Электрическая проверка и настройка устройства автоматического ввода программ.  Электрическая проверка  и настройка Рабочей станции  для АРМ Оператора (диспетчера) СКУД</t>
  </si>
  <si>
    <t>161</t>
  </si>
  <si>
    <t>Электрическая проверка и настройка устройства автоматического ввода программ. Канал-  "ПО клиентского приложения АРМ Оператора (диспетчера) СКУД</t>
  </si>
  <si>
    <t>162</t>
  </si>
  <si>
    <t>163</t>
  </si>
  <si>
    <t>164</t>
  </si>
  <si>
    <t>165</t>
  </si>
  <si>
    <t>166</t>
  </si>
  <si>
    <t>Устройство центральное управляющее . Центральный сервер БД СКУД Senesys DL380е Gen8 E5-2420</t>
  </si>
  <si>
    <t>167</t>
  </si>
  <si>
    <t>Электрическая проверка и настройка устройства центрального управляющего  Центральный сервер БД СКУД Senesys DL380е Gen8 E5-2420</t>
  </si>
  <si>
    <t>168</t>
  </si>
  <si>
    <t>169</t>
  </si>
  <si>
    <t>Устройство центральное управляющее . Зеркальный сервер БД СКУД Senesys DL380е Gen8 E5-2420</t>
  </si>
  <si>
    <t>170</t>
  </si>
  <si>
    <t>Электрическая проверка и настройка устройства центрального управляющего  Зеркальный сервер БД СКУД Senesys</t>
  </si>
  <si>
    <t>171</t>
  </si>
  <si>
    <t>172</t>
  </si>
  <si>
    <t>Устройство центральное управляющее . Сервер-арбитр СКУД DL320е Gеn8 v2E3-1230v3</t>
  </si>
  <si>
    <t>173</t>
  </si>
  <si>
    <t>Электрическая проверка и настройка устройства центрального управляющего  Сервер-арбитр СКУД DL320е Gеn8 v2E3-1230v3</t>
  </si>
  <si>
    <t>174</t>
  </si>
  <si>
    <t>Отдельно устанавливаемый преобразователь или блок питания           Источник бесперебойного питания  АРС SMART-UPS RT 15k VA RM 230V</t>
  </si>
  <si>
    <t>ФЕРм10-02-016-6 пр.№360 от 25 июля 2011 г</t>
  </si>
  <si>
    <t>175</t>
  </si>
  <si>
    <t>Отдельно устанавливаемый преобразователь или блок питания           Источник бесперебойного питания  АРС Battery Unit   SURT192RMXLBP2</t>
  </si>
  <si>
    <t>176</t>
  </si>
  <si>
    <t>Отдельно устанавливаемый преобразователь или блок питания           Источник бесперебойного питания  АРС SMART-UPS с выходной мощностью 3000VA  Rack/ Tower</t>
  </si>
  <si>
    <t>177</t>
  </si>
  <si>
    <t>Отдельно устанавливаемый преобразователь или блок питания           Источник бесперебойного питания  АРС Battery Unit   SMX120BP</t>
  </si>
  <si>
    <t>178</t>
  </si>
  <si>
    <t>м10-07-017-3</t>
  </si>
  <si>
    <t>Коммутатор технологической связи на малых станциях . Коммутатор D-Link DGS-1500-28P</t>
  </si>
  <si>
    <t>1 компл. коммутаторного оборудования</t>
  </si>
  <si>
    <t>ФЕРм м10-07-017-3 пр.№31/пр от 30.01.2014 г.</t>
  </si>
  <si>
    <t>179</t>
  </si>
  <si>
    <t>м10-07-018-1</t>
  </si>
  <si>
    <t>Трансивер- Link DEM 312GT2.Трансивер  SFP 1000BASE-SX  (прим.)</t>
  </si>
  <si>
    <t>1 абонентское устройство</t>
  </si>
  <si>
    <t>ФЕРм м10-07-018-1 пр.№31/пр от 30.01.2014 г.</t>
  </si>
  <si>
    <t>180</t>
  </si>
  <si>
    <t>Настройка простых сетевых трактов конфигурация и настройка сетевых компонентов (мост, маршрутизатор, модем и т.п.). Коммутатор, трансивер</t>
  </si>
  <si>
    <t>181</t>
  </si>
  <si>
    <t>м10-02-042-11</t>
  </si>
  <si>
    <t>Проверка и настройка комплекта соединительных линий, исходящих или входящих, в составе узла автоматической коммутации, количество линий до 512</t>
  </si>
  <si>
    <t>ФЕРм10-02-042-11 пр.№95 от 4 марта 2010 г</t>
  </si>
  <si>
    <t>182</t>
  </si>
  <si>
    <t>Коммутатор технологической связи на малых станциях . Коммутатор D-Link DGS-6604</t>
  </si>
  <si>
    <t>183</t>
  </si>
  <si>
    <t>Настройка простых сетевых трактов конфигурация и настройка сетевых компонентов (мост, маршрутизатор, модем и т.п.). Коммутатор D-Link DGS-6604</t>
  </si>
  <si>
    <t>184</t>
  </si>
  <si>
    <t>D-Link DGS-6600-СМ . Управляющий модуль для  DGS-6604 ( прим.)</t>
  </si>
  <si>
    <t>185</t>
  </si>
  <si>
    <t>D-Link DGS-6600-48S. Модуль с 48 портами 100/1000SFP( прим)</t>
  </si>
  <si>
    <t>186</t>
  </si>
  <si>
    <t>Отдельно устанавливаемый преобразователь или блок питания.          D-Link DGS-6600-PWR. Резервный источник питания</t>
  </si>
  <si>
    <t>187</t>
  </si>
  <si>
    <t>D-Link DGS-6600-48P. Модуль с 48 портами 10/100/1000М  (прим.)</t>
  </si>
  <si>
    <t>188</t>
  </si>
  <si>
    <t>189</t>
  </si>
  <si>
    <t>Настройка простых сетевых трактов конфигурация и настройка сетевых компонентов (мост, маршрутизатор, модем и т.п.). Трансивер 312GT2.Трансивер  SFP 1000BASE-SX  (прим.)</t>
  </si>
  <si>
    <t>190</t>
  </si>
  <si>
    <t>D-Link DGS-6600-FAN. Вентиляторный модуль для DGS-6604</t>
  </si>
  <si>
    <t>191</t>
  </si>
  <si>
    <t>м10-04-066-4</t>
  </si>
  <si>
    <t>Коробка кабельная соединительная или разветвительная  Коробка R319-1U LC-d-MM-16-MMB-1-3 Оптический кросс</t>
  </si>
  <si>
    <t>ФЕРм м10-04-066-4 пр.№31/пр от 30.01.2014 г.</t>
  </si>
  <si>
    <t>192</t>
  </si>
  <si>
    <t>Коробка кабельная соединительная или разветвительная  Коробка R312-05-1U  LC-d-24-MM-48-MMB-2-3 Оптический кросс</t>
  </si>
  <si>
    <t>193</t>
  </si>
  <si>
    <t>м10-06-068-6</t>
  </si>
  <si>
    <t>Настройка линейного цифрового тракта, ТМ, СС и синхронизации одной системы передачи на одном участке “ввода-вывода” при количестве НРП=0 (схема «м1+0м»)</t>
  </si>
  <si>
    <t>ФЕРм м10-06-068-6 пр.№31/пр от 30.01.2014 г.</t>
  </si>
  <si>
    <t>194</t>
  </si>
  <si>
    <t>м10-01-052-1</t>
  </si>
  <si>
    <t>Кроссировка линий в кроссе длиной до 4 м, двухпроводная Вилка duplex-LC/PC-BB-1,5 м Патч-корд Конструктив</t>
  </si>
  <si>
    <t>10 ШТ. (КРОССИРОВОК)</t>
  </si>
  <si>
    <t>ФЕРм м10-01-052-1 пр.№31/пр от 30.01.2014 г.</t>
  </si>
  <si>
    <t>195</t>
  </si>
  <si>
    <t>Кроссировка линий в кроссе длиной до 4 м, двухпроводная Вилка duplex-LC/PC-BB-3 м Патч-корд Конструктив</t>
  </si>
  <si>
    <t>196</t>
  </si>
  <si>
    <t>Шкаф коммутации ( шкаф 623-24U-GMMM ) Конструктив- 1шт</t>
  </si>
  <si>
    <t>ФЕРм10-04-067-8 пр.№360 от 25 июля 2011 г</t>
  </si>
  <si>
    <t>197</t>
  </si>
  <si>
    <t>м10-03-001-4</t>
  </si>
  <si>
    <t>Плата дополнительная, устанавливаемая на готовом месте стойки.   Конструктив . Полка выдвижная  800 19" (624,626 бок)</t>
  </si>
  <si>
    <t>ФЕРм10-03-001-4 пр.№321 от 4 августа 2009 г</t>
  </si>
  <si>
    <t>198</t>
  </si>
  <si>
    <t>Плата дополнительная, устанавливаемая на готовом месте стойки.   Конструктив . Щеточный кабельный ввод (628, 623, 624...)</t>
  </si>
  <si>
    <t>199</t>
  </si>
  <si>
    <t>Плата дополнительная, устанавливаемая на готовом месте стойки.   Конструктив . Комплект крепления микрика  KW3-OZ (сб/узел)</t>
  </si>
  <si>
    <t>200</t>
  </si>
  <si>
    <t>Плата дополнительная, устанавливаемая на готовом месте стойки.   Конструктив . Органайзер кабельный  1U 19"</t>
  </si>
  <si>
    <t>201</t>
  </si>
  <si>
    <t>Плата дополнительная, устанавливаемая на готовом месте стойки.   Конструктив . Органайзер ( боковой , L=430)</t>
  </si>
  <si>
    <t>202</t>
  </si>
  <si>
    <t>м08-03-605-1</t>
  </si>
  <si>
    <t>Вентилятор. Блок 6-и вен-ый с электронным терморегуляторным блоком . Конструктив</t>
  </si>
  <si>
    <t>ФЕРм м08-03-605-1 пр.№31/пр от 30.01.2014 г.</t>
  </si>
  <si>
    <t>203</t>
  </si>
  <si>
    <t>Съемные и выдвижные блоки (модули, ячейки, ТЭЗ), масса до 5 кг  к шкафу Конструктив  Блок розеток 8 гнезд , 16А, фильтр</t>
  </si>
  <si>
    <t>ШТ</t>
  </si>
  <si>
    <t>204</t>
  </si>
  <si>
    <t>Измерение на смонтированном участке волоконно-оптического кабеля в одном направлении с числом волокон 8 . Шкаф 623-24U-GMMM Конструктив</t>
  </si>
  <si>
    <t>205</t>
  </si>
  <si>
    <t>Шкаф коммутации ( шкаф 624/10-47U-GMMM ) Конструктив- 1шт</t>
  </si>
  <si>
    <t>206</t>
  </si>
  <si>
    <t>Плата дополнительная, устанавливаемая на готовом месте стойки.   Конструктив . Полка выдвижная  1000 19" (624)</t>
  </si>
  <si>
    <t>207</t>
  </si>
  <si>
    <t>208</t>
  </si>
  <si>
    <t>209</t>
  </si>
  <si>
    <t>Плата дополнительная, устанавливаемая на готовом месте стойки.   Конструктив . Комплект для соединения шкафов 624 (40-47U)</t>
  </si>
  <si>
    <t>210</t>
  </si>
  <si>
    <t>211</t>
  </si>
  <si>
    <t>Плата дополнительная, устанавливаемая на готовом месте стойки.   Конструктив . Органайзер 47U с держателями 40х40 IBOCO</t>
  </si>
  <si>
    <t>212</t>
  </si>
  <si>
    <t>Вентилятор  к шкафу  Конструктив            Блок  6-и вен-ный с электронным терморегуляторным блоком</t>
  </si>
  <si>
    <t>ФЕРм08-03-605-1 пр.№321 от 4 августа 2009 г</t>
  </si>
  <si>
    <t>213</t>
  </si>
  <si>
    <t>214</t>
  </si>
  <si>
    <t>Измерение на смонтированном участке волоконно-оптического кабеля в одном направлении с числом волокон 8 . Шкаф 624|10-47U-GMMM  Конструктив</t>
  </si>
  <si>
    <t>215</t>
  </si>
  <si>
    <t>216</t>
  </si>
  <si>
    <t>217</t>
  </si>
  <si>
    <t>218</t>
  </si>
  <si>
    <t>219</t>
  </si>
  <si>
    <t>220</t>
  </si>
  <si>
    <t>221</t>
  </si>
  <si>
    <t>222</t>
  </si>
  <si>
    <t>Плата дополнительная, устанавливаемая на готовом месте стойки.   Конструктив . Комплект для соединения шкафов (скоба)</t>
  </si>
  <si>
    <t>223</t>
  </si>
  <si>
    <t>224</t>
  </si>
  <si>
    <t>225</t>
  </si>
  <si>
    <t>Разделка и включение кабеля или провода однопарного низкочастотного</t>
  </si>
  <si>
    <t>226</t>
  </si>
  <si>
    <t>227</t>
  </si>
  <si>
    <t>м37-01-013-5</t>
  </si>
  <si>
    <t>Монтаж оборудования на открытой площадке, масса оборудования 1 т. Тумба шлагбаума G4040.</t>
  </si>
  <si>
    <t>ФЕРм м37-01-013-5 пр.№31/пр от 30.01.2014 г.</t>
  </si>
  <si>
    <t>Оборудование общего назначения</t>
  </si>
  <si>
    <t>мФЕР-37</t>
  </si>
  <si>
    <t>Поправка: МДС 81-35.2004, прил.1, т.2, п.4</t>
  </si>
  <si>
    <t>228</t>
  </si>
  <si>
    <t>м20-01-001-1</t>
  </si>
  <si>
    <t>Пульт наклонный и унифицированный-  Блок управления  длч шлагбаума  003ZL38</t>
  </si>
  <si>
    <t>ФЕРм м20-01-001-1 пр.№31/пр от 30.01.2014 г.</t>
  </si>
  <si>
    <t>Сигнализации на ж/д : оборудование сигнализации и блокировки</t>
  </si>
  <si>
    <t>мФЕР-20</t>
  </si>
  <si>
    <t>229</t>
  </si>
  <si>
    <t>м20-01-090-1</t>
  </si>
  <si>
    <t>Пункт оконечный с электрожезловым аппаратом- Опора+ стрела</t>
  </si>
  <si>
    <t>ФЕРм м20-01-090-1 пр.№31/пр от 30.01.2014 г.</t>
  </si>
  <si>
    <t>230</t>
  </si>
  <si>
    <t>м10-01-053-1</t>
  </si>
  <si>
    <t>Прокладка  дюролайта  ( прим.)</t>
  </si>
  <si>
    <t>100 М КАБЕЛЯ ИЛИ ПРОВОДА</t>
  </si>
  <si>
    <t>ФЕРм м10-01-053-1 пр.№31/пр от 30.01.2014 г.</t>
  </si>
  <si>
    <t>231</t>
  </si>
  <si>
    <t>м08-02-144-1</t>
  </si>
  <si>
    <t>Присоединение к зажимам жил проводов или кабелей сечением до 2,5 мм2 -: G 2804  ( кабель для подключения дюролайта)</t>
  </si>
  <si>
    <t>100 шт.</t>
  </si>
  <si>
    <t>ФЕРм м08-02-144-1 пр.№31/пр от 30.01.2014 г.</t>
  </si>
  <si>
    <t>232</t>
  </si>
  <si>
    <t>м20-01-017-1</t>
  </si>
  <si>
    <t>Головка, указатель скорости неполного тормозного пути или карликовая приставка на светофоре, устанавливаемая дополнительно. - Монтаж фотоэлементов безопасности DIR20 CAME для шлагбаума .</t>
  </si>
  <si>
    <t>ФЕРм м20-01-017-1 пр.№31/пр от 30.01.2014 г.</t>
  </si>
  <si>
    <t>233</t>
  </si>
  <si>
    <t>Съемные и выдвижные блоки (модули, ячейки, ТЭЗ), масса до 5 кг . Сигнальная лампа на тумбу шлагбаума</t>
  </si>
  <si>
    <t>234</t>
  </si>
  <si>
    <t>м10-04-087-4</t>
  </si>
  <si>
    <t>Комплект приемно-передающего оборудования диспетчерской связи на количество радиоканалов до трех (прим.) Радиоприемник встраиваемый  AF43RU. CAME. Дополнительное лоборудование для шлагбаума</t>
  </si>
  <si>
    <t>ФЕРм м10-04-087-4 пр.№31/пр от 30.01.2014 г.</t>
  </si>
  <si>
    <t>235</t>
  </si>
  <si>
    <t>м11-04-003-3</t>
  </si>
  <si>
    <t>Аппарат напольный, масса до 0,5 т. Монтаж полноростового турникета  RTD-15.2 PERCo</t>
  </si>
  <si>
    <t>ФЕРм м11-04-003-3 пр.№31/пр от 30.01.2014 г.</t>
  </si>
  <si>
    <t>236</t>
  </si>
  <si>
    <t>м08-03-532-1</t>
  </si>
  <si>
    <t>Пост управления кнопочный общего назначения, устанавливаемый на конструкции на полу, количество элементов поста до 3. Турникет RTD-15.2 PERCo</t>
  </si>
  <si>
    <t>ФЕРм м08-03-532-1 пр.№31/пр от 30.01.2014 г.</t>
  </si>
  <si>
    <t>237</t>
  </si>
  <si>
    <t>09-05-003-2</t>
  </si>
  <si>
    <t>Постановка болтов высокопрочных для  монтажа   турникета.RTD-15.2 PERCo  Установка анкерных болтов М10*60 с анкером PFG IR 10-15</t>
  </si>
  <si>
    <t>100 шт. болтов</t>
  </si>
  <si>
    <t>ФЕР 09-05-003-2 пр.№31/пр от 30.01.2014 г.</t>
  </si>
  <si>
    <t>)*1,25)*1,35</t>
  </si>
  <si>
    <t>)*1,15)*1,35</t>
  </si>
  <si>
    <t>08-1-1</t>
  </si>
  <si>
    <t>ФЕР-09</t>
  </si>
  <si>
    <t>Поправка: МДС 81-35.2004, п.4.7  Поправка: МДС 81-35.2004, прил.1, т.1, п.3</t>
  </si>
  <si>
    <t>238</t>
  </si>
  <si>
    <t>Аппарат напольный, масса до 0,5 т. Монтаж  картоприемника К-01. Praktika</t>
  </si>
  <si>
    <t>239</t>
  </si>
  <si>
    <t>Отдельно устанавливаемый преобразователь или блок питания. Блок питания     CКАТ-2400P20  Бастион</t>
  </si>
  <si>
    <t>240</t>
  </si>
  <si>
    <t>Отдельно устанавливаемый преобразователь или блок питания.  Аккумулятор 12В, 26 Ач Alarm</t>
  </si>
  <si>
    <t>241</t>
  </si>
  <si>
    <t>Съемные и выдвижные блоки (модули, ячейки, ТЭЗ), масса до 5 кг   Суппорт Mosaic  для кабель каналов DLP  с крышкой  65 мм Lеrand</t>
  </si>
  <si>
    <t>242</t>
  </si>
  <si>
    <t>Съемные и выдвижные блоки (модули, ячейки, ТЭЗ), масса до 5 кг .  Блок розеток Mosaic Lеgrand</t>
  </si>
  <si>
    <t>243</t>
  </si>
  <si>
    <t>Кабель до 35 кВ в проложенных трубах, блоках и коробах, масса 1 м кабеля до 1 кг. Кабель витая пара  U|/UTP 4p, cat 5e Nexans</t>
  </si>
  <si>
    <t>244</t>
  </si>
  <si>
    <t>Кабель до 35 кВ в проложенных трубах, блоках и коробах, масса 1 м кабеля до 1 кг. Кабель силовой малодымный ВВГнг-LS 3х1,5 Электрокабель  Кольчугино</t>
  </si>
  <si>
    <t>244,1</t>
  </si>
  <si>
    <t>245</t>
  </si>
  <si>
    <t>245,1</t>
  </si>
  <si>
    <t>246</t>
  </si>
  <si>
    <t>Кабель до 35 кВ в проложенных трубах, блоках и коробах, масса 1 м кабеля до 1 кг. Кабель для промышленного интерфейса  RS-485  КИПВЭВнг (А)-LS 2х2х0,78  Спецкабель</t>
  </si>
  <si>
    <t>247</t>
  </si>
  <si>
    <t>Кабель до 35 кВ в проложенных трубах, блоках и коробах, масса 1 м кабеля до 1 кг. Кабель волоконно-оптический  для внешней прокладки , 8 волокон , бронированный стальной лентой, Teldor, черный</t>
  </si>
  <si>
    <t>248</t>
  </si>
  <si>
    <t>Кабель до 35 кВ в проложенных трубах, блоках и коробах, масса 1 м кабеля до 1 кг. Кабель волоконно-оптический  для внутренней прокладки, 8 волокон , плотное буферное покрытие стальной лентой, Teldor, оранжевый</t>
  </si>
  <si>
    <t>249</t>
  </si>
  <si>
    <t>м08-02-390-1</t>
  </si>
  <si>
    <t>Короба пластмассовые шириной до 40 мм Короб  РКК-25х16 Рувинил  белый</t>
  </si>
  <si>
    <t>ФЕРм м08-02-390-1 пр.№31/пр от 30.01.2014 г.</t>
  </si>
  <si>
    <t>249,1</t>
  </si>
  <si>
    <t>509-1831</t>
  </si>
  <si>
    <t>Кабель-канал (короб) "Электропласт" 25x16 мм</t>
  </si>
  <si>
    <t>м</t>
  </si>
  <si>
    <t>ФССЦ 509-1831 пр.№31/пр от 30.01.2014 г.</t>
  </si>
  <si>
    <t>250</t>
  </si>
  <si>
    <t>м08-02-409-2</t>
  </si>
  <si>
    <t>Труба винипластовая по установленным конструкциям, по стенам и колоннам с креплением скобами, диаметр до 50   Труба гибкая гофрированная 25 мм с зондом, цвет серый</t>
  </si>
  <si>
    <t>ФЕРм м08-02-409-2 пр.№31/пр от 30.01.2014 г.</t>
  </si>
  <si>
    <t>250,1</t>
  </si>
  <si>
    <t>103-2454</t>
  </si>
  <si>
    <t>Трубы гибкие гофрированные легкие из ПНД, серии BL, с зондом, диаметром 25 мм</t>
  </si>
  <si>
    <t>ФССЦ 103-2454 пр.№31/пр от 30.01.2014 г.</t>
  </si>
  <si>
    <t>251</t>
  </si>
  <si>
    <t>Труба винипластовая по установленным конструкциям, по стенам и колоннам с креплением скобами, диаметр до 25 мм Труба гибкая гофрированная 16 мм с зондом, цвет серый.  Рувинил</t>
  </si>
  <si>
    <t>251,1</t>
  </si>
  <si>
    <t>252</t>
  </si>
  <si>
    <t>Труба винипластовая по установленным конструкциям, по стенам и колоннам с креплением скобами, диаметр до 50 мм. Труба жесткая ПВХ Т32х1.8 легкая , 3м белая</t>
  </si>
  <si>
    <t>252,1</t>
  </si>
  <si>
    <t>507-3486</t>
  </si>
  <si>
    <t>Трубы поливинилхлоридные (ПВХ) диаметром 32 мм</t>
  </si>
  <si>
    <t>ФССЦ 507-3486 пр.№31/пр от 30.01.2014 г.</t>
  </si>
  <si>
    <t>253</t>
  </si>
  <si>
    <t>254</t>
  </si>
  <si>
    <t>Сдача работ с контрольными измерениями для каждого последующего  канала                              Всего каналов- 718( контроллеров)  Добавить 717 каналов</t>
  </si>
  <si>
    <t>255</t>
  </si>
  <si>
    <t>256</t>
  </si>
  <si>
    <t>257</t>
  </si>
  <si>
    <t>Измерение сопротивления шлейфа, сопротивления изоляции и омической асимметрии</t>
  </si>
  <si>
    <t>ФЕРм м10-06-079-1 пр.№31/пр от 30.01.2014 г.</t>
  </si>
  <si>
    <t>258</t>
  </si>
  <si>
    <t>Цена МПО "Электромонтаж"</t>
  </si>
  <si>
    <t>Кабель для промышленного интерфейса  RS 485  КИПвЭВнг(А)-LS     2х2х0,78  Спецкабель                         Цена :158,28/1,18/5,45*1,05</t>
  </si>
  <si>
    <t>1 М</t>
  </si>
  <si>
    <t>(158,28 / 1,18) / 5,45</t>
  </si>
  <si>
    <t>259</t>
  </si>
  <si>
    <t>Кабель витая пара, категория 5е, 4 пары   (U\UTP)  NEXANS                                                                            Цена 36,54/1,18/5,45*1,05</t>
  </si>
  <si>
    <t>(36,54 / 1,18) / 5,45</t>
  </si>
  <si>
    <t>260</t>
  </si>
  <si>
    <t>Кабель волоконно-оптический , 8 волокон, многомодовый, 62,5/125 (loose-tuber), внешней прокладки  (-40 С +70С) , c брони рованный стальной лентой , PE   SLA-6-01-X-08-ZPRP-DD, черный    Teldor   Цена:$3,06*42,87/1,18/5,45*1,05</t>
  </si>
  <si>
    <t>(131,18 / 1,18) / 5,45</t>
  </si>
  <si>
    <t>261</t>
  </si>
  <si>
    <t>(97,31 / 1,18) / 5,45</t>
  </si>
  <si>
    <t>262</t>
  </si>
  <si>
    <t>263</t>
  </si>
  <si>
    <t>Держатель  для труб  d 25 мм  DKC  100шт - 1коробка     Цена : 285/1,18/5,45*1,05</t>
  </si>
  <si>
    <t>(285 / 1,18) / 5,45</t>
  </si>
  <si>
    <t>264</t>
  </si>
  <si>
    <t>Суппорт Mosaic для кабель каналов  DLP с крышкой  65мм Legrand                                                                Цена:$1,79*35$ *42,87/1,18/5,45*1,05</t>
  </si>
  <si>
    <t>(76,73 / 1,18) / 5,45</t>
  </si>
  <si>
    <t>265</t>
  </si>
  <si>
    <t>Розетка  Mosaic  Legrand                                                    Цена:$6,11$ *42,87/1,18/5,45*1,05</t>
  </si>
  <si>
    <t>(261,94 / 1,18) / 5,45</t>
  </si>
  <si>
    <t>266</t>
  </si>
  <si>
    <t>Анкер для турникета  RTD-15.2 Анкерный болт м10х60  с анкером  Somrat                                        Цена:95,06/1,18/5,45*1,05</t>
  </si>
  <si>
    <t>(95,06 / 1,18) / 5,45</t>
  </si>
  <si>
    <t>267</t>
  </si>
  <si>
    <t>Proximity -карта   StandProx  Proximity                         Цена: 12,60/1,18/5,45*1,05</t>
  </si>
  <si>
    <t>(12,6 / 1,18) / 5,45</t>
  </si>
  <si>
    <t>268</t>
  </si>
  <si>
    <t>Цена Evolis</t>
  </si>
  <si>
    <t>Лента для полноцветной печати  YMCKO  Evolis Primacy                                                                            Цена: евро 80,00*54,13/1,18/5,45*1,05</t>
  </si>
  <si>
    <t>1 Лист</t>
  </si>
  <si>
    <t>(4 330,4 / 1,18) / 5,45</t>
  </si>
  <si>
    <t>269</t>
  </si>
  <si>
    <t>Набор для чистки принтера  Regular Cleaning Kit for Zenius  Evolis Primacy                                                   Цена: евро 36,00*54,13/1,18/5,45*1,05</t>
  </si>
  <si>
    <t>(1 948,68 / 1,18) / 5,45</t>
  </si>
  <si>
    <t>Спецпроверка оборудования категорированных помещений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</si>
  <si>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</si>
  <si>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</si>
  <si>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</si>
  <si>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</si>
  <si>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</si>
  <si>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</si>
  <si>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</si>
  <si>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</si>
  <si>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</si>
  <si>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</si>
  <si>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</si>
  <si>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</si>
  <si>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</si>
  <si>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</si>
  <si>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Настройка простых сетевых трактов конфигурация и настройка сетевых компонентов (мост, маршрутизатор, модем и т.п.)Извещатель охранно-пожарный ручной "Аварийный выход" ИОПР-513/101-1</t>
  </si>
  <si>
    <t>284</t>
  </si>
  <si>
    <t>285</t>
  </si>
  <si>
    <t>286</t>
  </si>
  <si>
    <t>287</t>
  </si>
  <si>
    <t>288</t>
  </si>
  <si>
    <t>м10-02-016-7</t>
  </si>
  <si>
    <t>Отдельно устанавливаемый усилитель дуплексный или абонентский. Сетевой коммутатор  D-Link DGS-1500-28P</t>
  </si>
  <si>
    <t>ФЕРм10-02-016-7 пр.№360 от 25 июля 2011 г</t>
  </si>
  <si>
    <t>289</t>
  </si>
  <si>
    <t>Настройка простых сетевых трактов программирование сетевого элемента и отладка его работы (мультиплексор, регенератор) ( 1 сетевой элемент). Коммутатор</t>
  </si>
  <si>
    <t>ФЕРм10-06-068-16 пр.№321 от 4 августа 2009 г</t>
  </si>
  <si>
    <t>290</t>
  </si>
  <si>
    <t>05.д-01-03</t>
  </si>
  <si>
    <t>Технические средства охранной сигнализации</t>
  </si>
  <si>
    <t>52/РК-2014-ТСОС</t>
  </si>
  <si>
    <t>№1-3</t>
  </si>
  <si>
    <t>Цена "Актив СБ"</t>
  </si>
  <si>
    <t>Извещатель охранный магнитоконтактный  ИО 102-20/БЗП КСС                                                                     Цена: 215,00/1,18/3.21*1,042</t>
  </si>
  <si>
    <t>(215 / 1,18) / 3,21</t>
  </si>
  <si>
    <t>Извещатель охранный магнитоконтактный ИО-102-11М(СМК-3) КСС</t>
  </si>
  <si>
    <t>(34 / 1,18) / 3,21</t>
  </si>
  <si>
    <t>Извещатель охранный объемный  Фотон-12 ИО 409-17/1  Риэлта                                                                     Цена: 492,65/1,18/3,21 /*1,042</t>
  </si>
  <si>
    <t>(492,65 / 1,18) / 3,21</t>
  </si>
  <si>
    <t>Извещатель охранный объемный  Фотон-Ш ИО 309-7 Риэлта                                                                           Цена: 678,50/1,18/ 3,21*1,042</t>
  </si>
  <si>
    <t>(678,5 / 1,18) / 3,21</t>
  </si>
  <si>
    <t>Извещатель охранный  поверхностный звуковой (акустический) ИО 329-4 Риэлта                                     Цена: 615,37/1,18/ 3,21*1,042</t>
  </si>
  <si>
    <t>(615,37 / 1,18) / 3,21</t>
  </si>
  <si>
    <t>Цена Лидер СБ</t>
  </si>
  <si>
    <t>ИК-извещатель  Optex SL-200QDP                                    Цена: 22124,00/1,18/ 3,21*1,042</t>
  </si>
  <si>
    <t>(22 124 / 1,18) / 3,21</t>
  </si>
  <si>
    <t>Справочно: НДС на оборудование</t>
  </si>
  <si>
    <t>Извещатель ОС автоматический контактный, магнитоконтактный. ИО 102-20/БЗП КСС</t>
  </si>
  <si>
    <t>ФЕРм10-08-002-4 пр.№360 от 25 июля 2011 г</t>
  </si>
  <si>
    <t>Извещатель ОС автоматический контактный, магнитоконтактный.  ИО 102-11М (СМК-3) КСС</t>
  </si>
  <si>
    <t>Устройство оптико-(фото)электрическое, прибор оптико-электрический в одноблочном исполнении Извещатель охранный оптико-электрический  Фотон 12 ИО 409-17/1 Риелта</t>
  </si>
  <si>
    <t>Устройство оптико-(фото)электрическое, прибор оптико-электрический в одноблочном исполнении  Извещатель охранный оптико-электрический  Фотон-Ш ИО 309-7 Риелта</t>
  </si>
  <si>
    <t>м10-08-003-1</t>
  </si>
  <si>
    <t>Прибор сигнализирующий емкостной. Извещатель охранный поверхностный звуковой (акаустический) ИО-329-4 Риэлта</t>
  </si>
  <si>
    <t>ФЕРм м10-08-003-1 пр.№31/пр от 30.01.2014 г.</t>
  </si>
  <si>
    <t>Прибор сигнализирующий емкостной. ИК-извещатель  Optex, SL-200QDP</t>
  </si>
  <si>
    <t>18,1</t>
  </si>
  <si>
    <t>Настройка простых сетевых трактов конфигурация и настройка сетевых компонентов (мост, маршрутизатор, модем и т.п.). Подключение к ЛВС через дежурные блоки  Senesys RM СКУД</t>
  </si>
  <si>
    <t>Кабель витая пара, категория 5е, 4 пары   (U\UTP)  NEXANS                                              Цена 36,54/1,18/5,45*1,05</t>
  </si>
  <si>
    <t>СТР_РЕК</t>
  </si>
  <si>
    <t>СТОИТЕЛЬСТВО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</si>
  <si>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</si>
  <si>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</si>
  <si>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</si>
  <si>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</si>
  <si>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</si>
  <si>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</si>
  <si>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</si>
  <si>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</si>
  <si>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</si>
  <si>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</si>
  <si>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</si>
  <si>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</si>
  <si>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</si>
  <si>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</si>
  <si>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</si>
  <si>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</si>
  <si>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</si>
  <si>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 тоннелях при  производве работ ЗАКРЫТЫМ СПОСОБОМ   {выкл} - Обслуживающие и сопутстующие работы 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</si>
  <si>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</si>
  <si>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</si>
  <si>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</si>
  <si>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</si>
  <si>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</si>
  <si>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</si>
  <si>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</si>
  <si>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К_НР_РЕМ</t>
  </si>
  <si>
    <t>при ремонте жилых и общестыеных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</si>
  <si>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</si>
  <si>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</si>
  <si>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</si>
  <si>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</si>
  <si>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</si>
  <si>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</si>
  <si>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</si>
  <si>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</si>
  <si>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</si>
  <si>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</si>
  <si>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</si>
  <si>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</si>
  <si>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</si>
  <si>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</si>
  <si>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</si>
  <si>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</si>
  <si>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</si>
  <si>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спсобе производства работ   ( если {ХОЗ}= {вкл} )</t>
  </si>
  <si>
    <t>К_НР_СЛЖ</t>
  </si>
  <si>
    <t>Коэф.  при реконструкции сложных объектов  и  кап. ремонте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</si>
  <si>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</si>
  <si>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</si>
  <si>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Уровень цен</t>
  </si>
  <si>
    <t>_OBSM_</t>
  </si>
  <si>
    <t>1-2049</t>
  </si>
  <si>
    <t>Рабочий монтажник среднего разряда 4,9</t>
  </si>
  <si>
    <t>чел.-ч</t>
  </si>
  <si>
    <t>134041</t>
  </si>
  <si>
    <t>ФСЭМ 134041 пр.№31/пр от 30.01.2014 г.</t>
  </si>
  <si>
    <t>Шуруповерт</t>
  </si>
  <si>
    <t>маш.-ч</t>
  </si>
  <si>
    <t>331454</t>
  </si>
  <si>
    <t>ФСЭМ 331454 пр.№31/пр от 30.01.2014 г.</t>
  </si>
  <si>
    <t>Перфоратор электрический мощностью 1,5 кВт, энергией удара до 18 Дж</t>
  </si>
  <si>
    <t>101-2205</t>
  </si>
  <si>
    <t>ФССЦ 101-2205 пр.№31/пр от 30.01.2014 г.</t>
  </si>
  <si>
    <t>Дюбели распорные полиэтиленовые 10х40 мм</t>
  </si>
  <si>
    <t>999-9950</t>
  </si>
  <si>
    <t>ФССЦ 999-9950 пр.№31/пр от 30.01.2014 г.</t>
  </si>
  <si>
    <t>Вспомогательные ненормируемые материалы (2% от ОЗП)</t>
  </si>
  <si>
    <t>РУБ</t>
  </si>
  <si>
    <t>101-2202</t>
  </si>
  <si>
    <t>ФССЦ 101-2202 пр.№31/пр от 30.01.2014 г.</t>
  </si>
  <si>
    <t>Дюбели распорные полиэтиленовые 6х40 мм</t>
  </si>
  <si>
    <t>1-2040</t>
  </si>
  <si>
    <t>Рабочий монтажник среднего разряда 4</t>
  </si>
  <si>
    <t>ФССЦ (2010) ч.9, раздел99, поз.9950</t>
  </si>
  <si>
    <t>Вспомогательные материалы (2% от ОЗП)</t>
  </si>
  <si>
    <t>руб.</t>
  </si>
  <si>
    <t>1-2050</t>
  </si>
  <si>
    <t>Рабочий монтажник среднего разряда 5</t>
  </si>
  <si>
    <t>Затраты труда машинистов</t>
  </si>
  <si>
    <t>чел.час</t>
  </si>
  <si>
    <t>030101</t>
  </si>
  <si>
    <t>ФСЭМ 030101 пр.№31/пр от 30.01.2014 г.</t>
  </si>
  <si>
    <t>Автопогрузчики 5 т</t>
  </si>
  <si>
    <t>101-1665</t>
  </si>
  <si>
    <t>ФССЦ 101-1665 пр.№31/пр от 30.01.2014 г.</t>
  </si>
  <si>
    <t>Лак электроизоляционный 318</t>
  </si>
  <si>
    <t>кг</t>
  </si>
  <si>
    <t>101-1959</t>
  </si>
  <si>
    <t>ФССЦ 101-1959 пр.№31/пр от 30.01.2014 г.</t>
  </si>
  <si>
    <t>Краска водоэмульсионная ВЭАК-1180</t>
  </si>
  <si>
    <t>т</t>
  </si>
  <si>
    <t>101-1963</t>
  </si>
  <si>
    <t>ФССЦ 101-1963 пр.№31/пр от 30.01.2014 г.</t>
  </si>
  <si>
    <t>Канифоль сосновая</t>
  </si>
  <si>
    <t>101-1977</t>
  </si>
  <si>
    <t>ФССЦ 101-1977 пр.№31/пр от 30.01.2014 г.</t>
  </si>
  <si>
    <t>Болты с гайками и шайбами строительные</t>
  </si>
  <si>
    <t>101-2206</t>
  </si>
  <si>
    <t>ФССЦ 101-2206 пр.№31/пр от 30.01.2014 г.</t>
  </si>
  <si>
    <t>Дюбели пластмассовые с шурупами 12х70 мм</t>
  </si>
  <si>
    <t>101-2493</t>
  </si>
  <si>
    <t>ФССЦ 101-2493 пр.№31/пр от 30.01.2014 г.</t>
  </si>
  <si>
    <t>Лента липкая изоляционная на поликасиновом компаунде марки ЛСЭПЛ, шириной 20-30 мм, толщиной от 0,14 до 0,19 мм</t>
  </si>
  <si>
    <t>110-0113</t>
  </si>
  <si>
    <t>ФССЦ 110-0113 пр.№31/пр от 30.01.2014 г.</t>
  </si>
  <si>
    <t>Скрепы 10х2</t>
  </si>
  <si>
    <t>405-0219</t>
  </si>
  <si>
    <t>ФССЦ 405-0219 пр.№31/пр от 30.01.2014 г.</t>
  </si>
  <si>
    <t>Гипсовые вяжущие, марка Г3</t>
  </si>
  <si>
    <t>506-0855</t>
  </si>
  <si>
    <t>ФССЦ 506-0855 пр.№31/пр от 30.01.2014 г.</t>
  </si>
  <si>
    <t>Проволока медная круглая электротехническая ММ (мягкая) диаметром 1,0-3,0 мм и выше</t>
  </si>
  <si>
    <t>506-1361</t>
  </si>
  <si>
    <t>ФССЦ 506-1361 пр.№31/пр от 30.01.2014 г.</t>
  </si>
  <si>
    <t>Припои оловянно-свинцовые бессурьмянистые марки ПОС40</t>
  </si>
  <si>
    <t>507-0702</t>
  </si>
  <si>
    <t>ФССЦ 507-0702 пр.№31/пр от 30.01.2014 г.</t>
  </si>
  <si>
    <t>Трубка полихлорвиниловая ПХВ-305 диаметром 6-10 мм</t>
  </si>
  <si>
    <t>509-0056</t>
  </si>
  <si>
    <t>ФССЦ 509-0056 пр.№31/пр от 30.01.2014 г.</t>
  </si>
  <si>
    <t>Наконечники кабельные П2.5-4Д-МУ3</t>
  </si>
  <si>
    <t>1-2046</t>
  </si>
  <si>
    <t>Рабочий монтажник среднего разряда 4,6</t>
  </si>
  <si>
    <t>021102</t>
  </si>
  <si>
    <t>ФСЭМ 021102 пр.№31/пр от 30.01.2014 г.</t>
  </si>
  <si>
    <t>Краны на автомобильном ходу при работе на монтаже технологического оборудования 10 т</t>
  </si>
  <si>
    <t>031050</t>
  </si>
  <si>
    <t>ФСЭМ 031050 пр.№31/пр от 30.01.2014 г.</t>
  </si>
  <si>
    <t>Вышка телескопическая 25 м</t>
  </si>
  <si>
    <t>400001</t>
  </si>
  <si>
    <t>ФСЭМ 400001 пр.№31/пр от 30.01.2014 г.</t>
  </si>
  <si>
    <t>Автомобили бортовые, грузоподъемность до 5 т</t>
  </si>
  <si>
    <t>101-1951</t>
  </si>
  <si>
    <t>ФССЦ 101-1951 пр.№31/пр от 30.01.2014 г.</t>
  </si>
  <si>
    <t>Лента ПХВ-304</t>
  </si>
  <si>
    <t>101-2499</t>
  </si>
  <si>
    <t>ФССЦ 101-2499 пр.№31/пр от 30.01.2014 г.</t>
  </si>
  <si>
    <t>Лента изоляционная прорезиненная односторонняя ширина 20 мм, толщина 0,25-0,35 мм</t>
  </si>
  <si>
    <t>502-0246</t>
  </si>
  <si>
    <t>ФССЦ 502-0246 пр.№31/пр от 30.01.2014 г.</t>
  </si>
  <si>
    <t>Провода неизолированные для воздушных линий электропередачи медные марки М, сечением 4 мм2</t>
  </si>
  <si>
    <t>507-0701</t>
  </si>
  <si>
    <t>ФССЦ 507-0701 пр.№31/пр от 30.01.2014 г.</t>
  </si>
  <si>
    <t>Трубка полихлорвиниловая</t>
  </si>
  <si>
    <t>ФСЭМ (2009), сб.03,поз.0101</t>
  </si>
  <si>
    <t>101-3914</t>
  </si>
  <si>
    <t>ФССЦ (2010) ч.1, раздел01, поз.3914</t>
  </si>
  <si>
    <t>Дюбели распорные полипропиленовые</t>
  </si>
  <si>
    <t>1-2060</t>
  </si>
  <si>
    <t>Рабочий монтажник среднего разряда 6</t>
  </si>
  <si>
    <t>1-2034</t>
  </si>
  <si>
    <t>Рабочий монтажник среднего разряда 3,4</t>
  </si>
  <si>
    <t>ФСЭМ (2009), сб.02,поз.1102</t>
  </si>
  <si>
    <t>030401</t>
  </si>
  <si>
    <t>ФСЭМ (2009), сб.03,поз.0401</t>
  </si>
  <si>
    <t>Лебедки электрические тяговым усилием до 5,79 кН (0,59 т)</t>
  </si>
  <si>
    <t>ФСЭМ (2009), сб.40,поз.0001</t>
  </si>
  <si>
    <t>101-2036</t>
  </si>
  <si>
    <t>ФССЦ (2010) ч.1, раздел01, поз.2036</t>
  </si>
  <si>
    <t>Болты с гайками и шайбами оцинкованные, диаметр 6 мм</t>
  </si>
  <si>
    <t>101-2038</t>
  </si>
  <si>
    <t>ФССЦ (2010) ч.1, раздел01, поз.2038</t>
  </si>
  <si>
    <t>Болты с гайками и шайбами оцинкованные, диаметр 10 мм</t>
  </si>
  <si>
    <t>113-0227</t>
  </si>
  <si>
    <t>ФССЦ (2010) ч.1, раздел13, поз.0227</t>
  </si>
  <si>
    <t>Эмаль ХВ-124 защитная, зеленая</t>
  </si>
  <si>
    <t>301-0044</t>
  </si>
  <si>
    <t>ФССЦ (2010) ч.3, раздел01, поз.0044</t>
  </si>
  <si>
    <t>Рукав резиновый ОПР 30/25</t>
  </si>
  <si>
    <t>506-1360</t>
  </si>
  <si>
    <t>ФССЦ (2010) ч.5, раздел06, поз.1360</t>
  </si>
  <si>
    <t>Припои оловянно-свинцовые бессурьмянистые марки ПОС61</t>
  </si>
  <si>
    <t>509-0042</t>
  </si>
  <si>
    <t>ФССЦ (2010) ч.5, раздел09, поз.0042</t>
  </si>
  <si>
    <t>Наконечники кабельные медные соединительные</t>
  </si>
  <si>
    <t>1-2031</t>
  </si>
  <si>
    <t>Рабочий монтажник среднего разряда 3,1</t>
  </si>
  <si>
    <t>1-2030</t>
  </si>
  <si>
    <t>Рабочий монтажник среднего разряда 3</t>
  </si>
  <si>
    <t>1-2038</t>
  </si>
  <si>
    <t>Рабочий монтажник среднего разряда 3,8</t>
  </si>
  <si>
    <t>2-0011</t>
  </si>
  <si>
    <t>Инженер I категории</t>
  </si>
  <si>
    <t>2-0012</t>
  </si>
  <si>
    <t>Инженер II категории</t>
  </si>
  <si>
    <t>1-2045</t>
  </si>
  <si>
    <t>Рабочий монтажник среднего разряда 4,5</t>
  </si>
  <si>
    <t>101-0091</t>
  </si>
  <si>
    <t>ФССЦ 101-0091 пр.№31/пр от 30.01.2014 г.</t>
  </si>
  <si>
    <t>Болты с шестигранной головкой диаметром резьбы 12 (14) мм</t>
  </si>
  <si>
    <t>101-0117</t>
  </si>
  <si>
    <t>ФССЦ 101-0117 пр.№31/пр от 30.01.2014 г.</t>
  </si>
  <si>
    <t>Воск полиэтиленовый неокисленный марок ПВ-25, ПВ-100, ПВ-200, ПВ-300, ПВ-500</t>
  </si>
  <si>
    <t>101-0490</t>
  </si>
  <si>
    <t>ФССЦ 101-0490 пр.№31/пр от 30.01.2014 г.</t>
  </si>
  <si>
    <t>Лаки бакелитовые ЛБС-1, ЛБС-2</t>
  </si>
  <si>
    <t>101-1851</t>
  </si>
  <si>
    <t>ФССЦ 101-1851 пр.№31/пр от 30.01.2014 г.</t>
  </si>
  <si>
    <t>Резина прессованная</t>
  </si>
  <si>
    <t>101-2073</t>
  </si>
  <si>
    <t>ФССЦ 101-2073 пр.№31/пр от 30.01.2014 г.</t>
  </si>
  <si>
    <t>Нитки суровые</t>
  </si>
  <si>
    <t>101-2501</t>
  </si>
  <si>
    <t>ФССЦ 101-2501 пр.№31/пр от 30.01.2014 г.</t>
  </si>
  <si>
    <t>Лента полиэтиленовая с липким слоем марка А</t>
  </si>
  <si>
    <t>101-2570</t>
  </si>
  <si>
    <t>ФССЦ 101-2570 пр.№31/пр от 30.01.2014 г.</t>
  </si>
  <si>
    <t>Флюс ФКДТ</t>
  </si>
  <si>
    <t>502-0423</t>
  </si>
  <si>
    <t>ФССЦ 502-0423 пр.№31/пр от 30.01.2014 г.</t>
  </si>
  <si>
    <t>Провода неизолированные медные гибкие для электрических установок и антенн марки МГ, сечением 4 мм2</t>
  </si>
  <si>
    <t>ФССЦ 506-1360 пр.№31/пр от 30.01.2014 г.</t>
  </si>
  <si>
    <t>509-0828</t>
  </si>
  <si>
    <t>ФССЦ 509-0828 пр.№31/пр от 30.01.2014 г.</t>
  </si>
  <si>
    <t>Лакоткани стеклянные марки ЛСК-155/180, шириной 690, 790, 890, 940, 990, 1060, 1140 мм, толщиной 0,08 мм</t>
  </si>
  <si>
    <t>10 м2</t>
  </si>
  <si>
    <t>999-0005</t>
  </si>
  <si>
    <t>ФССЦ 999-0005 пр.№31/пр от 30.01.2014 г.</t>
  </si>
  <si>
    <t>Масса оборудования</t>
  </si>
  <si>
    <t>392260</t>
  </si>
  <si>
    <t>ФСЭМ 392260 пр.№31/пр от 30.01.2014 г.</t>
  </si>
  <si>
    <t>Сварочный аппарат для сварки оптических кабелей со скалывателем</t>
  </si>
  <si>
    <t>395001</t>
  </si>
  <si>
    <t>ФСЭМ 395001 пр.№31/пр от 30.01.2014 г.</t>
  </si>
  <si>
    <t>Рефлектометр</t>
  </si>
  <si>
    <t>101-2354</t>
  </si>
  <si>
    <t>ФССЦ 101-2354 пр.№31/пр от 30.01.2014 г.</t>
  </si>
  <si>
    <t>Спирт этиловый ректификованный технический, сорт I</t>
  </si>
  <si>
    <t>111-0109</t>
  </si>
  <si>
    <t>ФССЦ 111-0109 пр.№31/пр от 30.01.2014 г.</t>
  </si>
  <si>
    <t>Бирки маркировочные пластмассовые</t>
  </si>
  <si>
    <t>411-0041</t>
  </si>
  <si>
    <t>ФССЦ 411-0041 пр.№31/пр от 30.01.2014 г.</t>
  </si>
  <si>
    <t>Электроэнергия</t>
  </si>
  <si>
    <t>КВТ-Ч</t>
  </si>
  <si>
    <t>040502</t>
  </si>
  <si>
    <t>ФСЭМ 040502 пр.№31/пр от 30.01.2014 г.</t>
  </si>
  <si>
    <t>Установки для сварки ручной дуговой (постоянного тока)</t>
  </si>
  <si>
    <t>331451</t>
  </si>
  <si>
    <t>ФСЭМ 331451 пр.№31/пр от 30.01.2014 г.</t>
  </si>
  <si>
    <t>Перфораторы электрические</t>
  </si>
  <si>
    <t>101-1924</t>
  </si>
  <si>
    <t>ФССЦ 101-1924 пр.№31/пр от 30.01.2014 г.</t>
  </si>
  <si>
    <t>Электроды диаметром 4 мм Э42А</t>
  </si>
  <si>
    <t>113-8040</t>
  </si>
  <si>
    <t>ФССЦ 113-8040 пр.№31/пр от 30.01.2014 г.</t>
  </si>
  <si>
    <t>Клей БМК-5к</t>
  </si>
  <si>
    <t>030203</t>
  </si>
  <si>
    <t>ФСЭМ (2009), сб.03,поз.0203</t>
  </si>
  <si>
    <t>Домкраты гидравлические грузоподъемностью 63 т</t>
  </si>
  <si>
    <t>030408</t>
  </si>
  <si>
    <t>ФСЭМ (2009), сб.03,поз.0408</t>
  </si>
  <si>
    <t>Лебедки электрические тяговым усилием 156,96 кН (16 т)</t>
  </si>
  <si>
    <t>400002</t>
  </si>
  <si>
    <t>ФСЭМ (2009), сб.40,поз.0002</t>
  </si>
  <si>
    <t>Автомобили бортовые, грузоподъемность до 8 т</t>
  </si>
  <si>
    <t>101-0813</t>
  </si>
  <si>
    <t>ФССЦ (2010) ч.1, раздел01, поз.0813</t>
  </si>
  <si>
    <t>Проволока стальная низкоуглеродистая разного назначения оцинкованная диаметром 3,0 мм</t>
  </si>
  <si>
    <t>101-0865</t>
  </si>
  <si>
    <t>ФССЦ (2010) ч.1, раздел01, поз.0865</t>
  </si>
  <si>
    <t>Роли свинцовые марки С1 толщиной 1,0 мм</t>
  </si>
  <si>
    <t>101-2478</t>
  </si>
  <si>
    <t>ФССЦ (2010) ч.1, раздел01, поз.2478</t>
  </si>
  <si>
    <t>Лента К226</t>
  </si>
  <si>
    <t>111-0086</t>
  </si>
  <si>
    <t>ФССЦ (2010) ч.1, раздел11, поз.0086</t>
  </si>
  <si>
    <t>Бирки маркировочные</t>
  </si>
  <si>
    <t>113-1786</t>
  </si>
  <si>
    <t>ФССЦ (2010) ч.1, раздел13, поз.1786</t>
  </si>
  <si>
    <t>Лак битумный БТ-123</t>
  </si>
  <si>
    <t>506-1362</t>
  </si>
  <si>
    <t>ФССЦ (2010) ч.5, раздел06, поз.1362</t>
  </si>
  <si>
    <t>Припои оловянно-свинцовые бессурьмянистые марки ПОС30</t>
  </si>
  <si>
    <t>509-0070</t>
  </si>
  <si>
    <t>ФССЦ (2010) ч.5, раздел09, поз.0070</t>
  </si>
  <si>
    <t>Кнопки монтажные</t>
  </si>
  <si>
    <t>1000 шт.</t>
  </si>
  <si>
    <t>ФСЭМ 030203 пр.№31/пр от 30.01.2014 г.</t>
  </si>
  <si>
    <t>Домкраты гидравлические грузоподъемностью 63-100 т</t>
  </si>
  <si>
    <t>030402</t>
  </si>
  <si>
    <t>ФСЭМ 030402 пр.№31/пр от 30.01.2014 г.</t>
  </si>
  <si>
    <t>Лебедки электрические тяговым усилием до 12,26 кН (1,25 т)</t>
  </si>
  <si>
    <t>ФССЦ 101-2478 пр.№31/пр от 30.01.2014 г.</t>
  </si>
  <si>
    <t>ФССЦ 113-1786 пр.№31/пр от 30.01.2014 г.</t>
  </si>
  <si>
    <t>ФССЦ 506-1362 пр.№31/пр от 30.01.2014 г.</t>
  </si>
  <si>
    <t>170300</t>
  </si>
  <si>
    <t>ФСЭМ 170300 пр.№31/пр от 30.01.2014 г.</t>
  </si>
  <si>
    <t>Машина монтажная для выполнения работ при прокладке и монтаже кабеля на базе автомобиля ГАЗ-66</t>
  </si>
  <si>
    <t>1-2035</t>
  </si>
  <si>
    <t>Рабочий монтажник среднего разряда 3,5</t>
  </si>
  <si>
    <t>1-1028</t>
  </si>
  <si>
    <t>Рабочий строитель среднего разряда 2,8</t>
  </si>
  <si>
    <t>1-1029</t>
  </si>
  <si>
    <t>Рабочий строитель среднего разряда 2,9</t>
  </si>
  <si>
    <t>021141</t>
  </si>
  <si>
    <t>ФСЭМ 021141 пр.№31/пр от 30.01.2014 г.</t>
  </si>
  <si>
    <t>Краны на автомобильном ходу при работе на других видах строительства 10 т</t>
  </si>
  <si>
    <t>021243</t>
  </si>
  <si>
    <t>ФСЭМ 021243 пр.№31/пр от 30.01.2014 г.</t>
  </si>
  <si>
    <t>Краны на гусеничном ходу при работе на других видах строительства до 16 т</t>
  </si>
  <si>
    <t>111100</t>
  </si>
  <si>
    <t>ФСЭМ 111100 пр.№31/пр от 30.01.2014 г.</t>
  </si>
  <si>
    <t>Вибратор глубинный</t>
  </si>
  <si>
    <t>331532</t>
  </si>
  <si>
    <t>ФСЭМ 331532 пр.№31/пр от 30.01.2014 г.</t>
  </si>
  <si>
    <t>Пила цепная электрическая</t>
  </si>
  <si>
    <t>101-0797</t>
  </si>
  <si>
    <t>ФССЦ 101-0797 пр.№31/пр от 30.01.2014 г.</t>
  </si>
  <si>
    <t>Проволока горячекатаная в мотках, диаметром 6,3-6,5 мм</t>
  </si>
  <si>
    <t>101-1668</t>
  </si>
  <si>
    <t>ФССЦ 101-1668 пр.№31/пр от 30.01.2014 г.</t>
  </si>
  <si>
    <t>Рогожа</t>
  </si>
  <si>
    <t>м2</t>
  </si>
  <si>
    <t>101-1805</t>
  </si>
  <si>
    <t>ФССЦ 101-1805 пр.№31/пр от 30.01.2014 г.</t>
  </si>
  <si>
    <t>Гвозди строительные</t>
  </si>
  <si>
    <t>102-0008</t>
  </si>
  <si>
    <t>ФССЦ 102-0008 пр.№31/пр от 30.01.2014 г.</t>
  </si>
  <si>
    <t>Лесоматериалы круглые хвойных пород для строительства диаметром 14-24 см, длиной 3-6,5 м</t>
  </si>
  <si>
    <t>м3</t>
  </si>
  <si>
    <t>102-0025</t>
  </si>
  <si>
    <t>ФССЦ 102-0025 пр.№31/пр от 30.01.2014 г.</t>
  </si>
  <si>
    <t>Бруски обрезные хвойных пород длиной 4-6,5 м, шириной 75-150 мм, толщиной 40-75 мм, III сорта</t>
  </si>
  <si>
    <t>102-0053</t>
  </si>
  <si>
    <t>ФССЦ 102-0053 пр.№31/пр от 30.01.2014 г.</t>
  </si>
  <si>
    <t>Доски обрезные хвойных пород длиной 4-6,5 м, шириной 75-150 мм, толщиной 25 мм, III сорта</t>
  </si>
  <si>
    <t>102-0061</t>
  </si>
  <si>
    <t>ФССЦ 102-0061 пр.№31/пр от 30.01.2014 г.</t>
  </si>
  <si>
    <t>Доски обрезные хвойных пород длиной 4-6,5 м, шириной 75-150 мм, толщиной 44 мм и более, III сорта</t>
  </si>
  <si>
    <t>203-0511</t>
  </si>
  <si>
    <t>ФССЦ 203-0511 пр.№31/пр от 30.01.2014 г.</t>
  </si>
  <si>
    <t>Щиты из досок толщиной 25 мм</t>
  </si>
  <si>
    <t>401-0023</t>
  </si>
  <si>
    <t>ФССЦ 401-0023 пр.№31/пр от 30.01.2014 г.</t>
  </si>
  <si>
    <t>Бетон тяжелый, крупность заполнителя более 40 мм, класс В7,5 (М 100)</t>
  </si>
  <si>
    <t>405-0253</t>
  </si>
  <si>
    <t>ФССЦ 405-0253 пр.№31/пр от 30.01.2014 г.</t>
  </si>
  <si>
    <t>Известь строительная негашеная комовая, сорт I</t>
  </si>
  <si>
    <t>411-0001</t>
  </si>
  <si>
    <t>ФССЦ 411-0001 пр.№31/пр от 30.01.2014 г.</t>
  </si>
  <si>
    <t>Вода</t>
  </si>
  <si>
    <t>1-1020</t>
  </si>
  <si>
    <t>Рабочий строитель среднего разряда 2</t>
  </si>
  <si>
    <t>110902</t>
  </si>
  <si>
    <t>ФСЭМ 110902 пр.№31/пр от 30.01.2014 г.</t>
  </si>
  <si>
    <t>Растворосмесители передвижные 250 л</t>
  </si>
  <si>
    <t>101-1324</t>
  </si>
  <si>
    <t>ФССЦ 101-1324 пр.№31/пр от 30.01.2014 г.</t>
  </si>
  <si>
    <t>Шлакопортландцемент общестроительного и специального назначения марки 400</t>
  </si>
  <si>
    <t>408-0142</t>
  </si>
  <si>
    <t>ФССЦ 408-0142 пр.№31/пр от 30.01.2014 г.</t>
  </si>
  <si>
    <t>Песок природный для строительных растворов мелкий</t>
  </si>
  <si>
    <t>330206</t>
  </si>
  <si>
    <t>ФСЭМ (2009), сб.33,поз.0206</t>
  </si>
  <si>
    <t>Дрели электрические</t>
  </si>
  <si>
    <t>ФССЦ (2010) ч.1, раздел01, поз.1963</t>
  </si>
  <si>
    <t>ФССЦ (2010) ч.1, раздел01, поз.2206</t>
  </si>
  <si>
    <t>ФССЦ (2010) ч.4, раздел05, поз.0219</t>
  </si>
  <si>
    <t>ФССЦ (2010) ч.5, раздел06, поз.1361</t>
  </si>
  <si>
    <t>101-3917</t>
  </si>
  <si>
    <t>ФССЦ 101-3917 пр.№31/пр от 30.01.2014 г.</t>
  </si>
  <si>
    <t>Шплинты проволочные</t>
  </si>
  <si>
    <t>204-0001</t>
  </si>
  <si>
    <t>ФССЦ 204-0001 пр.№31/пр от 30.01.2014 г.</t>
  </si>
  <si>
    <t>Горячекатаная арматурная сталь гладкая класса А-I, диаметром 6 мм</t>
  </si>
  <si>
    <t>ФССЦ (2010) ч.1, раздел01, поз.1977</t>
  </si>
  <si>
    <t>509-0156</t>
  </si>
  <si>
    <t>ФССЦ (2010) ч.5, раздел09, поз.0156</t>
  </si>
  <si>
    <t>Оконцеватели маркировочные</t>
  </si>
  <si>
    <t>101-0511</t>
  </si>
  <si>
    <t>ФССЦ 101-0511 пр.№31/пр от 30.01.2014 г.</t>
  </si>
  <si>
    <t>Лак пропиточный без растворителей АС-9115</t>
  </si>
  <si>
    <t>101-1714</t>
  </si>
  <si>
    <t>ФССЦ 101-1714 пр.№31/пр от 30.01.2014 г.</t>
  </si>
  <si>
    <t>502-0578</t>
  </si>
  <si>
    <t>ФССЦ 502-0578 пр.№31/пр от 30.01.2014 г.</t>
  </si>
  <si>
    <t>Провода монтажные с волокнистой или пленочной и поливинилхлоридной изоляцией марки МГШВЭ экранированные с двумя жилами из медной луженной проволоки сечением 0,50 мм</t>
  </si>
  <si>
    <t>506-1367</t>
  </si>
  <si>
    <t>ФССЦ 506-1367 пр.№31/пр от 30.01.2014 г.</t>
  </si>
  <si>
    <t>Припои оловянно-свинцовые малосурьмянистые марки ПОССу40-0,5</t>
  </si>
  <si>
    <t>101-0329</t>
  </si>
  <si>
    <t>ФССЦ 101-0329 пр.№31/пр от 30.01.2014 г.</t>
  </si>
  <si>
    <t>Клей 88-СА</t>
  </si>
  <si>
    <t>101-1482</t>
  </si>
  <si>
    <t>ФССЦ 101-1482 пр.№31/пр от 30.01.2014 г.</t>
  </si>
  <si>
    <t>Шурупы с полукруглой головкой 5х70 мм</t>
  </si>
  <si>
    <t>1-2042</t>
  </si>
  <si>
    <t>Рабочий монтажник среднего разряда 4,2</t>
  </si>
  <si>
    <t>101-2143</t>
  </si>
  <si>
    <t>ФССЦ 101-2143 пр.№31/пр от 30.01.2014 г.</t>
  </si>
  <si>
    <t>Краска</t>
  </si>
  <si>
    <t>ФСЭМ 330206 пр.№31/пр от 30.01.2014 г.</t>
  </si>
  <si>
    <t>ФССЦ (2010) ч.1, раздел01, поз.1665</t>
  </si>
  <si>
    <t>ФССЦ (2010) ч.1, раздел01, поз.1959</t>
  </si>
  <si>
    <t>ФССЦ (2010) ч.1, раздел01, поз.2493</t>
  </si>
  <si>
    <t>ФССЦ (2010) ч.1, раздел10, поз.0113</t>
  </si>
  <si>
    <t>ФССЦ (2010) ч.5, раздел06, поз.0855</t>
  </si>
  <si>
    <t>ФССЦ (2010) ч.5, раздел07, поз.0702</t>
  </si>
  <si>
    <t>ФССЦ (2010) ч.5, раздел09, поз.0056</t>
  </si>
  <si>
    <t>1-2044</t>
  </si>
  <si>
    <t>Рабочий монтажник среднего разряда 4,4</t>
  </si>
  <si>
    <t>101-0310</t>
  </si>
  <si>
    <t>ФССЦ 101-0310 пр.№31/пр от 30.01.2014 г.</t>
  </si>
  <si>
    <t>101-0322</t>
  </si>
  <si>
    <t>ФССЦ 101-0322 пр.№31/пр от 30.01.2014 г.</t>
  </si>
  <si>
    <t>Керосин для технических целей марок КТ-1, КТ-2</t>
  </si>
  <si>
    <t>101-1356</t>
  </si>
  <si>
    <t>ФССЦ 101-1356 пр.№31/пр от 30.01.2014 г.</t>
  </si>
  <si>
    <t>Цемент для приготовления раствора в построечных условиях и в других подобных случаях</t>
  </si>
  <si>
    <t>101-1641</t>
  </si>
  <si>
    <t>ФССЦ 101-1641 пр.№31/пр от 30.01.2014 г.</t>
  </si>
  <si>
    <t>Сталь угловая равнополочная, марка стали ВСт3кп2, размером 50x50x5 мм</t>
  </si>
  <si>
    <t>101-2548</t>
  </si>
  <si>
    <t>ФССЦ 101-2548 пр.№31/пр от 30.01.2014 г.</t>
  </si>
  <si>
    <t>Сталь полосовая 40х4 мм</t>
  </si>
  <si>
    <t>110-0014</t>
  </si>
  <si>
    <t>ФССЦ 110-0014 пр.№31/пр от 30.01.2014 г.</t>
  </si>
  <si>
    <t>Глухари</t>
  </si>
  <si>
    <t>110-0221</t>
  </si>
  <si>
    <t>ФССЦ 110-0221 пр.№31/пр от 30.01.2014 г.</t>
  </si>
  <si>
    <t>Проволока стальная оцинкованная для воздушных линий связи, диаметр 1,5 мм</t>
  </si>
  <si>
    <t>113-0342</t>
  </si>
  <si>
    <t>ФССЦ 113-0342 пр.№31/пр от 30.01.2014 г.</t>
  </si>
  <si>
    <t>Эмаль КЧ-728 белая</t>
  </si>
  <si>
    <t>502-0581</t>
  </si>
  <si>
    <t>ФССЦ 502-0581 пр.№31/пр от 30.01.2014 г.</t>
  </si>
  <si>
    <t>Провода кроссовые станционные с изоляцией из поливинилхлоридного пластиката марки ПКСВ с двумя медными однопроволочными жилами диаметром 0,5 мм</t>
  </si>
  <si>
    <t>509-0112</t>
  </si>
  <si>
    <t>ФССЦ 509-0112 пр.№31/пр от 30.01.2014 г.</t>
  </si>
  <si>
    <t>Наконечники кабельные латунные сечением жилы 2,5 мм2, диаметр 10 мм, длиной 25 мм</t>
  </si>
  <si>
    <t>509-0859</t>
  </si>
  <si>
    <t>ФССЦ 509-0859 пр.№31/пр от 30.01.2014 г.</t>
  </si>
  <si>
    <t>Лакоткань изоляционная хлопчатобумажная ЛХБ толщиной 0,2 мм</t>
  </si>
  <si>
    <t>1-2048</t>
  </si>
  <si>
    <t>Рабочий монтажник среднего разряда 4,8</t>
  </si>
  <si>
    <t>101-2568</t>
  </si>
  <si>
    <t>ФССЦ 101-2568 пр.№31/пр от 30.01.2014 г.</t>
  </si>
  <si>
    <t>Флюс ЛТИ-1</t>
  </si>
  <si>
    <t>502-0580</t>
  </si>
  <si>
    <t>ФССЦ 502-0580 пр.№31/пр от 30.01.2014 г.</t>
  </si>
  <si>
    <t>Провода телефонные распределительные однопарные марки ТРВ с медными однопроволочными жилами диаметром 0,5 мм с поливинилхлоридной изоляцией</t>
  </si>
  <si>
    <t>502-0601</t>
  </si>
  <si>
    <t>ФССЦ 502-0601 пр.№31/пр от 30.01.2014 г.</t>
  </si>
  <si>
    <t>Провода с поливилхлоридной изоляцией для электрических установок марки ПВ1 с медной жилой ограниченной гибкости сечением 5 мм2</t>
  </si>
  <si>
    <t>503-0465</t>
  </si>
  <si>
    <t>ФССЦ 503-0465 пр.№31/пр от 30.01.2014 г.</t>
  </si>
  <si>
    <t>Подрозетники сборные деревянные, диаметр 60 мм</t>
  </si>
  <si>
    <t>509-0860</t>
  </si>
  <si>
    <t>ФССЦ 509-0860 пр.№31/пр от 30.01.2014 г.</t>
  </si>
  <si>
    <t>Прессшпан листовой, марки А</t>
  </si>
  <si>
    <t>ФССЦ (2010) ч.1, раздел01, поз.0091</t>
  </si>
  <si>
    <t>ФССЦ (2010) ч.1, раздел01, поз.0117</t>
  </si>
  <si>
    <t>ФССЦ (2010) ч.1, раздел01, поз.0490</t>
  </si>
  <si>
    <t>ФССЦ (2010) ч.1, раздел01, поз.1851</t>
  </si>
  <si>
    <t>ФССЦ (2010) ч.1, раздел01, поз.2073</t>
  </si>
  <si>
    <t>ФССЦ (2010) ч.1, раздел01, поз.2501</t>
  </si>
  <si>
    <t>ФССЦ (2010) ч.1, раздел01, поз.2570</t>
  </si>
  <si>
    <t>ФССЦ (2010) ч.5, раздел02, поз.0423</t>
  </si>
  <si>
    <t>ФССЦ (2010) ч.5, раздел09, поз.0828</t>
  </si>
  <si>
    <t>040504</t>
  </si>
  <si>
    <t>ФСЭМ 040504 пр.№31/пр от 30.01.2014 г.</t>
  </si>
  <si>
    <t>Аппарат для газовой сварки и резки</t>
  </si>
  <si>
    <t>150702</t>
  </si>
  <si>
    <t>ФСЭМ 150702 пр.№31/пр от 30.01.2014 г.</t>
  </si>
  <si>
    <t>Трубоукладчики для труб диаметром до 700 мм грузоподъемностью 12,5 т</t>
  </si>
  <si>
    <t>330301</t>
  </si>
  <si>
    <t>ФСЭМ 330301 пр.№31/пр от 30.01.2014 г.</t>
  </si>
  <si>
    <t>Машины шлифовальные электрические</t>
  </si>
  <si>
    <t>101-0324</t>
  </si>
  <si>
    <t>ФССЦ 101-0324 пр.№31/пр от 30.01.2014 г.</t>
  </si>
  <si>
    <t>Кислород технический газообразный</t>
  </si>
  <si>
    <t>101-1518</t>
  </si>
  <si>
    <t>ФССЦ 101-1518 пр.№31/пр от 30.01.2014 г.</t>
  </si>
  <si>
    <t>Электроды диаметром 4 мм Э50А</t>
  </si>
  <si>
    <t>101-1671</t>
  </si>
  <si>
    <t>ФССЦ 101-1671 пр.№31/пр от 30.01.2014 г.</t>
  </si>
  <si>
    <t>Поковки простые строительные /скобы, закрепы, хомуты и т,п,/ массой до 1,6 кг</t>
  </si>
  <si>
    <t>101-2278</t>
  </si>
  <si>
    <t>ФССЦ 101-2278 пр.№31/пр от 30.01.2014 г.</t>
  </si>
  <si>
    <t>Пропан-бутан, смесь техническая</t>
  </si>
  <si>
    <t>105-0071</t>
  </si>
  <si>
    <t>ФССЦ 105-0071 пр.№31/пр от 30.01.2014 г.</t>
  </si>
  <si>
    <t>Шпалы непропитанные для железных дорог 1 тип</t>
  </si>
  <si>
    <t>201-0835</t>
  </si>
  <si>
    <t>ФССЦ 201-0835 пр.№31/пр от 30.01.2014 г.</t>
  </si>
  <si>
    <t>Подкладки металлические</t>
  </si>
  <si>
    <t>101-0116</t>
  </si>
  <si>
    <t>ФССЦ 101-0116 пр.№31/пр от 30.01.2014 г.</t>
  </si>
  <si>
    <t>Винты с полукруглой головкой длиной 55-120 мм</t>
  </si>
  <si>
    <t>101-0380</t>
  </si>
  <si>
    <t>ФССЦ 101-0380 пр.№31/пр от 30.01.2014 г.</t>
  </si>
  <si>
    <t>Краски масляные и алкидные белила густотертые литопонные МА-021</t>
  </si>
  <si>
    <t>101-1825</t>
  </si>
  <si>
    <t>ФССЦ 101-1825 пр.№31/пр от 30.01.2014 г.</t>
  </si>
  <si>
    <t>Олифа натуральная</t>
  </si>
  <si>
    <t>102-0049</t>
  </si>
  <si>
    <t>ФССЦ 102-0049 пр.№31/пр от 30.01.2014 г.</t>
  </si>
  <si>
    <t>Доски обрезные хвойных пород длиной 4-6,5 м, шириной 75-150, мм толщиной 19-22 мм, III сорта</t>
  </si>
  <si>
    <t>113-0003</t>
  </si>
  <si>
    <t>ФССЦ 113-0003 пр.№31/пр от 30.01.2014 г.</t>
  </si>
  <si>
    <t>Ацетон технический, сорт I</t>
  </si>
  <si>
    <t>1-2043</t>
  </si>
  <si>
    <t>Рабочий монтажник среднего разряда 4,3</t>
  </si>
  <si>
    <t>101-1480</t>
  </si>
  <si>
    <t>ФССЦ 101-1480 пр.№31/пр от 30.01.2014 г.</t>
  </si>
  <si>
    <t>Шурупы с полукруглой головкой 3,5х35 мм</t>
  </si>
  <si>
    <t>101-1483</t>
  </si>
  <si>
    <t>ФССЦ 101-1483 пр.№31/пр от 30.01.2014 г.</t>
  </si>
  <si>
    <t>Шурупы с полукруглой головкой 6х40 мм</t>
  </si>
  <si>
    <t>102-0057</t>
  </si>
  <si>
    <t>ФССЦ 102-0057 пр.№31/пр от 30.01.2014 г.</t>
  </si>
  <si>
    <t>Доски обрезные хвойных пород длиной 4-6,5 м, шириной 75-150 мм, толщиной 32-40 мм, III сорта</t>
  </si>
  <si>
    <t>101-0424</t>
  </si>
  <si>
    <t>ФССЦ 101-0424 пр.№31/пр от 30.01.2014 г.</t>
  </si>
  <si>
    <t>Краски масляные и алкидные, готовые к применению белила цинковые МА-15</t>
  </si>
  <si>
    <t>021311</t>
  </si>
  <si>
    <t>ФСЭМ 021311 пр.№31/пр от 30.01.2014 г.</t>
  </si>
  <si>
    <t>Краны на железнодорожном ходу 10 т</t>
  </si>
  <si>
    <t>132601</t>
  </si>
  <si>
    <t>ФСЭМ 132601 пр.№31/пр от 30.01.2014 г.</t>
  </si>
  <si>
    <t>Платформы широкой колеи 71 т</t>
  </si>
  <si>
    <t>132801</t>
  </si>
  <si>
    <t>ФСЭМ 132801 пр.№31/пр от 30.01.2014 г.</t>
  </si>
  <si>
    <t>Тепловозы широкой колеи маневровые 552 кВт (750 л.с.)</t>
  </si>
  <si>
    <t>101-0812</t>
  </si>
  <si>
    <t>ФССЦ 101-0812 пр.№31/пр от 30.01.2014 г.</t>
  </si>
  <si>
    <t>Проволока стальная низкоуглеродистая разного назначения оцинкованная диаметром 1,6 мм</t>
  </si>
  <si>
    <t>101-0842</t>
  </si>
  <si>
    <t>ФССЦ 101-0842 пр.№31/пр от 30.01.2014 г.</t>
  </si>
  <si>
    <t>Растворитель марки Р-7</t>
  </si>
  <si>
    <t>113-0343</t>
  </si>
  <si>
    <t>ФССЦ 113-0343 пр.№31/пр от 30.01.2014 г.</t>
  </si>
  <si>
    <t>Эмаль ХВ-1100 серая</t>
  </si>
  <si>
    <t>507-0704</t>
  </si>
  <si>
    <t>ФССЦ 507-0704 пр.№31/пр от 30.01.2014 г.</t>
  </si>
  <si>
    <t>Трубка полихлорвиниловая толщиной стенки 0,6 мм электромонтажная</t>
  </si>
  <si>
    <t>101-2455</t>
  </si>
  <si>
    <t>ФССЦ 101-2455 пр.№31/пр от 30.01.2014 г.</t>
  </si>
  <si>
    <t>Трубки резиновые технические для автомобилей АвтоВАЗа и других заводов</t>
  </si>
  <si>
    <t>509-0057</t>
  </si>
  <si>
    <t>ФССЦ 509-0057 пр.№31/пр от 30.01.2014 г.</t>
  </si>
  <si>
    <t>Наконечники кабельные П6-4Д-МУЗ</t>
  </si>
  <si>
    <t>1-2033</t>
  </si>
  <si>
    <t>Рабочий монтажник среднего разряда 3,3</t>
  </si>
  <si>
    <t>ФСЭМ 030401 пр.№31/пр от 30.01.2014 г.</t>
  </si>
  <si>
    <t>ФССЦ 101-2036 пр.№31/пр от 30.01.2014 г.</t>
  </si>
  <si>
    <t>ФССЦ 113-0227 пр.№31/пр от 30.01.2014 г.</t>
  </si>
  <si>
    <t>ФССЦ 509-0042 пр.№31/пр от 30.01.2014 г.</t>
  </si>
  <si>
    <t>1-2039</t>
  </si>
  <si>
    <t>Рабочий монтажник среднего разряда 3,9</t>
  </si>
  <si>
    <t>101-1964</t>
  </si>
  <si>
    <t>ФССЦ 101-1964 пр.№31/пр от 30.01.2014 г.</t>
  </si>
  <si>
    <t>Шпагат бумажный</t>
  </si>
  <si>
    <t>101-2365</t>
  </si>
  <si>
    <t>ФССЦ 101-2365 пр.№31/пр от 30.01.2014 г.</t>
  </si>
  <si>
    <t>Нитки швейные</t>
  </si>
  <si>
    <t>ФССЦ 101-3914 пр.№31/пр от 30.01.2014 г.</t>
  </si>
  <si>
    <t>111-0087</t>
  </si>
  <si>
    <t>ФССЦ 111-0087 пр.№31/пр от 30.01.2014 г.</t>
  </si>
  <si>
    <t>Бирки-оконцеватели</t>
  </si>
  <si>
    <t>201-0843</t>
  </si>
  <si>
    <t>ФССЦ 201-0843 пр.№31/пр от 30.01.2014 г.</t>
  </si>
  <si>
    <t>Конструкции стальные индивидуальные решетчатые сварные массой до 0,1 т</t>
  </si>
  <si>
    <t>509-0090</t>
  </si>
  <si>
    <t>ФССЦ 509-0090 пр.№31/пр от 30.01.2014 г.</t>
  </si>
  <si>
    <t>Перемычки гибкие, тип ПГС-50</t>
  </si>
  <si>
    <t>509-1210</t>
  </si>
  <si>
    <t>ФССЦ 509-1210 пр.№31/пр от 30.01.2014 г.</t>
  </si>
  <si>
    <t>Вазелин технический</t>
  </si>
  <si>
    <t>1-1040</t>
  </si>
  <si>
    <t>Рабочий строитель среднего разряда 4</t>
  </si>
  <si>
    <t>101-0063</t>
  </si>
  <si>
    <t>ФССЦ 101-0063 пр.№31/пр от 30.01.2014 г.</t>
  </si>
  <si>
    <t>Ацетилен растворенный технический марки А</t>
  </si>
  <si>
    <t>101-0069</t>
  </si>
  <si>
    <t>ФССЦ 101-0069 пр.№31/пр от 30.01.2014 г.</t>
  </si>
  <si>
    <t>Бензин авиационный Б-70</t>
  </si>
  <si>
    <t>101-1375</t>
  </si>
  <si>
    <t>ФССЦ 101-1375 пр.№31/пр от 30.01.2014 г.</t>
  </si>
  <si>
    <t>Шпатлевка В-МЧ-0071, МЧ-0054</t>
  </si>
  <si>
    <t>101-2467</t>
  </si>
  <si>
    <t>ФССЦ 101-2467 пр.№31/пр от 30.01.2014 г.</t>
  </si>
  <si>
    <t>Растворитель марки Р-4</t>
  </si>
  <si>
    <t>113-0122</t>
  </si>
  <si>
    <t>ФССЦ 113-0122 пр.№31/пр от 30.01.2014 г.</t>
  </si>
  <si>
    <t>Отвердитель № 1</t>
  </si>
  <si>
    <t>1-1039</t>
  </si>
  <si>
    <t>Рабочий строитель среднего разряда 3,9</t>
  </si>
  <si>
    <t>030954</t>
  </si>
  <si>
    <t>ФСЭМ 030954 пр.№31/пр от 30.01.2014 г.</t>
  </si>
  <si>
    <t>Подъемники грузоподъемностью до 500 кг одномачтовые, высота подъема 45 м</t>
  </si>
  <si>
    <t>101-1481</t>
  </si>
  <si>
    <t>ФССЦ 101-1481 пр.№31/пр от 30.01.2014 г.</t>
  </si>
  <si>
    <t>Шурупы с полукруглой головкой 4x40 мм</t>
  </si>
  <si>
    <t>ФССЦ (2010) ч.1, раздел01, поз.2354</t>
  </si>
  <si>
    <t>ФССЦ (2010) ч.1, раздел01, поз.0329</t>
  </si>
  <si>
    <t>ФССЦ (2010) ч.1, раздел01, поз.1482</t>
  </si>
  <si>
    <t>1-2041</t>
  </si>
  <si>
    <t>Рабочий монтажник среднего разряда 4,1</t>
  </si>
  <si>
    <t>ФССЦ (2010) ч.9, раздел99, поз.0005</t>
  </si>
  <si>
    <t>101-1809</t>
  </si>
  <si>
    <t>ФССЦ 101-1809 пр.№31/пр от 30.01.2014 г.</t>
  </si>
  <si>
    <t>Болты высокопрочные</t>
  </si>
  <si>
    <t>Сервер распознавания Orwell 2K-base. Proliant DL380e Gen8 E5-2420v2 Rack(2U)/Xeon6C 2.2GHz(15Mb), модуль памяти 4 GB (3х4GB), 500GBх2, HDD 10*2Tb*10, Рlug Redundant Power Suppy HE 750W, ОС WinSvrStd 2012, USB-ключ защиты EIKеу, инструкция по доступу, SQLCAL 2014 ALNG Emb MVL DvcCaL. ПО Orwell 2k "Видеоканал с видеоаналитикой " на 12в/к    Цена 1377750,00/1,18/3,21*1,042</t>
  </si>
  <si>
    <t>Сервер баз данных Orwell 2K-base. Proliant DL380e Gen8 v2 E3-1230v3 NHP (1U)/Xeon4C 3.3GHz(85Mb)/1x4GbUD-12800, модуль памяти 4 GB (1х4GB), 500GBх2, салазки HP 1U,ОС WinSvrStd 2012, SQLCAL 2014 ALNG Emb MVL                                                           Цена 272400 ,00/1,18/3,21*1,042</t>
  </si>
  <si>
    <t>Компьютер:  Рабочая станция для АРМ Администратора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                                              Цена325689:,00/1.18/3,21*1,042</t>
  </si>
  <si>
    <t>Компьютер:  Рабочая станция для АРМ Оператора (диспетчера)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Цена 325689/1,18/3,21*1,042</t>
  </si>
  <si>
    <t>VIP-X1600-B Базовый блок для установки до 4х видеомодулей, подключение до 2х БП (VIPX1600PS); 2 порта Gigabit Ethernet; 5 индикаторов состояния; прямое подключение iSCSI RAID; монтаж в 19" стойку, высота 1U                                                                             Цена: 37929,00/1,18/3,21*1,042</t>
  </si>
  <si>
    <t>VIP X1600 XF 4-CH ENCODER MODULE W AUDIO; Модуль 4-кананальный, кодирование H.264/JPEG; разрешение до 4CIF (704х576) 25к/с независимо на каждый канал; 4 аудио входа, кодирование G711, 300Гц-34кГц; 4 тревожных входа, 1 релейный выход, COM-порт RS232/422/485 Дополнительно IVA (MVC-FIVA4-ENC4)                                                                        Цена:46390,00/1,18/3,21*1,042</t>
  </si>
  <si>
    <t>Поправка: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 Поправка: Прил._м.10.3, п.1  Наименование:  При монтаже оборудования в кабинах на мачтах или башнях при высоте: свыше 5 до 30 м.</t>
  </si>
  <si>
    <t>Поправка: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  Поправка: Прил._м.10.3, п.1  Наименование:  При монтаже оборудования в кабинах на мачтах или башнях при высоте: свыше 5 до 30 м.</t>
  </si>
  <si>
    <t>Поправка: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</t>
  </si>
  <si>
    <t>Кабель до 35 кВ в проложенных трубах, блоках и коробах, масса 1 м кабеля до 1 кг. Кабель коаксиальный радиочастотный для систем кабельного/спутникового телевидения и виждеонаблюдения (РК 75) групповой прокладки с пониженным дымо и газовыделением.   РК 75-4,8-331 фнг (С) -HF Спецкабель</t>
  </si>
  <si>
    <t>Центральный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  Централизованное бюро пропусков с электронной системой заявок (ЭСЗиБП)                    Цена: 1535540,00/1,18/3,21*1,042</t>
  </si>
  <si>
    <t>Зеркальный  сервер БД Senesys Бюро пропусков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                                                                Цена: 975520,00/1,18/3,21*1,042</t>
  </si>
  <si>
    <t>Сервер - репликаций Бюро пропусков и СКУД   HP Proliant  DL320е Gen8 v2E3-1230v3 NHP (1U)/Xeon4С 3.3GHz(8Mb), HDD 500GBх2, ОЗУ 4GB(1х4GB), Салазки HР 1U,  ОС WinSvrStd2012 R2 RUS OLP c 2 Proc, SQL Server SQLSvrStdCore 2014 ALNg Emb MVL 2Lic Corelic х 2                                                                                  Цена:532000,00 /1,18/3,21 *1.042</t>
  </si>
  <si>
    <t>Компьютер:  Рабочая станция для АРМ Администратора  Бюро пропусков .  HP Z420  Xeon E5-1620v2, 8GB (4х2GB) , HDD 1Tb, ОС Win7Pro64, Видеокарта  PCI-E 2048МB АSUS. ПО "АРМ Администратора" (администратор системы, конфигурирование маршрутов заявки)                             Цена: :242150,00/1.18/3,21*1,042</t>
  </si>
  <si>
    <t>Компьютер:  Рабочая станция для АРМ Оператора  Бюро пропусков  HP Z420  Xeon E5-1620v2, 8GB (4х2GB) , HDD 1Tb, ОС Win7Pro64, Видеокарта  PCI-E 2048МB АSUS ПО " Удаленное рабочее место подачи и утверждения заявок"                                                     Цена: :376200,00/1.18/3,21*1,042</t>
  </si>
  <si>
    <t>Компьютер:  Рабочая станция для АРМ Оператора Бюро пропусков   HP Z420  Xeon E5-1620v2, 8GB (4х2GB) , HDD 1Tb, ОС Win7Pro64, Видеокарта  PCI-E 2048МB АSUS. ПО  "АРМ Оператора "( оформление пропусков: печать пропуска, сканирование паспорта)   Цена: :242300,00/1.18/3,21*1,042</t>
  </si>
  <si>
    <t>Компьютер:  Рабочая станция для АРМ Администратора СКУД HP Z420  Xeon E5-1620v2, 8GB (4х2GB) , HDD 1Tb, ОС Win7Pro64, Видеокарта  PCI-E 2048МB АSUS  ПО клиентского приложения  АРМ Администратора"                                                        Цена: :222000,00/1.18/3,21*1,042</t>
  </si>
  <si>
    <t>Компьютер:  Рабочая станция для АРМ Оператора (диспетчера)  СКУД HP Z420  Xeon E5-1620v2, 8GB (4х2GB) , HDD 1Tb, ОС Win7Pro64, Видеокарта  PCI-E 2048МB АSUS ПО клиентского приложения  АРМ Оператора (диспетчера) СКУД                                           Цена: :222000,00/1.18/3,21*1,042</t>
  </si>
  <si>
    <t>Центральный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EL-Key. Электронная картотека БД сотрудников , отображение персональных данных клиента при его идентификации . Лицензия до 3000 пользователей .  ПО Модуль учета  рабочего  времени, генерация отчетов по совокупности задаваемых параметров. Распределенная дежурная управляющая система СКУД и Охранной сигнализации, модуль InNet. Лицензия до 1000 точек                                                     Цена: 2349200,00/1,18/3,21*1,042</t>
  </si>
  <si>
    <t>Зеркальный  сервер  БД СКУД  Senesys    HP Proliant,  DL380e Gen8 E5-2420, НDD 2*500Gb, HDD 2*2Tb, модуль памяти 4Gbx3, блок питания 750W, Форм фактор 2U, Rackmount 19", ОС WinSvrStd 2012R2 RUS OLP C 2Proc, SQL Server SQLSvrStdCore 2014 ALNG Emb MVL 2Lic Corelic х 3, USB- ключ защиты EL-Key . Электронная картотека БД сотрудников , отображение персональных данных клиента при его идентификации . Лицензия до 3000 пользователей . ПО Модуль учета  рабочего  времени, генерация отчетов по совокупности задаваемых параметров         Цена: 1344400,00/1,18/3,21*1,042</t>
  </si>
  <si>
    <t>Сервер - арбитр СКУД  HP Proliant  DL320е Gen8 v2E3-1230v3 NHP (1U)/Xeon4С 3.3GHz(8Mb), HDD 500GBх2, ОЗУ 4GB(1х4GB), Салазки HР 1U,  ОС WinSvrStd2012 R2 RUS OLP c 2 Proc,  SQL Server SQLSvrStdCore 2014 ALNG Emb MVL 2Lic Corelic х 2                                    Цена :492240,00 /1,18/3,21*1.042</t>
  </si>
  <si>
    <t>Автоматический шлагбаум  САМЕ GARD 4040/4 . Комплект: тумба шлагбаума , блок управления  для G2080/G4040, круглая автоматическая стрела  4 м ( ф-я антиветер) , пружина балансировочная , сигнальная лампа на тумбу шлагбаума, дюролайт со светодиодами ( 8 метров)), светоодражающие наклейки (спецсерия), кабель для подключнения дюролайта.                                                                       Цена: 69800,00/1,18/3,21*1,042*1,008</t>
  </si>
  <si>
    <t>Поправка: МДС 81-35.2004, прил.1, т.1, п.7  Наименование:  Строительство новых объектов в стесненных условиях: на территориях действующих предприятий, имеющих разветвленную сеть транспортных и инженерных коммуникаций и стесненные условия для складирования материалов  Поправка: МДС 81-35.2004, п.4.7  Наименование: 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</si>
  <si>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12. Электромагнитный замок, врезной (сдвиговый) . AL-400SH  с комплектом монтажа MKAL-250S GLASS</t>
  </si>
  <si>
    <t>Электрическая проверка и настройка устройства автоматического ввода программ -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параметров, Распределенная дежурная управляющая система СКУД и Охранной сигнализации .</t>
  </si>
  <si>
    <t>Электрическая проверка и настройка устройства автоматического ввода программ Зеркальный сервер БД СКУД Senesys . ПО " Электронная картотека БД сотрудников, отражение персональных данных клиента, Модуль учета рабочего времени , генерация отчетов по совокупности задаваемых параметров"</t>
  </si>
  <si>
    <t>Поправка: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</t>
  </si>
  <si>
    <t>Поправка: МДС 81-35.2004, п.4.7  Наименование: 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  Поправка: МДС 81-35.2004, прил.1, т.1, п.3  Наименование: 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 или движения транспорта по внутрицеховым путям.</t>
  </si>
  <si>
    <t>Кабель  волоконно-оптический 50/125 (ОМ2) многомодовый, 8 волокон , плотное буферное покрытие  , для внутренней прокладки (-25С +75С) (tight butter), FR-PVC    MTA-5-08/VT-D-KV  оранжевый   Teldor                                                                            Цена:$2,27*42,87/1,18/5,45*1,05</t>
  </si>
  <si>
    <t>(наименование стройки)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</si>
  <si>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</si>
  <si>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</si>
  <si>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</si>
  <si>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</si>
  <si>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</si>
  <si>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</si>
  <si>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</si>
  <si>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</si>
  <si>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</si>
  <si>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</si>
  <si>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</si>
  <si>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</si>
  <si>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</si>
  <si>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</si>
  <si>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</si>
  <si>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</si>
  <si>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</si>
  <si>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</si>
  <si>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</si>
  <si>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</si>
  <si>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</si>
  <si>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</si>
  <si>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</si>
  <si>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</si>
  <si>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 xml:space="preserve">Составлена в ценах январь 2000 года </t>
  </si>
  <si>
    <r>
      <t>BOSCH NBN-71022-В.  IP видеокамера Dinjon 7000 HD1080p (Full HD)                                                          Цена : 39456,00/1,18/3,21*1,042</t>
    </r>
    <r>
      <rPr>
        <i/>
        <sz val="10"/>
        <rFont val="Arial"/>
        <family val="2"/>
        <charset val="204"/>
      </rPr>
      <t xml:space="preserve">
Базисная стоимость: 10 416,60 = (39 456 / 1,18) / 3,21</t>
    </r>
  </si>
  <si>
    <r>
      <t>BOSCH LVF-5005C-S0940. Объектив 1/2,5", СS-mount                                                                                            Цена :12488,00/1,18/3,21*1,042</t>
    </r>
    <r>
      <rPr>
        <i/>
        <sz val="10"/>
        <rFont val="Arial"/>
        <family val="2"/>
        <charset val="204"/>
      </rPr>
      <t xml:space="preserve">
Базисная стоимость: 3 296,90 = (12 488 / 1,18) / 3,21</t>
    </r>
  </si>
  <si>
    <r>
      <t>BOSCH UHO-HBGS-50. Уличный термокожух с обогревателем , вентилятором, размораживателем стекла и солнецезащитным козырьком.                  Цена : 9933,00/1,18/3,21*1,042</t>
    </r>
    <r>
      <rPr>
        <i/>
        <sz val="10"/>
        <rFont val="Arial"/>
        <family val="2"/>
        <charset val="204"/>
      </rPr>
      <t xml:space="preserve">
Базисная стоимость: 2 622,37 = (9 933 / 1,18) / 3,21</t>
    </r>
  </si>
  <si>
    <r>
      <t>BOSCH LTC 9215/00  Кроншетйн настенный для кожухов, длина 309мм , светло-серый                       Цена : 1460,00/1,18/3,21*1,042</t>
    </r>
    <r>
      <rPr>
        <i/>
        <sz val="10"/>
        <rFont val="Arial"/>
        <family val="2"/>
        <charset val="204"/>
      </rPr>
      <t xml:space="preserve">
Базисная стоимость: 385,45 = (1 460 / 1,18) / 3,21</t>
    </r>
  </si>
  <si>
    <r>
      <t>BOSCH NIN-50022-V3.  Купольная IP-камера , 1/2.7 " CMOS                                                                              Цена : 31675,00/1,18/3,21*1,042</t>
    </r>
    <r>
      <rPr>
        <i/>
        <sz val="10"/>
        <rFont val="Arial"/>
        <family val="2"/>
        <charset val="204"/>
      </rPr>
      <t xml:space="preserve">
Базисная стоимость: 8 362,37 = (31 675 / 1,18) / 3,21</t>
    </r>
  </si>
  <si>
    <r>
      <t>BOSCH VG5-7220-EPC4. Поворотная камера для уличной установки AutoDome G5 HD                            Цена :156727,00/1,18/3,21*1,042</t>
    </r>
    <r>
      <rPr>
        <i/>
        <sz val="10"/>
        <rFont val="Arial"/>
        <family val="2"/>
        <charset val="204"/>
      </rPr>
      <t xml:space="preserve">
Базисная стоимость: 41 376,79 = (156 727 / 1,18) / 3,21</t>
    </r>
  </si>
  <si>
    <r>
      <t>BOSCH  VG4-A-PA2  Кроншетйн , 230 VAC белый            Цена :12252,00/1,18/3,21*1,042</t>
    </r>
    <r>
      <rPr>
        <i/>
        <sz val="10"/>
        <rFont val="Arial"/>
        <family val="2"/>
        <charset val="204"/>
      </rPr>
      <t xml:space="preserve">
Базисная стоимость: 3 234,60 = (12 252 / 1,18) / 3,21</t>
    </r>
  </si>
  <si>
    <r>
      <t>BOSCH VUC-1055-F211 Фиксированная аналоговая купольная камера , ПЗС матрица 1/4 ", 960Н, 976х582  Цена :8262,00/1,18/3,21*1,042</t>
    </r>
    <r>
      <rPr>
        <i/>
        <sz val="10"/>
        <rFont val="Arial"/>
        <family val="2"/>
        <charset val="204"/>
      </rPr>
      <t xml:space="preserve">
Базисная стоимость: 2 181,21 = (8 262 / 1,18) / 3,21</t>
    </r>
  </si>
  <si>
    <r>
      <t>Блок питания  Моллюск - 12/1,5                                         Цена :340,00/1,18/3,21*1,042</t>
    </r>
    <r>
      <rPr>
        <i/>
        <sz val="10"/>
        <rFont val="Arial"/>
        <family val="2"/>
        <charset val="204"/>
      </rPr>
      <t xml:space="preserve">
Базисная стоимость: 89,76 = (340 / 1,18) / 3,21</t>
    </r>
  </si>
  <si>
    <r>
      <t>Инфрокрасный прожектор UFLED30-8BD                         Цена :31263,00/1,18/3,21*1,042</t>
    </r>
    <r>
      <rPr>
        <i/>
        <sz val="10"/>
        <rFont val="Arial"/>
        <family val="2"/>
        <charset val="204"/>
      </rPr>
      <t xml:space="preserve">
Базисная стоимость: 26 494,07 = (31 263 / 1,18) / 1</t>
    </r>
  </si>
  <si>
    <r>
      <t>Бок питания  UPA-2450-50                                                  Цена :2335,00/1,18/3,21*1,042</t>
    </r>
    <r>
      <rPr>
        <i/>
        <sz val="10"/>
        <rFont val="Arial"/>
        <family val="2"/>
        <charset val="204"/>
      </rPr>
      <t xml:space="preserve">
Базисная стоимость: 1 978,81 = (2 335 / 1,18) / 1</t>
    </r>
  </si>
  <si>
    <r>
      <t>Сервер распознавания Orwell 2K-base. Proliant DL380e Gen8 E5-2420v2 Rack(2U)/Xeon6C 2.2GHz(15Mb), модуль памяти 4 GB (3х4GB), 500GBх2, HDD 10*2Tb*10, Рlug Redundant Power Suppy HE 750W, ОС WinSvrStd 2012, USB-ключ защиты EIKеу, инструкция по доступу, SQLCAL 2014 ALNG Emb MVL DvcCaL. ПО Orwell 2k "Видеоканал с видеоаналитикой " на 12в/к    Цена 1377750,00/1,18/3,21*1,042</t>
    </r>
    <r>
      <rPr>
        <i/>
        <sz val="10"/>
        <rFont val="Arial"/>
        <family val="2"/>
        <charset val="204"/>
      </rPr>
      <t xml:space="preserve">
Базисная стоимость: 363 733,57 = (1 377 750 / 1,18) / 3,21</t>
    </r>
  </si>
  <si>
    <r>
      <t>Сервер баз данных Orwell 2K-base. Proliant DL380e Gen8 v2 E3-1230v3 NHP (1U)/Xeon4C 3.3GHz(85Mb)/1x4GbUD-12800, модуль памяти 4 GB (1х4GB), 500GBх2, салазки HP 1U,ОС WinSvrStd 2012, SQLCAL 2014 ALNG Emb MVL                                                           Цена 272400 ,00/1,18/3,21*1,042</t>
    </r>
    <r>
      <rPr>
        <i/>
        <sz val="10"/>
        <rFont val="Arial"/>
        <family val="2"/>
        <charset val="204"/>
      </rPr>
      <t xml:space="preserve">
Базисная стоимость: 71 915,10 = (272 400 / 1,18) / 3,21</t>
    </r>
  </si>
  <si>
    <r>
      <t>Компьютер:  Рабочая станция для АРМ Администратора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                                              Цена325689:,00/1.18/3,21*1,042</t>
    </r>
    <r>
      <rPr>
        <i/>
        <sz val="10"/>
        <rFont val="Arial"/>
        <family val="2"/>
        <charset val="204"/>
      </rPr>
      <t xml:space="preserve">
Базисная стоимость: 85 983,68 = (325 689 / 1,18) / 3,21</t>
    </r>
  </si>
  <si>
    <r>
      <t>Монитор 23.6" . Samsung S24С550ML 1920х1080 , 2 мс, черный (D-Sub,2хHDMI,ММ)    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</si>
  <si>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r>
      <t>Кабель DVI -D Dual Link HDMI  (5 м), CG481F  Telecom                                                                                         Цена: 360,00/1,18/3,21 *1,042</t>
    </r>
    <r>
      <rPr>
        <i/>
        <sz val="10"/>
        <rFont val="Arial"/>
        <family val="2"/>
        <charset val="204"/>
      </rPr>
      <t xml:space="preserve">
Базисная стоимость: 95,04 = (360 / 1,18) / 3,21</t>
    </r>
  </si>
  <si>
    <r>
      <t>Сетевой фильтр/ Стабилизатор АРС P5BV P5BV-RS       Цена : 2120,00/1,18/3,21*1,042</t>
    </r>
    <r>
      <rPr>
        <i/>
        <sz val="10"/>
        <rFont val="Arial"/>
        <family val="2"/>
        <charset val="204"/>
      </rPr>
      <t xml:space="preserve">
Базисная стоимость: 559,69 = (2 120 / 1,18) / 3,21</t>
    </r>
  </si>
  <si>
    <r>
      <t>Компьютер:  Рабочая станция для АРМ Оператора (диспетчера) Orwell 2k-base .  HP Z420  Xeon E5-1620v2, 16GB (4х4GB) DDR3-1866 ECC, HDD 1Tb , ОС Win8Pro64 downgrade to Win7Pro 64 , Видеокарта  PCI-E 2048МБ АSUS, Лицензия на пользователя SQLCAL 2014 ALNG Emb MVL UsrCAL,  ПО ORWELL 2k "Клиентское приложение"                                              Цена 325689/1,18/3,21*1,042</t>
    </r>
    <r>
      <rPr>
        <i/>
        <sz val="10"/>
        <rFont val="Arial"/>
        <family val="2"/>
        <charset val="204"/>
      </rPr>
      <t xml:space="preserve">
Базисная стоимость: 85 983,68 = (325 689 / 1,18) / 3,21</t>
    </r>
  </si>
  <si>
    <r>
      <t>Монитор 23.6" . Samsung S24С550ML 1920х1080 , 2 мс, черный (D-Sub,2хHDMI,ММ)                                            Цена: 12720,00/1.18/3,21 *1,042</t>
    </r>
    <r>
      <rPr>
        <i/>
        <sz val="10"/>
        <rFont val="Arial"/>
        <family val="2"/>
        <charset val="204"/>
      </rPr>
      <t xml:space="preserve">
Базисная стоимость: 3 358,15 = (12 720 / 1,18) / 3,21</t>
    </r>
  </si>
  <si>
    <r>
      <t>Кабель DVI -D Dual Link HDMI  (5 м), CG481F  Telecom     Цена: 360,00/1,18/3,21 *1,042</t>
    </r>
    <r>
      <rPr>
        <i/>
        <sz val="10"/>
        <rFont val="Arial"/>
        <family val="2"/>
        <charset val="204"/>
      </rPr>
      <t xml:space="preserve">
Базисная стоимость: 95,04 = (360 / 1,18) / 3,21</t>
    </r>
  </si>
  <si>
    <r>
      <t>Hyperline PP-19-24-8P8C-C5e-SH-110D        Патч-панель 19", 1U, 24 порта                    Цена:$79,38*42,87/1,18/3,21*1,042</t>
    </r>
    <r>
      <rPr>
        <i/>
        <sz val="10"/>
        <rFont val="Arial"/>
        <family val="2"/>
        <charset val="204"/>
      </rPr>
      <t xml:space="preserve">
Базисная стоимость: 898,42 = (3 403,02 / 1,18) / 3,21</t>
    </r>
  </si>
  <si>
    <r>
      <t>Hyperline  PC-LPM-UTP-RJ45-RJ45-C5e-       3M-OR , оранжевый    Патч -корд UTP, Cat.5e, 3м                         Цена:$2,66*42,87/1,18/3,21*1,042</t>
    </r>
    <r>
      <rPr>
        <i/>
        <sz val="10"/>
        <rFont val="Arial"/>
        <family val="2"/>
        <charset val="204"/>
      </rPr>
      <t xml:space="preserve">
Базисная стоимость: 30,10 = (114,03 / 1,18) / 3,21</t>
    </r>
  </si>
  <si>
    <r>
      <t>Шкаф монтажный с обогревом  ТШ-3-03  ТАХИОН          Цена: 24900,00/1,18/3,21*1,042</t>
    </r>
    <r>
      <rPr>
        <i/>
        <sz val="10"/>
        <rFont val="Arial"/>
        <family val="2"/>
        <charset val="204"/>
      </rPr>
      <t xml:space="preserve">
Базисная стоимость: 6 573,74 = (24 900 / 1,18) / 3,21</t>
    </r>
  </si>
  <si>
    <r>
      <t>Кросс оптический  W302 SC-8-MM-8-PC     Ленсервис    Цена: 1905,00/1,18/3,21*1,042</t>
    </r>
    <r>
      <rPr>
        <i/>
        <sz val="10"/>
        <rFont val="Arial"/>
        <family val="2"/>
        <charset val="204"/>
      </rPr>
      <t xml:space="preserve">
Базисная стоимость: 502,93 = (1 905 / 1,18) / 3,21</t>
    </r>
  </si>
  <si>
    <r>
      <t>Медиаконвертер  DMC-F02SC                      D-Link           Цена: 1063,00/1,18/3,21*1,042</t>
    </r>
    <r>
      <rPr>
        <i/>
        <sz val="10"/>
        <rFont val="Arial"/>
        <family val="2"/>
        <charset val="204"/>
      </rPr>
      <t xml:space="preserve">
Базисная стоимость: 280,64 = (1 063 / 1,18) / 3,21</t>
    </r>
  </si>
  <si>
    <r>
      <t>VIP-X1600-B Базовый блок для установки до 4х видеомодулей, подключение до 2х БП (VIPX1600PS); 2 порта Gigabit Ethernet; 5 индикаторов состояния; прямое подключение iSCSI RAID; монтаж в 19" стойку, высота 1U                                                                             Цена: 37929,00/1,18/3,21*1,042</t>
    </r>
    <r>
      <rPr>
        <i/>
        <sz val="10"/>
        <rFont val="Arial"/>
        <family val="2"/>
        <charset val="204"/>
      </rPr>
      <t xml:space="preserve">
Базисная стоимость: 10 013,46 = (37 929 / 1,18) / 3,21</t>
    </r>
  </si>
  <si>
    <r>
      <t>VIP X1600 POWER SUPPLY Блок питания для базового модуля VIPX1600 Выход 11~13В DC, 545~461A, 60W                                                                     Цена: 7003,00/1,18/3,21*1,042</t>
    </r>
    <r>
      <rPr>
        <i/>
        <sz val="10"/>
        <rFont val="Arial"/>
        <family val="2"/>
        <charset val="204"/>
      </rPr>
      <t xml:space="preserve">
Базисная стоимость: 1 848,83 = (7 003 / 1,18) / 3,21</t>
    </r>
  </si>
  <si>
    <r>
      <t>VIP X1600 XF 4-CH ENCODER MODULE W AUDIO; Модуль 4-кананальный, кодирование H.264/JPEG; разрешение до 4CIF (704х576) 25к/с независимо на каждый канал; 4 аудио входа, кодирование G711, 300Гц-34кГц; 4 тревожных входа, 1 релейный выход, COM-порт RS232/422/485 Дополнительно IVA (MVC-FIVA4-ENC4)                                                                        Цена:46390,00/1,18/3,21*1,042</t>
    </r>
    <r>
      <rPr>
        <i/>
        <sz val="10"/>
        <rFont val="Arial"/>
        <family val="2"/>
        <charset val="204"/>
      </rPr>
      <t xml:space="preserve">
Базисная стоимость: 12 247,21 = (46 390 / 1,18) / 3,21</t>
    </r>
  </si>
  <si>
    <r>
      <t>УЗИП (8 портов, 48 В) LZ-NET 19                                      Цена: 63376,20/1,18/3,21*1,042</t>
    </r>
    <r>
      <rPr>
        <i/>
        <sz val="10"/>
        <rFont val="Arial"/>
        <family val="2"/>
        <charset val="204"/>
      </rPr>
      <t xml:space="preserve">
Базисная стоимость: 16 731,66 = (63 376,2 / 1,18) / 3,21</t>
    </r>
  </si>
  <si>
    <t>Зарплата</t>
  </si>
  <si>
    <t>Материальные ресурсы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</si>
  <si>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</si>
  <si>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</si>
  <si>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</si>
  <si>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</si>
  <si>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</si>
  <si>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</si>
  <si>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r>
      <t>Кабель витая пара, категория 5е, 4 пары   (U\UTP)  NEXANS                                                                              Цена 33,69/1,18/5,45*1,05</t>
    </r>
    <r>
      <rPr>
        <i/>
        <sz val="10"/>
        <rFont val="Arial"/>
        <family val="2"/>
        <charset val="204"/>
      </rPr>
      <t xml:space="preserve">
Базисная стоимость: 5,24 = (33,69 / 1,18) / 5,45</t>
    </r>
  </si>
  <si>
    <r>
      <t>Кабель витая пара, категория 6, 4 пары   Giga SPEED XL 1571 UTP внешн.  Systymax   1 катушка - 305 м           Всего 1200 м    (4катушки)                                           Цена: 16013,98/1,18/5,45*1,05</t>
    </r>
    <r>
      <rPr>
        <i/>
        <sz val="10"/>
        <rFont val="Arial"/>
        <family val="2"/>
        <charset val="204"/>
      </rPr>
      <t xml:space="preserve">
Базисная стоимость: 2 490,12 = (16 013,98 / 1,18) / 5,45</t>
    </r>
  </si>
  <si>
    <r>
      <t>РК 75-4,8-331 фнг (с)-НF  Кабель коаксиальный радиочастотный  для систем кабельгного/спутникового телевидения и видеонаблюдения (RK 75)  групповой прокладки с пониженным дымо и газовыделением  Спецкабель      Цена 36,30/1,18/5,45*1,05</t>
    </r>
    <r>
      <rPr>
        <i/>
        <sz val="10"/>
        <rFont val="Arial"/>
        <family val="2"/>
        <charset val="204"/>
      </rPr>
      <t xml:space="preserve">
Базисная стоимость: 5,64 = (36,3 / 1,18) / 5,45</t>
    </r>
  </si>
  <si>
    <r>
      <t>Гофрированная труба из нераспространяющего горение полиамида с протяжкой D 17 мм.  PA611721F0 DKC                                                                 Цена : 1,26$ *42,87/1,18/5,45*1,05</t>
    </r>
    <r>
      <rPr>
        <i/>
        <sz val="10"/>
        <rFont val="Arial"/>
        <family val="2"/>
        <charset val="204"/>
      </rPr>
      <t xml:space="preserve">
Базисная стоимость: 8,40 = (54,02 / 1,18) / 5,45</t>
    </r>
  </si>
  <si>
    <r>
      <t>Держатель с крышкой  d 17мм  РАСW17N DKC              Цена : 1,43$ *42,87/1,18/5,45*1,05</t>
    </r>
    <r>
      <rPr>
        <i/>
        <sz val="10"/>
        <rFont val="Arial"/>
        <family val="2"/>
        <charset val="204"/>
      </rPr>
      <t xml:space="preserve">
Базисная стоимость: 9,53 = (61,3 / 1,18) / 5,45</t>
    </r>
  </si>
  <si>
    <r>
      <t>Держатель  для труб  d 16мм  DKC  100шт - 1коробка     Цена : 227/1,18/5,45*1,05</t>
    </r>
    <r>
      <rPr>
        <i/>
        <sz val="10"/>
        <rFont val="Arial"/>
        <family val="2"/>
        <charset val="204"/>
      </rPr>
      <t xml:space="preserve">
Базисная стоимость: 35,30 = (227 / 1,18) / 5,45</t>
    </r>
  </si>
  <si>
    <r>
      <t>ВNC - разъем  CON-BNC-M-RG6-CR                                    Цена : $0,8*42,87 /1,18/5,45*1,05</t>
    </r>
    <r>
      <rPr>
        <i/>
        <sz val="10"/>
        <rFont val="Arial"/>
        <family val="2"/>
        <charset val="204"/>
      </rPr>
      <t xml:space="preserve">
Базисная стоимость: 5,33 = (34,3 / 1,18) / 5,45</t>
    </r>
  </si>
  <si>
    <t xml:space="preserve">   </t>
  </si>
  <si>
    <t xml:space="preserve">Составил  </t>
  </si>
  <si>
    <t xml:space="preserve">Проверил  </t>
  </si>
  <si>
    <t>Ценообразование :</t>
  </si>
  <si>
    <t>/1,18 - исключение НДС</t>
  </si>
  <si>
    <t xml:space="preserve">3,21- Индекс изменения  сметной стоимости  оборудования на III  квартал 2014г.  ( Письмо Минрегионразвития № 15285-ЕС/08 от 04.08.2014г.) </t>
  </si>
  <si>
    <t xml:space="preserve">5,45- Индекс изменения стоимости СМР на III квартал 2014г ( Письмо Минрегионразвития № 15285-ЕС/08 от 04.08.2014г.) </t>
  </si>
  <si>
    <t xml:space="preserve">42,87 - Средний курс ЦБ РФ  руб/$США  с 15 октября по 13 ноября  2014г.  </t>
  </si>
  <si>
    <t xml:space="preserve">54,13 - Средний курс ЦБ РФ руб/ЕВРО  с 15 октября по 13 ноября  2014г.  </t>
  </si>
  <si>
    <t xml:space="preserve"> ПЗ= 3% Транспортные расходы  на материалы и оборудование  по отпускной цене на оборудование  .МДС 81-35.2004 п.4.60 ;  </t>
  </si>
  <si>
    <t>ПЗ=1,2% Заготовительно-складские расходы на оборудование . МДС 81-35.2004 п. 4.64</t>
  </si>
  <si>
    <t>ПЗ=2% Заготовительно-складские расходы на материалы . МДС 81-35.2004 п. 1.6</t>
  </si>
  <si>
    <t>ПЗ=0,8% Затраты на комплектацию оборудования МДС 81-35.2004 п. 4.63</t>
  </si>
  <si>
    <t xml:space="preserve">*1,15 - Поправка МДС 81-35.2004, прил.1, т.2, п.4  Наименование:  Производство монтажных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 </t>
  </si>
  <si>
    <t xml:space="preserve">*1,05 - ПоправкаСб.№м 8, п.1.8.3.1 (прим) Наименование:  При производстве работ на высоте св. 2 до 8 м </t>
  </si>
  <si>
    <t>*1,35 -Поправка МДС 81-35.2004, прил.1, т.2, п.2  Наименование:  Производство монтажных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путям.</t>
  </si>
  <si>
    <t>Справочно:</t>
  </si>
  <si>
    <t>Стоимость материалов -80141 руб.</t>
  </si>
  <si>
    <t xml:space="preserve">Стоимость оборудования -8568385 руб. </t>
  </si>
  <si>
    <t>ООО Группа компаний "ЦДБ"счет № 301, стр. 260  лист1</t>
  </si>
  <si>
    <t xml:space="preserve">Прайс-лист Моллюск б/н стр. 281 </t>
  </si>
  <si>
    <t xml:space="preserve">Ком. предл. ЗАО "ЭЛВИИС" б/н, стр249 </t>
  </si>
  <si>
    <t>Ком предл. ООО "ТопСети"б/н стр.256</t>
  </si>
  <si>
    <t>Прайс ООО "АБН"от 21.07.14, стрн.286 , лист8</t>
  </si>
  <si>
    <t>Прайс ООО "АБН"от 21.07.14, стрн.286 , лист7</t>
  </si>
  <si>
    <t>Ком.предл. ООО "ТАХИОН"б/н, стр.250</t>
  </si>
  <si>
    <t>ООО Группа компаний "ЦДБ"счет № 301, стр. 260  лист2</t>
  </si>
  <si>
    <t>Прайс-лист ЗАО "МПО "Электромонтаж"б/н , стр.274 , лист 2</t>
  </si>
  <si>
    <t>Прайс-лист ЗАО "МПО "Электромонтаж"б/н , стр.274 , лист 6</t>
  </si>
  <si>
    <t>Прайс ООО "АБН"от 21.07.14 , стр.286, лист 2</t>
  </si>
  <si>
    <t>Прайс ООО "АБН"от 21.07.14 , стр.286, лист 3</t>
  </si>
  <si>
    <t>Прайс ООО "АБН"от 21.07.14 , стр.286, лист 4</t>
  </si>
  <si>
    <t>Составление смет. Заказать услуги сметчика в Санкт-Петербурге (СПб) - http://zakaz-smet.ru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</si>
</sst>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[Red]\-\ #,##0.00"/>
    <numFmt numFmtId="165" formatCode="#,##0;[Red]\-\ #,##0"/>
  </numFmts>
  <fonts count="21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3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12"/>
      <name val="Arial"/>
      <family val="2"/>
      <charset val="204"/>
    </font>
    <font>
      <u/>
      <sz val="10"/>
      <color theme="10"/>
      <name val="Arial Cyr"/>
      <charset val="204"/>
    </font>
    <font>
      <u/>
      <sz val="24"/>
      <color rgb="FFFFFF0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wrapText="1"/>
    </xf>
    <xf numFmtId="0" fontId="10" fillId="0" borderId="0" xfId="0" applyFont="1" applyBorder="1"/>
    <xf numFmtId="0" fontId="10" fillId="0" borderId="0" xfId="0" applyFont="1"/>
    <xf numFmtId="0" fontId="10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0" xfId="0" applyFont="1" applyAlignment="1">
      <alignment horizontal="right" wrapText="1"/>
    </xf>
    <xf numFmtId="165" fontId="10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4" fontId="17" fillId="0" borderId="0" xfId="0" applyNumberFormat="1" applyFont="1" applyAlignment="1">
      <alignment horizontal="right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right" wrapText="1"/>
    </xf>
    <xf numFmtId="0" fontId="10" fillId="0" borderId="1" xfId="0" applyFont="1" applyBorder="1" applyAlignment="1">
      <alignment horizontal="right"/>
    </xf>
    <xf numFmtId="165" fontId="10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right" wrapText="1"/>
    </xf>
    <xf numFmtId="0" fontId="9" fillId="0" borderId="1" xfId="0" applyFont="1" applyBorder="1" applyAlignment="1">
      <alignment horizontal="right"/>
    </xf>
    <xf numFmtId="165" fontId="0" fillId="0" borderId="0" xfId="0" applyNumberFormat="1"/>
    <xf numFmtId="164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left" wrapText="1"/>
    </xf>
    <xf numFmtId="165" fontId="8" fillId="0" borderId="0" xfId="0" applyNumberFormat="1" applyFont="1" applyAlignment="1">
      <alignment horizontal="left"/>
    </xf>
    <xf numFmtId="0" fontId="8" fillId="0" borderId="0" xfId="0" applyFont="1" applyAlignment="1">
      <alignment horizontal="right" wrapText="1"/>
    </xf>
    <xf numFmtId="164" fontId="9" fillId="0" borderId="0" xfId="0" applyNumberFormat="1" applyFont="1" applyAlignment="1">
      <alignment horizontal="right"/>
    </xf>
    <xf numFmtId="164" fontId="9" fillId="0" borderId="1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right"/>
    </xf>
    <xf numFmtId="0" fontId="10" fillId="0" borderId="1" xfId="0" quotePrefix="1" applyFont="1" applyBorder="1" applyAlignment="1">
      <alignment horizontal="right" wrapText="1"/>
    </xf>
    <xf numFmtId="0" fontId="10" fillId="0" borderId="0" xfId="0" applyFont="1" applyAlignment="1">
      <alignment vertical="center"/>
    </xf>
    <xf numFmtId="0" fontId="9" fillId="0" borderId="0" xfId="0" applyFont="1" applyBorder="1" applyAlignment="1">
      <alignment horizontal="center" vertical="top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9" fillId="0" borderId="0" xfId="0" applyFont="1" applyFill="1" applyBorder="1"/>
    <xf numFmtId="0" fontId="9" fillId="0" borderId="1" xfId="0" applyFont="1" applyBorder="1"/>
    <xf numFmtId="0" fontId="9" fillId="0" borderId="0" xfId="0" applyFont="1" applyBorder="1"/>
    <xf numFmtId="0" fontId="0" fillId="0" borderId="0" xfId="0" applyBorder="1"/>
    <xf numFmtId="0" fontId="18" fillId="0" borderId="0" xfId="0" applyFont="1"/>
    <xf numFmtId="0" fontId="20" fillId="2" borderId="0" xfId="1" applyFont="1" applyFill="1" applyAlignment="1">
      <alignment horizontal="center" vertical="top" wrapText="1"/>
    </xf>
    <xf numFmtId="0" fontId="10" fillId="0" borderId="0" xfId="0" applyFont="1" applyAlignment="1">
      <alignment horizontal="left" wrapText="1"/>
    </xf>
    <xf numFmtId="165" fontId="10" fillId="0" borderId="0" xfId="0" applyNumberFormat="1" applyFont="1" applyAlignment="1">
      <alignment horizontal="right"/>
    </xf>
    <xf numFmtId="0" fontId="9" fillId="0" borderId="0" xfId="0" applyFont="1" applyAlignment="1">
      <alignment horizontal="left" vertical="top" wrapText="1"/>
    </xf>
    <xf numFmtId="0" fontId="9" fillId="0" borderId="4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12" fillId="0" borderId="0" xfId="0" applyFont="1" applyAlignment="1">
      <alignment horizontal="left" wrapText="1"/>
    </xf>
    <xf numFmtId="165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14" fillId="0" borderId="0" xfId="0" applyFont="1" applyAlignment="1">
      <alignment horizontal="center" wrapText="1"/>
    </xf>
    <xf numFmtId="164" fontId="10" fillId="0" borderId="0" xfId="0" applyNumberFormat="1" applyFont="1" applyAlignment="1">
      <alignment horizontal="right"/>
    </xf>
    <xf numFmtId="0" fontId="10" fillId="0" borderId="0" xfId="0" applyFont="1"/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 vertical="top"/>
    </xf>
    <xf numFmtId="0" fontId="11" fillId="0" borderId="0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right" wrapText="1"/>
    </xf>
    <xf numFmtId="0" fontId="13" fillId="0" borderId="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zakaz-smet.ru/" TargetMode="External"/><Relationship Id="rId1" Type="http://schemas.openxmlformats.org/officeDocument/2006/relationships/hyperlink" Target="http://zakaz-sme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7"/>
  <sheetViews>
    <sheetView tabSelected="1" zoomScale="80" zoomScaleNormal="80" workbookViewId="0">
      <selection activeCell="A2" sqref="A2"/>
    </sheetView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11.28515625" customWidth="1"/>
    <col min="15" max="29" width="0" hidden="1" customWidth="1"/>
    <col min="30" max="30" width="147.7109375" hidden="1" customWidth="1"/>
    <col min="31" max="31" width="160.7109375" hidden="1" customWidth="1"/>
    <col min="32" max="32" width="91.7109375" hidden="1" customWidth="1"/>
    <col min="33" max="33" width="0" hidden="1" customWidth="1"/>
    <col min="34" max="34" width="116.7109375" hidden="1" customWidth="1"/>
    <col min="35" max="36" width="0" hidden="1" customWidth="1"/>
  </cols>
  <sheetData>
    <row r="1" spans="1:31" ht="74.25" customHeight="1" x14ac:dyDescent="0.2">
      <c r="A1" s="60" t="s">
        <v>1830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31" x14ac:dyDescent="0.2">
      <c r="A2" s="9"/>
    </row>
    <row r="3" spans="1:31" ht="15.75" x14ac:dyDescent="0.25">
      <c r="A3" s="10"/>
      <c r="B3" s="75"/>
      <c r="C3" s="75"/>
      <c r="D3" s="75"/>
      <c r="E3" s="75"/>
      <c r="F3" s="75"/>
      <c r="G3" s="75"/>
      <c r="H3" s="75"/>
      <c r="I3" s="75"/>
      <c r="J3" s="75"/>
      <c r="K3" s="75"/>
      <c r="L3" s="10"/>
      <c r="AD3" s="11" t="s">
        <v>5</v>
      </c>
    </row>
    <row r="4" spans="1:31" ht="14.25" x14ac:dyDescent="0.2">
      <c r="A4" s="12"/>
      <c r="B4" s="76" t="s">
        <v>1728</v>
      </c>
      <c r="C4" s="76"/>
      <c r="D4" s="76"/>
      <c r="E4" s="76"/>
      <c r="F4" s="76"/>
      <c r="G4" s="76"/>
      <c r="H4" s="76"/>
      <c r="I4" s="76"/>
      <c r="J4" s="76"/>
      <c r="K4" s="76"/>
      <c r="L4" s="10"/>
    </row>
    <row r="5" spans="1:31" ht="14.25" x14ac:dyDescent="0.2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 ht="14.25" hidden="1" x14ac:dyDescent="0.2">
      <c r="A6" s="13"/>
      <c r="B6" s="13"/>
      <c r="C6" s="13"/>
      <c r="D6" s="13"/>
      <c r="E6" s="13"/>
      <c r="F6" s="77"/>
      <c r="G6" s="77"/>
      <c r="H6" s="61"/>
      <c r="I6" s="61"/>
      <c r="J6" s="61"/>
      <c r="K6" s="61"/>
      <c r="L6" s="16"/>
    </row>
    <row r="7" spans="1:31" ht="14.25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31" ht="15.75" x14ac:dyDescent="0.25">
      <c r="A8" s="17"/>
      <c r="B8" s="75" t="str">
        <f>CONCATENATE("ЛОКАЛЬНАЯ СМЕТА № ")</f>
        <v xml:space="preserve">ЛОКАЛЬНАЯ СМЕТА № </v>
      </c>
      <c r="C8" s="75"/>
      <c r="D8" s="75"/>
      <c r="E8" s="75"/>
      <c r="F8" s="75"/>
      <c r="G8" s="75"/>
      <c r="H8" s="75"/>
      <c r="I8" s="75"/>
      <c r="J8" s="75"/>
      <c r="K8" s="75"/>
      <c r="L8" s="17"/>
    </row>
    <row r="9" spans="1:31" ht="15.75" x14ac:dyDescent="0.25">
      <c r="A9" s="17"/>
      <c r="B9" s="11"/>
      <c r="C9" s="11"/>
      <c r="D9" s="11"/>
      <c r="E9" s="11"/>
      <c r="F9" s="11"/>
      <c r="G9" s="11"/>
      <c r="H9" s="11"/>
      <c r="I9" s="11"/>
      <c r="J9" s="11"/>
      <c r="K9" s="11"/>
      <c r="L9" s="17"/>
    </row>
    <row r="10" spans="1:31" ht="18" x14ac:dyDescent="0.25">
      <c r="A10" s="17"/>
      <c r="B10" s="78" t="str">
        <f>IF(Source!G20&lt;&gt;"Новая локальная смета", Source!G20, "")</f>
        <v>Система видеонаблюдения</v>
      </c>
      <c r="C10" s="78"/>
      <c r="D10" s="78"/>
      <c r="E10" s="78"/>
      <c r="F10" s="78"/>
      <c r="G10" s="78"/>
      <c r="H10" s="78"/>
      <c r="I10" s="78"/>
      <c r="J10" s="78"/>
      <c r="K10" s="78"/>
      <c r="L10" s="17"/>
      <c r="AD10" s="18" t="str">
        <f>IF(Source!G20&lt;&gt;"Новая локальная смета", Source!G20, "")</f>
        <v>Система видеонаблюдения</v>
      </c>
    </row>
    <row r="11" spans="1:31" ht="14.25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31" ht="12" customHeight="1" x14ac:dyDescent="0.25">
      <c r="A12" s="13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20"/>
      <c r="AD12" s="19" t="str">
        <f>IF(Source!G12&lt;&gt;"Новый объект", Source!G12, "")</f>
        <v>Реконструкция здания №1 военного городка № 52 Военно-морской академии им. Н.Г.Кузнецова г. Санкт-Петербург, Ушаковская наб., д.17/1, лит. А</v>
      </c>
    </row>
    <row r="13" spans="1:31" ht="14.25" x14ac:dyDescent="0.2">
      <c r="A13" s="13"/>
      <c r="B13" s="80" t="s">
        <v>1729</v>
      </c>
      <c r="C13" s="80"/>
      <c r="D13" s="80"/>
      <c r="E13" s="80"/>
      <c r="F13" s="80"/>
      <c r="G13" s="80"/>
      <c r="H13" s="80"/>
      <c r="I13" s="80"/>
      <c r="J13" s="80"/>
      <c r="K13" s="80"/>
      <c r="L13" s="10"/>
    </row>
    <row r="14" spans="1:31" ht="14.25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31" ht="2.2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AE15" s="15" t="str">
        <f>CONCATENATE("Основание: ", Source!J20)</f>
        <v>Основание: 52/СВН-2014-СВН</v>
      </c>
    </row>
    <row r="16" spans="1:31" ht="3" customHeight="1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31" ht="14.25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</row>
    <row r="18" spans="1:31" ht="14.25" x14ac:dyDescent="0.2">
      <c r="A18" s="13"/>
      <c r="B18" s="13"/>
      <c r="C18" s="13"/>
      <c r="D18" s="13"/>
      <c r="E18" s="21"/>
      <c r="F18" s="21"/>
      <c r="G18" s="74" t="s">
        <v>1730</v>
      </c>
      <c r="H18" s="74"/>
      <c r="I18" s="74" t="s">
        <v>1731</v>
      </c>
      <c r="J18" s="74"/>
      <c r="K18" s="13"/>
      <c r="L18" s="13"/>
    </row>
    <row r="19" spans="1:31" ht="15" x14ac:dyDescent="0.25">
      <c r="A19" s="13"/>
      <c r="B19" s="13"/>
      <c r="C19" s="68" t="s">
        <v>1732</v>
      </c>
      <c r="D19" s="68"/>
      <c r="E19" s="68"/>
      <c r="F19" s="68"/>
      <c r="G19" s="70">
        <f>SUM(O30:O542)/1000</f>
        <v>9536.4660000000003</v>
      </c>
      <c r="H19" s="70"/>
      <c r="I19" s="70">
        <f>(Source!F290/1000)</f>
        <v>9536.4660000000003</v>
      </c>
      <c r="J19" s="70"/>
      <c r="K19" s="71" t="s">
        <v>1733</v>
      </c>
      <c r="L19" s="71"/>
    </row>
    <row r="20" spans="1:31" ht="14.25" x14ac:dyDescent="0.2">
      <c r="A20" s="13"/>
      <c r="B20" s="13"/>
      <c r="C20" s="73" t="s">
        <v>1734</v>
      </c>
      <c r="D20" s="73"/>
      <c r="E20" s="73"/>
      <c r="F20" s="73"/>
      <c r="G20" s="70">
        <f>SUM(W30:W542)/1000</f>
        <v>0</v>
      </c>
      <c r="H20" s="70"/>
      <c r="I20" s="70">
        <f>(Source!F281)/1000</f>
        <v>0</v>
      </c>
      <c r="J20" s="70"/>
      <c r="K20" s="71" t="s">
        <v>1733</v>
      </c>
      <c r="L20" s="71"/>
    </row>
    <row r="21" spans="1:31" ht="14.25" x14ac:dyDescent="0.2">
      <c r="A21" s="13"/>
      <c r="B21" s="13"/>
      <c r="C21" s="73" t="s">
        <v>1735</v>
      </c>
      <c r="D21" s="73"/>
      <c r="E21" s="73"/>
      <c r="F21" s="73"/>
      <c r="G21" s="70">
        <f>SUM(X30:X542)/1000</f>
        <v>968.08100000000002</v>
      </c>
      <c r="H21" s="70"/>
      <c r="I21" s="70">
        <f>(Source!F282)/1000</f>
        <v>968.08100000000002</v>
      </c>
      <c r="J21" s="70"/>
      <c r="K21" s="71" t="s">
        <v>1733</v>
      </c>
      <c r="L21" s="71"/>
    </row>
    <row r="22" spans="1:31" ht="14.25" x14ac:dyDescent="0.2">
      <c r="A22" s="13"/>
      <c r="B22" s="13"/>
      <c r="C22" s="73" t="s">
        <v>1736</v>
      </c>
      <c r="D22" s="73"/>
      <c r="E22" s="73"/>
      <c r="F22" s="73"/>
      <c r="G22" s="70">
        <f>SUM(Y30:Y542)/1000</f>
        <v>8568.3850000000002</v>
      </c>
      <c r="H22" s="70"/>
      <c r="I22" s="70">
        <f>(Source!F276)/1000</f>
        <v>8568.3850000000002</v>
      </c>
      <c r="J22" s="70"/>
      <c r="K22" s="71" t="s">
        <v>1733</v>
      </c>
      <c r="L22" s="71"/>
    </row>
    <row r="23" spans="1:31" ht="14.25" x14ac:dyDescent="0.2">
      <c r="A23" s="13"/>
      <c r="B23" s="13"/>
      <c r="C23" s="73" t="s">
        <v>1737</v>
      </c>
      <c r="D23" s="73"/>
      <c r="E23" s="73"/>
      <c r="F23" s="73"/>
      <c r="G23" s="70">
        <f>SUM(Z30:Z542)/1000</f>
        <v>0</v>
      </c>
      <c r="H23" s="70"/>
      <c r="I23" s="70">
        <f>(Source!F283)/1000</f>
        <v>0</v>
      </c>
      <c r="J23" s="70"/>
      <c r="K23" s="71" t="s">
        <v>1733</v>
      </c>
      <c r="L23" s="71"/>
    </row>
    <row r="24" spans="1:31" ht="15" x14ac:dyDescent="0.25">
      <c r="A24" s="13"/>
      <c r="B24" s="13"/>
      <c r="C24" s="68" t="s">
        <v>1738</v>
      </c>
      <c r="D24" s="68"/>
      <c r="E24" s="68"/>
      <c r="F24" s="68"/>
      <c r="G24" s="70">
        <f>I24</f>
        <v>24990.292649999996</v>
      </c>
      <c r="H24" s="70"/>
      <c r="I24" s="70">
        <f>(Source!F285+Source!F286)</f>
        <v>24990.292649999996</v>
      </c>
      <c r="J24" s="70"/>
      <c r="K24" s="71" t="s">
        <v>1739</v>
      </c>
      <c r="L24" s="71"/>
    </row>
    <row r="25" spans="1:31" ht="15" x14ac:dyDescent="0.25">
      <c r="A25" s="13"/>
      <c r="B25" s="13"/>
      <c r="C25" s="68" t="s">
        <v>1740</v>
      </c>
      <c r="D25" s="68"/>
      <c r="E25" s="68"/>
      <c r="F25" s="68"/>
      <c r="G25" s="70">
        <f>SUM(R30:R542)/1000</f>
        <v>327.28100000000001</v>
      </c>
      <c r="H25" s="70"/>
      <c r="I25" s="70">
        <f>(Source!F280+ Source!F279)/1000</f>
        <v>327.28100000000001</v>
      </c>
      <c r="J25" s="70"/>
      <c r="K25" s="71" t="s">
        <v>1733</v>
      </c>
      <c r="L25" s="71"/>
    </row>
    <row r="26" spans="1:31" ht="14.25" x14ac:dyDescent="0.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31" ht="14.25" x14ac:dyDescent="0.2">
      <c r="A27" s="72" t="s">
        <v>1753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</row>
    <row r="28" spans="1:31" ht="57" x14ac:dyDescent="0.2">
      <c r="A28" s="23" t="s">
        <v>1741</v>
      </c>
      <c r="B28" s="23" t="s">
        <v>1742</v>
      </c>
      <c r="C28" s="23" t="s">
        <v>1743</v>
      </c>
      <c r="D28" s="23" t="s">
        <v>1744</v>
      </c>
      <c r="E28" s="23" t="s">
        <v>1745</v>
      </c>
      <c r="F28" s="23" t="s">
        <v>1746</v>
      </c>
      <c r="G28" s="23" t="s">
        <v>1747</v>
      </c>
      <c r="H28" s="23" t="s">
        <v>1748</v>
      </c>
      <c r="I28" s="23" t="s">
        <v>1749</v>
      </c>
      <c r="J28" s="23" t="s">
        <v>1750</v>
      </c>
      <c r="K28" s="23" t="s">
        <v>1751</v>
      </c>
      <c r="L28" s="23" t="s">
        <v>1752</v>
      </c>
    </row>
    <row r="29" spans="1:31" ht="14.25" x14ac:dyDescent="0.2">
      <c r="A29" s="24">
        <v>1</v>
      </c>
      <c r="B29" s="24">
        <v>2</v>
      </c>
      <c r="C29" s="24">
        <v>3</v>
      </c>
      <c r="D29" s="24">
        <v>4</v>
      </c>
      <c r="E29" s="24">
        <v>5</v>
      </c>
      <c r="F29" s="24">
        <v>6</v>
      </c>
      <c r="G29" s="24">
        <v>7</v>
      </c>
      <c r="H29" s="24">
        <v>8</v>
      </c>
      <c r="I29" s="24">
        <v>9</v>
      </c>
      <c r="J29" s="24">
        <v>10</v>
      </c>
      <c r="K29" s="24">
        <v>11</v>
      </c>
      <c r="L29" s="25">
        <v>12</v>
      </c>
    </row>
    <row r="31" spans="1:31" ht="16.5" x14ac:dyDescent="0.25">
      <c r="A31" s="69" t="str">
        <f>CONCATENATE("Раздел: ",IF(Source!G24&lt;&gt;"Новый раздел", Source!G24, ""))</f>
        <v>Раздел: Оборудование</v>
      </c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AE31" s="26" t="str">
        <f>CONCATENATE("Раздел: ",IF(Source!G24&lt;&gt;"Новый раздел", Source!G24, ""))</f>
        <v>Раздел: Оборудование</v>
      </c>
    </row>
    <row r="33" spans="1:31" ht="16.5" x14ac:dyDescent="0.25">
      <c r="A33" s="69" t="str">
        <f>CONCATENATE("Подраздел: ",IF(Source!G28&lt;&gt;"Новый подраздел", Source!G28, ""))</f>
        <v>Подраздел: Станционное оборудование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AE33" s="26" t="str">
        <f>CONCATENATE("Подраздел: ",IF(Source!G28&lt;&gt;"Новый подраздел", Source!G28, ""))</f>
        <v>Подраздел: Станционное оборудование</v>
      </c>
    </row>
    <row r="34" spans="1:31" ht="99.75" x14ac:dyDescent="0.2">
      <c r="A34" s="33" t="str">
        <f>Source!E32</f>
        <v>1</v>
      </c>
      <c r="B34" s="34" t="str">
        <f>Source!F32</f>
        <v>ООО Группа компаний "ЦДБ"счет № 301, стр. 260  лист1</v>
      </c>
      <c r="C34" s="34" t="s">
        <v>1754</v>
      </c>
      <c r="D34" s="35" t="str">
        <f>Source!H32</f>
        <v/>
      </c>
      <c r="E34" s="36">
        <f>Source!I32</f>
        <v>33</v>
      </c>
      <c r="F34" s="37">
        <f>Source!AL32</f>
        <v>10416.6</v>
      </c>
      <c r="G34" s="38" t="str">
        <f>Source!DD32</f>
        <v>)*1,042</v>
      </c>
      <c r="H34" s="37">
        <f>ROUND(Source!AC32*Source!I32, 0)</f>
        <v>358182</v>
      </c>
      <c r="I34" s="38" t="str">
        <f>Source!BO32</f>
        <v/>
      </c>
      <c r="J34" s="38">
        <f>IF(Source!BC32&lt;&gt; 0, Source!BC32, 1)</f>
        <v>1</v>
      </c>
      <c r="K34" s="37">
        <f>Source!P32</f>
        <v>358182</v>
      </c>
      <c r="L34" s="39"/>
      <c r="S34">
        <f>ROUND((Source!FX32/100)*((ROUND(Source!AF32*Source!I32, 0)+ROUND(Source!AE32*Source!I32, 0))), 0)</f>
        <v>0</v>
      </c>
      <c r="T34">
        <f>Source!X32</f>
        <v>0</v>
      </c>
      <c r="U34">
        <f>ROUND((Source!FY32/100)*((ROUND(Source!AF32*Source!I32, 0)+ROUND(Source!AE32*Source!I32, 0))), 0)</f>
        <v>0</v>
      </c>
      <c r="V34">
        <f>Source!Y32</f>
        <v>0</v>
      </c>
    </row>
    <row r="35" spans="1:31" ht="15" x14ac:dyDescent="0.25">
      <c r="G35" s="67">
        <f>ROUND(Source!AC32*Source!I32, 0)+ROUND(Source!AF32*Source!I32, 0)+ROUND(Source!AD32*Source!I32, 0)</f>
        <v>358182</v>
      </c>
      <c r="H35" s="67"/>
      <c r="J35" s="67">
        <f>Source!O32</f>
        <v>358182</v>
      </c>
      <c r="K35" s="67"/>
      <c r="L35" s="32">
        <f>Source!U32</f>
        <v>0</v>
      </c>
      <c r="O35" s="40">
        <f>G35</f>
        <v>358182</v>
      </c>
      <c r="P35" s="40">
        <f>J35</f>
        <v>358182</v>
      </c>
      <c r="Q35" s="41">
        <f>L35</f>
        <v>0</v>
      </c>
      <c r="W35">
        <f>IF(Source!BI32&lt;=1,G35, 0)</f>
        <v>0</v>
      </c>
      <c r="X35">
        <f>IF(Source!BI32=2,G35, 0)</f>
        <v>0</v>
      </c>
      <c r="Y35">
        <f>IF(Source!BI32=3,G35, 0)</f>
        <v>358182</v>
      </c>
      <c r="Z35">
        <f>IF(Source!BI32=4,G35, 0)</f>
        <v>0</v>
      </c>
    </row>
    <row r="36" spans="1:31" ht="99.75" x14ac:dyDescent="0.2">
      <c r="A36" s="33" t="str">
        <f>Source!E33</f>
        <v>2</v>
      </c>
      <c r="B36" s="34" t="str">
        <f>Source!F33</f>
        <v>ООО Группа компаний "ЦДБ"счет № 301, стр. 260  лист1</v>
      </c>
      <c r="C36" s="34" t="s">
        <v>1755</v>
      </c>
      <c r="D36" s="35" t="str">
        <f>Source!H33</f>
        <v/>
      </c>
      <c r="E36" s="36">
        <f>Source!I33</f>
        <v>33</v>
      </c>
      <c r="F36" s="37">
        <f>Source!AL33</f>
        <v>3296.9</v>
      </c>
      <c r="G36" s="38" t="str">
        <f>Source!DD33</f>
        <v>)*1,042</v>
      </c>
      <c r="H36" s="37">
        <f>ROUND(Source!AC33*Source!I33, 0)</f>
        <v>113355</v>
      </c>
      <c r="I36" s="38" t="str">
        <f>Source!BO33</f>
        <v/>
      </c>
      <c r="J36" s="38">
        <f>IF(Source!BC33&lt;&gt; 0, Source!BC33, 1)</f>
        <v>1</v>
      </c>
      <c r="K36" s="37">
        <f>Source!P33</f>
        <v>113355</v>
      </c>
      <c r="L36" s="39"/>
      <c r="S36">
        <f>ROUND((Source!FX33/100)*((ROUND(Source!AF33*Source!I33, 0)+ROUND(Source!AE33*Source!I33, 0))), 0)</f>
        <v>0</v>
      </c>
      <c r="T36">
        <f>Source!X33</f>
        <v>0</v>
      </c>
      <c r="U36">
        <f>ROUND((Source!FY33/100)*((ROUND(Source!AF33*Source!I33, 0)+ROUND(Source!AE33*Source!I33, 0))), 0)</f>
        <v>0</v>
      </c>
      <c r="V36">
        <f>Source!Y33</f>
        <v>0</v>
      </c>
    </row>
    <row r="37" spans="1:31" ht="15" x14ac:dyDescent="0.25">
      <c r="G37" s="67">
        <f>ROUND(Source!AC33*Source!I33, 0)+ROUND(Source!AF33*Source!I33, 0)+ROUND(Source!AD33*Source!I33, 0)</f>
        <v>113355</v>
      </c>
      <c r="H37" s="67"/>
      <c r="J37" s="67">
        <f>Source!O33</f>
        <v>113355</v>
      </c>
      <c r="K37" s="67"/>
      <c r="L37" s="32">
        <f>Source!U33</f>
        <v>0</v>
      </c>
      <c r="O37" s="40">
        <f>G37</f>
        <v>113355</v>
      </c>
      <c r="P37" s="40">
        <f>J37</f>
        <v>113355</v>
      </c>
      <c r="Q37" s="41">
        <f>L37</f>
        <v>0</v>
      </c>
      <c r="W37">
        <f>IF(Source!BI33&lt;=1,G37, 0)</f>
        <v>0</v>
      </c>
      <c r="X37">
        <f>IF(Source!BI33=2,G37, 0)</f>
        <v>0</v>
      </c>
      <c r="Y37">
        <f>IF(Source!BI33=3,G37, 0)</f>
        <v>113355</v>
      </c>
      <c r="Z37">
        <f>IF(Source!BI33=4,G37, 0)</f>
        <v>0</v>
      </c>
    </row>
    <row r="38" spans="1:31" ht="111" x14ac:dyDescent="0.2">
      <c r="A38" s="33" t="str">
        <f>Source!E34</f>
        <v>3</v>
      </c>
      <c r="B38" s="34" t="str">
        <f>Source!F34</f>
        <v>ООО Группа компаний "ЦДБ"счет № 301, стр. 260  лист1</v>
      </c>
      <c r="C38" s="34" t="s">
        <v>1756</v>
      </c>
      <c r="D38" s="35" t="str">
        <f>Source!H34</f>
        <v/>
      </c>
      <c r="E38" s="36">
        <f>Source!I34</f>
        <v>33</v>
      </c>
      <c r="F38" s="37">
        <f>Source!AL34</f>
        <v>2622.37</v>
      </c>
      <c r="G38" s="38" t="str">
        <f>Source!DD34</f>
        <v>)*1,042</v>
      </c>
      <c r="H38" s="37">
        <f>ROUND(Source!AC34*Source!I34, 0)</f>
        <v>90189</v>
      </c>
      <c r="I38" s="38" t="str">
        <f>Source!BO34</f>
        <v/>
      </c>
      <c r="J38" s="38">
        <f>IF(Source!BC34&lt;&gt; 0, Source!BC34, 1)</f>
        <v>1</v>
      </c>
      <c r="K38" s="37">
        <f>Source!P34</f>
        <v>90189</v>
      </c>
      <c r="L38" s="39"/>
      <c r="S38">
        <f>ROUND((Source!FX34/100)*((ROUND(Source!AF34*Source!I34, 0)+ROUND(Source!AE34*Source!I34, 0))), 0)</f>
        <v>0</v>
      </c>
      <c r="T38">
        <f>Source!X34</f>
        <v>0</v>
      </c>
      <c r="U38">
        <f>ROUND((Source!FY34/100)*((ROUND(Source!AF34*Source!I34, 0)+ROUND(Source!AE34*Source!I34, 0))), 0)</f>
        <v>0</v>
      </c>
      <c r="V38">
        <f>Source!Y34</f>
        <v>0</v>
      </c>
    </row>
    <row r="39" spans="1:31" ht="15" x14ac:dyDescent="0.25">
      <c r="G39" s="67">
        <f>ROUND(Source!AC34*Source!I34, 0)+ROUND(Source!AF34*Source!I34, 0)+ROUND(Source!AD34*Source!I34, 0)</f>
        <v>90189</v>
      </c>
      <c r="H39" s="67"/>
      <c r="J39" s="67">
        <f>Source!O34</f>
        <v>90189</v>
      </c>
      <c r="K39" s="67"/>
      <c r="L39" s="32">
        <f>Source!U34</f>
        <v>0</v>
      </c>
      <c r="O39" s="40">
        <f>G39</f>
        <v>90189</v>
      </c>
      <c r="P39" s="40">
        <f>J39</f>
        <v>90189</v>
      </c>
      <c r="Q39" s="41">
        <f>L39</f>
        <v>0</v>
      </c>
      <c r="W39">
        <f>IF(Source!BI34&lt;=1,G39, 0)</f>
        <v>0</v>
      </c>
      <c r="X39">
        <f>IF(Source!BI34=2,G39, 0)</f>
        <v>0</v>
      </c>
      <c r="Y39">
        <f>IF(Source!BI34=3,G39, 0)</f>
        <v>90189</v>
      </c>
      <c r="Z39">
        <f>IF(Source!BI34=4,G39, 0)</f>
        <v>0</v>
      </c>
    </row>
    <row r="40" spans="1:31" ht="99.75" x14ac:dyDescent="0.2">
      <c r="A40" s="33" t="str">
        <f>Source!E35</f>
        <v>4</v>
      </c>
      <c r="B40" s="34" t="str">
        <f>Source!F35</f>
        <v>ООО Группа компаний "ЦДБ"счет № 301, стр. 260  лист1</v>
      </c>
      <c r="C40" s="34" t="s">
        <v>1757</v>
      </c>
      <c r="D40" s="35" t="str">
        <f>Source!H35</f>
        <v/>
      </c>
      <c r="E40" s="36">
        <f>Source!I35</f>
        <v>33</v>
      </c>
      <c r="F40" s="37">
        <f>Source!AL35</f>
        <v>385.45</v>
      </c>
      <c r="G40" s="38" t="str">
        <f>Source!DD35</f>
        <v>)*1,042</v>
      </c>
      <c r="H40" s="37">
        <f>ROUND(Source!AC35*Source!I35, 0)</f>
        <v>13266</v>
      </c>
      <c r="I40" s="38" t="str">
        <f>Source!BO35</f>
        <v/>
      </c>
      <c r="J40" s="38">
        <f>IF(Source!BC35&lt;&gt; 0, Source!BC35, 1)</f>
        <v>1</v>
      </c>
      <c r="K40" s="37">
        <f>Source!P35</f>
        <v>13266</v>
      </c>
      <c r="L40" s="39"/>
      <c r="S40">
        <f>ROUND((Source!FX35/100)*((ROUND(Source!AF35*Source!I35, 0)+ROUND(Source!AE35*Source!I35, 0))), 0)</f>
        <v>0</v>
      </c>
      <c r="T40">
        <f>Source!X35</f>
        <v>0</v>
      </c>
      <c r="U40">
        <f>ROUND((Source!FY35/100)*((ROUND(Source!AF35*Source!I35, 0)+ROUND(Source!AE35*Source!I35, 0))), 0)</f>
        <v>0</v>
      </c>
      <c r="V40">
        <f>Source!Y35</f>
        <v>0</v>
      </c>
    </row>
    <row r="41" spans="1:31" ht="15" x14ac:dyDescent="0.25">
      <c r="G41" s="67">
        <f>ROUND(Source!AC35*Source!I35, 0)+ROUND(Source!AF35*Source!I35, 0)+ROUND(Source!AD35*Source!I35, 0)</f>
        <v>13266</v>
      </c>
      <c r="H41" s="67"/>
      <c r="J41" s="67">
        <f>Source!O35</f>
        <v>13266</v>
      </c>
      <c r="K41" s="67"/>
      <c r="L41" s="32">
        <f>Source!U35</f>
        <v>0</v>
      </c>
      <c r="O41" s="40">
        <f>G41</f>
        <v>13266</v>
      </c>
      <c r="P41" s="40">
        <f>J41</f>
        <v>13266</v>
      </c>
      <c r="Q41" s="41">
        <f>L41</f>
        <v>0</v>
      </c>
      <c r="W41">
        <f>IF(Source!BI35&lt;=1,G41, 0)</f>
        <v>0</v>
      </c>
      <c r="X41">
        <f>IF(Source!BI35=2,G41, 0)</f>
        <v>0</v>
      </c>
      <c r="Y41">
        <f>IF(Source!BI35=3,G41, 0)</f>
        <v>13266</v>
      </c>
      <c r="Z41">
        <f>IF(Source!BI35=4,G41, 0)</f>
        <v>0</v>
      </c>
    </row>
    <row r="42" spans="1:31" ht="99.75" x14ac:dyDescent="0.2">
      <c r="A42" s="33" t="str">
        <f>Source!E36</f>
        <v>5</v>
      </c>
      <c r="B42" s="34" t="str">
        <f>Source!F36</f>
        <v>ООО Группа компаний "ЦДБ"счет № 301, стр. 260  лист1</v>
      </c>
      <c r="C42" s="34" t="s">
        <v>1758</v>
      </c>
      <c r="D42" s="35" t="str">
        <f>Source!H36</f>
        <v/>
      </c>
      <c r="E42" s="36">
        <f>Source!I36</f>
        <v>98</v>
      </c>
      <c r="F42" s="37">
        <f>Source!AL36</f>
        <v>8362.3700000000008</v>
      </c>
      <c r="G42" s="38" t="str">
        <f>Source!DD36</f>
        <v>)*1,042</v>
      </c>
      <c r="H42" s="37">
        <f>ROUND(Source!AC36*Source!I36, 0)</f>
        <v>853972</v>
      </c>
      <c r="I42" s="38" t="str">
        <f>Source!BO36</f>
        <v/>
      </c>
      <c r="J42" s="38">
        <f>IF(Source!BC36&lt;&gt; 0, Source!BC36, 1)</f>
        <v>1</v>
      </c>
      <c r="K42" s="37">
        <f>Source!P36</f>
        <v>853972</v>
      </c>
      <c r="L42" s="39"/>
      <c r="S42">
        <f>ROUND((Source!FX36/100)*((ROUND(Source!AF36*Source!I36, 0)+ROUND(Source!AE36*Source!I36, 0))), 0)</f>
        <v>0</v>
      </c>
      <c r="T42">
        <f>Source!X36</f>
        <v>0</v>
      </c>
      <c r="U42">
        <f>ROUND((Source!FY36/100)*((ROUND(Source!AF36*Source!I36, 0)+ROUND(Source!AE36*Source!I36, 0))), 0)</f>
        <v>0</v>
      </c>
      <c r="V42">
        <f>Source!Y36</f>
        <v>0</v>
      </c>
    </row>
    <row r="43" spans="1:31" ht="15" x14ac:dyDescent="0.25">
      <c r="G43" s="67">
        <f>ROUND(Source!AC36*Source!I36, 0)+ROUND(Source!AF36*Source!I36, 0)+ROUND(Source!AD36*Source!I36, 0)</f>
        <v>853972</v>
      </c>
      <c r="H43" s="67"/>
      <c r="J43" s="67">
        <f>Source!O36</f>
        <v>853972</v>
      </c>
      <c r="K43" s="67"/>
      <c r="L43" s="32">
        <f>Source!U36</f>
        <v>0</v>
      </c>
      <c r="O43" s="40">
        <f>G43</f>
        <v>853972</v>
      </c>
      <c r="P43" s="40">
        <f>J43</f>
        <v>853972</v>
      </c>
      <c r="Q43" s="41">
        <f>L43</f>
        <v>0</v>
      </c>
      <c r="W43">
        <f>IF(Source!BI36&lt;=1,G43, 0)</f>
        <v>0</v>
      </c>
      <c r="X43">
        <f>IF(Source!BI36=2,G43, 0)</f>
        <v>0</v>
      </c>
      <c r="Y43">
        <f>IF(Source!BI36=3,G43, 0)</f>
        <v>853972</v>
      </c>
      <c r="Z43">
        <f>IF(Source!BI36=4,G43, 0)</f>
        <v>0</v>
      </c>
    </row>
    <row r="44" spans="1:31" ht="99.75" x14ac:dyDescent="0.2">
      <c r="A44" s="33" t="str">
        <f>Source!E37</f>
        <v>6</v>
      </c>
      <c r="B44" s="34" t="str">
        <f>Source!F37</f>
        <v>ООО Группа компаний "ЦДБ"счет № 301, стр. 260  лист1</v>
      </c>
      <c r="C44" s="34" t="s">
        <v>1759</v>
      </c>
      <c r="D44" s="35" t="str">
        <f>Source!H37</f>
        <v/>
      </c>
      <c r="E44" s="36">
        <f>Source!I37</f>
        <v>1</v>
      </c>
      <c r="F44" s="37">
        <f>Source!AL37</f>
        <v>41376.79</v>
      </c>
      <c r="G44" s="38" t="str">
        <f>Source!DD37</f>
        <v>)*1,042</v>
      </c>
      <c r="H44" s="37">
        <f>ROUND(Source!AC37*Source!I37, 0)</f>
        <v>43115</v>
      </c>
      <c r="I44" s="38" t="str">
        <f>Source!BO37</f>
        <v/>
      </c>
      <c r="J44" s="38">
        <f>IF(Source!BC37&lt;&gt; 0, Source!BC37, 1)</f>
        <v>1</v>
      </c>
      <c r="K44" s="37">
        <f>Source!P37</f>
        <v>43115</v>
      </c>
      <c r="L44" s="39"/>
      <c r="S44">
        <f>ROUND((Source!FX37/100)*((ROUND(Source!AF37*Source!I37, 0)+ROUND(Source!AE37*Source!I37, 0))), 0)</f>
        <v>0</v>
      </c>
      <c r="T44">
        <f>Source!X37</f>
        <v>0</v>
      </c>
      <c r="U44">
        <f>ROUND((Source!FY37/100)*((ROUND(Source!AF37*Source!I37, 0)+ROUND(Source!AE37*Source!I37, 0))), 0)</f>
        <v>0</v>
      </c>
      <c r="V44">
        <f>Source!Y37</f>
        <v>0</v>
      </c>
    </row>
    <row r="45" spans="1:31" ht="15" x14ac:dyDescent="0.25">
      <c r="G45" s="67">
        <f>ROUND(Source!AC37*Source!I37, 0)+ROUND(Source!AF37*Source!I37, 0)+ROUND(Source!AD37*Source!I37, 0)</f>
        <v>43115</v>
      </c>
      <c r="H45" s="67"/>
      <c r="J45" s="67">
        <f>Source!O37</f>
        <v>43115</v>
      </c>
      <c r="K45" s="67"/>
      <c r="L45" s="32">
        <f>Source!U37</f>
        <v>0</v>
      </c>
      <c r="O45" s="40">
        <f>G45</f>
        <v>43115</v>
      </c>
      <c r="P45" s="40">
        <f>J45</f>
        <v>43115</v>
      </c>
      <c r="Q45" s="41">
        <f>L45</f>
        <v>0</v>
      </c>
      <c r="W45">
        <f>IF(Source!BI37&lt;=1,G45, 0)</f>
        <v>0</v>
      </c>
      <c r="X45">
        <f>IF(Source!BI37=2,G45, 0)</f>
        <v>0</v>
      </c>
      <c r="Y45">
        <f>IF(Source!BI37=3,G45, 0)</f>
        <v>43115</v>
      </c>
      <c r="Z45">
        <f>IF(Source!BI37=4,G45, 0)</f>
        <v>0</v>
      </c>
    </row>
    <row r="46" spans="1:31" ht="99.75" x14ac:dyDescent="0.2">
      <c r="A46" s="33" t="str">
        <f>Source!E38</f>
        <v>7</v>
      </c>
      <c r="B46" s="34" t="str">
        <f>Source!F38</f>
        <v>ООО Группа компаний "ЦДБ"счет № 301, стр. 260  лист1</v>
      </c>
      <c r="C46" s="34" t="s">
        <v>1760</v>
      </c>
      <c r="D46" s="35" t="str">
        <f>Source!H38</f>
        <v/>
      </c>
      <c r="E46" s="36">
        <f>Source!I38</f>
        <v>1</v>
      </c>
      <c r="F46" s="37">
        <f>Source!AL38</f>
        <v>3234.6</v>
      </c>
      <c r="G46" s="38" t="str">
        <f>Source!DD38</f>
        <v>)*1.042</v>
      </c>
      <c r="H46" s="37">
        <f>ROUND(Source!AC38*Source!I38, 0)</f>
        <v>3370</v>
      </c>
      <c r="I46" s="38" t="str">
        <f>Source!BO38</f>
        <v/>
      </c>
      <c r="J46" s="38">
        <f>IF(Source!BC38&lt;&gt; 0, Source!BC38, 1)</f>
        <v>1</v>
      </c>
      <c r="K46" s="37">
        <f>Source!P38</f>
        <v>3370</v>
      </c>
      <c r="L46" s="39"/>
      <c r="S46">
        <f>ROUND((Source!FX38/100)*((ROUND(Source!AF38*Source!I38, 0)+ROUND(Source!AE38*Source!I38, 0))), 0)</f>
        <v>0</v>
      </c>
      <c r="T46">
        <f>Source!X38</f>
        <v>0</v>
      </c>
      <c r="U46">
        <f>ROUND((Source!FY38/100)*((ROUND(Source!AF38*Source!I38, 0)+ROUND(Source!AE38*Source!I38, 0))), 0)</f>
        <v>0</v>
      </c>
      <c r="V46">
        <f>Source!Y38</f>
        <v>0</v>
      </c>
    </row>
    <row r="47" spans="1:31" ht="15" x14ac:dyDescent="0.25">
      <c r="G47" s="67">
        <f>ROUND(Source!AC38*Source!I38, 0)+ROUND(Source!AF38*Source!I38, 0)+ROUND(Source!AD38*Source!I38, 0)</f>
        <v>3370</v>
      </c>
      <c r="H47" s="67"/>
      <c r="J47" s="67">
        <f>Source!O38</f>
        <v>3370</v>
      </c>
      <c r="K47" s="67"/>
      <c r="L47" s="32">
        <f>Source!U38</f>
        <v>0</v>
      </c>
      <c r="O47" s="40">
        <f>G47</f>
        <v>3370</v>
      </c>
      <c r="P47" s="40">
        <f>J47</f>
        <v>3370</v>
      </c>
      <c r="Q47" s="41">
        <f>L47</f>
        <v>0</v>
      </c>
      <c r="W47">
        <f>IF(Source!BI38&lt;=1,G47, 0)</f>
        <v>0</v>
      </c>
      <c r="X47">
        <f>IF(Source!BI38=2,G47, 0)</f>
        <v>0</v>
      </c>
      <c r="Y47">
        <f>IF(Source!BI38=3,G47, 0)</f>
        <v>3370</v>
      </c>
      <c r="Z47">
        <f>IF(Source!BI38=4,G47, 0)</f>
        <v>0</v>
      </c>
    </row>
    <row r="48" spans="1:31" ht="99.75" x14ac:dyDescent="0.2">
      <c r="A48" s="33" t="str">
        <f>Source!E39</f>
        <v>8</v>
      </c>
      <c r="B48" s="34" t="str">
        <f>Source!F39</f>
        <v>ООО Группа компаний "ЦДБ"счет № 301, стр. 260  лист1</v>
      </c>
      <c r="C48" s="34" t="s">
        <v>1761</v>
      </c>
      <c r="D48" s="35" t="str">
        <f>Source!H39</f>
        <v/>
      </c>
      <c r="E48" s="36">
        <f>Source!I39</f>
        <v>7</v>
      </c>
      <c r="F48" s="37">
        <f>Source!AL39</f>
        <v>2181.21</v>
      </c>
      <c r="G48" s="38" t="str">
        <f>Source!DD39</f>
        <v>)*1.042</v>
      </c>
      <c r="H48" s="37">
        <f>ROUND(Source!AC39*Source!I39, 0)</f>
        <v>15911</v>
      </c>
      <c r="I48" s="38" t="str">
        <f>Source!BO39</f>
        <v/>
      </c>
      <c r="J48" s="38">
        <f>IF(Source!BC39&lt;&gt; 0, Source!BC39, 1)</f>
        <v>1</v>
      </c>
      <c r="K48" s="37">
        <f>Source!P39</f>
        <v>15911</v>
      </c>
      <c r="L48" s="39"/>
      <c r="S48">
        <f>ROUND((Source!FX39/100)*((ROUND(Source!AF39*Source!I39, 0)+ROUND(Source!AE39*Source!I39, 0))), 0)</f>
        <v>0</v>
      </c>
      <c r="T48">
        <f>Source!X39</f>
        <v>0</v>
      </c>
      <c r="U48">
        <f>ROUND((Source!FY39/100)*((ROUND(Source!AF39*Source!I39, 0)+ROUND(Source!AE39*Source!I39, 0))), 0)</f>
        <v>0</v>
      </c>
      <c r="V48">
        <f>Source!Y39</f>
        <v>0</v>
      </c>
    </row>
    <row r="49" spans="1:32" ht="15" x14ac:dyDescent="0.25">
      <c r="G49" s="67">
        <f>ROUND(Source!AC39*Source!I39, 0)+ROUND(Source!AF39*Source!I39, 0)+ROUND(Source!AD39*Source!I39, 0)</f>
        <v>15911</v>
      </c>
      <c r="H49" s="67"/>
      <c r="J49" s="67">
        <f>Source!O39</f>
        <v>15911</v>
      </c>
      <c r="K49" s="67"/>
      <c r="L49" s="32">
        <f>Source!U39</f>
        <v>0</v>
      </c>
      <c r="O49" s="40">
        <f>G49</f>
        <v>15911</v>
      </c>
      <c r="P49" s="40">
        <f>J49</f>
        <v>15911</v>
      </c>
      <c r="Q49" s="41">
        <f>L49</f>
        <v>0</v>
      </c>
      <c r="W49">
        <f>IF(Source!BI39&lt;=1,G49, 0)</f>
        <v>0</v>
      </c>
      <c r="X49">
        <f>IF(Source!BI39=2,G49, 0)</f>
        <v>0</v>
      </c>
      <c r="Y49">
        <f>IF(Source!BI39=3,G49, 0)</f>
        <v>15911</v>
      </c>
      <c r="Z49">
        <f>IF(Source!BI39=4,G49, 0)</f>
        <v>0</v>
      </c>
    </row>
    <row r="50" spans="1:32" ht="71.25" x14ac:dyDescent="0.2">
      <c r="A50" s="33" t="str">
        <f>Source!E40</f>
        <v>9</v>
      </c>
      <c r="B50" s="34" t="str">
        <f>Source!F40</f>
        <v xml:space="preserve">Прайс-лист Моллюск б/н стр. 281 </v>
      </c>
      <c r="C50" s="34" t="s">
        <v>1762</v>
      </c>
      <c r="D50" s="35" t="str">
        <f>Source!H40</f>
        <v/>
      </c>
      <c r="E50" s="36">
        <f>Source!I40</f>
        <v>7</v>
      </c>
      <c r="F50" s="37">
        <f>Source!AL40</f>
        <v>89.76</v>
      </c>
      <c r="G50" s="38" t="str">
        <f>Source!DD40</f>
        <v>)*1.042</v>
      </c>
      <c r="H50" s="37">
        <f>ROUND(Source!AC40*Source!I40, 0)</f>
        <v>658</v>
      </c>
      <c r="I50" s="38" t="str">
        <f>Source!BO40</f>
        <v/>
      </c>
      <c r="J50" s="38">
        <f>IF(Source!BC40&lt;&gt; 0, Source!BC40, 1)</f>
        <v>1</v>
      </c>
      <c r="K50" s="37">
        <f>Source!P40</f>
        <v>658</v>
      </c>
      <c r="L50" s="39"/>
      <c r="S50">
        <f>ROUND((Source!FX40/100)*((ROUND(Source!AF40*Source!I40, 0)+ROUND(Source!AE40*Source!I40, 0))), 0)</f>
        <v>0</v>
      </c>
      <c r="T50">
        <f>Source!X40</f>
        <v>0</v>
      </c>
      <c r="U50">
        <f>ROUND((Source!FY40/100)*((ROUND(Source!AF40*Source!I40, 0)+ROUND(Source!AE40*Source!I40, 0))), 0)</f>
        <v>0</v>
      </c>
      <c r="V50">
        <f>Source!Y40</f>
        <v>0</v>
      </c>
    </row>
    <row r="51" spans="1:32" ht="15" x14ac:dyDescent="0.25">
      <c r="G51" s="67">
        <f>ROUND(Source!AC40*Source!I40, 0)+ROUND(Source!AF40*Source!I40, 0)+ROUND(Source!AD40*Source!I40, 0)</f>
        <v>658</v>
      </c>
      <c r="H51" s="67"/>
      <c r="J51" s="67">
        <f>Source!O40</f>
        <v>658</v>
      </c>
      <c r="K51" s="67"/>
      <c r="L51" s="32">
        <f>Source!U40</f>
        <v>0</v>
      </c>
      <c r="O51" s="40">
        <f>G51</f>
        <v>658</v>
      </c>
      <c r="P51" s="40">
        <f>J51</f>
        <v>658</v>
      </c>
      <c r="Q51" s="41">
        <f>L51</f>
        <v>0</v>
      </c>
      <c r="W51">
        <f>IF(Source!BI40&lt;=1,G51, 0)</f>
        <v>0</v>
      </c>
      <c r="X51">
        <f>IF(Source!BI40=2,G51, 0)</f>
        <v>0</v>
      </c>
      <c r="Y51">
        <f>IF(Source!BI40=3,G51, 0)</f>
        <v>658</v>
      </c>
      <c r="Z51">
        <f>IF(Source!BI40=4,G51, 0)</f>
        <v>0</v>
      </c>
    </row>
    <row r="52" spans="1:32" ht="73.5" customHeight="1" x14ac:dyDescent="0.2">
      <c r="A52" s="33" t="str">
        <f>Source!E41</f>
        <v>10</v>
      </c>
      <c r="B52" s="34" t="str">
        <f>Source!F41</f>
        <v>ООО Группа компаний "ЦДБ"счет № 301, стр. 260  лист1</v>
      </c>
      <c r="C52" s="34" t="s">
        <v>1763</v>
      </c>
      <c r="D52" s="35" t="str">
        <f>Source!H41</f>
        <v/>
      </c>
      <c r="E52" s="36">
        <f>Source!I41</f>
        <v>33</v>
      </c>
      <c r="F52" s="37">
        <f>Source!AL41</f>
        <v>26494.07</v>
      </c>
      <c r="G52" s="38" t="str">
        <f>Source!DD41</f>
        <v>)*1.042</v>
      </c>
      <c r="H52" s="37">
        <f>ROUND(Source!AC41*Source!I41, 0)</f>
        <v>911031</v>
      </c>
      <c r="I52" s="38" t="str">
        <f>Source!BO41</f>
        <v/>
      </c>
      <c r="J52" s="38">
        <f>IF(Source!BC41&lt;&gt; 0, Source!BC41, 1)</f>
        <v>1</v>
      </c>
      <c r="K52" s="37">
        <f>Source!P41</f>
        <v>911031</v>
      </c>
      <c r="L52" s="39"/>
      <c r="S52">
        <f>ROUND((Source!FX41/100)*((ROUND(Source!AF41*Source!I41, 0)+ROUND(Source!AE41*Source!I41, 0))), 0)</f>
        <v>0</v>
      </c>
      <c r="T52">
        <f>Source!X41</f>
        <v>0</v>
      </c>
      <c r="U52">
        <f>ROUND((Source!FY41/100)*((ROUND(Source!AF41*Source!I41, 0)+ROUND(Source!AE41*Source!I41, 0))), 0)</f>
        <v>0</v>
      </c>
      <c r="V52">
        <f>Source!Y41</f>
        <v>0</v>
      </c>
    </row>
    <row r="53" spans="1:32" ht="15" x14ac:dyDescent="0.25">
      <c r="G53" s="67">
        <f>ROUND(Source!AC41*Source!I41, 0)+ROUND(Source!AF41*Source!I41, 0)+ROUND(Source!AD41*Source!I41, 0)</f>
        <v>911031</v>
      </c>
      <c r="H53" s="67"/>
      <c r="J53" s="67">
        <f>Source!O41</f>
        <v>911031</v>
      </c>
      <c r="K53" s="67"/>
      <c r="L53" s="32">
        <f>Source!U41</f>
        <v>0</v>
      </c>
      <c r="O53" s="40">
        <f>G53</f>
        <v>911031</v>
      </c>
      <c r="P53" s="40">
        <f>J53</f>
        <v>911031</v>
      </c>
      <c r="Q53" s="41">
        <f>L53</f>
        <v>0</v>
      </c>
      <c r="W53">
        <f>IF(Source!BI41&lt;=1,G53, 0)</f>
        <v>0</v>
      </c>
      <c r="X53">
        <f>IF(Source!BI41=2,G53, 0)</f>
        <v>0</v>
      </c>
      <c r="Y53">
        <f>IF(Source!BI41=3,G53, 0)</f>
        <v>911031</v>
      </c>
      <c r="Z53">
        <f>IF(Source!BI41=4,G53, 0)</f>
        <v>0</v>
      </c>
    </row>
    <row r="54" spans="1:32" ht="69.75" customHeight="1" x14ac:dyDescent="0.2">
      <c r="A54" s="33" t="str">
        <f>Source!E42</f>
        <v>11</v>
      </c>
      <c r="B54" s="34" t="str">
        <f>Source!F42</f>
        <v>ООО Группа компаний "ЦДБ"счет № 301, стр. 260  лист1</v>
      </c>
      <c r="C54" s="34" t="s">
        <v>1764</v>
      </c>
      <c r="D54" s="35" t="str">
        <f>Source!H42</f>
        <v/>
      </c>
      <c r="E54" s="36">
        <f>Source!I42</f>
        <v>33</v>
      </c>
      <c r="F54" s="37">
        <f>Source!AL42</f>
        <v>1978.81</v>
      </c>
      <c r="G54" s="38" t="str">
        <f>Source!DD42</f>
        <v>)*1.042</v>
      </c>
      <c r="H54" s="37">
        <f>ROUND(Source!AC42*Source!I42, 0)</f>
        <v>68046</v>
      </c>
      <c r="I54" s="38" t="str">
        <f>Source!BO42</f>
        <v/>
      </c>
      <c r="J54" s="38">
        <f>IF(Source!BC42&lt;&gt; 0, Source!BC42, 1)</f>
        <v>1</v>
      </c>
      <c r="K54" s="37">
        <f>Source!P42</f>
        <v>68046</v>
      </c>
      <c r="L54" s="39"/>
      <c r="S54">
        <f>ROUND((Source!FX42/100)*((ROUND(Source!AF42*Source!I42, 0)+ROUND(Source!AE42*Source!I42, 0))), 0)</f>
        <v>0</v>
      </c>
      <c r="T54">
        <f>Source!X42</f>
        <v>0</v>
      </c>
      <c r="U54">
        <f>ROUND((Source!FY42/100)*((ROUND(Source!AF42*Source!I42, 0)+ROUND(Source!AE42*Source!I42, 0))), 0)</f>
        <v>0</v>
      </c>
      <c r="V54">
        <f>Source!Y42</f>
        <v>0</v>
      </c>
    </row>
    <row r="55" spans="1:32" ht="15" x14ac:dyDescent="0.25">
      <c r="G55" s="67">
        <f>ROUND(Source!AC42*Source!I42, 0)+ROUND(Source!AF42*Source!I42, 0)+ROUND(Source!AD42*Source!I42, 0)</f>
        <v>68046</v>
      </c>
      <c r="H55" s="67"/>
      <c r="J55" s="67">
        <f>Source!O42</f>
        <v>68046</v>
      </c>
      <c r="K55" s="67"/>
      <c r="L55" s="32">
        <f>Source!U42</f>
        <v>0</v>
      </c>
      <c r="O55" s="40">
        <f>G55</f>
        <v>68046</v>
      </c>
      <c r="P55" s="40">
        <f>J55</f>
        <v>68046</v>
      </c>
      <c r="Q55" s="41">
        <f>L55</f>
        <v>0</v>
      </c>
      <c r="W55">
        <f>IF(Source!BI42&lt;=1,G55, 0)</f>
        <v>0</v>
      </c>
      <c r="X55">
        <f>IF(Source!BI42=2,G55, 0)</f>
        <v>0</v>
      </c>
      <c r="Y55">
        <f>IF(Source!BI42=3,G55, 0)</f>
        <v>68046</v>
      </c>
      <c r="Z55">
        <f>IF(Source!BI42=4,G55, 0)</f>
        <v>0</v>
      </c>
    </row>
    <row r="57" spans="1:32" ht="15" x14ac:dyDescent="0.25">
      <c r="A57" s="66" t="str">
        <f>CONCATENATE("Итого по подразделу: ",IF(Source!G44&lt;&gt;"Новый подраздел", Source!G44, ""))</f>
        <v>Итого по подразделу: Станционное оборудование</v>
      </c>
      <c r="B57" s="66"/>
      <c r="C57" s="66"/>
      <c r="D57" s="66"/>
      <c r="E57" s="66"/>
      <c r="F57" s="66"/>
      <c r="G57" s="67">
        <f>SUM(O33:O56)</f>
        <v>2471095</v>
      </c>
      <c r="H57" s="68"/>
      <c r="I57" s="42"/>
      <c r="J57" s="67">
        <f>SUM(P33:P56)</f>
        <v>2471095</v>
      </c>
      <c r="K57" s="68"/>
      <c r="L57" s="32">
        <f>SUM(Q33:Q56)</f>
        <v>0</v>
      </c>
      <c r="AF57" s="43" t="str">
        <f>CONCATENATE("Итого по подразделу: ",IF(Source!G44&lt;&gt;"Новый подраздел", Source!G44, ""))</f>
        <v>Итого по подразделу: Станционное оборудование</v>
      </c>
    </row>
    <row r="61" spans="1:32" ht="16.5" x14ac:dyDescent="0.25">
      <c r="A61" s="69" t="str">
        <f>CONCATENATE("Подраздел: ",IF(Source!G65&lt;&gt;"Новый подраздел", Source!G65, ""))</f>
        <v>Подраздел: Сетевое оборудование и источники питания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AE61" s="26" t="str">
        <f>CONCATENATE("Подраздел: ",IF(Source!G65&lt;&gt;"Новый подраздел", Source!G65, ""))</f>
        <v>Подраздел: Сетевое оборудование и источники питания</v>
      </c>
    </row>
    <row r="62" spans="1:32" ht="196.5" x14ac:dyDescent="0.2">
      <c r="A62" s="33" t="str">
        <f>Source!E69</f>
        <v>12</v>
      </c>
      <c r="B62" s="34" t="str">
        <f>Source!F69</f>
        <v xml:space="preserve">Ком. предл. ЗАО "ЭЛВИИС" б/н, стр249 </v>
      </c>
      <c r="C62" s="34" t="s">
        <v>1765</v>
      </c>
      <c r="D62" s="35" t="str">
        <f>Source!H69</f>
        <v/>
      </c>
      <c r="E62" s="36">
        <f>Source!I69</f>
        <v>14</v>
      </c>
      <c r="F62" s="37">
        <f>Source!AL69</f>
        <v>363733.57</v>
      </c>
      <c r="G62" s="38" t="str">
        <f>Source!DD69</f>
        <v>)*1,042</v>
      </c>
      <c r="H62" s="37">
        <f>ROUND(Source!AC69*Source!I69, 0)</f>
        <v>5306140</v>
      </c>
      <c r="I62" s="38" t="str">
        <f>Source!BO69</f>
        <v/>
      </c>
      <c r="J62" s="38">
        <f>IF(Source!BC69&lt;&gt; 0, Source!BC69, 1)</f>
        <v>1</v>
      </c>
      <c r="K62" s="37">
        <f>Source!P69</f>
        <v>5306140</v>
      </c>
      <c r="L62" s="39"/>
      <c r="S62">
        <f>ROUND((Source!FX69/100)*((ROUND(Source!AF69*Source!I69, 0)+ROUND(Source!AE69*Source!I69, 0))), 0)</f>
        <v>0</v>
      </c>
      <c r="T62">
        <f>Source!X69</f>
        <v>0</v>
      </c>
      <c r="U62">
        <f>ROUND((Source!FY69/100)*((ROUND(Source!AF69*Source!I69, 0)+ROUND(Source!AE69*Source!I69, 0))), 0)</f>
        <v>0</v>
      </c>
      <c r="V62">
        <f>Source!Y69</f>
        <v>0</v>
      </c>
    </row>
    <row r="63" spans="1:32" ht="15" x14ac:dyDescent="0.25">
      <c r="G63" s="67">
        <f>ROUND(Source!AC69*Source!I69, 0)+ROUND(Source!AF69*Source!I69, 0)+ROUND(Source!AD69*Source!I69, 0)</f>
        <v>5306140</v>
      </c>
      <c r="H63" s="67"/>
      <c r="J63" s="67">
        <f>Source!O69</f>
        <v>5306140</v>
      </c>
      <c r="K63" s="67"/>
      <c r="L63" s="32">
        <f>Source!U69</f>
        <v>0</v>
      </c>
      <c r="O63" s="40">
        <f>G63</f>
        <v>5306140</v>
      </c>
      <c r="P63" s="40">
        <f>J63</f>
        <v>5306140</v>
      </c>
      <c r="Q63" s="41">
        <f>L63</f>
        <v>0</v>
      </c>
      <c r="W63">
        <f>IF(Source!BI69&lt;=1,G63, 0)</f>
        <v>0</v>
      </c>
      <c r="X63">
        <f>IF(Source!BI69=2,G63, 0)</f>
        <v>0</v>
      </c>
      <c r="Y63">
        <f>IF(Source!BI69=3,G63, 0)</f>
        <v>5306140</v>
      </c>
      <c r="Z63">
        <f>IF(Source!BI69=4,G63, 0)</f>
        <v>0</v>
      </c>
    </row>
    <row r="64" spans="1:32" ht="139.5" x14ac:dyDescent="0.2">
      <c r="A64" s="33" t="str">
        <f>Source!E70</f>
        <v>13</v>
      </c>
      <c r="B64" s="34" t="str">
        <f>Source!F70</f>
        <v xml:space="preserve">Ком. предл. ЗАО "ЭЛВИИС" б/н, стр249 </v>
      </c>
      <c r="C64" s="34" t="s">
        <v>1766</v>
      </c>
      <c r="D64" s="35" t="str">
        <f>Source!H70</f>
        <v/>
      </c>
      <c r="E64" s="36">
        <f>Source!I70</f>
        <v>1</v>
      </c>
      <c r="F64" s="37">
        <f>Source!AL70</f>
        <v>71915.100000000006</v>
      </c>
      <c r="G64" s="38" t="str">
        <f>Source!DD70</f>
        <v>)*1,042</v>
      </c>
      <c r="H64" s="37">
        <f>ROUND(Source!AC70*Source!I70, 0)</f>
        <v>74936</v>
      </c>
      <c r="I64" s="38" t="str">
        <f>Source!BO70</f>
        <v/>
      </c>
      <c r="J64" s="38">
        <f>IF(Source!BC70&lt;&gt; 0, Source!BC70, 1)</f>
        <v>1</v>
      </c>
      <c r="K64" s="37">
        <f>Source!P70</f>
        <v>74936</v>
      </c>
      <c r="L64" s="39"/>
      <c r="S64">
        <f>ROUND((Source!FX70/100)*((ROUND(Source!AF70*Source!I70, 0)+ROUND(Source!AE70*Source!I70, 0))), 0)</f>
        <v>0</v>
      </c>
      <c r="T64">
        <f>Source!X70</f>
        <v>0</v>
      </c>
      <c r="U64">
        <f>ROUND((Source!FY70/100)*((ROUND(Source!AF70*Source!I70, 0)+ROUND(Source!AE70*Source!I70, 0))), 0)</f>
        <v>0</v>
      </c>
      <c r="V64">
        <f>Source!Y70</f>
        <v>0</v>
      </c>
    </row>
    <row r="65" spans="1:26" ht="15" x14ac:dyDescent="0.25">
      <c r="G65" s="67">
        <f>ROUND(Source!AC70*Source!I70, 0)+ROUND(Source!AF70*Source!I70, 0)+ROUND(Source!AD70*Source!I70, 0)</f>
        <v>74936</v>
      </c>
      <c r="H65" s="67"/>
      <c r="J65" s="67">
        <f>Source!O70</f>
        <v>74936</v>
      </c>
      <c r="K65" s="67"/>
      <c r="L65" s="32">
        <f>Source!U70</f>
        <v>0</v>
      </c>
      <c r="O65" s="40">
        <f>G65</f>
        <v>74936</v>
      </c>
      <c r="P65" s="40">
        <f>J65</f>
        <v>74936</v>
      </c>
      <c r="Q65" s="41">
        <f>L65</f>
        <v>0</v>
      </c>
      <c r="W65">
        <f>IF(Source!BI70&lt;=1,G65, 0)</f>
        <v>0</v>
      </c>
      <c r="X65">
        <f>IF(Source!BI70=2,G65, 0)</f>
        <v>0</v>
      </c>
      <c r="Y65">
        <f>IF(Source!BI70=3,G65, 0)</f>
        <v>74936</v>
      </c>
      <c r="Z65">
        <f>IF(Source!BI70=4,G65, 0)</f>
        <v>0</v>
      </c>
    </row>
    <row r="66" spans="1:26" ht="168" x14ac:dyDescent="0.2">
      <c r="A66" s="33" t="str">
        <f>Source!E71</f>
        <v>14</v>
      </c>
      <c r="B66" s="34" t="str">
        <f>Source!F71</f>
        <v xml:space="preserve">Ком. предл. ЗАО "ЭЛВИИС" б/н, стр249 </v>
      </c>
      <c r="C66" s="34" t="s">
        <v>1767</v>
      </c>
      <c r="D66" s="35" t="str">
        <f>Source!H71</f>
        <v/>
      </c>
      <c r="E66" s="36">
        <f>Source!I71</f>
        <v>1</v>
      </c>
      <c r="F66" s="37">
        <f>Source!AL71</f>
        <v>85983.679999999993</v>
      </c>
      <c r="G66" s="38" t="str">
        <f>Source!DD71</f>
        <v>)*1,042</v>
      </c>
      <c r="H66" s="37">
        <f>ROUND(Source!AC71*Source!I71, 0)</f>
        <v>89595</v>
      </c>
      <c r="I66" s="38" t="str">
        <f>Source!BO71</f>
        <v/>
      </c>
      <c r="J66" s="38">
        <f>IF(Source!BC71&lt;&gt; 0, Source!BC71, 1)</f>
        <v>1</v>
      </c>
      <c r="K66" s="37">
        <f>Source!P71</f>
        <v>89595</v>
      </c>
      <c r="L66" s="39"/>
      <c r="S66">
        <f>ROUND((Source!FX71/100)*((ROUND(Source!AF71*Source!I71, 0)+ROUND(Source!AE71*Source!I71, 0))), 0)</f>
        <v>0</v>
      </c>
      <c r="T66">
        <f>Source!X71</f>
        <v>0</v>
      </c>
      <c r="U66">
        <f>ROUND((Source!FY71/100)*((ROUND(Source!AF71*Source!I71, 0)+ROUND(Source!AE71*Source!I71, 0))), 0)</f>
        <v>0</v>
      </c>
      <c r="V66">
        <f>Source!Y71</f>
        <v>0</v>
      </c>
    </row>
    <row r="67" spans="1:26" ht="15" x14ac:dyDescent="0.25">
      <c r="G67" s="67">
        <f>ROUND(Source!AC71*Source!I71, 0)+ROUND(Source!AF71*Source!I71, 0)+ROUND(Source!AD71*Source!I71, 0)</f>
        <v>89595</v>
      </c>
      <c r="H67" s="67"/>
      <c r="J67" s="67">
        <f>Source!O71</f>
        <v>89595</v>
      </c>
      <c r="K67" s="67"/>
      <c r="L67" s="32">
        <f>Source!U71</f>
        <v>0</v>
      </c>
      <c r="O67" s="40">
        <f>G67</f>
        <v>89595</v>
      </c>
      <c r="P67" s="40">
        <f>J67</f>
        <v>89595</v>
      </c>
      <c r="Q67" s="41">
        <f>L67</f>
        <v>0</v>
      </c>
      <c r="W67">
        <f>IF(Source!BI71&lt;=1,G67, 0)</f>
        <v>0</v>
      </c>
      <c r="X67">
        <f>IF(Source!BI71=2,G67, 0)</f>
        <v>0</v>
      </c>
      <c r="Y67">
        <f>IF(Source!BI71=3,G67, 0)</f>
        <v>89595</v>
      </c>
      <c r="Z67">
        <f>IF(Source!BI71=4,G67, 0)</f>
        <v>0</v>
      </c>
    </row>
    <row r="68" spans="1:26" ht="85.5" x14ac:dyDescent="0.2">
      <c r="A68" s="33" t="str">
        <f>Source!E72</f>
        <v>15</v>
      </c>
      <c r="B68" s="34" t="str">
        <f>Source!F72</f>
        <v>Ком предл. ООО "ТопСети"б/н стр.256</v>
      </c>
      <c r="C68" s="34" t="s">
        <v>1768</v>
      </c>
      <c r="D68" s="35" t="str">
        <f>Source!H72</f>
        <v/>
      </c>
      <c r="E68" s="36">
        <f>Source!I72</f>
        <v>1</v>
      </c>
      <c r="F68" s="37">
        <f>Source!AL72</f>
        <v>3358.15</v>
      </c>
      <c r="G68" s="38" t="str">
        <f>Source!DD72</f>
        <v>)*1,042</v>
      </c>
      <c r="H68" s="37">
        <f>ROUND(Source!AC72*Source!I72, 0)</f>
        <v>3499</v>
      </c>
      <c r="I68" s="38" t="str">
        <f>Source!BO72</f>
        <v/>
      </c>
      <c r="J68" s="38">
        <f>IF(Source!BC72&lt;&gt; 0, Source!BC72, 1)</f>
        <v>1</v>
      </c>
      <c r="K68" s="37">
        <f>Source!P72</f>
        <v>3499</v>
      </c>
      <c r="L68" s="39"/>
      <c r="S68">
        <f>ROUND((Source!FX72/100)*((ROUND(Source!AF72*Source!I72, 0)+ROUND(Source!AE72*Source!I72, 0))), 0)</f>
        <v>0</v>
      </c>
      <c r="T68">
        <f>Source!X72</f>
        <v>0</v>
      </c>
      <c r="U68">
        <f>ROUND((Source!FY72/100)*((ROUND(Source!AF72*Source!I72, 0)+ROUND(Source!AE72*Source!I72, 0))), 0)</f>
        <v>0</v>
      </c>
      <c r="V68">
        <f>Source!Y72</f>
        <v>0</v>
      </c>
    </row>
    <row r="69" spans="1:26" ht="15" x14ac:dyDescent="0.25">
      <c r="G69" s="67">
        <f>ROUND(Source!AC72*Source!I72, 0)+ROUND(Source!AF72*Source!I72, 0)+ROUND(Source!AD72*Source!I72, 0)</f>
        <v>3499</v>
      </c>
      <c r="H69" s="67"/>
      <c r="J69" s="67">
        <f>Source!O72</f>
        <v>3499</v>
      </c>
      <c r="K69" s="67"/>
      <c r="L69" s="32">
        <f>Source!U72</f>
        <v>0</v>
      </c>
      <c r="O69" s="40">
        <f>G69</f>
        <v>3499</v>
      </c>
      <c r="P69" s="40">
        <f>J69</f>
        <v>3499</v>
      </c>
      <c r="Q69" s="41">
        <f>L69</f>
        <v>0</v>
      </c>
      <c r="W69">
        <f>IF(Source!BI72&lt;=1,G69, 0)</f>
        <v>0</v>
      </c>
      <c r="X69">
        <f>IF(Source!BI72=2,G69, 0)</f>
        <v>0</v>
      </c>
      <c r="Y69">
        <f>IF(Source!BI72=3,G69, 0)</f>
        <v>3499</v>
      </c>
      <c r="Z69">
        <f>IF(Source!BI72=4,G69, 0)</f>
        <v>0</v>
      </c>
    </row>
    <row r="70" spans="1:26" ht="85.5" x14ac:dyDescent="0.2">
      <c r="A70" s="33" t="str">
        <f>Source!E73</f>
        <v>16</v>
      </c>
      <c r="B70" s="34" t="str">
        <f>Source!F73</f>
        <v>Ком предл. ООО "ТопСети"б/н стр.256</v>
      </c>
      <c r="C70" s="34" t="s">
        <v>1769</v>
      </c>
      <c r="D70" s="35" t="str">
        <f>Source!H73</f>
        <v/>
      </c>
      <c r="E70" s="36">
        <f>Source!I73</f>
        <v>1</v>
      </c>
      <c r="F70" s="37">
        <f>Source!AL73</f>
        <v>95.04</v>
      </c>
      <c r="G70" s="38" t="str">
        <f>Source!DD73</f>
        <v>)*1,042</v>
      </c>
      <c r="H70" s="37">
        <f>ROUND(Source!AC73*Source!I73, 0)</f>
        <v>99</v>
      </c>
      <c r="I70" s="38" t="str">
        <f>Source!BO73</f>
        <v/>
      </c>
      <c r="J70" s="38">
        <f>IF(Source!BC73&lt;&gt; 0, Source!BC73, 1)</f>
        <v>1</v>
      </c>
      <c r="K70" s="37">
        <f>Source!P73</f>
        <v>99</v>
      </c>
      <c r="L70" s="39"/>
      <c r="S70">
        <f>ROUND((Source!FX73/100)*((ROUND(Source!AF73*Source!I73, 0)+ROUND(Source!AE73*Source!I73, 0))), 0)</f>
        <v>0</v>
      </c>
      <c r="T70">
        <f>Source!X73</f>
        <v>0</v>
      </c>
      <c r="U70">
        <f>ROUND((Source!FY73/100)*((ROUND(Source!AF73*Source!I73, 0)+ROUND(Source!AE73*Source!I73, 0))), 0)</f>
        <v>0</v>
      </c>
      <c r="V70">
        <f>Source!Y73</f>
        <v>0</v>
      </c>
    </row>
    <row r="71" spans="1:26" ht="15" x14ac:dyDescent="0.25">
      <c r="G71" s="67">
        <f>ROUND(Source!AC73*Source!I73, 0)+ROUND(Source!AF73*Source!I73, 0)+ROUND(Source!AD73*Source!I73, 0)</f>
        <v>99</v>
      </c>
      <c r="H71" s="67"/>
      <c r="J71" s="67">
        <f>Source!O73</f>
        <v>99</v>
      </c>
      <c r="K71" s="67"/>
      <c r="L71" s="32">
        <f>Source!U73</f>
        <v>0</v>
      </c>
      <c r="O71" s="40">
        <f>G71</f>
        <v>99</v>
      </c>
      <c r="P71" s="40">
        <f>J71</f>
        <v>99</v>
      </c>
      <c r="Q71" s="41">
        <f>L71</f>
        <v>0</v>
      </c>
      <c r="W71">
        <f>IF(Source!BI73&lt;=1,G71, 0)</f>
        <v>0</v>
      </c>
      <c r="X71">
        <f>IF(Source!BI73=2,G71, 0)</f>
        <v>0</v>
      </c>
      <c r="Y71">
        <f>IF(Source!BI73=3,G71, 0)</f>
        <v>99</v>
      </c>
      <c r="Z71">
        <f>IF(Source!BI73=4,G71, 0)</f>
        <v>0</v>
      </c>
    </row>
    <row r="72" spans="1:26" ht="85.5" x14ac:dyDescent="0.2">
      <c r="A72" s="33" t="str">
        <f>Source!E74</f>
        <v>17</v>
      </c>
      <c r="B72" s="34" t="str">
        <f>Source!F74</f>
        <v>Ком предл. ООО "ТопСети"б/н стр.256</v>
      </c>
      <c r="C72" s="34" t="s">
        <v>1770</v>
      </c>
      <c r="D72" s="35" t="str">
        <f>Source!H74</f>
        <v/>
      </c>
      <c r="E72" s="36">
        <f>Source!I74</f>
        <v>1</v>
      </c>
      <c r="F72" s="37">
        <f>Source!AL74</f>
        <v>559.69000000000005</v>
      </c>
      <c r="G72" s="38" t="str">
        <f>Source!DD74</f>
        <v>)*1,042</v>
      </c>
      <c r="H72" s="37">
        <f>ROUND(Source!AC74*Source!I74, 0)</f>
        <v>583</v>
      </c>
      <c r="I72" s="38" t="str">
        <f>Source!BO74</f>
        <v/>
      </c>
      <c r="J72" s="38">
        <f>IF(Source!BC74&lt;&gt; 0, Source!BC74, 1)</f>
        <v>1</v>
      </c>
      <c r="K72" s="37">
        <f>Source!P74</f>
        <v>583</v>
      </c>
      <c r="L72" s="39"/>
      <c r="S72">
        <f>ROUND((Source!FX74/100)*((ROUND(Source!AF74*Source!I74, 0)+ROUND(Source!AE74*Source!I74, 0))), 0)</f>
        <v>0</v>
      </c>
      <c r="T72">
        <f>Source!X74</f>
        <v>0</v>
      </c>
      <c r="U72">
        <f>ROUND((Source!FY74/100)*((ROUND(Source!AF74*Source!I74, 0)+ROUND(Source!AE74*Source!I74, 0))), 0)</f>
        <v>0</v>
      </c>
      <c r="V72">
        <f>Source!Y74</f>
        <v>0</v>
      </c>
    </row>
    <row r="73" spans="1:26" ht="15" x14ac:dyDescent="0.25">
      <c r="G73" s="67">
        <f>ROUND(Source!AC74*Source!I74, 0)+ROUND(Source!AF74*Source!I74, 0)+ROUND(Source!AD74*Source!I74, 0)</f>
        <v>583</v>
      </c>
      <c r="H73" s="67"/>
      <c r="J73" s="67">
        <f>Source!O74</f>
        <v>583</v>
      </c>
      <c r="K73" s="67"/>
      <c r="L73" s="32">
        <f>Source!U74</f>
        <v>0</v>
      </c>
      <c r="O73" s="40">
        <f>G73</f>
        <v>583</v>
      </c>
      <c r="P73" s="40">
        <f>J73</f>
        <v>583</v>
      </c>
      <c r="Q73" s="41">
        <f>L73</f>
        <v>0</v>
      </c>
      <c r="W73">
        <f>IF(Source!BI74&lt;=1,G73, 0)</f>
        <v>0</v>
      </c>
      <c r="X73">
        <f>IF(Source!BI74=2,G73, 0)</f>
        <v>0</v>
      </c>
      <c r="Y73">
        <f>IF(Source!BI74=3,G73, 0)</f>
        <v>583</v>
      </c>
      <c r="Z73">
        <f>IF(Source!BI74=4,G73, 0)</f>
        <v>0</v>
      </c>
    </row>
    <row r="74" spans="1:26" ht="168" x14ac:dyDescent="0.2">
      <c r="A74" s="33" t="str">
        <f>Source!E75</f>
        <v>18</v>
      </c>
      <c r="B74" s="34" t="str">
        <f>Source!F75</f>
        <v>Ком предл. ООО "ТопСети"б/н стр.256</v>
      </c>
      <c r="C74" s="34" t="s">
        <v>1771</v>
      </c>
      <c r="D74" s="35" t="str">
        <f>Source!H75</f>
        <v/>
      </c>
      <c r="E74" s="36">
        <f>Source!I75</f>
        <v>3</v>
      </c>
      <c r="F74" s="37">
        <f>Source!AL75</f>
        <v>85983.679999999993</v>
      </c>
      <c r="G74" s="38" t="str">
        <f>Source!DD75</f>
        <v>)*1,042</v>
      </c>
      <c r="H74" s="37">
        <f>ROUND(Source!AC75*Source!I75, 0)</f>
        <v>268785</v>
      </c>
      <c r="I74" s="38" t="str">
        <f>Source!BO75</f>
        <v/>
      </c>
      <c r="J74" s="38">
        <f>IF(Source!BC75&lt;&gt; 0, Source!BC75, 1)</f>
        <v>1</v>
      </c>
      <c r="K74" s="37">
        <f>Source!P75</f>
        <v>268785</v>
      </c>
      <c r="L74" s="39"/>
      <c r="S74">
        <f>ROUND((Source!FX75/100)*((ROUND(Source!AF75*Source!I75, 0)+ROUND(Source!AE75*Source!I75, 0))), 0)</f>
        <v>0</v>
      </c>
      <c r="T74">
        <f>Source!X75</f>
        <v>0</v>
      </c>
      <c r="U74">
        <f>ROUND((Source!FY75/100)*((ROUND(Source!AF75*Source!I75, 0)+ROUND(Source!AE75*Source!I75, 0))), 0)</f>
        <v>0</v>
      </c>
      <c r="V74">
        <f>Source!Y75</f>
        <v>0</v>
      </c>
    </row>
    <row r="75" spans="1:26" ht="15" x14ac:dyDescent="0.25">
      <c r="G75" s="67">
        <f>ROUND(Source!AC75*Source!I75, 0)+ROUND(Source!AF75*Source!I75, 0)+ROUND(Source!AD75*Source!I75, 0)</f>
        <v>268785</v>
      </c>
      <c r="H75" s="67"/>
      <c r="J75" s="67">
        <f>Source!O75</f>
        <v>268785</v>
      </c>
      <c r="K75" s="67"/>
      <c r="L75" s="32">
        <f>Source!U75</f>
        <v>0</v>
      </c>
      <c r="O75" s="40">
        <f>G75</f>
        <v>268785</v>
      </c>
      <c r="P75" s="40">
        <f>J75</f>
        <v>268785</v>
      </c>
      <c r="Q75" s="41">
        <f>L75</f>
        <v>0</v>
      </c>
      <c r="W75">
        <f>IF(Source!BI75&lt;=1,G75, 0)</f>
        <v>0</v>
      </c>
      <c r="X75">
        <f>IF(Source!BI75=2,G75, 0)</f>
        <v>0</v>
      </c>
      <c r="Y75">
        <f>IF(Source!BI75=3,G75, 0)</f>
        <v>268785</v>
      </c>
      <c r="Z75">
        <f>IF(Source!BI75=4,G75, 0)</f>
        <v>0</v>
      </c>
    </row>
    <row r="76" spans="1:26" ht="85.5" x14ac:dyDescent="0.2">
      <c r="A76" s="33" t="str">
        <f>Source!E76</f>
        <v>19</v>
      </c>
      <c r="B76" s="34" t="str">
        <f>Source!F76</f>
        <v>Ком предл. ООО "ТопСети"б/н стр.256</v>
      </c>
      <c r="C76" s="34" t="s">
        <v>1772</v>
      </c>
      <c r="D76" s="35" t="str">
        <f>Source!H76</f>
        <v/>
      </c>
      <c r="E76" s="36">
        <f>Source!I76</f>
        <v>6</v>
      </c>
      <c r="F76" s="37">
        <f>Source!AL76</f>
        <v>3358.15</v>
      </c>
      <c r="G76" s="38" t="str">
        <f>Source!DD76</f>
        <v>)*1,042</v>
      </c>
      <c r="H76" s="37">
        <f>ROUND(Source!AC76*Source!I76, 0)</f>
        <v>20994</v>
      </c>
      <c r="I76" s="38" t="str">
        <f>Source!BO76</f>
        <v/>
      </c>
      <c r="J76" s="38">
        <f>IF(Source!BC76&lt;&gt; 0, Source!BC76, 1)</f>
        <v>1</v>
      </c>
      <c r="K76" s="37">
        <f>Source!P76</f>
        <v>20994</v>
      </c>
      <c r="L76" s="39"/>
      <c r="S76">
        <f>ROUND((Source!FX76/100)*((ROUND(Source!AF76*Source!I76, 0)+ROUND(Source!AE76*Source!I76, 0))), 0)</f>
        <v>0</v>
      </c>
      <c r="T76">
        <f>Source!X76</f>
        <v>0</v>
      </c>
      <c r="U76">
        <f>ROUND((Source!FY76/100)*((ROUND(Source!AF76*Source!I76, 0)+ROUND(Source!AE76*Source!I76, 0))), 0)</f>
        <v>0</v>
      </c>
      <c r="V76">
        <f>Source!Y76</f>
        <v>0</v>
      </c>
    </row>
    <row r="77" spans="1:26" ht="15" x14ac:dyDescent="0.25">
      <c r="G77" s="67">
        <f>ROUND(Source!AC76*Source!I76, 0)+ROUND(Source!AF76*Source!I76, 0)+ROUND(Source!AD76*Source!I76, 0)</f>
        <v>20994</v>
      </c>
      <c r="H77" s="67"/>
      <c r="J77" s="67">
        <f>Source!O76</f>
        <v>20994</v>
      </c>
      <c r="K77" s="67"/>
      <c r="L77" s="32">
        <f>Source!U76</f>
        <v>0</v>
      </c>
      <c r="O77" s="40">
        <f>G77</f>
        <v>20994</v>
      </c>
      <c r="P77" s="40">
        <f>J77</f>
        <v>20994</v>
      </c>
      <c r="Q77" s="41">
        <f>L77</f>
        <v>0</v>
      </c>
      <c r="W77">
        <f>IF(Source!BI76&lt;=1,G77, 0)</f>
        <v>0</v>
      </c>
      <c r="X77">
        <f>IF(Source!BI76=2,G77, 0)</f>
        <v>0</v>
      </c>
      <c r="Y77">
        <f>IF(Source!BI76=3,G77, 0)</f>
        <v>20994</v>
      </c>
      <c r="Z77">
        <f>IF(Source!BI76=4,G77, 0)</f>
        <v>0</v>
      </c>
    </row>
    <row r="78" spans="1:26" ht="85.5" x14ac:dyDescent="0.2">
      <c r="A78" s="33" t="str">
        <f>Source!E77</f>
        <v>20</v>
      </c>
      <c r="B78" s="34" t="str">
        <f>Source!F77</f>
        <v>Ком предл. ООО "ТопСети"б/н стр.256</v>
      </c>
      <c r="C78" s="34" t="s">
        <v>1773</v>
      </c>
      <c r="D78" s="35" t="str">
        <f>Source!H77</f>
        <v/>
      </c>
      <c r="E78" s="36">
        <f>Source!I77</f>
        <v>6</v>
      </c>
      <c r="F78" s="37">
        <f>Source!AL77</f>
        <v>95.04</v>
      </c>
      <c r="G78" s="38" t="str">
        <f>Source!DD77</f>
        <v>)*1,042</v>
      </c>
      <c r="H78" s="37">
        <f>ROUND(Source!AC77*Source!I77, 0)</f>
        <v>594</v>
      </c>
      <c r="I78" s="38" t="str">
        <f>Source!BO77</f>
        <v/>
      </c>
      <c r="J78" s="38">
        <f>IF(Source!BC77&lt;&gt; 0, Source!BC77, 1)</f>
        <v>1</v>
      </c>
      <c r="K78" s="37">
        <f>Source!P77</f>
        <v>594</v>
      </c>
      <c r="L78" s="39"/>
      <c r="S78">
        <f>ROUND((Source!FX77/100)*((ROUND(Source!AF77*Source!I77, 0)+ROUND(Source!AE77*Source!I77, 0))), 0)</f>
        <v>0</v>
      </c>
      <c r="T78">
        <f>Source!X77</f>
        <v>0</v>
      </c>
      <c r="U78">
        <f>ROUND((Source!FY77/100)*((ROUND(Source!AF77*Source!I77, 0)+ROUND(Source!AE77*Source!I77, 0))), 0)</f>
        <v>0</v>
      </c>
      <c r="V78">
        <f>Source!Y77</f>
        <v>0</v>
      </c>
    </row>
    <row r="79" spans="1:26" ht="15" x14ac:dyDescent="0.25">
      <c r="G79" s="67">
        <f>ROUND(Source!AC77*Source!I77, 0)+ROUND(Source!AF77*Source!I77, 0)+ROUND(Source!AD77*Source!I77, 0)</f>
        <v>594</v>
      </c>
      <c r="H79" s="67"/>
      <c r="J79" s="67">
        <f>Source!O77</f>
        <v>594</v>
      </c>
      <c r="K79" s="67"/>
      <c r="L79" s="32">
        <f>Source!U77</f>
        <v>0</v>
      </c>
      <c r="O79" s="40">
        <f>G79</f>
        <v>594</v>
      </c>
      <c r="P79" s="40">
        <f>J79</f>
        <v>594</v>
      </c>
      <c r="Q79" s="41">
        <f>L79</f>
        <v>0</v>
      </c>
      <c r="W79">
        <f>IF(Source!BI77&lt;=1,G79, 0)</f>
        <v>0</v>
      </c>
      <c r="X79">
        <f>IF(Source!BI77=2,G79, 0)</f>
        <v>0</v>
      </c>
      <c r="Y79">
        <f>IF(Source!BI77=3,G79, 0)</f>
        <v>594</v>
      </c>
      <c r="Z79">
        <f>IF(Source!BI77=4,G79, 0)</f>
        <v>0</v>
      </c>
    </row>
    <row r="80" spans="1:26" ht="85.5" x14ac:dyDescent="0.2">
      <c r="A80" s="33" t="str">
        <f>Source!E78</f>
        <v>21</v>
      </c>
      <c r="B80" s="34" t="str">
        <f>Source!F78</f>
        <v>Ком предл. ООО "ТопСети"б/н стр.256</v>
      </c>
      <c r="C80" s="34" t="s">
        <v>1770</v>
      </c>
      <c r="D80" s="35" t="str">
        <f>Source!H78</f>
        <v/>
      </c>
      <c r="E80" s="36">
        <f>Source!I78</f>
        <v>3</v>
      </c>
      <c r="F80" s="37">
        <f>Source!AL78</f>
        <v>559.69000000000005</v>
      </c>
      <c r="G80" s="38" t="str">
        <f>Source!DD78</f>
        <v>)*1,042</v>
      </c>
      <c r="H80" s="37">
        <f>ROUND(Source!AC78*Source!I78, 0)</f>
        <v>1749</v>
      </c>
      <c r="I80" s="38" t="str">
        <f>Source!BO78</f>
        <v/>
      </c>
      <c r="J80" s="38">
        <f>IF(Source!BC78&lt;&gt; 0, Source!BC78, 1)</f>
        <v>1</v>
      </c>
      <c r="K80" s="37">
        <f>Source!P78</f>
        <v>1749</v>
      </c>
      <c r="L80" s="39"/>
      <c r="S80">
        <f>ROUND((Source!FX78/100)*((ROUND(Source!AF78*Source!I78, 0)+ROUND(Source!AE78*Source!I78, 0))), 0)</f>
        <v>0</v>
      </c>
      <c r="T80">
        <f>Source!X78</f>
        <v>0</v>
      </c>
      <c r="U80">
        <f>ROUND((Source!FY78/100)*((ROUND(Source!AF78*Source!I78, 0)+ROUND(Source!AE78*Source!I78, 0))), 0)</f>
        <v>0</v>
      </c>
      <c r="V80">
        <f>Source!Y78</f>
        <v>0</v>
      </c>
    </row>
    <row r="81" spans="1:26" ht="15" x14ac:dyDescent="0.25">
      <c r="G81" s="67">
        <f>ROUND(Source!AC78*Source!I78, 0)+ROUND(Source!AF78*Source!I78, 0)+ROUND(Source!AD78*Source!I78, 0)</f>
        <v>1749</v>
      </c>
      <c r="H81" s="67"/>
      <c r="J81" s="67">
        <f>Source!O78</f>
        <v>1749</v>
      </c>
      <c r="K81" s="67"/>
      <c r="L81" s="32">
        <f>Source!U78</f>
        <v>0</v>
      </c>
      <c r="O81" s="40">
        <f>G81</f>
        <v>1749</v>
      </c>
      <c r="P81" s="40">
        <f>J81</f>
        <v>1749</v>
      </c>
      <c r="Q81" s="41">
        <f>L81</f>
        <v>0</v>
      </c>
      <c r="W81">
        <f>IF(Source!BI78&lt;=1,G81, 0)</f>
        <v>0</v>
      </c>
      <c r="X81">
        <f>IF(Source!BI78=2,G81, 0)</f>
        <v>0</v>
      </c>
      <c r="Y81">
        <f>IF(Source!BI78=3,G81, 0)</f>
        <v>1749</v>
      </c>
      <c r="Z81">
        <f>IF(Source!BI78=4,G81, 0)</f>
        <v>0</v>
      </c>
    </row>
    <row r="82" spans="1:26" ht="85.5" x14ac:dyDescent="0.2">
      <c r="A82" s="33" t="str">
        <f>Source!E79</f>
        <v>22</v>
      </c>
      <c r="B82" s="34" t="str">
        <f>Source!F79</f>
        <v>Прайс ООО "АБН"от 21.07.14, стрн.286 , лист8</v>
      </c>
      <c r="C82" s="34" t="s">
        <v>1774</v>
      </c>
      <c r="D82" s="35" t="str">
        <f>Source!H79</f>
        <v/>
      </c>
      <c r="E82" s="36">
        <f>Source!I79</f>
        <v>35</v>
      </c>
      <c r="F82" s="37">
        <f>Source!AL79</f>
        <v>898.42</v>
      </c>
      <c r="G82" s="38" t="str">
        <f>Source!DD79</f>
        <v>)*1,042</v>
      </c>
      <c r="H82" s="37">
        <f>ROUND(Source!AC79*Source!I79, 0)</f>
        <v>32760</v>
      </c>
      <c r="I82" s="38" t="str">
        <f>Source!BO79</f>
        <v/>
      </c>
      <c r="J82" s="38">
        <f>IF(Source!BC79&lt;&gt; 0, Source!BC79, 1)</f>
        <v>1</v>
      </c>
      <c r="K82" s="37">
        <f>Source!P79</f>
        <v>32760</v>
      </c>
      <c r="L82" s="39"/>
      <c r="S82">
        <f>ROUND((Source!FX79/100)*((ROUND(Source!AF79*Source!I79, 0)+ROUND(Source!AE79*Source!I79, 0))), 0)</f>
        <v>0</v>
      </c>
      <c r="T82">
        <f>Source!X79</f>
        <v>0</v>
      </c>
      <c r="U82">
        <f>ROUND((Source!FY79/100)*((ROUND(Source!AF79*Source!I79, 0)+ROUND(Source!AE79*Source!I79, 0))), 0)</f>
        <v>0</v>
      </c>
      <c r="V82">
        <f>Source!Y79</f>
        <v>0</v>
      </c>
    </row>
    <row r="83" spans="1:26" ht="15" x14ac:dyDescent="0.25">
      <c r="G83" s="67">
        <f>ROUND(Source!AC79*Source!I79, 0)+ROUND(Source!AF79*Source!I79, 0)+ROUND(Source!AD79*Source!I79, 0)</f>
        <v>32760</v>
      </c>
      <c r="H83" s="67"/>
      <c r="J83" s="67">
        <f>Source!O79</f>
        <v>32760</v>
      </c>
      <c r="K83" s="67"/>
      <c r="L83" s="32">
        <f>Source!U79</f>
        <v>0</v>
      </c>
      <c r="O83" s="40">
        <f>G83</f>
        <v>32760</v>
      </c>
      <c r="P83" s="40">
        <f>J83</f>
        <v>32760</v>
      </c>
      <c r="Q83" s="41">
        <f>L83</f>
        <v>0</v>
      </c>
      <c r="W83">
        <f>IF(Source!BI79&lt;=1,G83, 0)</f>
        <v>0</v>
      </c>
      <c r="X83">
        <f>IF(Source!BI79=2,G83, 0)</f>
        <v>0</v>
      </c>
      <c r="Y83">
        <f>IF(Source!BI79=3,G83, 0)</f>
        <v>32760</v>
      </c>
      <c r="Z83">
        <f>IF(Source!BI79=4,G83, 0)</f>
        <v>0</v>
      </c>
    </row>
    <row r="84" spans="1:26" ht="85.5" x14ac:dyDescent="0.2">
      <c r="A84" s="33" t="str">
        <f>Source!E80</f>
        <v>23</v>
      </c>
      <c r="B84" s="34" t="str">
        <f>Source!F80</f>
        <v>Прайс ООО "АБН"от 21.07.14, стрн.286 , лист7</v>
      </c>
      <c r="C84" s="34" t="s">
        <v>1775</v>
      </c>
      <c r="D84" s="35" t="str">
        <f>Source!H80</f>
        <v/>
      </c>
      <c r="E84" s="36">
        <f>Source!I80</f>
        <v>190</v>
      </c>
      <c r="F84" s="37">
        <f>Source!AL80</f>
        <v>30.1</v>
      </c>
      <c r="G84" s="38" t="str">
        <f>Source!DD80</f>
        <v>)*1,042</v>
      </c>
      <c r="H84" s="37">
        <f>ROUND(Source!AC80*Source!I80, 0)</f>
        <v>5890</v>
      </c>
      <c r="I84" s="38" t="str">
        <f>Source!BO80</f>
        <v/>
      </c>
      <c r="J84" s="38">
        <f>IF(Source!BC80&lt;&gt; 0, Source!BC80, 1)</f>
        <v>1</v>
      </c>
      <c r="K84" s="37">
        <f>Source!P80</f>
        <v>5890</v>
      </c>
      <c r="L84" s="39"/>
      <c r="S84">
        <f>ROUND((Source!FX80/100)*((ROUND(Source!AF80*Source!I80, 0)+ROUND(Source!AE80*Source!I80, 0))), 0)</f>
        <v>0</v>
      </c>
      <c r="T84">
        <f>Source!X80</f>
        <v>0</v>
      </c>
      <c r="U84">
        <f>ROUND((Source!FY80/100)*((ROUND(Source!AF80*Source!I80, 0)+ROUND(Source!AE80*Source!I80, 0))), 0)</f>
        <v>0</v>
      </c>
      <c r="V84">
        <f>Source!Y80</f>
        <v>0</v>
      </c>
    </row>
    <row r="85" spans="1:26" ht="15" x14ac:dyDescent="0.25">
      <c r="G85" s="67">
        <f>ROUND(Source!AC80*Source!I80, 0)+ROUND(Source!AF80*Source!I80, 0)+ROUND(Source!AD80*Source!I80, 0)</f>
        <v>5890</v>
      </c>
      <c r="H85" s="67"/>
      <c r="J85" s="67">
        <f>Source!O80</f>
        <v>5890</v>
      </c>
      <c r="K85" s="67"/>
      <c r="L85" s="32">
        <f>Source!U80</f>
        <v>0</v>
      </c>
      <c r="O85" s="40">
        <f>G85</f>
        <v>5890</v>
      </c>
      <c r="P85" s="40">
        <f>J85</f>
        <v>5890</v>
      </c>
      <c r="Q85" s="41">
        <f>L85</f>
        <v>0</v>
      </c>
      <c r="W85">
        <f>IF(Source!BI80&lt;=1,G85, 0)</f>
        <v>0</v>
      </c>
      <c r="X85">
        <f>IF(Source!BI80=2,G85, 0)</f>
        <v>0</v>
      </c>
      <c r="Y85">
        <f>IF(Source!BI80=3,G85, 0)</f>
        <v>5890</v>
      </c>
      <c r="Z85">
        <f>IF(Source!BI80=4,G85, 0)</f>
        <v>0</v>
      </c>
    </row>
    <row r="86" spans="1:26" ht="71.25" x14ac:dyDescent="0.2">
      <c r="A86" s="33" t="str">
        <f>Source!E81</f>
        <v>24</v>
      </c>
      <c r="B86" s="34" t="str">
        <f>Source!F81</f>
        <v>Ком.предл. ООО "ТАХИОН"б/н, стр.250</v>
      </c>
      <c r="C86" s="34" t="s">
        <v>1776</v>
      </c>
      <c r="D86" s="35" t="str">
        <f>Source!H81</f>
        <v/>
      </c>
      <c r="E86" s="36">
        <f>Source!I81</f>
        <v>2</v>
      </c>
      <c r="F86" s="37">
        <f>Source!AL81</f>
        <v>6573.74</v>
      </c>
      <c r="G86" s="38" t="str">
        <f>Source!DD81</f>
        <v>)*1,042)*1,008</v>
      </c>
      <c r="H86" s="37">
        <f>ROUND(Source!AC81*Source!I81, 0)</f>
        <v>13810</v>
      </c>
      <c r="I86" s="38" t="str">
        <f>Source!BO81</f>
        <v/>
      </c>
      <c r="J86" s="38">
        <f>IF(Source!BC81&lt;&gt; 0, Source!BC81, 1)</f>
        <v>1</v>
      </c>
      <c r="K86" s="37">
        <f>Source!P81</f>
        <v>13810</v>
      </c>
      <c r="L86" s="39"/>
      <c r="S86">
        <f>ROUND((Source!FX81/100)*((ROUND(Source!AF81*Source!I81, 0)+ROUND(Source!AE81*Source!I81, 0))), 0)</f>
        <v>0</v>
      </c>
      <c r="T86">
        <f>Source!X81</f>
        <v>0</v>
      </c>
      <c r="U86">
        <f>ROUND((Source!FY81/100)*((ROUND(Source!AF81*Source!I81, 0)+ROUND(Source!AE81*Source!I81, 0))), 0)</f>
        <v>0</v>
      </c>
      <c r="V86">
        <f>Source!Y81</f>
        <v>0</v>
      </c>
    </row>
    <row r="87" spans="1:26" ht="15" x14ac:dyDescent="0.25">
      <c r="G87" s="67">
        <f>ROUND(Source!AC81*Source!I81, 0)+ROUND(Source!AF81*Source!I81, 0)+ROUND(Source!AD81*Source!I81, 0)</f>
        <v>13810</v>
      </c>
      <c r="H87" s="67"/>
      <c r="J87" s="67">
        <f>Source!O81</f>
        <v>13810</v>
      </c>
      <c r="K87" s="67"/>
      <c r="L87" s="32">
        <f>Source!U81</f>
        <v>0</v>
      </c>
      <c r="O87" s="40">
        <f>G87</f>
        <v>13810</v>
      </c>
      <c r="P87" s="40">
        <f>J87</f>
        <v>13810</v>
      </c>
      <c r="Q87" s="41">
        <f>L87</f>
        <v>0</v>
      </c>
      <c r="W87">
        <f>IF(Source!BI81&lt;=1,G87, 0)</f>
        <v>0</v>
      </c>
      <c r="X87">
        <f>IF(Source!BI81=2,G87, 0)</f>
        <v>0</v>
      </c>
      <c r="Y87">
        <f>IF(Source!BI81=3,G87, 0)</f>
        <v>13810</v>
      </c>
      <c r="Z87">
        <f>IF(Source!BI81=4,G87, 0)</f>
        <v>0</v>
      </c>
    </row>
    <row r="88" spans="1:26" ht="85.5" x14ac:dyDescent="0.2">
      <c r="A88" s="33" t="str">
        <f>Source!E82</f>
        <v>25</v>
      </c>
      <c r="B88" s="34" t="str">
        <f>Source!F82</f>
        <v>Ком предл. ООО "ТопСети"б/н стр.256</v>
      </c>
      <c r="C88" s="34" t="s">
        <v>1777</v>
      </c>
      <c r="D88" s="35" t="str">
        <f>Source!H82</f>
        <v/>
      </c>
      <c r="E88" s="36">
        <f>Source!I82</f>
        <v>2</v>
      </c>
      <c r="F88" s="37">
        <f>Source!AL82</f>
        <v>502.93</v>
      </c>
      <c r="G88" s="38" t="str">
        <f>Source!DD82</f>
        <v>)*1,042)*1,008</v>
      </c>
      <c r="H88" s="37">
        <f>ROUND(Source!AC82*Source!I82, 0)</f>
        <v>1056</v>
      </c>
      <c r="I88" s="38" t="str">
        <f>Source!BO82</f>
        <v/>
      </c>
      <c r="J88" s="38">
        <f>IF(Source!BC82&lt;&gt; 0, Source!BC82, 1)</f>
        <v>1</v>
      </c>
      <c r="K88" s="37">
        <f>Source!P82</f>
        <v>1056</v>
      </c>
      <c r="L88" s="39"/>
      <c r="S88">
        <f>ROUND((Source!FX82/100)*((ROUND(Source!AF82*Source!I82, 0)+ROUND(Source!AE82*Source!I82, 0))), 0)</f>
        <v>0</v>
      </c>
      <c r="T88">
        <f>Source!X82</f>
        <v>0</v>
      </c>
      <c r="U88">
        <f>ROUND((Source!FY82/100)*((ROUND(Source!AF82*Source!I82, 0)+ROUND(Source!AE82*Source!I82, 0))), 0)</f>
        <v>0</v>
      </c>
      <c r="V88">
        <f>Source!Y82</f>
        <v>0</v>
      </c>
    </row>
    <row r="89" spans="1:26" ht="15" x14ac:dyDescent="0.25">
      <c r="G89" s="67">
        <f>ROUND(Source!AC82*Source!I82, 0)+ROUND(Source!AF82*Source!I82, 0)+ROUND(Source!AD82*Source!I82, 0)</f>
        <v>1056</v>
      </c>
      <c r="H89" s="67"/>
      <c r="J89" s="67">
        <f>Source!O82</f>
        <v>1056</v>
      </c>
      <c r="K89" s="67"/>
      <c r="L89" s="32">
        <f>Source!U82</f>
        <v>0</v>
      </c>
      <c r="O89" s="40">
        <f>G89</f>
        <v>1056</v>
      </c>
      <c r="P89" s="40">
        <f>J89</f>
        <v>1056</v>
      </c>
      <c r="Q89" s="41">
        <f>L89</f>
        <v>0</v>
      </c>
      <c r="W89">
        <f>IF(Source!BI82&lt;=1,G89, 0)</f>
        <v>0</v>
      </c>
      <c r="X89">
        <f>IF(Source!BI82=2,G89, 0)</f>
        <v>0</v>
      </c>
      <c r="Y89">
        <f>IF(Source!BI82=3,G89, 0)</f>
        <v>1056</v>
      </c>
      <c r="Z89">
        <f>IF(Source!BI82=4,G89, 0)</f>
        <v>0</v>
      </c>
    </row>
    <row r="90" spans="1:26" ht="85.5" x14ac:dyDescent="0.2">
      <c r="A90" s="33" t="str">
        <f>Source!E83</f>
        <v>26</v>
      </c>
      <c r="B90" s="34" t="str">
        <f>Source!F83</f>
        <v>Ком предл. ООО "ТопСети"б/н стр.256</v>
      </c>
      <c r="C90" s="34" t="s">
        <v>1778</v>
      </c>
      <c r="D90" s="35" t="str">
        <f>Source!H83</f>
        <v/>
      </c>
      <c r="E90" s="36">
        <f>Source!I83</f>
        <v>4</v>
      </c>
      <c r="F90" s="37">
        <f>Source!AL83</f>
        <v>280.64</v>
      </c>
      <c r="G90" s="38" t="str">
        <f>Source!DD83</f>
        <v>)*1.042</v>
      </c>
      <c r="H90" s="37">
        <f>ROUND(Source!AC83*Source!I83, 0)</f>
        <v>1168</v>
      </c>
      <c r="I90" s="38" t="str">
        <f>Source!BO83</f>
        <v/>
      </c>
      <c r="J90" s="38">
        <f>IF(Source!BC83&lt;&gt; 0, Source!BC83, 1)</f>
        <v>1</v>
      </c>
      <c r="K90" s="37">
        <f>Source!P83</f>
        <v>1168</v>
      </c>
      <c r="L90" s="39"/>
      <c r="S90">
        <f>ROUND((Source!FX83/100)*((ROUND(Source!AF83*Source!I83, 0)+ROUND(Source!AE83*Source!I83, 0))), 0)</f>
        <v>0</v>
      </c>
      <c r="T90">
        <f>Source!X83</f>
        <v>0</v>
      </c>
      <c r="U90">
        <f>ROUND((Source!FY83/100)*((ROUND(Source!AF83*Source!I83, 0)+ROUND(Source!AE83*Source!I83, 0))), 0)</f>
        <v>0</v>
      </c>
      <c r="V90">
        <f>Source!Y83</f>
        <v>0</v>
      </c>
    </row>
    <row r="91" spans="1:26" ht="15" x14ac:dyDescent="0.25">
      <c r="G91" s="67">
        <f>ROUND(Source!AC83*Source!I83, 0)+ROUND(Source!AF83*Source!I83, 0)+ROUND(Source!AD83*Source!I83, 0)</f>
        <v>1168</v>
      </c>
      <c r="H91" s="67"/>
      <c r="J91" s="67">
        <f>Source!O83</f>
        <v>1168</v>
      </c>
      <c r="K91" s="67"/>
      <c r="L91" s="32">
        <f>Source!U83</f>
        <v>0</v>
      </c>
      <c r="O91" s="40">
        <f>G91</f>
        <v>1168</v>
      </c>
      <c r="P91" s="40">
        <f>J91</f>
        <v>1168</v>
      </c>
      <c r="Q91" s="41">
        <f>L91</f>
        <v>0</v>
      </c>
      <c r="W91">
        <f>IF(Source!BI83&lt;=1,G91, 0)</f>
        <v>0</v>
      </c>
      <c r="X91">
        <f>IF(Source!BI83=2,G91, 0)</f>
        <v>0</v>
      </c>
      <c r="Y91">
        <f>IF(Source!BI83=3,G91, 0)</f>
        <v>1168</v>
      </c>
      <c r="Z91">
        <f>IF(Source!BI83=4,G91, 0)</f>
        <v>0</v>
      </c>
    </row>
    <row r="92" spans="1:26" ht="125.25" x14ac:dyDescent="0.2">
      <c r="A92" s="33" t="str">
        <f>Source!E84</f>
        <v>27</v>
      </c>
      <c r="B92" s="34" t="str">
        <f>Source!F84</f>
        <v>ООО Группа компаний "ЦДБ"счет № 301, стр. 260  лист1</v>
      </c>
      <c r="C92" s="34" t="s">
        <v>1779</v>
      </c>
      <c r="D92" s="35" t="str">
        <f>Source!H84</f>
        <v/>
      </c>
      <c r="E92" s="36">
        <f>Source!I84</f>
        <v>4</v>
      </c>
      <c r="F92" s="37">
        <f>Source!AL84</f>
        <v>10013.459999999999</v>
      </c>
      <c r="G92" s="38" t="str">
        <f>Source!DD84</f>
        <v>)*1.042)*1.008</v>
      </c>
      <c r="H92" s="37">
        <f>ROUND(Source!AC84*Source!I84, 0)</f>
        <v>42068</v>
      </c>
      <c r="I92" s="38" t="str">
        <f>Source!BO84</f>
        <v/>
      </c>
      <c r="J92" s="38">
        <f>IF(Source!BC84&lt;&gt; 0, Source!BC84, 1)</f>
        <v>1</v>
      </c>
      <c r="K92" s="37">
        <f>Source!P84</f>
        <v>42068</v>
      </c>
      <c r="L92" s="39"/>
      <c r="S92">
        <f>ROUND((Source!FX84/100)*((ROUND(Source!AF84*Source!I84, 0)+ROUND(Source!AE84*Source!I84, 0))), 0)</f>
        <v>0</v>
      </c>
      <c r="T92">
        <f>Source!X84</f>
        <v>0</v>
      </c>
      <c r="U92">
        <f>ROUND((Source!FY84/100)*((ROUND(Source!AF84*Source!I84, 0)+ROUND(Source!AE84*Source!I84, 0))), 0)</f>
        <v>0</v>
      </c>
      <c r="V92">
        <f>Source!Y84</f>
        <v>0</v>
      </c>
    </row>
    <row r="93" spans="1:26" ht="15" x14ac:dyDescent="0.25">
      <c r="G93" s="67">
        <f>ROUND(Source!AC84*Source!I84, 0)+ROUND(Source!AF84*Source!I84, 0)+ROUND(Source!AD84*Source!I84, 0)</f>
        <v>42068</v>
      </c>
      <c r="H93" s="67"/>
      <c r="J93" s="67">
        <f>Source!O84</f>
        <v>42068</v>
      </c>
      <c r="K93" s="67"/>
      <c r="L93" s="32">
        <f>Source!U84</f>
        <v>0</v>
      </c>
      <c r="O93" s="40">
        <f>G93</f>
        <v>42068</v>
      </c>
      <c r="P93" s="40">
        <f>J93</f>
        <v>42068</v>
      </c>
      <c r="Q93" s="41">
        <f>L93</f>
        <v>0</v>
      </c>
      <c r="W93">
        <f>IF(Source!BI84&lt;=1,G93, 0)</f>
        <v>0</v>
      </c>
      <c r="X93">
        <f>IF(Source!BI84=2,G93, 0)</f>
        <v>0</v>
      </c>
      <c r="Y93">
        <f>IF(Source!BI84=3,G93, 0)</f>
        <v>42068</v>
      </c>
      <c r="Z93">
        <f>IF(Source!BI84=4,G93, 0)</f>
        <v>0</v>
      </c>
    </row>
    <row r="94" spans="1:26" ht="99.75" x14ac:dyDescent="0.2">
      <c r="A94" s="33" t="str">
        <f>Source!E85</f>
        <v>28</v>
      </c>
      <c r="B94" s="34" t="str">
        <f>Source!F85</f>
        <v>ООО Группа компаний "ЦДБ"счет № 301, стр. 260  лист1</v>
      </c>
      <c r="C94" s="34" t="s">
        <v>1780</v>
      </c>
      <c r="D94" s="35" t="str">
        <f>Source!H85</f>
        <v/>
      </c>
      <c r="E94" s="36">
        <f>Source!I85</f>
        <v>4</v>
      </c>
      <c r="F94" s="37">
        <f>Source!AL85</f>
        <v>1848.83</v>
      </c>
      <c r="G94" s="38" t="str">
        <f>Source!DD85</f>
        <v>)*1.042)*1.008</v>
      </c>
      <c r="H94" s="37">
        <f>ROUND(Source!AC85*Source!I85, 0)</f>
        <v>7768</v>
      </c>
      <c r="I94" s="38" t="str">
        <f>Source!BO85</f>
        <v/>
      </c>
      <c r="J94" s="38">
        <f>IF(Source!BC85&lt;&gt; 0, Source!BC85, 1)</f>
        <v>1</v>
      </c>
      <c r="K94" s="37">
        <f>Source!P85</f>
        <v>7768</v>
      </c>
      <c r="L94" s="39"/>
      <c r="S94">
        <f>ROUND((Source!FX85/100)*((ROUND(Source!AF85*Source!I85, 0)+ROUND(Source!AE85*Source!I85, 0))), 0)</f>
        <v>0</v>
      </c>
      <c r="T94">
        <f>Source!X85</f>
        <v>0</v>
      </c>
      <c r="U94">
        <f>ROUND((Source!FY85/100)*((ROUND(Source!AF85*Source!I85, 0)+ROUND(Source!AE85*Source!I85, 0))), 0)</f>
        <v>0</v>
      </c>
      <c r="V94">
        <f>Source!Y85</f>
        <v>0</v>
      </c>
    </row>
    <row r="95" spans="1:26" ht="15" x14ac:dyDescent="0.25">
      <c r="G95" s="67">
        <f>ROUND(Source!AC85*Source!I85, 0)+ROUND(Source!AF85*Source!I85, 0)+ROUND(Source!AD85*Source!I85, 0)</f>
        <v>7768</v>
      </c>
      <c r="H95" s="67"/>
      <c r="J95" s="67">
        <f>Source!O85</f>
        <v>7768</v>
      </c>
      <c r="K95" s="67"/>
      <c r="L95" s="32">
        <f>Source!U85</f>
        <v>0</v>
      </c>
      <c r="O95" s="40">
        <f>G95</f>
        <v>7768</v>
      </c>
      <c r="P95" s="40">
        <f>J95</f>
        <v>7768</v>
      </c>
      <c r="Q95" s="41">
        <f>L95</f>
        <v>0</v>
      </c>
      <c r="W95">
        <f>IF(Source!BI85&lt;=1,G95, 0)</f>
        <v>0</v>
      </c>
      <c r="X95">
        <f>IF(Source!BI85=2,G95, 0)</f>
        <v>0</v>
      </c>
      <c r="Y95">
        <f>IF(Source!BI85=3,G95, 0)</f>
        <v>7768</v>
      </c>
      <c r="Z95">
        <f>IF(Source!BI85=4,G95, 0)</f>
        <v>0</v>
      </c>
    </row>
    <row r="96" spans="1:26" ht="165" customHeight="1" x14ac:dyDescent="0.2">
      <c r="A96" s="33" t="str">
        <f>Source!E86</f>
        <v>29</v>
      </c>
      <c r="B96" s="34" t="str">
        <f>Source!F86</f>
        <v>ООО Группа компаний "ЦДБ"счет № 301, стр. 260  лист2</v>
      </c>
      <c r="C96" s="34" t="s">
        <v>1781</v>
      </c>
      <c r="D96" s="35" t="str">
        <f>Source!H86</f>
        <v/>
      </c>
      <c r="E96" s="36">
        <f>Source!I86</f>
        <v>4</v>
      </c>
      <c r="F96" s="37">
        <f>Source!AL86</f>
        <v>12247.21</v>
      </c>
      <c r="G96" s="38" t="str">
        <f>Source!DD86</f>
        <v>)*1.008)*1.042</v>
      </c>
      <c r="H96" s="37">
        <f>ROUND(Source!AC86*Source!I86, 0)</f>
        <v>51456</v>
      </c>
      <c r="I96" s="38" t="str">
        <f>Source!BO86</f>
        <v/>
      </c>
      <c r="J96" s="38">
        <f>IF(Source!BC86&lt;&gt; 0, Source!BC86, 1)</f>
        <v>1</v>
      </c>
      <c r="K96" s="37">
        <f>Source!P86</f>
        <v>51456</v>
      </c>
      <c r="L96" s="39"/>
      <c r="S96">
        <f>ROUND((Source!FX86/100)*((ROUND(Source!AF86*Source!I86, 0)+ROUND(Source!AE86*Source!I86, 0))), 0)</f>
        <v>0</v>
      </c>
      <c r="T96">
        <f>Source!X86</f>
        <v>0</v>
      </c>
      <c r="U96">
        <f>ROUND((Source!FY86/100)*((ROUND(Source!AF86*Source!I86, 0)+ROUND(Source!AE86*Source!I86, 0))), 0)</f>
        <v>0</v>
      </c>
      <c r="V96">
        <f>Source!Y86</f>
        <v>0</v>
      </c>
    </row>
    <row r="97" spans="1:34" ht="15" x14ac:dyDescent="0.25">
      <c r="G97" s="67">
        <f>ROUND(Source!AC86*Source!I86, 0)+ROUND(Source!AF86*Source!I86, 0)+ROUND(Source!AD86*Source!I86, 0)</f>
        <v>51456</v>
      </c>
      <c r="H97" s="67"/>
      <c r="J97" s="67">
        <f>Source!O86</f>
        <v>51456</v>
      </c>
      <c r="K97" s="67"/>
      <c r="L97" s="32">
        <f>Source!U86</f>
        <v>0</v>
      </c>
      <c r="O97" s="40">
        <f>G97</f>
        <v>51456</v>
      </c>
      <c r="P97" s="40">
        <f>J97</f>
        <v>51456</v>
      </c>
      <c r="Q97" s="41">
        <f>L97</f>
        <v>0</v>
      </c>
      <c r="W97">
        <f>IF(Source!BI86&lt;=1,G97, 0)</f>
        <v>0</v>
      </c>
      <c r="X97">
        <f>IF(Source!BI86=2,G97, 0)</f>
        <v>0</v>
      </c>
      <c r="Y97">
        <f>IF(Source!BI86=3,G97, 0)</f>
        <v>51456</v>
      </c>
      <c r="Z97">
        <f>IF(Source!BI86=4,G97, 0)</f>
        <v>0</v>
      </c>
    </row>
    <row r="98" spans="1:34" ht="63" customHeight="1" x14ac:dyDescent="0.2">
      <c r="A98" s="33" t="str">
        <f>Source!E87</f>
        <v>30</v>
      </c>
      <c r="B98" s="34" t="str">
        <f>Source!F87</f>
        <v>Ком предл. ООО "ТопСети"б/н стр.256</v>
      </c>
      <c r="C98" s="34" t="s">
        <v>1782</v>
      </c>
      <c r="D98" s="35" t="str">
        <f>Source!H87</f>
        <v/>
      </c>
      <c r="E98" s="36">
        <f>Source!I87</f>
        <v>10</v>
      </c>
      <c r="F98" s="37">
        <f>Source!AL87</f>
        <v>16731.66</v>
      </c>
      <c r="G98" s="38" t="str">
        <f>Source!DD87</f>
        <v>)*1.042</v>
      </c>
      <c r="H98" s="37">
        <f>ROUND(Source!AC87*Source!I87, 0)</f>
        <v>174340</v>
      </c>
      <c r="I98" s="38" t="str">
        <f>Source!BO87</f>
        <v/>
      </c>
      <c r="J98" s="38">
        <f>IF(Source!BC87&lt;&gt; 0, Source!BC87, 1)</f>
        <v>1</v>
      </c>
      <c r="K98" s="37">
        <f>Source!P87</f>
        <v>174340</v>
      </c>
      <c r="L98" s="39"/>
      <c r="S98">
        <f>ROUND((Source!FX87/100)*((ROUND(Source!AF87*Source!I87, 0)+ROUND(Source!AE87*Source!I87, 0))), 0)</f>
        <v>0</v>
      </c>
      <c r="T98">
        <f>Source!X87</f>
        <v>0</v>
      </c>
      <c r="U98">
        <f>ROUND((Source!FY87/100)*((ROUND(Source!AF87*Source!I87, 0)+ROUND(Source!AE87*Source!I87, 0))), 0)</f>
        <v>0</v>
      </c>
      <c r="V98">
        <f>Source!Y87</f>
        <v>0</v>
      </c>
    </row>
    <row r="99" spans="1:34" ht="15" x14ac:dyDescent="0.25">
      <c r="G99" s="67">
        <f>ROUND(Source!AC87*Source!I87, 0)+ROUND(Source!AF87*Source!I87, 0)+ROUND(Source!AD87*Source!I87, 0)</f>
        <v>174340</v>
      </c>
      <c r="H99" s="67"/>
      <c r="J99" s="67">
        <f>Source!O87</f>
        <v>174340</v>
      </c>
      <c r="K99" s="67"/>
      <c r="L99" s="32">
        <f>Source!U87</f>
        <v>0</v>
      </c>
      <c r="O99" s="40">
        <f>G99</f>
        <v>174340</v>
      </c>
      <c r="P99" s="40">
        <f>J99</f>
        <v>174340</v>
      </c>
      <c r="Q99" s="41">
        <f>L99</f>
        <v>0</v>
      </c>
      <c r="W99">
        <f>IF(Source!BI87&lt;=1,G99, 0)</f>
        <v>0</v>
      </c>
      <c r="X99">
        <f>IF(Source!BI87=2,G99, 0)</f>
        <v>0</v>
      </c>
      <c r="Y99">
        <f>IF(Source!BI87=3,G99, 0)</f>
        <v>174340</v>
      </c>
      <c r="Z99">
        <f>IF(Source!BI87=4,G99, 0)</f>
        <v>0</v>
      </c>
    </row>
    <row r="101" spans="1:34" ht="15" x14ac:dyDescent="0.25">
      <c r="A101" s="66" t="str">
        <f>CONCATENATE("Итого по подразделу: ",IF(Source!G89&lt;&gt;"Новый подраздел", Source!G89, ""))</f>
        <v>Итого по подразделу: Сетевое оборудование и источники питания</v>
      </c>
      <c r="B101" s="66"/>
      <c r="C101" s="66"/>
      <c r="D101" s="66"/>
      <c r="E101" s="66"/>
      <c r="F101" s="66"/>
      <c r="G101" s="67">
        <f>SUM(O61:O100)</f>
        <v>6097290</v>
      </c>
      <c r="H101" s="68"/>
      <c r="I101" s="42"/>
      <c r="J101" s="67">
        <f>SUM(P61:P100)</f>
        <v>6097290</v>
      </c>
      <c r="K101" s="68"/>
      <c r="L101" s="32">
        <f>SUM(Q61:Q100)</f>
        <v>0</v>
      </c>
      <c r="AF101" s="43" t="str">
        <f>CONCATENATE("Итого по подразделу: ",IF(Source!G89&lt;&gt;"Новый подраздел", Source!G89, ""))</f>
        <v>Итого по подразделу: Сетевое оборудование и источники питания</v>
      </c>
    </row>
    <row r="105" spans="1:34" ht="15" x14ac:dyDescent="0.25">
      <c r="A105" s="66" t="str">
        <f>CONCATENATE("Итого по разделу: ",IF(Source!G110&lt;&gt;"Новый раздел", Source!G110, ""))</f>
        <v>Итого по разделу: Оборудование</v>
      </c>
      <c r="B105" s="66"/>
      <c r="C105" s="66"/>
      <c r="D105" s="66"/>
      <c r="E105" s="66"/>
      <c r="F105" s="66"/>
      <c r="G105" s="67">
        <f>SUM(O31:O104)</f>
        <v>8568385</v>
      </c>
      <c r="H105" s="68"/>
      <c r="I105" s="42"/>
      <c r="J105" s="67">
        <f>SUM(P31:P104)</f>
        <v>8568385</v>
      </c>
      <c r="K105" s="68"/>
      <c r="L105" s="32">
        <f>SUM(Q31:Q104)</f>
        <v>0</v>
      </c>
      <c r="AF105" s="43" t="str">
        <f>CONCATENATE("Итого по разделу: ",IF(Source!G110&lt;&gt;"Новый раздел", Source!G110, ""))</f>
        <v>Итого по разделу: Оборудование</v>
      </c>
    </row>
    <row r="108" spans="1:34" ht="14.25" x14ac:dyDescent="0.2">
      <c r="C108" s="61" t="str">
        <f>Source!H130</f>
        <v>Справочно:НДС на оборудование</v>
      </c>
      <c r="D108" s="61"/>
      <c r="E108" s="61"/>
      <c r="F108" s="61"/>
      <c r="G108" s="61"/>
      <c r="H108" s="61"/>
      <c r="I108" s="61"/>
      <c r="J108" s="62">
        <f>IF(Source!F130=0, "", Source!F130)</f>
        <v>1542309</v>
      </c>
      <c r="K108" s="62"/>
      <c r="AH108" s="15" t="str">
        <f>Source!H130</f>
        <v>Справочно:НДС на оборудование</v>
      </c>
    </row>
    <row r="110" spans="1:34" ht="16.5" x14ac:dyDescent="0.25">
      <c r="A110" s="69" t="str">
        <f>CONCATENATE("Раздел: ",IF(Source!G132&lt;&gt;"Новый раздел", Source!G132, ""))</f>
        <v>Раздел: Монтажные работы</v>
      </c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AE110" s="26" t="str">
        <f>CONCATENATE("Раздел: ",IF(Source!G132&lt;&gt;"Новый раздел", Source!G132, ""))</f>
        <v>Раздел: Монтажные работы</v>
      </c>
    </row>
    <row r="112" spans="1:34" ht="16.5" x14ac:dyDescent="0.25">
      <c r="A112" s="69" t="str">
        <f>CONCATENATE("Подраздел: ",IF(Source!G136&lt;&gt;"Новый подраздел", Source!G136, ""))</f>
        <v>Подраздел: Монтаж</v>
      </c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AE112" s="26" t="str">
        <f>CONCATENATE("Подраздел: ",IF(Source!G136&lt;&gt;"Новый подраздел", Source!G136, ""))</f>
        <v>Подраздел: Монтаж</v>
      </c>
    </row>
    <row r="113" spans="1:26" ht="71.25" x14ac:dyDescent="0.2">
      <c r="A113" s="27" t="str">
        <f>Source!E140</f>
        <v>31</v>
      </c>
      <c r="B113" s="28" t="str">
        <f>Source!F140</f>
        <v>м10-10-001-2</v>
      </c>
      <c r="C113" s="28" t="str">
        <f>Source!G140</f>
        <v>Камеры видеонаблюдения на кронштейне.    Видеокамера уличная BOSCH NBN-71022 -B c объективом 1/2.5", настенным кронштейном,  термокожухом</v>
      </c>
      <c r="D113" s="29" t="str">
        <f>Source!H140</f>
        <v>1  ШТ.</v>
      </c>
      <c r="E113" s="22">
        <f>Source!I140</f>
        <v>33</v>
      </c>
      <c r="F113" s="30">
        <f>IF(Source!AK140&lt;&gt; 0, Source!AK140,Source!AL140 + Source!AM140 + Source!AO140)</f>
        <v>45.75</v>
      </c>
      <c r="G113" s="14"/>
      <c r="H113" s="30"/>
      <c r="I113" s="14" t="str">
        <f>Source!BO140</f>
        <v/>
      </c>
      <c r="J113" s="14"/>
      <c r="K113" s="30"/>
      <c r="L113" s="31"/>
      <c r="S113">
        <f>ROUND((Source!FX140/100)*((ROUND(Source!AF140*Source!I140, 0)+ROUND(Source!AE140*Source!I140, 0))), 0)</f>
        <v>1617</v>
      </c>
      <c r="T113">
        <f>Source!X140</f>
        <v>1617</v>
      </c>
      <c r="U113">
        <f>ROUND((Source!FY140/100)*((ROUND(Source!AF140*Source!I140, 0)+ROUND(Source!AE140*Source!I140, 0))), 0)</f>
        <v>889</v>
      </c>
      <c r="V113">
        <f>Source!Y140</f>
        <v>889</v>
      </c>
    </row>
    <row r="114" spans="1:26" ht="14.25" x14ac:dyDescent="0.2">
      <c r="A114" s="27"/>
      <c r="B114" s="28"/>
      <c r="C114" s="28" t="s">
        <v>1783</v>
      </c>
      <c r="D114" s="29"/>
      <c r="E114" s="22"/>
      <c r="F114" s="30">
        <f>Source!AO140</f>
        <v>34.020000000000003</v>
      </c>
      <c r="G114" s="14" t="str">
        <f>Source!DG140</f>
        <v>)*1,15)*1,25</v>
      </c>
      <c r="H114" s="30">
        <f>ROUND(Source!AF140*Source!I140, 0)</f>
        <v>1617</v>
      </c>
      <c r="I114" s="14"/>
      <c r="J114" s="14">
        <f>IF(Source!BA140&lt;&gt; 0, Source!BA140, 1)</f>
        <v>1</v>
      </c>
      <c r="K114" s="30">
        <f>Source!S140</f>
        <v>1617</v>
      </c>
      <c r="L114" s="31"/>
      <c r="R114">
        <f>H114</f>
        <v>1617</v>
      </c>
    </row>
    <row r="115" spans="1:26" ht="14.25" x14ac:dyDescent="0.2">
      <c r="A115" s="27"/>
      <c r="B115" s="28"/>
      <c r="C115" s="28" t="s">
        <v>83</v>
      </c>
      <c r="D115" s="29"/>
      <c r="E115" s="22"/>
      <c r="F115" s="30">
        <f>Source!AM140</f>
        <v>9.9700000000000006</v>
      </c>
      <c r="G115" s="14" t="str">
        <f>Source!DE140</f>
        <v>)*1,15</v>
      </c>
      <c r="H115" s="30">
        <f>ROUND(Source!AD140*Source!I140, 0)</f>
        <v>363</v>
      </c>
      <c r="I115" s="14"/>
      <c r="J115" s="14">
        <f>IF(Source!BB140&lt;&gt; 0, Source!BB140, 1)</f>
        <v>1</v>
      </c>
      <c r="K115" s="30">
        <f>Source!Q140</f>
        <v>363</v>
      </c>
      <c r="L115" s="31"/>
    </row>
    <row r="116" spans="1:26" ht="14.25" x14ac:dyDescent="0.2">
      <c r="A116" s="27"/>
      <c r="B116" s="28"/>
      <c r="C116" s="28" t="s">
        <v>1784</v>
      </c>
      <c r="D116" s="29"/>
      <c r="E116" s="22"/>
      <c r="F116" s="30">
        <f>Source!AL140</f>
        <v>1.76</v>
      </c>
      <c r="G116" s="14" t="str">
        <f>Source!DD140</f>
        <v/>
      </c>
      <c r="H116" s="30">
        <f>ROUND(Source!AC140*Source!I140, 0)</f>
        <v>66</v>
      </c>
      <c r="I116" s="14"/>
      <c r="J116" s="14">
        <f>IF(Source!BC140&lt;&gt; 0, Source!BC140, 1)</f>
        <v>1</v>
      </c>
      <c r="K116" s="30">
        <f>Source!P140</f>
        <v>66</v>
      </c>
      <c r="L116" s="31"/>
    </row>
    <row r="117" spans="1:26" ht="14.25" x14ac:dyDescent="0.2">
      <c r="A117" s="27"/>
      <c r="B117" s="28"/>
      <c r="C117" s="28" t="s">
        <v>1785</v>
      </c>
      <c r="D117" s="29" t="s">
        <v>1786</v>
      </c>
      <c r="E117" s="22">
        <f>Source!BZ140</f>
        <v>100</v>
      </c>
      <c r="F117" s="44"/>
      <c r="G117" s="14"/>
      <c r="H117" s="30">
        <f>SUM(S113:S119)</f>
        <v>1617</v>
      </c>
      <c r="I117" s="45"/>
      <c r="J117" s="15">
        <f>Source!AT140</f>
        <v>100</v>
      </c>
      <c r="K117" s="30">
        <f>SUM(T113:T119)</f>
        <v>1617</v>
      </c>
      <c r="L117" s="31"/>
    </row>
    <row r="118" spans="1:26" ht="14.25" x14ac:dyDescent="0.2">
      <c r="A118" s="27"/>
      <c r="B118" s="28"/>
      <c r="C118" s="28" t="s">
        <v>1787</v>
      </c>
      <c r="D118" s="29" t="s">
        <v>1786</v>
      </c>
      <c r="E118" s="22">
        <f>Source!CA140</f>
        <v>55</v>
      </c>
      <c r="F118" s="44"/>
      <c r="G118" s="14"/>
      <c r="H118" s="30">
        <f>SUM(U113:U119)</f>
        <v>889</v>
      </c>
      <c r="I118" s="45"/>
      <c r="J118" s="15">
        <f>Source!AU140</f>
        <v>55</v>
      </c>
      <c r="K118" s="30">
        <f>SUM(V113:V119)</f>
        <v>889</v>
      </c>
      <c r="L118" s="31"/>
    </row>
    <row r="119" spans="1:26" ht="14.25" x14ac:dyDescent="0.2">
      <c r="A119" s="33"/>
      <c r="B119" s="34"/>
      <c r="C119" s="34" t="s">
        <v>1788</v>
      </c>
      <c r="D119" s="35" t="s">
        <v>1789</v>
      </c>
      <c r="E119" s="36">
        <f>Source!AQ140</f>
        <v>3.11</v>
      </c>
      <c r="F119" s="37"/>
      <c r="G119" s="38" t="str">
        <f>Source!DI140</f>
        <v>)*1,15)*1,25</v>
      </c>
      <c r="H119" s="37"/>
      <c r="I119" s="38"/>
      <c r="J119" s="38"/>
      <c r="K119" s="37"/>
      <c r="L119" s="47">
        <f>Source!U140</f>
        <v>147.53062500000001</v>
      </c>
    </row>
    <row r="120" spans="1:26" ht="15" x14ac:dyDescent="0.25">
      <c r="G120" s="67">
        <f>ROUND(Source!AC140*Source!I140, 0)+ROUND(Source!AF140*Source!I140, 0)+ROUND(Source!AD140*Source!I140, 0)+SUM(H117:H119)</f>
        <v>4552</v>
      </c>
      <c r="H120" s="67"/>
      <c r="J120" s="67">
        <f>Source!O140+SUM(K117:K119)</f>
        <v>4552</v>
      </c>
      <c r="K120" s="67"/>
      <c r="L120" s="32">
        <f>Source!U140</f>
        <v>147.53062500000001</v>
      </c>
      <c r="O120" s="40">
        <f>G120</f>
        <v>4552</v>
      </c>
      <c r="P120" s="40">
        <f>J120</f>
        <v>4552</v>
      </c>
      <c r="Q120" s="41">
        <f>L120</f>
        <v>147.53062500000001</v>
      </c>
      <c r="W120">
        <f>IF(Source!BI140&lt;=1,G120, 0)</f>
        <v>0</v>
      </c>
      <c r="X120">
        <f>IF(Source!BI140=2,G120, 0)</f>
        <v>4552</v>
      </c>
      <c r="Y120">
        <f>IF(Source!BI140=3,G120, 0)</f>
        <v>0</v>
      </c>
      <c r="Z120">
        <f>IF(Source!BI140=4,G120, 0)</f>
        <v>0</v>
      </c>
    </row>
    <row r="121" spans="1:26" ht="57" x14ac:dyDescent="0.2">
      <c r="A121" s="27" t="str">
        <f>Source!E141</f>
        <v>32</v>
      </c>
      <c r="B121" s="28" t="str">
        <f>Source!F141</f>
        <v>м10-10-001-1</v>
      </c>
      <c r="C121" s="28" t="str">
        <f>Source!G141</f>
        <v>Камеры видеонаблюдения фиксированные. Видеокамера BOSCH NIN-50022-V3 . Купольная стационарная IP-в/камера</v>
      </c>
      <c r="D121" s="29" t="str">
        <f>Source!H141</f>
        <v>1  ШТ.</v>
      </c>
      <c r="E121" s="22">
        <f>Source!I141</f>
        <v>98</v>
      </c>
      <c r="F121" s="30">
        <f>IF(Source!AK141&lt;&gt; 0, Source!AK141,Source!AL141 + Source!AM141 + Source!AO141)</f>
        <v>33.729999999999997</v>
      </c>
      <c r="G121" s="14"/>
      <c r="H121" s="30"/>
      <c r="I121" s="14" t="str">
        <f>Source!BO141</f>
        <v/>
      </c>
      <c r="J121" s="14"/>
      <c r="K121" s="30"/>
      <c r="L121" s="31"/>
      <c r="S121">
        <f>ROUND((Source!FX141/100)*((ROUND(Source!AF141*Source!I141, 0)+ROUND(Source!AE141*Source!I141, 0))), 0)</f>
        <v>4802</v>
      </c>
      <c r="T121">
        <f>Source!X141</f>
        <v>4802</v>
      </c>
      <c r="U121">
        <f>ROUND((Source!FY141/100)*((ROUND(Source!AF141*Source!I141, 0)+ROUND(Source!AE141*Source!I141, 0))), 0)</f>
        <v>2641</v>
      </c>
      <c r="V121">
        <f>Source!Y141</f>
        <v>2641</v>
      </c>
    </row>
    <row r="122" spans="1:26" ht="14.25" x14ac:dyDescent="0.2">
      <c r="A122" s="27"/>
      <c r="B122" s="28"/>
      <c r="C122" s="28" t="s">
        <v>1783</v>
      </c>
      <c r="D122" s="29"/>
      <c r="E122" s="22"/>
      <c r="F122" s="30">
        <f>Source!AO141</f>
        <v>29.21</v>
      </c>
      <c r="G122" s="14" t="str">
        <f>Source!DG141</f>
        <v>)*1,35)*1,25</v>
      </c>
      <c r="H122" s="30">
        <f>ROUND(Source!AF141*Source!I141, 0)</f>
        <v>4802</v>
      </c>
      <c r="I122" s="14"/>
      <c r="J122" s="14">
        <f>IF(Source!BA141&lt;&gt; 0, Source!BA141, 1)</f>
        <v>1</v>
      </c>
      <c r="K122" s="30">
        <f>Source!S141</f>
        <v>4802</v>
      </c>
      <c r="L122" s="31"/>
      <c r="R122">
        <f>H122</f>
        <v>4802</v>
      </c>
    </row>
    <row r="123" spans="1:26" ht="14.25" x14ac:dyDescent="0.2">
      <c r="A123" s="27"/>
      <c r="B123" s="28"/>
      <c r="C123" s="28" t="s">
        <v>83</v>
      </c>
      <c r="D123" s="29"/>
      <c r="E123" s="22"/>
      <c r="F123" s="30">
        <f>Source!AM141</f>
        <v>3.58</v>
      </c>
      <c r="G123" s="14" t="str">
        <f>Source!DE141</f>
        <v>)*1,35</v>
      </c>
      <c r="H123" s="30">
        <f>ROUND(Source!AD141*Source!I141, 0)</f>
        <v>490</v>
      </c>
      <c r="I123" s="14"/>
      <c r="J123" s="14">
        <f>IF(Source!BB141&lt;&gt; 0, Source!BB141, 1)</f>
        <v>1</v>
      </c>
      <c r="K123" s="30">
        <f>Source!Q141</f>
        <v>490</v>
      </c>
      <c r="L123" s="31"/>
    </row>
    <row r="124" spans="1:26" ht="14.25" x14ac:dyDescent="0.2">
      <c r="A124" s="27"/>
      <c r="B124" s="28"/>
      <c r="C124" s="28" t="s">
        <v>1784</v>
      </c>
      <c r="D124" s="29"/>
      <c r="E124" s="22"/>
      <c r="F124" s="30">
        <f>Source!AL141</f>
        <v>0.94</v>
      </c>
      <c r="G124" s="14" t="str">
        <f>Source!DD141</f>
        <v/>
      </c>
      <c r="H124" s="30">
        <f>ROUND(Source!AC141*Source!I141, 0)</f>
        <v>98</v>
      </c>
      <c r="I124" s="14"/>
      <c r="J124" s="14">
        <f>IF(Source!BC141&lt;&gt; 0, Source!BC141, 1)</f>
        <v>1</v>
      </c>
      <c r="K124" s="30">
        <f>Source!P141</f>
        <v>98</v>
      </c>
      <c r="L124" s="31"/>
    </row>
    <row r="125" spans="1:26" ht="14.25" x14ac:dyDescent="0.2">
      <c r="A125" s="27"/>
      <c r="B125" s="28"/>
      <c r="C125" s="28" t="s">
        <v>1785</v>
      </c>
      <c r="D125" s="29" t="s">
        <v>1786</v>
      </c>
      <c r="E125" s="22">
        <f>Source!BZ141</f>
        <v>100</v>
      </c>
      <c r="F125" s="44"/>
      <c r="G125" s="14"/>
      <c r="H125" s="30">
        <f>SUM(S121:S127)</f>
        <v>4802</v>
      </c>
      <c r="I125" s="45"/>
      <c r="J125" s="15">
        <f>Source!AT141</f>
        <v>100</v>
      </c>
      <c r="K125" s="30">
        <f>SUM(T121:T127)</f>
        <v>4802</v>
      </c>
      <c r="L125" s="31"/>
    </row>
    <row r="126" spans="1:26" ht="14.25" x14ac:dyDescent="0.2">
      <c r="A126" s="27"/>
      <c r="B126" s="28"/>
      <c r="C126" s="28" t="s">
        <v>1787</v>
      </c>
      <c r="D126" s="29" t="s">
        <v>1786</v>
      </c>
      <c r="E126" s="22">
        <f>Source!CA141</f>
        <v>55</v>
      </c>
      <c r="F126" s="44"/>
      <c r="G126" s="14"/>
      <c r="H126" s="30">
        <f>SUM(U121:U127)</f>
        <v>2641</v>
      </c>
      <c r="I126" s="45"/>
      <c r="J126" s="15">
        <f>Source!AU141</f>
        <v>55</v>
      </c>
      <c r="K126" s="30">
        <f>SUM(V121:V127)</f>
        <v>2641</v>
      </c>
      <c r="L126" s="31"/>
    </row>
    <row r="127" spans="1:26" ht="14.25" x14ac:dyDescent="0.2">
      <c r="A127" s="33"/>
      <c r="B127" s="34"/>
      <c r="C127" s="34" t="s">
        <v>1788</v>
      </c>
      <c r="D127" s="35" t="s">
        <v>1789</v>
      </c>
      <c r="E127" s="36">
        <f>Source!AQ141</f>
        <v>2.67</v>
      </c>
      <c r="F127" s="37"/>
      <c r="G127" s="38" t="str">
        <f>Source!DI141</f>
        <v>)*1,35)*1,25</v>
      </c>
      <c r="H127" s="37"/>
      <c r="I127" s="38"/>
      <c r="J127" s="38"/>
      <c r="K127" s="37"/>
      <c r="L127" s="47">
        <f>Source!U141</f>
        <v>441.55125000000004</v>
      </c>
    </row>
    <row r="128" spans="1:26" ht="15" x14ac:dyDescent="0.25">
      <c r="G128" s="67">
        <f>ROUND(Source!AC141*Source!I141, 0)+ROUND(Source!AF141*Source!I141, 0)+ROUND(Source!AD141*Source!I141, 0)+SUM(H125:H127)</f>
        <v>12833</v>
      </c>
      <c r="H128" s="67"/>
      <c r="J128" s="67">
        <f>Source!O141+SUM(K125:K127)</f>
        <v>12833</v>
      </c>
      <c r="K128" s="67"/>
      <c r="L128" s="32">
        <f>Source!U141</f>
        <v>441.55125000000004</v>
      </c>
      <c r="O128" s="40">
        <f>G128</f>
        <v>12833</v>
      </c>
      <c r="P128" s="40">
        <f>J128</f>
        <v>12833</v>
      </c>
      <c r="Q128" s="41">
        <f>L128</f>
        <v>441.55125000000004</v>
      </c>
      <c r="W128">
        <f>IF(Source!BI141&lt;=1,G128, 0)</f>
        <v>0</v>
      </c>
      <c r="X128">
        <f>IF(Source!BI141=2,G128, 0)</f>
        <v>12833</v>
      </c>
      <c r="Y128">
        <f>IF(Source!BI141=3,G128, 0)</f>
        <v>0</v>
      </c>
      <c r="Z128">
        <f>IF(Source!BI141=4,G128, 0)</f>
        <v>0</v>
      </c>
    </row>
    <row r="129" spans="1:26" ht="57" x14ac:dyDescent="0.2">
      <c r="A129" s="27" t="str">
        <f>Source!E142</f>
        <v>33</v>
      </c>
      <c r="B129" s="28" t="str">
        <f>Source!F142</f>
        <v>м10-10-001-1</v>
      </c>
      <c r="C129" s="28" t="str">
        <f>Source!G142</f>
        <v>Камеры видеонаблюдения фиксированные. Видеокамера BOSCH VG5-7220-EPC4 . Высокоскоростная  поворотная купольная  IP-в/камера</v>
      </c>
      <c r="D129" s="29" t="str">
        <f>Source!H142</f>
        <v>1  ШТ.</v>
      </c>
      <c r="E129" s="22">
        <f>Source!I142</f>
        <v>1</v>
      </c>
      <c r="F129" s="30">
        <f>IF(Source!AK142&lt;&gt; 0, Source!AK142,Source!AL142 + Source!AM142 + Source!AO142)</f>
        <v>33.729999999999997</v>
      </c>
      <c r="G129" s="14"/>
      <c r="H129" s="30"/>
      <c r="I129" s="14" t="str">
        <f>Source!BO142</f>
        <v/>
      </c>
      <c r="J129" s="14"/>
      <c r="K129" s="30"/>
      <c r="L129" s="31"/>
      <c r="S129">
        <f>ROUND((Source!FX142/100)*((ROUND(Source!AF142*Source!I142, 0)+ROUND(Source!AE142*Source!I142, 0))), 0)</f>
        <v>42</v>
      </c>
      <c r="T129">
        <f>Source!X142</f>
        <v>42</v>
      </c>
      <c r="U129">
        <f>ROUND((Source!FY142/100)*((ROUND(Source!AF142*Source!I142, 0)+ROUND(Source!AE142*Source!I142, 0))), 0)</f>
        <v>23</v>
      </c>
      <c r="V129">
        <f>Source!Y142</f>
        <v>23</v>
      </c>
    </row>
    <row r="130" spans="1:26" ht="14.25" x14ac:dyDescent="0.2">
      <c r="A130" s="27"/>
      <c r="B130" s="28"/>
      <c r="C130" s="28" t="s">
        <v>1783</v>
      </c>
      <c r="D130" s="29"/>
      <c r="E130" s="22"/>
      <c r="F130" s="30">
        <f>Source!AO142</f>
        <v>29.21</v>
      </c>
      <c r="G130" s="14" t="str">
        <f>Source!DG142</f>
        <v>)*1,15)*1,25</v>
      </c>
      <c r="H130" s="30">
        <f>ROUND(Source!AF142*Source!I142, 0)</f>
        <v>42</v>
      </c>
      <c r="I130" s="14"/>
      <c r="J130" s="14">
        <f>IF(Source!BA142&lt;&gt; 0, Source!BA142, 1)</f>
        <v>1</v>
      </c>
      <c r="K130" s="30">
        <f>Source!S142</f>
        <v>42</v>
      </c>
      <c r="L130" s="31"/>
      <c r="R130">
        <f>H130</f>
        <v>42</v>
      </c>
    </row>
    <row r="131" spans="1:26" ht="14.25" x14ac:dyDescent="0.2">
      <c r="A131" s="27"/>
      <c r="B131" s="28"/>
      <c r="C131" s="28" t="s">
        <v>83</v>
      </c>
      <c r="D131" s="29"/>
      <c r="E131" s="22"/>
      <c r="F131" s="30">
        <f>Source!AM142</f>
        <v>3.58</v>
      </c>
      <c r="G131" s="14" t="str">
        <f>Source!DE142</f>
        <v>)*1,15</v>
      </c>
      <c r="H131" s="30">
        <f>ROUND(Source!AD142*Source!I142, 0)</f>
        <v>4</v>
      </c>
      <c r="I131" s="14"/>
      <c r="J131" s="14">
        <f>IF(Source!BB142&lt;&gt; 0, Source!BB142, 1)</f>
        <v>1</v>
      </c>
      <c r="K131" s="30">
        <f>Source!Q142</f>
        <v>4</v>
      </c>
      <c r="L131" s="31"/>
    </row>
    <row r="132" spans="1:26" ht="14.25" x14ac:dyDescent="0.2">
      <c r="A132" s="27"/>
      <c r="B132" s="28"/>
      <c r="C132" s="28" t="s">
        <v>1784</v>
      </c>
      <c r="D132" s="29"/>
      <c r="E132" s="22"/>
      <c r="F132" s="30">
        <f>Source!AL142</f>
        <v>0.94</v>
      </c>
      <c r="G132" s="14" t="str">
        <f>Source!DD142</f>
        <v/>
      </c>
      <c r="H132" s="30">
        <f>ROUND(Source!AC142*Source!I142, 0)</f>
        <v>1</v>
      </c>
      <c r="I132" s="14"/>
      <c r="J132" s="14">
        <f>IF(Source!BC142&lt;&gt; 0, Source!BC142, 1)</f>
        <v>1</v>
      </c>
      <c r="K132" s="30">
        <f>Source!P142</f>
        <v>1</v>
      </c>
      <c r="L132" s="31"/>
    </row>
    <row r="133" spans="1:26" ht="14.25" x14ac:dyDescent="0.2">
      <c r="A133" s="27"/>
      <c r="B133" s="28"/>
      <c r="C133" s="28" t="s">
        <v>1785</v>
      </c>
      <c r="D133" s="29" t="s">
        <v>1786</v>
      </c>
      <c r="E133" s="22">
        <f>Source!BZ142</f>
        <v>100</v>
      </c>
      <c r="F133" s="44"/>
      <c r="G133" s="14"/>
      <c r="H133" s="30">
        <f>SUM(S129:S135)</f>
        <v>42</v>
      </c>
      <c r="I133" s="45"/>
      <c r="J133" s="15">
        <f>Source!AT142</f>
        <v>100</v>
      </c>
      <c r="K133" s="30">
        <f>SUM(T129:T135)</f>
        <v>42</v>
      </c>
      <c r="L133" s="31"/>
    </row>
    <row r="134" spans="1:26" ht="14.25" x14ac:dyDescent="0.2">
      <c r="A134" s="27"/>
      <c r="B134" s="28"/>
      <c r="C134" s="28" t="s">
        <v>1787</v>
      </c>
      <c r="D134" s="29" t="s">
        <v>1786</v>
      </c>
      <c r="E134" s="22">
        <f>Source!CA142</f>
        <v>55</v>
      </c>
      <c r="F134" s="44"/>
      <c r="G134" s="14"/>
      <c r="H134" s="30">
        <f>SUM(U129:U135)</f>
        <v>23</v>
      </c>
      <c r="I134" s="45"/>
      <c r="J134" s="15">
        <f>Source!AU142</f>
        <v>55</v>
      </c>
      <c r="K134" s="30">
        <f>SUM(V129:V135)</f>
        <v>23</v>
      </c>
      <c r="L134" s="31"/>
    </row>
    <row r="135" spans="1:26" ht="14.25" x14ac:dyDescent="0.2">
      <c r="A135" s="33"/>
      <c r="B135" s="34"/>
      <c r="C135" s="34" t="s">
        <v>1788</v>
      </c>
      <c r="D135" s="35" t="s">
        <v>1789</v>
      </c>
      <c r="E135" s="36">
        <f>Source!AQ142</f>
        <v>2.67</v>
      </c>
      <c r="F135" s="37"/>
      <c r="G135" s="38" t="str">
        <f>Source!DI142</f>
        <v>)*1,15)*1,25</v>
      </c>
      <c r="H135" s="37"/>
      <c r="I135" s="38"/>
      <c r="J135" s="38"/>
      <c r="K135" s="37"/>
      <c r="L135" s="47">
        <f>Source!U142</f>
        <v>3.8381249999999993</v>
      </c>
    </row>
    <row r="136" spans="1:26" ht="15" x14ac:dyDescent="0.25">
      <c r="G136" s="67">
        <f>ROUND(Source!AC142*Source!I142, 0)+ROUND(Source!AF142*Source!I142, 0)+ROUND(Source!AD142*Source!I142, 0)+SUM(H133:H135)</f>
        <v>112</v>
      </c>
      <c r="H136" s="67"/>
      <c r="J136" s="67">
        <f>Source!O142+SUM(K133:K135)</f>
        <v>112</v>
      </c>
      <c r="K136" s="67"/>
      <c r="L136" s="32">
        <f>Source!U142</f>
        <v>3.8381249999999993</v>
      </c>
      <c r="O136" s="40">
        <f>G136</f>
        <v>112</v>
      </c>
      <c r="P136" s="40">
        <f>J136</f>
        <v>112</v>
      </c>
      <c r="Q136" s="41">
        <f>L136</f>
        <v>3.8381249999999993</v>
      </c>
      <c r="W136">
        <f>IF(Source!BI142&lt;=1,G136, 0)</f>
        <v>0</v>
      </c>
      <c r="X136">
        <f>IF(Source!BI142=2,G136, 0)</f>
        <v>112</v>
      </c>
      <c r="Y136">
        <f>IF(Source!BI142=3,G136, 0)</f>
        <v>0</v>
      </c>
      <c r="Z136">
        <f>IF(Source!BI142=4,G136, 0)</f>
        <v>0</v>
      </c>
    </row>
    <row r="137" spans="1:26" ht="57" x14ac:dyDescent="0.2">
      <c r="A137" s="27" t="str">
        <f>Source!E143</f>
        <v>34</v>
      </c>
      <c r="B137" s="28" t="str">
        <f>Source!F143</f>
        <v>м10-10-001-1</v>
      </c>
      <c r="C137" s="28" t="str">
        <f>Source!G143</f>
        <v>Камеры видеонаблюдения фиксированные. Фиксированная аналоговая  купольная  видеокамера BOSCH VUG-1055-F211 .</v>
      </c>
      <c r="D137" s="29" t="str">
        <f>Source!H143</f>
        <v>1  ШТ.</v>
      </c>
      <c r="E137" s="22">
        <f>Source!I143</f>
        <v>7</v>
      </c>
      <c r="F137" s="30">
        <f>IF(Source!AK143&lt;&gt; 0, Source!AK143,Source!AL143 + Source!AM143 + Source!AO143)</f>
        <v>33.729999999999997</v>
      </c>
      <c r="G137" s="14"/>
      <c r="H137" s="30"/>
      <c r="I137" s="14" t="str">
        <f>Source!BO143</f>
        <v/>
      </c>
      <c r="J137" s="14"/>
      <c r="K137" s="30"/>
      <c r="L137" s="31"/>
      <c r="S137">
        <f>ROUND((Source!FX143/100)*((ROUND(Source!AF143*Source!I143, 0)+ROUND(Source!AE143*Source!I143, 0))), 0)</f>
        <v>343</v>
      </c>
      <c r="T137">
        <f>Source!X143</f>
        <v>343</v>
      </c>
      <c r="U137">
        <f>ROUND((Source!FY143/100)*((ROUND(Source!AF143*Source!I143, 0)+ROUND(Source!AE143*Source!I143, 0))), 0)</f>
        <v>189</v>
      </c>
      <c r="V137">
        <f>Source!Y143</f>
        <v>189</v>
      </c>
    </row>
    <row r="138" spans="1:26" ht="14.25" x14ac:dyDescent="0.2">
      <c r="A138" s="27"/>
      <c r="B138" s="28"/>
      <c r="C138" s="28" t="s">
        <v>1783</v>
      </c>
      <c r="D138" s="29"/>
      <c r="E138" s="22"/>
      <c r="F138" s="30">
        <f>Source!AO143</f>
        <v>29.21</v>
      </c>
      <c r="G138" s="14" t="str">
        <f>Source!DG143</f>
        <v>)*1,35)*1,25</v>
      </c>
      <c r="H138" s="30">
        <f>ROUND(Source!AF143*Source!I143, 0)</f>
        <v>343</v>
      </c>
      <c r="I138" s="14"/>
      <c r="J138" s="14">
        <f>IF(Source!BA143&lt;&gt; 0, Source!BA143, 1)</f>
        <v>1</v>
      </c>
      <c r="K138" s="30">
        <f>Source!S143</f>
        <v>343</v>
      </c>
      <c r="L138" s="31"/>
      <c r="R138">
        <f>H138</f>
        <v>343</v>
      </c>
    </row>
    <row r="139" spans="1:26" ht="14.25" x14ac:dyDescent="0.2">
      <c r="A139" s="27"/>
      <c r="B139" s="28"/>
      <c r="C139" s="28" t="s">
        <v>83</v>
      </c>
      <c r="D139" s="29"/>
      <c r="E139" s="22"/>
      <c r="F139" s="30">
        <f>Source!AM143</f>
        <v>3.58</v>
      </c>
      <c r="G139" s="14" t="str">
        <f>Source!DE143</f>
        <v>)*1,35</v>
      </c>
      <c r="H139" s="30">
        <f>ROUND(Source!AD143*Source!I143, 0)</f>
        <v>35</v>
      </c>
      <c r="I139" s="14"/>
      <c r="J139" s="14">
        <f>IF(Source!BB143&lt;&gt; 0, Source!BB143, 1)</f>
        <v>1</v>
      </c>
      <c r="K139" s="30">
        <f>Source!Q143</f>
        <v>35</v>
      </c>
      <c r="L139" s="31"/>
    </row>
    <row r="140" spans="1:26" ht="14.25" x14ac:dyDescent="0.2">
      <c r="A140" s="27"/>
      <c r="B140" s="28"/>
      <c r="C140" s="28" t="s">
        <v>1784</v>
      </c>
      <c r="D140" s="29"/>
      <c r="E140" s="22"/>
      <c r="F140" s="30">
        <f>Source!AL143</f>
        <v>0.94</v>
      </c>
      <c r="G140" s="14" t="str">
        <f>Source!DD143</f>
        <v/>
      </c>
      <c r="H140" s="30">
        <f>ROUND(Source!AC143*Source!I143, 0)</f>
        <v>7</v>
      </c>
      <c r="I140" s="14"/>
      <c r="J140" s="14">
        <f>IF(Source!BC143&lt;&gt; 0, Source!BC143, 1)</f>
        <v>1</v>
      </c>
      <c r="K140" s="30">
        <f>Source!P143</f>
        <v>7</v>
      </c>
      <c r="L140" s="31"/>
    </row>
    <row r="141" spans="1:26" ht="14.25" x14ac:dyDescent="0.2">
      <c r="A141" s="27"/>
      <c r="B141" s="28"/>
      <c r="C141" s="28" t="s">
        <v>1785</v>
      </c>
      <c r="D141" s="29" t="s">
        <v>1786</v>
      </c>
      <c r="E141" s="22">
        <f>Source!BZ143</f>
        <v>100</v>
      </c>
      <c r="F141" s="44"/>
      <c r="G141" s="14"/>
      <c r="H141" s="30">
        <f>SUM(S137:S143)</f>
        <v>343</v>
      </c>
      <c r="I141" s="45"/>
      <c r="J141" s="15">
        <f>Source!AT143</f>
        <v>100</v>
      </c>
      <c r="K141" s="30">
        <f>SUM(T137:T143)</f>
        <v>343</v>
      </c>
      <c r="L141" s="31"/>
    </row>
    <row r="142" spans="1:26" ht="14.25" x14ac:dyDescent="0.2">
      <c r="A142" s="27"/>
      <c r="B142" s="28"/>
      <c r="C142" s="28" t="s">
        <v>1787</v>
      </c>
      <c r="D142" s="29" t="s">
        <v>1786</v>
      </c>
      <c r="E142" s="22">
        <f>Source!CA143</f>
        <v>55</v>
      </c>
      <c r="F142" s="44"/>
      <c r="G142" s="14"/>
      <c r="H142" s="30">
        <f>SUM(U137:U143)</f>
        <v>189</v>
      </c>
      <c r="I142" s="45"/>
      <c r="J142" s="15">
        <f>Source!AU143</f>
        <v>55</v>
      </c>
      <c r="K142" s="30">
        <f>SUM(V137:V143)</f>
        <v>189</v>
      </c>
      <c r="L142" s="31"/>
    </row>
    <row r="143" spans="1:26" ht="14.25" x14ac:dyDescent="0.2">
      <c r="A143" s="33"/>
      <c r="B143" s="34"/>
      <c r="C143" s="34" t="s">
        <v>1788</v>
      </c>
      <c r="D143" s="35" t="s">
        <v>1789</v>
      </c>
      <c r="E143" s="36">
        <f>Source!AQ143</f>
        <v>2.67</v>
      </c>
      <c r="F143" s="37"/>
      <c r="G143" s="38" t="str">
        <f>Source!DI143</f>
        <v>)*1,35)*1,25</v>
      </c>
      <c r="H143" s="37"/>
      <c r="I143" s="38"/>
      <c r="J143" s="38"/>
      <c r="K143" s="37"/>
      <c r="L143" s="47">
        <f>Source!U143</f>
        <v>31.539375</v>
      </c>
    </row>
    <row r="144" spans="1:26" ht="15" x14ac:dyDescent="0.25">
      <c r="G144" s="67">
        <f>ROUND(Source!AC143*Source!I143, 0)+ROUND(Source!AF143*Source!I143, 0)+ROUND(Source!AD143*Source!I143, 0)+SUM(H141:H143)</f>
        <v>917</v>
      </c>
      <c r="H144" s="67"/>
      <c r="J144" s="67">
        <f>Source!O143+SUM(K141:K143)</f>
        <v>917</v>
      </c>
      <c r="K144" s="67"/>
      <c r="L144" s="32">
        <f>Source!U143</f>
        <v>31.539375</v>
      </c>
      <c r="O144" s="40">
        <f>G144</f>
        <v>917</v>
      </c>
      <c r="P144" s="40">
        <f>J144</f>
        <v>917</v>
      </c>
      <c r="Q144" s="41">
        <f>L144</f>
        <v>31.539375</v>
      </c>
      <c r="W144">
        <f>IF(Source!BI143&lt;=1,G144, 0)</f>
        <v>0</v>
      </c>
      <c r="X144">
        <f>IF(Source!BI143=2,G144, 0)</f>
        <v>917</v>
      </c>
      <c r="Y144">
        <f>IF(Source!BI143=3,G144, 0)</f>
        <v>0</v>
      </c>
      <c r="Z144">
        <f>IF(Source!BI143=4,G144, 0)</f>
        <v>0</v>
      </c>
    </row>
    <row r="145" spans="1:26" ht="28.5" x14ac:dyDescent="0.2">
      <c r="A145" s="27" t="str">
        <f>Source!E144</f>
        <v>35</v>
      </c>
      <c r="B145" s="28" t="str">
        <f>Source!F144</f>
        <v>м10-01-051-32</v>
      </c>
      <c r="C145" s="28" t="str">
        <f>Source!G144</f>
        <v>Разделка и включение кабеля или провода однопарного низкочастотного.</v>
      </c>
      <c r="D145" s="29" t="str">
        <f>Source!H144</f>
        <v>10 шт.</v>
      </c>
      <c r="E145" s="22">
        <f>Source!I144</f>
        <v>27.8</v>
      </c>
      <c r="F145" s="30">
        <f>IF(Source!AK144&lt;&gt; 0, Source!AK144,Source!AL144 + Source!AM144 + Source!AO144)</f>
        <v>49.06</v>
      </c>
      <c r="G145" s="14"/>
      <c r="H145" s="30"/>
      <c r="I145" s="14" t="str">
        <f>Source!BO144</f>
        <v/>
      </c>
      <c r="J145" s="14"/>
      <c r="K145" s="30"/>
      <c r="L145" s="31"/>
      <c r="S145">
        <f>ROUND((Source!FX144/100)*((ROUND(Source!AF144*Source!I144, 0)+ROUND(Source!AE144*Source!I144, 0))), 0)</f>
        <v>1446</v>
      </c>
      <c r="T145">
        <f>Source!X144</f>
        <v>1446</v>
      </c>
      <c r="U145">
        <f>ROUND((Source!FY144/100)*((ROUND(Source!AF144*Source!I144, 0)+ROUND(Source!AE144*Source!I144, 0))), 0)</f>
        <v>1084</v>
      </c>
      <c r="V145">
        <f>Source!Y144</f>
        <v>1084</v>
      </c>
    </row>
    <row r="146" spans="1:26" ht="14.25" x14ac:dyDescent="0.2">
      <c r="A146" s="27"/>
      <c r="B146" s="28"/>
      <c r="C146" s="28" t="s">
        <v>1783</v>
      </c>
      <c r="D146" s="29"/>
      <c r="E146" s="22"/>
      <c r="F146" s="30">
        <f>Source!AO144</f>
        <v>48.1</v>
      </c>
      <c r="G146" s="14" t="str">
        <f>Source!DG144</f>
        <v>)*1,35</v>
      </c>
      <c r="H146" s="30">
        <f>ROUND(Source!AF144*Source!I144, 0)</f>
        <v>1807</v>
      </c>
      <c r="I146" s="14"/>
      <c r="J146" s="14">
        <f>IF(Source!BA144&lt;&gt; 0, Source!BA144, 1)</f>
        <v>1</v>
      </c>
      <c r="K146" s="30">
        <f>Source!S144</f>
        <v>1807</v>
      </c>
      <c r="L146" s="31"/>
      <c r="R146">
        <f>H146</f>
        <v>1807</v>
      </c>
    </row>
    <row r="147" spans="1:26" ht="14.25" x14ac:dyDescent="0.2">
      <c r="A147" s="27"/>
      <c r="B147" s="28"/>
      <c r="C147" s="28" t="s">
        <v>1784</v>
      </c>
      <c r="D147" s="29"/>
      <c r="E147" s="22"/>
      <c r="F147" s="30">
        <f>Source!AL144</f>
        <v>0.96</v>
      </c>
      <c r="G147" s="14" t="str">
        <f>Source!DD144</f>
        <v/>
      </c>
      <c r="H147" s="30">
        <f>ROUND(Source!AC144*Source!I144, 0)</f>
        <v>28</v>
      </c>
      <c r="I147" s="14"/>
      <c r="J147" s="14">
        <f>IF(Source!BC144&lt;&gt; 0, Source!BC144, 1)</f>
        <v>1</v>
      </c>
      <c r="K147" s="30">
        <f>Source!P144</f>
        <v>28</v>
      </c>
      <c r="L147" s="31"/>
    </row>
    <row r="148" spans="1:26" ht="14.25" x14ac:dyDescent="0.2">
      <c r="A148" s="27"/>
      <c r="B148" s="28"/>
      <c r="C148" s="28" t="s">
        <v>1785</v>
      </c>
      <c r="D148" s="29" t="s">
        <v>1786</v>
      </c>
      <c r="E148" s="22">
        <f>Source!BZ144</f>
        <v>80</v>
      </c>
      <c r="F148" s="44"/>
      <c r="G148" s="14"/>
      <c r="H148" s="30">
        <f>SUM(S145:S150)</f>
        <v>1446</v>
      </c>
      <c r="I148" s="45"/>
      <c r="J148" s="15">
        <f>Source!AT144</f>
        <v>80</v>
      </c>
      <c r="K148" s="30">
        <f>SUM(T145:T150)</f>
        <v>1446</v>
      </c>
      <c r="L148" s="31"/>
    </row>
    <row r="149" spans="1:26" ht="14.25" x14ac:dyDescent="0.2">
      <c r="A149" s="27"/>
      <c r="B149" s="28"/>
      <c r="C149" s="28" t="s">
        <v>1787</v>
      </c>
      <c r="D149" s="29" t="s">
        <v>1786</v>
      </c>
      <c r="E149" s="22">
        <f>Source!CA144</f>
        <v>60</v>
      </c>
      <c r="F149" s="44"/>
      <c r="G149" s="14"/>
      <c r="H149" s="30">
        <f>SUM(U145:U150)</f>
        <v>1084</v>
      </c>
      <c r="I149" s="45"/>
      <c r="J149" s="15">
        <f>Source!AU144</f>
        <v>60</v>
      </c>
      <c r="K149" s="30">
        <f>SUM(V145:V150)</f>
        <v>1084</v>
      </c>
      <c r="L149" s="31"/>
    </row>
    <row r="150" spans="1:26" ht="14.25" x14ac:dyDescent="0.2">
      <c r="A150" s="33"/>
      <c r="B150" s="34"/>
      <c r="C150" s="34" t="s">
        <v>1788</v>
      </c>
      <c r="D150" s="35" t="s">
        <v>1789</v>
      </c>
      <c r="E150" s="36">
        <f>Source!AQ144</f>
        <v>5</v>
      </c>
      <c r="F150" s="37"/>
      <c r="G150" s="38" t="str">
        <f>Source!DI144</f>
        <v>)*1,35</v>
      </c>
      <c r="H150" s="37"/>
      <c r="I150" s="38"/>
      <c r="J150" s="38"/>
      <c r="K150" s="37"/>
      <c r="L150" s="47">
        <f>Source!U144</f>
        <v>187.65</v>
      </c>
    </row>
    <row r="151" spans="1:26" ht="15" x14ac:dyDescent="0.25">
      <c r="G151" s="67">
        <f>ROUND(Source!AC144*Source!I144, 0)+ROUND(Source!AF144*Source!I144, 0)+ROUND(Source!AD144*Source!I144, 0)+SUM(H148:H150)</f>
        <v>4365</v>
      </c>
      <c r="H151" s="67"/>
      <c r="J151" s="67">
        <f>Source!O144+SUM(K148:K150)</f>
        <v>4365</v>
      </c>
      <c r="K151" s="67"/>
      <c r="L151" s="32">
        <f>Source!U144</f>
        <v>187.65</v>
      </c>
      <c r="O151" s="40">
        <f>G151</f>
        <v>4365</v>
      </c>
      <c r="P151" s="40">
        <f>J151</f>
        <v>4365</v>
      </c>
      <c r="Q151" s="41">
        <f>L151</f>
        <v>187.65</v>
      </c>
      <c r="W151">
        <f>IF(Source!BI144&lt;=1,G151, 0)</f>
        <v>0</v>
      </c>
      <c r="X151">
        <f>IF(Source!BI144=2,G151, 0)</f>
        <v>4365</v>
      </c>
      <c r="Y151">
        <f>IF(Source!BI144=3,G151, 0)</f>
        <v>0</v>
      </c>
      <c r="Z151">
        <f>IF(Source!BI144=4,G151, 0)</f>
        <v>0</v>
      </c>
    </row>
    <row r="152" spans="1:26" ht="42.75" x14ac:dyDescent="0.2">
      <c r="A152" s="27" t="str">
        <f>Source!E145</f>
        <v>36</v>
      </c>
      <c r="B152" s="28" t="str">
        <f>Source!F145</f>
        <v>м10-02-016-6</v>
      </c>
      <c r="C152" s="28" t="str">
        <f>Source!G145</f>
        <v>Отдельно устанавливаемый преобразователь или блок питания .  Блок питания Моллюск -12/1,5</v>
      </c>
      <c r="D152" s="29" t="str">
        <f>Source!H145</f>
        <v>1  ШТ.</v>
      </c>
      <c r="E152" s="22">
        <f>Source!I145</f>
        <v>7</v>
      </c>
      <c r="F152" s="30">
        <f>IF(Source!AK145&lt;&gt; 0, Source!AK145,Source!AL145 + Source!AM145 + Source!AO145)</f>
        <v>199.93</v>
      </c>
      <c r="G152" s="14"/>
      <c r="H152" s="30"/>
      <c r="I152" s="14" t="str">
        <f>Source!BO145</f>
        <v/>
      </c>
      <c r="J152" s="14"/>
      <c r="K152" s="30"/>
      <c r="L152" s="31"/>
      <c r="S152">
        <f>ROUND((Source!FX145/100)*((ROUND(Source!AF145*Source!I145, 0)+ROUND(Source!AE145*Source!I145, 0))), 0)</f>
        <v>879</v>
      </c>
      <c r="T152">
        <f>Source!X145</f>
        <v>879</v>
      </c>
      <c r="U152">
        <f>ROUND((Source!FY145/100)*((ROUND(Source!AF145*Source!I145, 0)+ROUND(Source!AE145*Source!I145, 0))), 0)</f>
        <v>659</v>
      </c>
      <c r="V152">
        <f>Source!Y145</f>
        <v>659</v>
      </c>
    </row>
    <row r="153" spans="1:26" ht="14.25" x14ac:dyDescent="0.2">
      <c r="A153" s="27"/>
      <c r="B153" s="28"/>
      <c r="C153" s="28" t="s">
        <v>1783</v>
      </c>
      <c r="D153" s="29"/>
      <c r="E153" s="22"/>
      <c r="F153" s="30">
        <f>Source!AO145</f>
        <v>112.01</v>
      </c>
      <c r="G153" s="14" t="str">
        <f>Source!DG145</f>
        <v>)*1,35</v>
      </c>
      <c r="H153" s="30">
        <f>ROUND(Source!AF145*Source!I145, 0)</f>
        <v>1057</v>
      </c>
      <c r="I153" s="14"/>
      <c r="J153" s="14">
        <f>IF(Source!BA145&lt;&gt; 0, Source!BA145, 1)</f>
        <v>1</v>
      </c>
      <c r="K153" s="30">
        <f>Source!S145</f>
        <v>1057</v>
      </c>
      <c r="L153" s="31"/>
      <c r="R153">
        <f>H153</f>
        <v>1057</v>
      </c>
    </row>
    <row r="154" spans="1:26" ht="14.25" x14ac:dyDescent="0.2">
      <c r="A154" s="27"/>
      <c r="B154" s="28"/>
      <c r="C154" s="28" t="s">
        <v>83</v>
      </c>
      <c r="D154" s="29"/>
      <c r="E154" s="22"/>
      <c r="F154" s="30">
        <f>Source!AM145</f>
        <v>39.6</v>
      </c>
      <c r="G154" s="14" t="str">
        <f>Source!DE145</f>
        <v>)*1,35</v>
      </c>
      <c r="H154" s="30">
        <f>ROUND(Source!AD145*Source!I145, 0)</f>
        <v>371</v>
      </c>
      <c r="I154" s="14"/>
      <c r="J154" s="14">
        <f>IF(Source!BB145&lt;&gt; 0, Source!BB145, 1)</f>
        <v>1</v>
      </c>
      <c r="K154" s="30">
        <f>Source!Q145</f>
        <v>371</v>
      </c>
      <c r="L154" s="31"/>
    </row>
    <row r="155" spans="1:26" ht="14.25" x14ac:dyDescent="0.2">
      <c r="A155" s="27"/>
      <c r="B155" s="28"/>
      <c r="C155" s="28" t="s">
        <v>1790</v>
      </c>
      <c r="D155" s="29"/>
      <c r="E155" s="22"/>
      <c r="F155" s="30">
        <f>Source!AN145</f>
        <v>4.43</v>
      </c>
      <c r="G155" s="14" t="str">
        <f>Source!DF145</f>
        <v>)*1,35</v>
      </c>
      <c r="H155" s="48">
        <f>ROUND(Source!AE145*Source!I145, 0)</f>
        <v>42</v>
      </c>
      <c r="I155" s="14"/>
      <c r="J155" s="14">
        <f>IF(Source!BS145&lt;&gt; 0, Source!BS145, 1)</f>
        <v>1</v>
      </c>
      <c r="K155" s="48">
        <f>Source!R145</f>
        <v>42</v>
      </c>
      <c r="L155" s="31"/>
      <c r="R155">
        <f>H155</f>
        <v>42</v>
      </c>
    </row>
    <row r="156" spans="1:26" ht="14.25" x14ac:dyDescent="0.2">
      <c r="A156" s="27"/>
      <c r="B156" s="28"/>
      <c r="C156" s="28" t="s">
        <v>1784</v>
      </c>
      <c r="D156" s="29"/>
      <c r="E156" s="22"/>
      <c r="F156" s="30">
        <f>Source!AL145</f>
        <v>48.32</v>
      </c>
      <c r="G156" s="14" t="str">
        <f>Source!DD145</f>
        <v/>
      </c>
      <c r="H156" s="30">
        <f>ROUND(Source!AC145*Source!I145, 0)</f>
        <v>336</v>
      </c>
      <c r="I156" s="14"/>
      <c r="J156" s="14">
        <f>IF(Source!BC145&lt;&gt; 0, Source!BC145, 1)</f>
        <v>1</v>
      </c>
      <c r="K156" s="30">
        <f>Source!P145</f>
        <v>336</v>
      </c>
      <c r="L156" s="31"/>
    </row>
    <row r="157" spans="1:26" ht="14.25" x14ac:dyDescent="0.2">
      <c r="A157" s="27"/>
      <c r="B157" s="28"/>
      <c r="C157" s="28" t="s">
        <v>1785</v>
      </c>
      <c r="D157" s="29" t="s">
        <v>1786</v>
      </c>
      <c r="E157" s="22">
        <f>Source!BZ145</f>
        <v>80</v>
      </c>
      <c r="F157" s="44"/>
      <c r="G157" s="14"/>
      <c r="H157" s="30">
        <f>SUM(S152:S159)</f>
        <v>879</v>
      </c>
      <c r="I157" s="45"/>
      <c r="J157" s="15">
        <f>Source!AT145</f>
        <v>80</v>
      </c>
      <c r="K157" s="30">
        <f>SUM(T152:T159)</f>
        <v>879</v>
      </c>
      <c r="L157" s="31"/>
    </row>
    <row r="158" spans="1:26" ht="14.25" x14ac:dyDescent="0.2">
      <c r="A158" s="27"/>
      <c r="B158" s="28"/>
      <c r="C158" s="28" t="s">
        <v>1787</v>
      </c>
      <c r="D158" s="29" t="s">
        <v>1786</v>
      </c>
      <c r="E158" s="22">
        <f>Source!CA145</f>
        <v>60</v>
      </c>
      <c r="F158" s="44"/>
      <c r="G158" s="14"/>
      <c r="H158" s="30">
        <f>SUM(U152:U159)</f>
        <v>659</v>
      </c>
      <c r="I158" s="45"/>
      <c r="J158" s="15">
        <f>Source!AU145</f>
        <v>60</v>
      </c>
      <c r="K158" s="30">
        <f>SUM(V152:V159)</f>
        <v>659</v>
      </c>
      <c r="L158" s="31"/>
    </row>
    <row r="159" spans="1:26" ht="14.25" x14ac:dyDescent="0.2">
      <c r="A159" s="33"/>
      <c r="B159" s="34"/>
      <c r="C159" s="34" t="s">
        <v>1788</v>
      </c>
      <c r="D159" s="35" t="s">
        <v>1789</v>
      </c>
      <c r="E159" s="36">
        <f>Source!AQ145</f>
        <v>10.1</v>
      </c>
      <c r="F159" s="37"/>
      <c r="G159" s="38" t="str">
        <f>Source!DI145</f>
        <v>)*1,35</v>
      </c>
      <c r="H159" s="37"/>
      <c r="I159" s="38"/>
      <c r="J159" s="38"/>
      <c r="K159" s="37"/>
      <c r="L159" s="47">
        <f>Source!U145</f>
        <v>95.444999999999993</v>
      </c>
    </row>
    <row r="160" spans="1:26" ht="15" x14ac:dyDescent="0.25">
      <c r="G160" s="67">
        <f>ROUND(Source!AC145*Source!I145, 0)+ROUND(Source!AF145*Source!I145, 0)+ROUND(Source!AD145*Source!I145, 0)+SUM(H157:H159)</f>
        <v>3302</v>
      </c>
      <c r="H160" s="67"/>
      <c r="J160" s="67">
        <f>Source!O145+SUM(K157:K159)</f>
        <v>3302</v>
      </c>
      <c r="K160" s="67"/>
      <c r="L160" s="32">
        <f>Source!U145</f>
        <v>95.444999999999993</v>
      </c>
      <c r="O160" s="40">
        <f>G160</f>
        <v>3302</v>
      </c>
      <c r="P160" s="40">
        <f>J160</f>
        <v>3302</v>
      </c>
      <c r="Q160" s="41">
        <f>L160</f>
        <v>95.444999999999993</v>
      </c>
      <c r="W160">
        <f>IF(Source!BI145&lt;=1,G160, 0)</f>
        <v>0</v>
      </c>
      <c r="X160">
        <f>IF(Source!BI145=2,G160, 0)</f>
        <v>3302</v>
      </c>
      <c r="Y160">
        <f>IF(Source!BI145=3,G160, 0)</f>
        <v>0</v>
      </c>
      <c r="Z160">
        <f>IF(Source!BI145=4,G160, 0)</f>
        <v>0</v>
      </c>
    </row>
    <row r="161" spans="1:26" ht="57" x14ac:dyDescent="0.2">
      <c r="A161" s="27" t="str">
        <f>Source!E146</f>
        <v>37</v>
      </c>
      <c r="B161" s="28" t="str">
        <f>Source!F146</f>
        <v>м08-02-369-2</v>
      </c>
      <c r="C161" s="28" t="str">
        <f>Source!G146</f>
        <v>Светильник, устанавливаемый вне зданий с лампами люминесцентными. Инфрокрасный прожектор UFLED Bosch</v>
      </c>
      <c r="D161" s="29" t="str">
        <f>Source!H146</f>
        <v>1  ШТ.</v>
      </c>
      <c r="E161" s="22">
        <f>Source!I146</f>
        <v>33</v>
      </c>
      <c r="F161" s="30">
        <f>IF(Source!AK146&lt;&gt; 0, Source!AK146,Source!AL146 + Source!AM146 + Source!AO146)</f>
        <v>169.25</v>
      </c>
      <c r="G161" s="14"/>
      <c r="H161" s="30"/>
      <c r="I161" s="14" t="str">
        <f>Source!BO146</f>
        <v/>
      </c>
      <c r="J161" s="14"/>
      <c r="K161" s="30"/>
      <c r="L161" s="31"/>
      <c r="S161">
        <f>ROUND((Source!FX146/100)*((ROUND(Source!AF146*Source!I146, 0)+ROUND(Source!AE146*Source!I146, 0))), 0)</f>
        <v>1223</v>
      </c>
      <c r="T161">
        <f>Source!X146</f>
        <v>1223</v>
      </c>
      <c r="U161">
        <f>ROUND((Source!FY146/100)*((ROUND(Source!AF146*Source!I146, 0)+ROUND(Source!AE146*Source!I146, 0))), 0)</f>
        <v>837</v>
      </c>
      <c r="V161">
        <f>Source!Y146</f>
        <v>837</v>
      </c>
    </row>
    <row r="162" spans="1:26" ht="14.25" x14ac:dyDescent="0.2">
      <c r="A162" s="27"/>
      <c r="B162" s="28"/>
      <c r="C162" s="28" t="s">
        <v>1783</v>
      </c>
      <c r="D162" s="29"/>
      <c r="E162" s="22"/>
      <c r="F162" s="30">
        <f>Source!AO146</f>
        <v>19.64</v>
      </c>
      <c r="G162" s="14" t="str">
        <f>Source!DG146</f>
        <v>)*1,15)*1,25</v>
      </c>
      <c r="H162" s="30">
        <f>ROUND(Source!AF146*Source!I146, 0)</f>
        <v>924</v>
      </c>
      <c r="I162" s="14"/>
      <c r="J162" s="14">
        <f>IF(Source!BA146&lt;&gt; 0, Source!BA146, 1)</f>
        <v>1</v>
      </c>
      <c r="K162" s="30">
        <f>Source!S146</f>
        <v>924</v>
      </c>
      <c r="L162" s="31"/>
      <c r="R162">
        <f>H162</f>
        <v>924</v>
      </c>
    </row>
    <row r="163" spans="1:26" ht="14.25" x14ac:dyDescent="0.2">
      <c r="A163" s="27"/>
      <c r="B163" s="28"/>
      <c r="C163" s="28" t="s">
        <v>83</v>
      </c>
      <c r="D163" s="29"/>
      <c r="E163" s="22"/>
      <c r="F163" s="30">
        <f>Source!AM146</f>
        <v>100.05</v>
      </c>
      <c r="G163" s="14" t="str">
        <f>Source!DE146</f>
        <v>)*1,15</v>
      </c>
      <c r="H163" s="30">
        <f>ROUND(Source!AD146*Source!I146, 0)</f>
        <v>3795</v>
      </c>
      <c r="I163" s="14"/>
      <c r="J163" s="14">
        <f>IF(Source!BB146&lt;&gt; 0, Source!BB146, 1)</f>
        <v>1</v>
      </c>
      <c r="K163" s="30">
        <f>Source!Q146</f>
        <v>3795</v>
      </c>
      <c r="L163" s="31"/>
    </row>
    <row r="164" spans="1:26" ht="14.25" x14ac:dyDescent="0.2">
      <c r="A164" s="27"/>
      <c r="B164" s="28"/>
      <c r="C164" s="28" t="s">
        <v>1790</v>
      </c>
      <c r="D164" s="29"/>
      <c r="E164" s="22"/>
      <c r="F164" s="30">
        <f>Source!AN146</f>
        <v>9.32</v>
      </c>
      <c r="G164" s="14" t="str">
        <f>Source!DF146</f>
        <v>)*1,15</v>
      </c>
      <c r="H164" s="48">
        <f>ROUND(Source!AE146*Source!I146, 0)</f>
        <v>363</v>
      </c>
      <c r="I164" s="14"/>
      <c r="J164" s="14">
        <f>IF(Source!BS146&lt;&gt; 0, Source!BS146, 1)</f>
        <v>1</v>
      </c>
      <c r="K164" s="48">
        <f>Source!R146</f>
        <v>363</v>
      </c>
      <c r="L164" s="31"/>
      <c r="R164">
        <f>H164</f>
        <v>363</v>
      </c>
    </row>
    <row r="165" spans="1:26" ht="14.25" x14ac:dyDescent="0.2">
      <c r="A165" s="27"/>
      <c r="B165" s="28"/>
      <c r="C165" s="28" t="s">
        <v>1784</v>
      </c>
      <c r="D165" s="29"/>
      <c r="E165" s="22"/>
      <c r="F165" s="30">
        <f>Source!AL146</f>
        <v>49.56</v>
      </c>
      <c r="G165" s="14" t="str">
        <f>Source!DD146</f>
        <v/>
      </c>
      <c r="H165" s="30">
        <f>ROUND(Source!AC146*Source!I146, 0)</f>
        <v>1650</v>
      </c>
      <c r="I165" s="14"/>
      <c r="J165" s="14">
        <f>IF(Source!BC146&lt;&gt; 0, Source!BC146, 1)</f>
        <v>1</v>
      </c>
      <c r="K165" s="30">
        <f>Source!P146</f>
        <v>1650</v>
      </c>
      <c r="L165" s="31"/>
    </row>
    <row r="166" spans="1:26" ht="14.25" x14ac:dyDescent="0.2">
      <c r="A166" s="27"/>
      <c r="B166" s="28"/>
      <c r="C166" s="28" t="s">
        <v>1785</v>
      </c>
      <c r="D166" s="29" t="s">
        <v>1786</v>
      </c>
      <c r="E166" s="22">
        <f>Source!BZ146</f>
        <v>95</v>
      </c>
      <c r="F166" s="44"/>
      <c r="G166" s="14"/>
      <c r="H166" s="30">
        <f>SUM(S161:S168)</f>
        <v>1223</v>
      </c>
      <c r="I166" s="45"/>
      <c r="J166" s="15">
        <f>Source!AT146</f>
        <v>95</v>
      </c>
      <c r="K166" s="30">
        <f>SUM(T161:T168)</f>
        <v>1223</v>
      </c>
      <c r="L166" s="31"/>
    </row>
    <row r="167" spans="1:26" ht="14.25" x14ac:dyDescent="0.2">
      <c r="A167" s="27"/>
      <c r="B167" s="28"/>
      <c r="C167" s="28" t="s">
        <v>1787</v>
      </c>
      <c r="D167" s="29" t="s">
        <v>1786</v>
      </c>
      <c r="E167" s="22">
        <f>Source!CA146</f>
        <v>65</v>
      </c>
      <c r="F167" s="44"/>
      <c r="G167" s="14"/>
      <c r="H167" s="30">
        <f>SUM(U161:U168)</f>
        <v>837</v>
      </c>
      <c r="I167" s="45"/>
      <c r="J167" s="15">
        <f>Source!AU146</f>
        <v>65</v>
      </c>
      <c r="K167" s="30">
        <f>SUM(V161:V168)</f>
        <v>837</v>
      </c>
      <c r="L167" s="31"/>
    </row>
    <row r="168" spans="1:26" ht="14.25" x14ac:dyDescent="0.2">
      <c r="A168" s="33"/>
      <c r="B168" s="34"/>
      <c r="C168" s="34" t="s">
        <v>1788</v>
      </c>
      <c r="D168" s="35" t="s">
        <v>1789</v>
      </c>
      <c r="E168" s="36">
        <f>Source!AQ146</f>
        <v>1.87</v>
      </c>
      <c r="F168" s="37"/>
      <c r="G168" s="38" t="str">
        <f>Source!DI146</f>
        <v>)*1,15)*1,25</v>
      </c>
      <c r="H168" s="37"/>
      <c r="I168" s="38"/>
      <c r="J168" s="38"/>
      <c r="K168" s="37"/>
      <c r="L168" s="47">
        <f>Source!U146</f>
        <v>88.70812500000001</v>
      </c>
    </row>
    <row r="169" spans="1:26" ht="15" x14ac:dyDescent="0.25">
      <c r="G169" s="67">
        <f>ROUND(Source!AC146*Source!I146, 0)+ROUND(Source!AF146*Source!I146, 0)+ROUND(Source!AD146*Source!I146, 0)+SUM(H166:H168)</f>
        <v>8429</v>
      </c>
      <c r="H169" s="67"/>
      <c r="J169" s="67">
        <f>Source!O146+SUM(K166:K168)</f>
        <v>8429</v>
      </c>
      <c r="K169" s="67"/>
      <c r="L169" s="32">
        <f>Source!U146</f>
        <v>88.70812500000001</v>
      </c>
      <c r="O169" s="40">
        <f>G169</f>
        <v>8429</v>
      </c>
      <c r="P169" s="40">
        <f>J169</f>
        <v>8429</v>
      </c>
      <c r="Q169" s="41">
        <f>L169</f>
        <v>88.70812500000001</v>
      </c>
      <c r="W169">
        <f>IF(Source!BI146&lt;=1,G169, 0)</f>
        <v>0</v>
      </c>
      <c r="X169">
        <f>IF(Source!BI146=2,G169, 0)</f>
        <v>8429</v>
      </c>
      <c r="Y169">
        <f>IF(Source!BI146=3,G169, 0)</f>
        <v>0</v>
      </c>
      <c r="Z169">
        <f>IF(Source!BI146=4,G169, 0)</f>
        <v>0</v>
      </c>
    </row>
    <row r="170" spans="1:26" ht="57" x14ac:dyDescent="0.2">
      <c r="A170" s="27" t="str">
        <f>Source!E147</f>
        <v>38</v>
      </c>
      <c r="B170" s="28" t="str">
        <f>Source!F147</f>
        <v>м10-02-016-6</v>
      </c>
      <c r="C170" s="28" t="str">
        <f>Source!G147</f>
        <v>Отдельно устанавливаемый преобразователь или блок питания .  Блок питания  Power Supp  UPA-2450-50  Bosch</v>
      </c>
      <c r="D170" s="29" t="str">
        <f>Source!H147</f>
        <v>1  ШТ.</v>
      </c>
      <c r="E170" s="22">
        <f>Source!I147</f>
        <v>33</v>
      </c>
      <c r="F170" s="30">
        <f>IF(Source!AK147&lt;&gt; 0, Source!AK147,Source!AL147 + Source!AM147 + Source!AO147)</f>
        <v>199.93</v>
      </c>
      <c r="G170" s="14"/>
      <c r="H170" s="30"/>
      <c r="I170" s="14" t="str">
        <f>Source!BO147</f>
        <v/>
      </c>
      <c r="J170" s="14"/>
      <c r="K170" s="30"/>
      <c r="L170" s="31"/>
      <c r="S170">
        <f>ROUND((Source!FX147/100)*((ROUND(Source!AF147*Source!I147, 0)+ROUND(Source!AE147*Source!I147, 0))), 0)</f>
        <v>4145</v>
      </c>
      <c r="T170">
        <f>Source!X147</f>
        <v>4145</v>
      </c>
      <c r="U170">
        <f>ROUND((Source!FY147/100)*((ROUND(Source!AF147*Source!I147, 0)+ROUND(Source!AE147*Source!I147, 0))), 0)</f>
        <v>3109</v>
      </c>
      <c r="V170">
        <f>Source!Y147</f>
        <v>3109</v>
      </c>
    </row>
    <row r="171" spans="1:26" ht="14.25" x14ac:dyDescent="0.2">
      <c r="A171" s="27"/>
      <c r="B171" s="28"/>
      <c r="C171" s="28" t="s">
        <v>1783</v>
      </c>
      <c r="D171" s="29"/>
      <c r="E171" s="22"/>
      <c r="F171" s="30">
        <f>Source!AO147</f>
        <v>112.01</v>
      </c>
      <c r="G171" s="14" t="str">
        <f>Source!DG147</f>
        <v>)*1,35</v>
      </c>
      <c r="H171" s="30">
        <f>ROUND(Source!AF147*Source!I147, 0)</f>
        <v>4983</v>
      </c>
      <c r="I171" s="14"/>
      <c r="J171" s="14">
        <f>IF(Source!BA147&lt;&gt; 0, Source!BA147, 1)</f>
        <v>1</v>
      </c>
      <c r="K171" s="30">
        <f>Source!S147</f>
        <v>4983</v>
      </c>
      <c r="L171" s="31"/>
      <c r="R171">
        <f>H171</f>
        <v>4983</v>
      </c>
    </row>
    <row r="172" spans="1:26" ht="14.25" x14ac:dyDescent="0.2">
      <c r="A172" s="27"/>
      <c r="B172" s="28"/>
      <c r="C172" s="28" t="s">
        <v>83</v>
      </c>
      <c r="D172" s="29"/>
      <c r="E172" s="22"/>
      <c r="F172" s="30">
        <f>Source!AM147</f>
        <v>39.6</v>
      </c>
      <c r="G172" s="14" t="str">
        <f>Source!DE147</f>
        <v>)*1,35</v>
      </c>
      <c r="H172" s="30">
        <f>ROUND(Source!AD147*Source!I147, 0)</f>
        <v>1749</v>
      </c>
      <c r="I172" s="14"/>
      <c r="J172" s="14">
        <f>IF(Source!BB147&lt;&gt; 0, Source!BB147, 1)</f>
        <v>1</v>
      </c>
      <c r="K172" s="30">
        <f>Source!Q147</f>
        <v>1749</v>
      </c>
      <c r="L172" s="31"/>
    </row>
    <row r="173" spans="1:26" ht="14.25" x14ac:dyDescent="0.2">
      <c r="A173" s="27"/>
      <c r="B173" s="28"/>
      <c r="C173" s="28" t="s">
        <v>1790</v>
      </c>
      <c r="D173" s="29"/>
      <c r="E173" s="22"/>
      <c r="F173" s="30">
        <f>Source!AN147</f>
        <v>4.43</v>
      </c>
      <c r="G173" s="14" t="str">
        <f>Source!DF147</f>
        <v>)*1,35</v>
      </c>
      <c r="H173" s="48">
        <f>ROUND(Source!AE147*Source!I147, 0)</f>
        <v>198</v>
      </c>
      <c r="I173" s="14"/>
      <c r="J173" s="14">
        <f>IF(Source!BS147&lt;&gt; 0, Source!BS147, 1)</f>
        <v>1</v>
      </c>
      <c r="K173" s="48">
        <f>Source!R147</f>
        <v>198</v>
      </c>
      <c r="L173" s="31"/>
      <c r="R173">
        <f>H173</f>
        <v>198</v>
      </c>
    </row>
    <row r="174" spans="1:26" ht="14.25" x14ac:dyDescent="0.2">
      <c r="A174" s="27"/>
      <c r="B174" s="28"/>
      <c r="C174" s="28" t="s">
        <v>1784</v>
      </c>
      <c r="D174" s="29"/>
      <c r="E174" s="22"/>
      <c r="F174" s="30">
        <f>Source!AL147</f>
        <v>48.32</v>
      </c>
      <c r="G174" s="14" t="str">
        <f>Source!DD147</f>
        <v/>
      </c>
      <c r="H174" s="30">
        <f>ROUND(Source!AC147*Source!I147, 0)</f>
        <v>1584</v>
      </c>
      <c r="I174" s="14"/>
      <c r="J174" s="14">
        <f>IF(Source!BC147&lt;&gt; 0, Source!BC147, 1)</f>
        <v>1</v>
      </c>
      <c r="K174" s="30">
        <f>Source!P147</f>
        <v>1584</v>
      </c>
      <c r="L174" s="31"/>
    </row>
    <row r="175" spans="1:26" ht="14.25" x14ac:dyDescent="0.2">
      <c r="A175" s="27"/>
      <c r="B175" s="28"/>
      <c r="C175" s="28" t="s">
        <v>1785</v>
      </c>
      <c r="D175" s="29" t="s">
        <v>1786</v>
      </c>
      <c r="E175" s="22">
        <f>Source!BZ147</f>
        <v>80</v>
      </c>
      <c r="F175" s="44"/>
      <c r="G175" s="14"/>
      <c r="H175" s="30">
        <f>SUM(S170:S177)</f>
        <v>4145</v>
      </c>
      <c r="I175" s="45"/>
      <c r="J175" s="15">
        <f>Source!AT147</f>
        <v>80</v>
      </c>
      <c r="K175" s="30">
        <f>SUM(T170:T177)</f>
        <v>4145</v>
      </c>
      <c r="L175" s="31"/>
    </row>
    <row r="176" spans="1:26" ht="14.25" x14ac:dyDescent="0.2">
      <c r="A176" s="27"/>
      <c r="B176" s="28"/>
      <c r="C176" s="28" t="s">
        <v>1787</v>
      </c>
      <c r="D176" s="29" t="s">
        <v>1786</v>
      </c>
      <c r="E176" s="22">
        <f>Source!CA147</f>
        <v>60</v>
      </c>
      <c r="F176" s="44"/>
      <c r="G176" s="14"/>
      <c r="H176" s="30">
        <f>SUM(U170:U177)</f>
        <v>3109</v>
      </c>
      <c r="I176" s="45"/>
      <c r="J176" s="15">
        <f>Source!AU147</f>
        <v>60</v>
      </c>
      <c r="K176" s="30">
        <f>SUM(V170:V177)</f>
        <v>3109</v>
      </c>
      <c r="L176" s="31"/>
    </row>
    <row r="177" spans="1:26" ht="14.25" x14ac:dyDescent="0.2">
      <c r="A177" s="33"/>
      <c r="B177" s="34"/>
      <c r="C177" s="34" t="s">
        <v>1788</v>
      </c>
      <c r="D177" s="35" t="s">
        <v>1789</v>
      </c>
      <c r="E177" s="36">
        <f>Source!AQ147</f>
        <v>10.1</v>
      </c>
      <c r="F177" s="37"/>
      <c r="G177" s="38" t="str">
        <f>Source!DI147</f>
        <v>)*1,35</v>
      </c>
      <c r="H177" s="37"/>
      <c r="I177" s="38"/>
      <c r="J177" s="38"/>
      <c r="K177" s="37"/>
      <c r="L177" s="47">
        <f>Source!U147</f>
        <v>449.95499999999998</v>
      </c>
    </row>
    <row r="178" spans="1:26" ht="15" x14ac:dyDescent="0.25">
      <c r="G178" s="67">
        <f>ROUND(Source!AC147*Source!I147, 0)+ROUND(Source!AF147*Source!I147, 0)+ROUND(Source!AD147*Source!I147, 0)+SUM(H175:H177)</f>
        <v>15570</v>
      </c>
      <c r="H178" s="67"/>
      <c r="J178" s="67">
        <f>Source!O147+SUM(K175:K177)</f>
        <v>15570</v>
      </c>
      <c r="K178" s="67"/>
      <c r="L178" s="32">
        <f>Source!U147</f>
        <v>449.95499999999998</v>
      </c>
      <c r="O178" s="40">
        <f>G178</f>
        <v>15570</v>
      </c>
      <c r="P178" s="40">
        <f>J178</f>
        <v>15570</v>
      </c>
      <c r="Q178" s="41">
        <f>L178</f>
        <v>449.95499999999998</v>
      </c>
      <c r="W178">
        <f>IF(Source!BI147&lt;=1,G178, 0)</f>
        <v>0</v>
      </c>
      <c r="X178">
        <f>IF(Source!BI147=2,G178, 0)</f>
        <v>15570</v>
      </c>
      <c r="Y178">
        <f>IF(Source!BI147=3,G178, 0)</f>
        <v>0</v>
      </c>
      <c r="Z178">
        <f>IF(Source!BI147=4,G178, 0)</f>
        <v>0</v>
      </c>
    </row>
    <row r="179" spans="1:26" ht="42.75" x14ac:dyDescent="0.2">
      <c r="A179" s="27" t="str">
        <f>Source!E148</f>
        <v>39</v>
      </c>
      <c r="B179" s="28" t="str">
        <f>Source!F148</f>
        <v>м10-02-040-1</v>
      </c>
      <c r="C179" s="28" t="str">
        <f>Source!G148</f>
        <v>Устройство центральное управляющее . Сервер распознавания Orwell 2k-IP-base (с видеоаналитикой)</v>
      </c>
      <c r="D179" s="29" t="str">
        <f>Source!H148</f>
        <v>шт.</v>
      </c>
      <c r="E179" s="22">
        <f>Source!I148</f>
        <v>14</v>
      </c>
      <c r="F179" s="30">
        <f>IF(Source!AK148&lt;&gt; 0, Source!AK148,Source!AL148 + Source!AM148 + Source!AO148)</f>
        <v>1189.1099999999999</v>
      </c>
      <c r="G179" s="14"/>
      <c r="H179" s="30"/>
      <c r="I179" s="14" t="str">
        <f>Source!BO148</f>
        <v/>
      </c>
      <c r="J179" s="14"/>
      <c r="K179" s="30"/>
      <c r="L179" s="31"/>
      <c r="S179">
        <f>ROUND((Source!FX148/100)*((ROUND(Source!AF148*Source!I148, 0)+ROUND(Source!AE148*Source!I148, 0))), 0)</f>
        <v>13373</v>
      </c>
      <c r="T179">
        <f>Source!X148</f>
        <v>13373</v>
      </c>
      <c r="U179">
        <f>ROUND((Source!FY148/100)*((ROUND(Source!AF148*Source!I148, 0)+ROUND(Source!AE148*Source!I148, 0))), 0)</f>
        <v>10030</v>
      </c>
      <c r="V179">
        <f>Source!Y148</f>
        <v>10030</v>
      </c>
    </row>
    <row r="180" spans="1:26" ht="14.25" x14ac:dyDescent="0.2">
      <c r="A180" s="27"/>
      <c r="B180" s="28"/>
      <c r="C180" s="28" t="s">
        <v>1783</v>
      </c>
      <c r="D180" s="29"/>
      <c r="E180" s="22"/>
      <c r="F180" s="30">
        <f>Source!AO148</f>
        <v>849.45</v>
      </c>
      <c r="G180" s="14" t="str">
        <f>Source!DG148</f>
        <v>)*1,35</v>
      </c>
      <c r="H180" s="30">
        <f>ROUND(Source!AF148*Source!I148, 0)</f>
        <v>16058</v>
      </c>
      <c r="I180" s="14"/>
      <c r="J180" s="14">
        <f>IF(Source!BA148&lt;&gt; 0, Source!BA148, 1)</f>
        <v>1</v>
      </c>
      <c r="K180" s="30">
        <f>Source!S148</f>
        <v>16058</v>
      </c>
      <c r="L180" s="31"/>
      <c r="R180">
        <f>H180</f>
        <v>16058</v>
      </c>
    </row>
    <row r="181" spans="1:26" ht="14.25" x14ac:dyDescent="0.2">
      <c r="A181" s="27"/>
      <c r="B181" s="28"/>
      <c r="C181" s="28" t="s">
        <v>83</v>
      </c>
      <c r="D181" s="29"/>
      <c r="E181" s="22"/>
      <c r="F181" s="30">
        <f>Source!AM148</f>
        <v>314.07</v>
      </c>
      <c r="G181" s="14" t="str">
        <f>Source!DE148</f>
        <v>)*1,35</v>
      </c>
      <c r="H181" s="30">
        <f>ROUND(Source!AD148*Source!I148, 0)</f>
        <v>5936</v>
      </c>
      <c r="I181" s="14"/>
      <c r="J181" s="14">
        <f>IF(Source!BB148&lt;&gt; 0, Source!BB148, 1)</f>
        <v>1</v>
      </c>
      <c r="K181" s="30">
        <f>Source!Q148</f>
        <v>5936</v>
      </c>
      <c r="L181" s="31"/>
    </row>
    <row r="182" spans="1:26" ht="14.25" x14ac:dyDescent="0.2">
      <c r="A182" s="27"/>
      <c r="B182" s="28"/>
      <c r="C182" s="28" t="s">
        <v>1790</v>
      </c>
      <c r="D182" s="29"/>
      <c r="E182" s="22"/>
      <c r="F182" s="30">
        <f>Source!AN148</f>
        <v>35.11</v>
      </c>
      <c r="G182" s="14" t="str">
        <f>Source!DF148</f>
        <v>)*1,35</v>
      </c>
      <c r="H182" s="48">
        <f>ROUND(Source!AE148*Source!I148, 0)</f>
        <v>658</v>
      </c>
      <c r="I182" s="14"/>
      <c r="J182" s="14">
        <f>IF(Source!BS148&lt;&gt; 0, Source!BS148, 1)</f>
        <v>1</v>
      </c>
      <c r="K182" s="48">
        <f>Source!R148</f>
        <v>658</v>
      </c>
      <c r="L182" s="31"/>
      <c r="R182">
        <f>H182</f>
        <v>658</v>
      </c>
    </row>
    <row r="183" spans="1:26" ht="14.25" x14ac:dyDescent="0.2">
      <c r="A183" s="27"/>
      <c r="B183" s="28"/>
      <c r="C183" s="28" t="s">
        <v>1784</v>
      </c>
      <c r="D183" s="29"/>
      <c r="E183" s="22"/>
      <c r="F183" s="30">
        <f>Source!AL148</f>
        <v>25.59</v>
      </c>
      <c r="G183" s="14" t="str">
        <f>Source!DD148</f>
        <v/>
      </c>
      <c r="H183" s="30">
        <f>ROUND(Source!AC148*Source!I148, 0)</f>
        <v>364</v>
      </c>
      <c r="I183" s="14"/>
      <c r="J183" s="14">
        <f>IF(Source!BC148&lt;&gt; 0, Source!BC148, 1)</f>
        <v>1</v>
      </c>
      <c r="K183" s="30">
        <f>Source!P148</f>
        <v>364</v>
      </c>
      <c r="L183" s="31"/>
    </row>
    <row r="184" spans="1:26" ht="14.25" x14ac:dyDescent="0.2">
      <c r="A184" s="27"/>
      <c r="B184" s="28"/>
      <c r="C184" s="28" t="s">
        <v>1785</v>
      </c>
      <c r="D184" s="29" t="s">
        <v>1786</v>
      </c>
      <c r="E184" s="22">
        <f>Source!BZ148</f>
        <v>80</v>
      </c>
      <c r="F184" s="44"/>
      <c r="G184" s="14"/>
      <c r="H184" s="30">
        <f>SUM(S179:S186)</f>
        <v>13373</v>
      </c>
      <c r="I184" s="45"/>
      <c r="J184" s="15">
        <f>Source!AT148</f>
        <v>80</v>
      </c>
      <c r="K184" s="30">
        <f>SUM(T179:T186)</f>
        <v>13373</v>
      </c>
      <c r="L184" s="31"/>
    </row>
    <row r="185" spans="1:26" ht="14.25" x14ac:dyDescent="0.2">
      <c r="A185" s="27"/>
      <c r="B185" s="28"/>
      <c r="C185" s="28" t="s">
        <v>1787</v>
      </c>
      <c r="D185" s="29" t="s">
        <v>1786</v>
      </c>
      <c r="E185" s="22">
        <f>Source!CA148</f>
        <v>60</v>
      </c>
      <c r="F185" s="44"/>
      <c r="G185" s="14"/>
      <c r="H185" s="30">
        <f>SUM(U179:U186)</f>
        <v>10030</v>
      </c>
      <c r="I185" s="45"/>
      <c r="J185" s="15">
        <f>Source!AU148</f>
        <v>60</v>
      </c>
      <c r="K185" s="30">
        <f>SUM(V179:V186)</f>
        <v>10030</v>
      </c>
      <c r="L185" s="31"/>
    </row>
    <row r="186" spans="1:26" ht="14.25" x14ac:dyDescent="0.2">
      <c r="A186" s="33"/>
      <c r="B186" s="34"/>
      <c r="C186" s="34" t="s">
        <v>1788</v>
      </c>
      <c r="D186" s="35" t="s">
        <v>1789</v>
      </c>
      <c r="E186" s="36">
        <f>Source!AQ148</f>
        <v>88.3</v>
      </c>
      <c r="F186" s="37"/>
      <c r="G186" s="38" t="str">
        <f>Source!DI148</f>
        <v>)*1,35</v>
      </c>
      <c r="H186" s="37"/>
      <c r="I186" s="38"/>
      <c r="J186" s="38"/>
      <c r="K186" s="37"/>
      <c r="L186" s="47">
        <f>Source!U148</f>
        <v>1668.87</v>
      </c>
    </row>
    <row r="187" spans="1:26" ht="15" x14ac:dyDescent="0.25">
      <c r="G187" s="67">
        <f>ROUND(Source!AC148*Source!I148, 0)+ROUND(Source!AF148*Source!I148, 0)+ROUND(Source!AD148*Source!I148, 0)+SUM(H184:H186)</f>
        <v>45761</v>
      </c>
      <c r="H187" s="67"/>
      <c r="J187" s="67">
        <f>Source!O148+SUM(K184:K186)</f>
        <v>45761</v>
      </c>
      <c r="K187" s="67"/>
      <c r="L187" s="32">
        <f>Source!U148</f>
        <v>1668.87</v>
      </c>
      <c r="O187" s="40">
        <f>G187</f>
        <v>45761</v>
      </c>
      <c r="P187" s="40">
        <f>J187</f>
        <v>45761</v>
      </c>
      <c r="Q187" s="41">
        <f>L187</f>
        <v>1668.87</v>
      </c>
      <c r="W187">
        <f>IF(Source!BI148&lt;=1,G187, 0)</f>
        <v>0</v>
      </c>
      <c r="X187">
        <f>IF(Source!BI148=2,G187, 0)</f>
        <v>45761</v>
      </c>
      <c r="Y187">
        <f>IF(Source!BI148=3,G187, 0)</f>
        <v>0</v>
      </c>
      <c r="Z187">
        <f>IF(Source!BI148=4,G187, 0)</f>
        <v>0</v>
      </c>
    </row>
    <row r="188" spans="1:26" ht="57" x14ac:dyDescent="0.2">
      <c r="A188" s="27" t="str">
        <f>Source!E149</f>
        <v>40</v>
      </c>
      <c r="B188" s="28" t="str">
        <f>Source!F149</f>
        <v>м10-02-041-2</v>
      </c>
      <c r="C188" s="28" t="str">
        <f>Source!G149</f>
        <v>Электрическая проверка и настройка устройства автоматического ввода программ.  Сервер распознавания Orwell 2k-base</v>
      </c>
      <c r="D188" s="29" t="str">
        <f>Source!H149</f>
        <v>1 КОМПЛ.</v>
      </c>
      <c r="E188" s="22">
        <f>Source!I149</f>
        <v>14</v>
      </c>
      <c r="F188" s="30">
        <f>IF(Source!AK149&lt;&gt; 0, Source!AK149,Source!AL149 + Source!AM149 + Source!AO149)</f>
        <v>1634.12</v>
      </c>
      <c r="G188" s="14"/>
      <c r="H188" s="30"/>
      <c r="I188" s="14" t="str">
        <f>Source!BO149</f>
        <v/>
      </c>
      <c r="J188" s="14"/>
      <c r="K188" s="30"/>
      <c r="L188" s="31"/>
      <c r="S188">
        <f>ROUND((Source!FX149/100)*((ROUND(Source!AF149*Source!I149, 0)+ROUND(Source!AE149*Source!I149, 0))), 0)</f>
        <v>24226</v>
      </c>
      <c r="T188">
        <f>Source!X149</f>
        <v>24226</v>
      </c>
      <c r="U188">
        <f>ROUND((Source!FY149/100)*((ROUND(Source!AF149*Source!I149, 0)+ROUND(Source!AE149*Source!I149, 0))), 0)</f>
        <v>18169</v>
      </c>
      <c r="V188">
        <f>Source!Y149</f>
        <v>18169</v>
      </c>
    </row>
    <row r="189" spans="1:26" ht="14.25" x14ac:dyDescent="0.2">
      <c r="A189" s="27"/>
      <c r="B189" s="28"/>
      <c r="C189" s="28" t="s">
        <v>1783</v>
      </c>
      <c r="D189" s="29"/>
      <c r="E189" s="22"/>
      <c r="F189" s="30">
        <f>Source!AO149</f>
        <v>1602.08</v>
      </c>
      <c r="G189" s="14" t="str">
        <f>Source!DG149</f>
        <v>)*1,35</v>
      </c>
      <c r="H189" s="30">
        <f>ROUND(Source!AF149*Source!I149, 0)</f>
        <v>30282</v>
      </c>
      <c r="I189" s="14"/>
      <c r="J189" s="14">
        <f>IF(Source!BA149&lt;&gt; 0, Source!BA149, 1)</f>
        <v>1</v>
      </c>
      <c r="K189" s="30">
        <f>Source!S149</f>
        <v>30282</v>
      </c>
      <c r="L189" s="31"/>
      <c r="R189">
        <f>H189</f>
        <v>30282</v>
      </c>
    </row>
    <row r="190" spans="1:26" ht="14.25" x14ac:dyDescent="0.2">
      <c r="A190" s="27"/>
      <c r="B190" s="28"/>
      <c r="C190" s="28" t="s">
        <v>1784</v>
      </c>
      <c r="D190" s="29"/>
      <c r="E190" s="22"/>
      <c r="F190" s="30">
        <f>Source!AL149</f>
        <v>32.04</v>
      </c>
      <c r="G190" s="14" t="str">
        <f>Source!DD149</f>
        <v/>
      </c>
      <c r="H190" s="30">
        <f>ROUND(Source!AC149*Source!I149, 0)</f>
        <v>448</v>
      </c>
      <c r="I190" s="14"/>
      <c r="J190" s="14">
        <f>IF(Source!BC149&lt;&gt; 0, Source!BC149, 1)</f>
        <v>1</v>
      </c>
      <c r="K190" s="30">
        <f>Source!P149</f>
        <v>448</v>
      </c>
      <c r="L190" s="31"/>
    </row>
    <row r="191" spans="1:26" ht="14.25" x14ac:dyDescent="0.2">
      <c r="A191" s="27"/>
      <c r="B191" s="28"/>
      <c r="C191" s="28" t="s">
        <v>1785</v>
      </c>
      <c r="D191" s="29" t="s">
        <v>1786</v>
      </c>
      <c r="E191" s="22">
        <f>Source!BZ149</f>
        <v>80</v>
      </c>
      <c r="F191" s="44"/>
      <c r="G191" s="14"/>
      <c r="H191" s="30">
        <f>SUM(S188:S193)</f>
        <v>24226</v>
      </c>
      <c r="I191" s="45"/>
      <c r="J191" s="15">
        <f>Source!AT149</f>
        <v>80</v>
      </c>
      <c r="K191" s="30">
        <f>SUM(T188:T193)</f>
        <v>24226</v>
      </c>
      <c r="L191" s="31"/>
    </row>
    <row r="192" spans="1:26" ht="14.25" x14ac:dyDescent="0.2">
      <c r="A192" s="27"/>
      <c r="B192" s="28"/>
      <c r="C192" s="28" t="s">
        <v>1787</v>
      </c>
      <c r="D192" s="29" t="s">
        <v>1786</v>
      </c>
      <c r="E192" s="22">
        <f>Source!CA149</f>
        <v>60</v>
      </c>
      <c r="F192" s="44"/>
      <c r="G192" s="14"/>
      <c r="H192" s="30">
        <f>SUM(U188:U193)</f>
        <v>18169</v>
      </c>
      <c r="I192" s="45"/>
      <c r="J192" s="15">
        <f>Source!AU149</f>
        <v>60</v>
      </c>
      <c r="K192" s="30">
        <f>SUM(V188:V193)</f>
        <v>18169</v>
      </c>
      <c r="L192" s="31"/>
    </row>
    <row r="193" spans="1:26" ht="14.25" x14ac:dyDescent="0.2">
      <c r="A193" s="33"/>
      <c r="B193" s="34"/>
      <c r="C193" s="34" t="s">
        <v>1788</v>
      </c>
      <c r="D193" s="35" t="s">
        <v>1789</v>
      </c>
      <c r="E193" s="36">
        <f>Source!AQ149</f>
        <v>124</v>
      </c>
      <c r="F193" s="37"/>
      <c r="G193" s="38" t="str">
        <f>Source!DI149</f>
        <v>)*1,35</v>
      </c>
      <c r="H193" s="37"/>
      <c r="I193" s="38"/>
      <c r="J193" s="38"/>
      <c r="K193" s="37"/>
      <c r="L193" s="47">
        <f>Source!U149</f>
        <v>2343.6</v>
      </c>
    </row>
    <row r="194" spans="1:26" ht="15" x14ac:dyDescent="0.25">
      <c r="G194" s="67">
        <f>ROUND(Source!AC149*Source!I149, 0)+ROUND(Source!AF149*Source!I149, 0)+ROUND(Source!AD149*Source!I149, 0)+SUM(H191:H193)</f>
        <v>73125</v>
      </c>
      <c r="H194" s="67"/>
      <c r="J194" s="67">
        <f>Source!O149+SUM(K191:K193)</f>
        <v>73125</v>
      </c>
      <c r="K194" s="67"/>
      <c r="L194" s="32">
        <f>Source!U149</f>
        <v>2343.6</v>
      </c>
      <c r="O194" s="40">
        <f>G194</f>
        <v>73125</v>
      </c>
      <c r="P194" s="40">
        <f>J194</f>
        <v>73125</v>
      </c>
      <c r="Q194" s="41">
        <f>L194</f>
        <v>2343.6</v>
      </c>
      <c r="W194">
        <f>IF(Source!BI149&lt;=1,G194, 0)</f>
        <v>0</v>
      </c>
      <c r="X194">
        <f>IF(Source!BI149=2,G194, 0)</f>
        <v>73125</v>
      </c>
      <c r="Y194">
        <f>IF(Source!BI149=3,G194, 0)</f>
        <v>0</v>
      </c>
      <c r="Z194">
        <f>IF(Source!BI149=4,G194, 0)</f>
        <v>0</v>
      </c>
    </row>
    <row r="195" spans="1:26" ht="28.5" x14ac:dyDescent="0.2">
      <c r="A195" s="27" t="str">
        <f>Source!E150</f>
        <v>41</v>
      </c>
      <c r="B195" s="28" t="str">
        <f>Source!F150</f>
        <v>м10-02-040-1</v>
      </c>
      <c r="C195" s="28" t="str">
        <f>Source!G150</f>
        <v>Устройство центральное управляющее . Сервер БД  Orwell 2k-IP-base</v>
      </c>
      <c r="D195" s="29" t="str">
        <f>Source!H150</f>
        <v>шт.</v>
      </c>
      <c r="E195" s="22">
        <f>Source!I150</f>
        <v>1</v>
      </c>
      <c r="F195" s="30">
        <f>IF(Source!AK150&lt;&gt; 0, Source!AK150,Source!AL150 + Source!AM150 + Source!AO150)</f>
        <v>1189.1099999999999</v>
      </c>
      <c r="G195" s="14"/>
      <c r="H195" s="30"/>
      <c r="I195" s="14" t="str">
        <f>Source!BO150</f>
        <v/>
      </c>
      <c r="J195" s="14"/>
      <c r="K195" s="30"/>
      <c r="L195" s="31"/>
      <c r="S195">
        <f>ROUND((Source!FX150/100)*((ROUND(Source!AF150*Source!I150, 0)+ROUND(Source!AE150*Source!I150, 0))), 0)</f>
        <v>955</v>
      </c>
      <c r="T195">
        <f>Source!X150</f>
        <v>955</v>
      </c>
      <c r="U195">
        <f>ROUND((Source!FY150/100)*((ROUND(Source!AF150*Source!I150, 0)+ROUND(Source!AE150*Source!I150, 0))), 0)</f>
        <v>716</v>
      </c>
      <c r="V195">
        <f>Source!Y150</f>
        <v>716</v>
      </c>
    </row>
    <row r="196" spans="1:26" ht="14.25" x14ac:dyDescent="0.2">
      <c r="A196" s="27"/>
      <c r="B196" s="28"/>
      <c r="C196" s="28" t="s">
        <v>1783</v>
      </c>
      <c r="D196" s="29"/>
      <c r="E196" s="22"/>
      <c r="F196" s="30">
        <f>Source!AO150</f>
        <v>849.45</v>
      </c>
      <c r="G196" s="14" t="str">
        <f>Source!DG150</f>
        <v>)*1,35</v>
      </c>
      <c r="H196" s="30">
        <f>ROUND(Source!AF150*Source!I150, 0)</f>
        <v>1147</v>
      </c>
      <c r="I196" s="14"/>
      <c r="J196" s="14">
        <f>IF(Source!BA150&lt;&gt; 0, Source!BA150, 1)</f>
        <v>1</v>
      </c>
      <c r="K196" s="30">
        <f>Source!S150</f>
        <v>1147</v>
      </c>
      <c r="L196" s="31"/>
      <c r="R196">
        <f>H196</f>
        <v>1147</v>
      </c>
    </row>
    <row r="197" spans="1:26" ht="14.25" x14ac:dyDescent="0.2">
      <c r="A197" s="27"/>
      <c r="B197" s="28"/>
      <c r="C197" s="28" t="s">
        <v>83</v>
      </c>
      <c r="D197" s="29"/>
      <c r="E197" s="22"/>
      <c r="F197" s="30">
        <f>Source!AM150</f>
        <v>314.07</v>
      </c>
      <c r="G197" s="14" t="str">
        <f>Source!DE150</f>
        <v>)*1,35</v>
      </c>
      <c r="H197" s="30">
        <f>ROUND(Source!AD150*Source!I150, 0)</f>
        <v>424</v>
      </c>
      <c r="I197" s="14"/>
      <c r="J197" s="14">
        <f>IF(Source!BB150&lt;&gt; 0, Source!BB150, 1)</f>
        <v>1</v>
      </c>
      <c r="K197" s="30">
        <f>Source!Q150</f>
        <v>424</v>
      </c>
      <c r="L197" s="31"/>
    </row>
    <row r="198" spans="1:26" ht="14.25" x14ac:dyDescent="0.2">
      <c r="A198" s="27"/>
      <c r="B198" s="28"/>
      <c r="C198" s="28" t="s">
        <v>1790</v>
      </c>
      <c r="D198" s="29"/>
      <c r="E198" s="22"/>
      <c r="F198" s="30">
        <f>Source!AN150</f>
        <v>35.11</v>
      </c>
      <c r="G198" s="14" t="str">
        <f>Source!DF150</f>
        <v>)*1,35</v>
      </c>
      <c r="H198" s="48">
        <f>ROUND(Source!AE150*Source!I150, 0)</f>
        <v>47</v>
      </c>
      <c r="I198" s="14"/>
      <c r="J198" s="14">
        <f>IF(Source!BS150&lt;&gt; 0, Source!BS150, 1)</f>
        <v>1</v>
      </c>
      <c r="K198" s="48">
        <f>Source!R150</f>
        <v>47</v>
      </c>
      <c r="L198" s="31"/>
      <c r="R198">
        <f>H198</f>
        <v>47</v>
      </c>
    </row>
    <row r="199" spans="1:26" ht="14.25" x14ac:dyDescent="0.2">
      <c r="A199" s="27"/>
      <c r="B199" s="28"/>
      <c r="C199" s="28" t="s">
        <v>1784</v>
      </c>
      <c r="D199" s="29"/>
      <c r="E199" s="22"/>
      <c r="F199" s="30">
        <f>Source!AL150</f>
        <v>25.59</v>
      </c>
      <c r="G199" s="14" t="str">
        <f>Source!DD150</f>
        <v/>
      </c>
      <c r="H199" s="30">
        <f>ROUND(Source!AC150*Source!I150, 0)</f>
        <v>26</v>
      </c>
      <c r="I199" s="14"/>
      <c r="J199" s="14">
        <f>IF(Source!BC150&lt;&gt; 0, Source!BC150, 1)</f>
        <v>1</v>
      </c>
      <c r="K199" s="30">
        <f>Source!P150</f>
        <v>26</v>
      </c>
      <c r="L199" s="31"/>
    </row>
    <row r="200" spans="1:26" ht="14.25" x14ac:dyDescent="0.2">
      <c r="A200" s="27"/>
      <c r="B200" s="28"/>
      <c r="C200" s="28" t="s">
        <v>1785</v>
      </c>
      <c r="D200" s="29" t="s">
        <v>1786</v>
      </c>
      <c r="E200" s="22">
        <f>Source!BZ150</f>
        <v>80</v>
      </c>
      <c r="F200" s="44"/>
      <c r="G200" s="14"/>
      <c r="H200" s="30">
        <f>SUM(S195:S202)</f>
        <v>955</v>
      </c>
      <c r="I200" s="45"/>
      <c r="J200" s="15">
        <f>Source!AT150</f>
        <v>80</v>
      </c>
      <c r="K200" s="30">
        <f>SUM(T195:T202)</f>
        <v>955</v>
      </c>
      <c r="L200" s="31"/>
    </row>
    <row r="201" spans="1:26" ht="14.25" x14ac:dyDescent="0.2">
      <c r="A201" s="27"/>
      <c r="B201" s="28"/>
      <c r="C201" s="28" t="s">
        <v>1787</v>
      </c>
      <c r="D201" s="29" t="s">
        <v>1786</v>
      </c>
      <c r="E201" s="22">
        <f>Source!CA150</f>
        <v>60</v>
      </c>
      <c r="F201" s="44"/>
      <c r="G201" s="14"/>
      <c r="H201" s="30">
        <f>SUM(U195:U202)</f>
        <v>716</v>
      </c>
      <c r="I201" s="45"/>
      <c r="J201" s="15">
        <f>Source!AU150</f>
        <v>60</v>
      </c>
      <c r="K201" s="30">
        <f>SUM(V195:V202)</f>
        <v>716</v>
      </c>
      <c r="L201" s="31"/>
    </row>
    <row r="202" spans="1:26" ht="14.25" x14ac:dyDescent="0.2">
      <c r="A202" s="33"/>
      <c r="B202" s="34"/>
      <c r="C202" s="34" t="s">
        <v>1788</v>
      </c>
      <c r="D202" s="35" t="s">
        <v>1789</v>
      </c>
      <c r="E202" s="36">
        <f>Source!AQ150</f>
        <v>88.3</v>
      </c>
      <c r="F202" s="37"/>
      <c r="G202" s="38" t="str">
        <f>Source!DI150</f>
        <v>)*1,35</v>
      </c>
      <c r="H202" s="37"/>
      <c r="I202" s="38"/>
      <c r="J202" s="38"/>
      <c r="K202" s="37"/>
      <c r="L202" s="47">
        <f>Source!U150</f>
        <v>119.205</v>
      </c>
    </row>
    <row r="203" spans="1:26" ht="15" x14ac:dyDescent="0.25">
      <c r="G203" s="67">
        <f>ROUND(Source!AC150*Source!I150, 0)+ROUND(Source!AF150*Source!I150, 0)+ROUND(Source!AD150*Source!I150, 0)+SUM(H200:H202)</f>
        <v>3268</v>
      </c>
      <c r="H203" s="67"/>
      <c r="J203" s="67">
        <f>Source!O150+SUM(K200:K202)</f>
        <v>3268</v>
      </c>
      <c r="K203" s="67"/>
      <c r="L203" s="32">
        <f>Source!U150</f>
        <v>119.205</v>
      </c>
      <c r="O203" s="40">
        <f>G203</f>
        <v>3268</v>
      </c>
      <c r="P203" s="40">
        <f>J203</f>
        <v>3268</v>
      </c>
      <c r="Q203" s="41">
        <f>L203</f>
        <v>119.205</v>
      </c>
      <c r="W203">
        <f>IF(Source!BI150&lt;=1,G203, 0)</f>
        <v>0</v>
      </c>
      <c r="X203">
        <f>IF(Source!BI150=2,G203, 0)</f>
        <v>3268</v>
      </c>
      <c r="Y203">
        <f>IF(Source!BI150=3,G203, 0)</f>
        <v>0</v>
      </c>
      <c r="Z203">
        <f>IF(Source!BI150=4,G203, 0)</f>
        <v>0</v>
      </c>
    </row>
    <row r="204" spans="1:26" ht="57" x14ac:dyDescent="0.2">
      <c r="A204" s="27" t="str">
        <f>Source!E151</f>
        <v>42</v>
      </c>
      <c r="B204" s="28" t="str">
        <f>Source!F151</f>
        <v>м10-02-041-1</v>
      </c>
      <c r="C204" s="28" t="str">
        <f>Source!G151</f>
        <v>Электрическая проверка и настройка устройства центрального управляющего  Сервер БД  Orwell 2k-IP-base</v>
      </c>
      <c r="D204" s="29" t="str">
        <f>Source!H151</f>
        <v>1 КОМПЛ.</v>
      </c>
      <c r="E204" s="22">
        <f>Source!I151</f>
        <v>1</v>
      </c>
      <c r="F204" s="30">
        <f>IF(Source!AK151&lt;&gt; 0, Source!AK151,Source!AL151 + Source!AM151 + Source!AO151)</f>
        <v>3202.35</v>
      </c>
      <c r="G204" s="14"/>
      <c r="H204" s="30"/>
      <c r="I204" s="14" t="str">
        <f>Source!BO151</f>
        <v/>
      </c>
      <c r="J204" s="14"/>
      <c r="K204" s="30"/>
      <c r="L204" s="31"/>
      <c r="S204">
        <f>ROUND((Source!FX151/100)*((ROUND(Source!AF151*Source!I151, 0)+ROUND(Source!AE151*Source!I151, 0))), 0)</f>
        <v>3390</v>
      </c>
      <c r="T204">
        <f>Source!X151</f>
        <v>3390</v>
      </c>
      <c r="U204">
        <f>ROUND((Source!FY151/100)*((ROUND(Source!AF151*Source!I151, 0)+ROUND(Source!AE151*Source!I151, 0))), 0)</f>
        <v>2543</v>
      </c>
      <c r="V204">
        <f>Source!Y151</f>
        <v>2543</v>
      </c>
    </row>
    <row r="205" spans="1:26" ht="14.25" x14ac:dyDescent="0.2">
      <c r="A205" s="27"/>
      <c r="B205" s="28"/>
      <c r="C205" s="28" t="s">
        <v>1783</v>
      </c>
      <c r="D205" s="29"/>
      <c r="E205" s="22"/>
      <c r="F205" s="30">
        <f>Source!AO151</f>
        <v>3139.56</v>
      </c>
      <c r="G205" s="14" t="str">
        <f>Source!DG151</f>
        <v>)*1,35</v>
      </c>
      <c r="H205" s="30">
        <f>ROUND(Source!AF151*Source!I151, 0)</f>
        <v>4238</v>
      </c>
      <c r="I205" s="14"/>
      <c r="J205" s="14">
        <f>IF(Source!BA151&lt;&gt; 0, Source!BA151, 1)</f>
        <v>1</v>
      </c>
      <c r="K205" s="30">
        <f>Source!S151</f>
        <v>4238</v>
      </c>
      <c r="L205" s="31"/>
      <c r="R205">
        <f>H205</f>
        <v>4238</v>
      </c>
    </row>
    <row r="206" spans="1:26" ht="14.25" x14ac:dyDescent="0.2">
      <c r="A206" s="27"/>
      <c r="B206" s="28"/>
      <c r="C206" s="28" t="s">
        <v>1784</v>
      </c>
      <c r="D206" s="29"/>
      <c r="E206" s="22"/>
      <c r="F206" s="30">
        <f>Source!AL151</f>
        <v>62.79</v>
      </c>
      <c r="G206" s="14" t="str">
        <f>Source!DD151</f>
        <v/>
      </c>
      <c r="H206" s="30">
        <f>ROUND(Source!AC151*Source!I151, 0)</f>
        <v>63</v>
      </c>
      <c r="I206" s="14"/>
      <c r="J206" s="14">
        <f>IF(Source!BC151&lt;&gt; 0, Source!BC151, 1)</f>
        <v>1</v>
      </c>
      <c r="K206" s="30">
        <f>Source!P151</f>
        <v>63</v>
      </c>
      <c r="L206" s="31"/>
    </row>
    <row r="207" spans="1:26" ht="14.25" x14ac:dyDescent="0.2">
      <c r="A207" s="27"/>
      <c r="B207" s="28"/>
      <c r="C207" s="28" t="s">
        <v>1785</v>
      </c>
      <c r="D207" s="29" t="s">
        <v>1786</v>
      </c>
      <c r="E207" s="22">
        <f>Source!BZ151</f>
        <v>80</v>
      </c>
      <c r="F207" s="44"/>
      <c r="G207" s="14"/>
      <c r="H207" s="30">
        <f>SUM(S204:S209)</f>
        <v>3390</v>
      </c>
      <c r="I207" s="45"/>
      <c r="J207" s="15">
        <f>Source!AT151</f>
        <v>80</v>
      </c>
      <c r="K207" s="30">
        <f>SUM(T204:T209)</f>
        <v>3390</v>
      </c>
      <c r="L207" s="31"/>
    </row>
    <row r="208" spans="1:26" ht="14.25" x14ac:dyDescent="0.2">
      <c r="A208" s="27"/>
      <c r="B208" s="28"/>
      <c r="C208" s="28" t="s">
        <v>1787</v>
      </c>
      <c r="D208" s="29" t="s">
        <v>1786</v>
      </c>
      <c r="E208" s="22">
        <f>Source!CA151</f>
        <v>60</v>
      </c>
      <c r="F208" s="44"/>
      <c r="G208" s="14"/>
      <c r="H208" s="30">
        <f>SUM(U204:U209)</f>
        <v>2543</v>
      </c>
      <c r="I208" s="45"/>
      <c r="J208" s="15">
        <f>Source!AU151</f>
        <v>60</v>
      </c>
      <c r="K208" s="30">
        <f>SUM(V204:V209)</f>
        <v>2543</v>
      </c>
      <c r="L208" s="31"/>
    </row>
    <row r="209" spans="1:26" ht="14.25" x14ac:dyDescent="0.2">
      <c r="A209" s="33"/>
      <c r="B209" s="34"/>
      <c r="C209" s="34" t="s">
        <v>1788</v>
      </c>
      <c r="D209" s="35" t="s">
        <v>1789</v>
      </c>
      <c r="E209" s="36">
        <f>Source!AQ151</f>
        <v>243</v>
      </c>
      <c r="F209" s="37"/>
      <c r="G209" s="38" t="str">
        <f>Source!DI151</f>
        <v>)*1,35</v>
      </c>
      <c r="H209" s="37"/>
      <c r="I209" s="38"/>
      <c r="J209" s="38"/>
      <c r="K209" s="37"/>
      <c r="L209" s="47">
        <f>Source!U151</f>
        <v>328.05</v>
      </c>
    </row>
    <row r="210" spans="1:26" ht="15" x14ac:dyDescent="0.25">
      <c r="G210" s="67">
        <f>ROUND(Source!AC151*Source!I151, 0)+ROUND(Source!AF151*Source!I151, 0)+ROUND(Source!AD151*Source!I151, 0)+SUM(H207:H209)</f>
        <v>10234</v>
      </c>
      <c r="H210" s="67"/>
      <c r="J210" s="67">
        <f>Source!O151+SUM(K207:K209)</f>
        <v>10234</v>
      </c>
      <c r="K210" s="67"/>
      <c r="L210" s="32">
        <f>Source!U151</f>
        <v>328.05</v>
      </c>
      <c r="O210" s="40">
        <f>G210</f>
        <v>10234</v>
      </c>
      <c r="P210" s="40">
        <f>J210</f>
        <v>10234</v>
      </c>
      <c r="Q210" s="41">
        <f>L210</f>
        <v>328.05</v>
      </c>
      <c r="W210">
        <f>IF(Source!BI151&lt;=1,G210, 0)</f>
        <v>0</v>
      </c>
      <c r="X210">
        <f>IF(Source!BI151=2,G210, 0)</f>
        <v>10234</v>
      </c>
      <c r="Y210">
        <f>IF(Source!BI151=3,G210, 0)</f>
        <v>0</v>
      </c>
      <c r="Z210">
        <f>IF(Source!BI151=4,G210, 0)</f>
        <v>0</v>
      </c>
    </row>
    <row r="211" spans="1:26" ht="42.75" x14ac:dyDescent="0.2">
      <c r="A211" s="27" t="str">
        <f>Source!E152</f>
        <v>43</v>
      </c>
      <c r="B211" s="28" t="str">
        <f>Source!F152</f>
        <v>м11-04-005-1</v>
      </c>
      <c r="C211" s="28" t="str">
        <f>Source!G152</f>
        <v>Пульт, рабочее место, масса до 0,3 т. Рабочая станция HP Z620 E5-2620v2  АРМ Администратора</v>
      </c>
      <c r="D211" s="29" t="str">
        <f>Source!H152</f>
        <v>шт.</v>
      </c>
      <c r="E211" s="22">
        <f>Source!I152</f>
        <v>1</v>
      </c>
      <c r="F211" s="30">
        <f>IF(Source!AK152&lt;&gt; 0, Source!AK152,Source!AL152 + Source!AM152 + Source!AO152)</f>
        <v>332.49</v>
      </c>
      <c r="G211" s="14"/>
      <c r="H211" s="30"/>
      <c r="I211" s="14" t="str">
        <f>Source!BO152</f>
        <v/>
      </c>
      <c r="J211" s="14"/>
      <c r="K211" s="30"/>
      <c r="L211" s="31"/>
      <c r="S211">
        <f>ROUND((Source!FX152/100)*((ROUND(Source!AF152*Source!I152, 0)+ROUND(Source!AE152*Source!I152, 0))), 0)</f>
        <v>233</v>
      </c>
      <c r="T211">
        <f>Source!X152</f>
        <v>233</v>
      </c>
      <c r="U211">
        <f>ROUND((Source!FY152/100)*((ROUND(Source!AF152*Source!I152, 0)+ROUND(Source!AE152*Source!I152, 0))), 0)</f>
        <v>164</v>
      </c>
      <c r="V211">
        <f>Source!Y152</f>
        <v>164</v>
      </c>
    </row>
    <row r="212" spans="1:26" ht="14.25" x14ac:dyDescent="0.2">
      <c r="A212" s="27"/>
      <c r="B212" s="28"/>
      <c r="C212" s="28" t="s">
        <v>1783</v>
      </c>
      <c r="D212" s="29"/>
      <c r="E212" s="22"/>
      <c r="F212" s="30">
        <f>Source!AO152</f>
        <v>181.19</v>
      </c>
      <c r="G212" s="14" t="str">
        <f>Source!DG152</f>
        <v>)*1,35</v>
      </c>
      <c r="H212" s="30">
        <f>ROUND(Source!AF152*Source!I152, 0)</f>
        <v>245</v>
      </c>
      <c r="I212" s="14"/>
      <c r="J212" s="14">
        <f>IF(Source!BA152&lt;&gt; 0, Source!BA152, 1)</f>
        <v>1</v>
      </c>
      <c r="K212" s="30">
        <f>Source!S152</f>
        <v>245</v>
      </c>
      <c r="L212" s="31"/>
      <c r="R212">
        <f>H212</f>
        <v>245</v>
      </c>
    </row>
    <row r="213" spans="1:26" ht="14.25" x14ac:dyDescent="0.2">
      <c r="A213" s="27"/>
      <c r="B213" s="28"/>
      <c r="C213" s="28" t="s">
        <v>83</v>
      </c>
      <c r="D213" s="29"/>
      <c r="E213" s="22"/>
      <c r="F213" s="30">
        <f>Source!AM152</f>
        <v>104.3</v>
      </c>
      <c r="G213" s="14" t="str">
        <f>Source!DE152</f>
        <v>)*1,35</v>
      </c>
      <c r="H213" s="30">
        <f>ROUND(Source!AD152*Source!I152, 0)</f>
        <v>141</v>
      </c>
      <c r="I213" s="14"/>
      <c r="J213" s="14">
        <f>IF(Source!BB152&lt;&gt; 0, Source!BB152, 1)</f>
        <v>1</v>
      </c>
      <c r="K213" s="30">
        <f>Source!Q152</f>
        <v>141</v>
      </c>
      <c r="L213" s="31"/>
    </row>
    <row r="214" spans="1:26" ht="14.25" x14ac:dyDescent="0.2">
      <c r="A214" s="27"/>
      <c r="B214" s="28"/>
      <c r="C214" s="28" t="s">
        <v>1790</v>
      </c>
      <c r="D214" s="29"/>
      <c r="E214" s="22"/>
      <c r="F214" s="30">
        <f>Source!AN152</f>
        <v>5.81</v>
      </c>
      <c r="G214" s="14" t="str">
        <f>Source!DF152</f>
        <v>)*1,35</v>
      </c>
      <c r="H214" s="48">
        <f>ROUND(Source!AE152*Source!I152, 0)</f>
        <v>8</v>
      </c>
      <c r="I214" s="14"/>
      <c r="J214" s="14">
        <f>IF(Source!BS152&lt;&gt; 0, Source!BS152, 1)</f>
        <v>1</v>
      </c>
      <c r="K214" s="48">
        <f>Source!R152</f>
        <v>8</v>
      </c>
      <c r="L214" s="31"/>
      <c r="R214">
        <f>H214</f>
        <v>8</v>
      </c>
    </row>
    <row r="215" spans="1:26" ht="14.25" x14ac:dyDescent="0.2">
      <c r="A215" s="27"/>
      <c r="B215" s="28"/>
      <c r="C215" s="28" t="s">
        <v>1784</v>
      </c>
      <c r="D215" s="29"/>
      <c r="E215" s="22"/>
      <c r="F215" s="30">
        <f>Source!AL152</f>
        <v>47</v>
      </c>
      <c r="G215" s="14" t="str">
        <f>Source!DD152</f>
        <v/>
      </c>
      <c r="H215" s="30">
        <f>ROUND(Source!AC152*Source!I152, 0)</f>
        <v>47</v>
      </c>
      <c r="I215" s="14"/>
      <c r="J215" s="14">
        <f>IF(Source!BC152&lt;&gt; 0, Source!BC152, 1)</f>
        <v>1</v>
      </c>
      <c r="K215" s="30">
        <f>Source!P152</f>
        <v>47</v>
      </c>
      <c r="L215" s="31"/>
    </row>
    <row r="216" spans="1:26" ht="14.25" x14ac:dyDescent="0.2">
      <c r="A216" s="27"/>
      <c r="B216" s="28"/>
      <c r="C216" s="28" t="s">
        <v>1785</v>
      </c>
      <c r="D216" s="29" t="s">
        <v>1786</v>
      </c>
      <c r="E216" s="22">
        <f>Source!BZ152</f>
        <v>92</v>
      </c>
      <c r="F216" s="44"/>
      <c r="G216" s="14"/>
      <c r="H216" s="30">
        <f>SUM(S211:S218)</f>
        <v>233</v>
      </c>
      <c r="I216" s="45"/>
      <c r="J216" s="15">
        <f>Source!AT152</f>
        <v>92</v>
      </c>
      <c r="K216" s="30">
        <f>SUM(T211:T218)</f>
        <v>233</v>
      </c>
      <c r="L216" s="31"/>
    </row>
    <row r="217" spans="1:26" ht="14.25" x14ac:dyDescent="0.2">
      <c r="A217" s="27"/>
      <c r="B217" s="28"/>
      <c r="C217" s="28" t="s">
        <v>1787</v>
      </c>
      <c r="D217" s="29" t="s">
        <v>1786</v>
      </c>
      <c r="E217" s="22">
        <f>Source!CA152</f>
        <v>65</v>
      </c>
      <c r="F217" s="44"/>
      <c r="G217" s="14"/>
      <c r="H217" s="30">
        <f>SUM(U211:U218)</f>
        <v>164</v>
      </c>
      <c r="I217" s="45"/>
      <c r="J217" s="15">
        <f>Source!AU152</f>
        <v>65</v>
      </c>
      <c r="K217" s="30">
        <f>SUM(V211:V218)</f>
        <v>164</v>
      </c>
      <c r="L217" s="31"/>
    </row>
    <row r="218" spans="1:26" ht="14.25" x14ac:dyDescent="0.2">
      <c r="A218" s="33"/>
      <c r="B218" s="34"/>
      <c r="C218" s="34" t="s">
        <v>1788</v>
      </c>
      <c r="D218" s="35" t="s">
        <v>1789</v>
      </c>
      <c r="E218" s="36">
        <f>Source!AQ152</f>
        <v>20.2</v>
      </c>
      <c r="F218" s="37"/>
      <c r="G218" s="38" t="str">
        <f>Source!DI152</f>
        <v>)*1,35</v>
      </c>
      <c r="H218" s="37"/>
      <c r="I218" s="38"/>
      <c r="J218" s="38"/>
      <c r="K218" s="37"/>
      <c r="L218" s="47">
        <f>Source!U152</f>
        <v>27.27</v>
      </c>
    </row>
    <row r="219" spans="1:26" ht="15" x14ac:dyDescent="0.25">
      <c r="G219" s="67">
        <f>ROUND(Source!AC152*Source!I152, 0)+ROUND(Source!AF152*Source!I152, 0)+ROUND(Source!AD152*Source!I152, 0)+SUM(H216:H218)</f>
        <v>830</v>
      </c>
      <c r="H219" s="67"/>
      <c r="J219" s="67">
        <f>Source!O152+SUM(K216:K218)</f>
        <v>830</v>
      </c>
      <c r="K219" s="67"/>
      <c r="L219" s="32">
        <f>Source!U152</f>
        <v>27.27</v>
      </c>
      <c r="O219" s="40">
        <f>G219</f>
        <v>830</v>
      </c>
      <c r="P219" s="40">
        <f>J219</f>
        <v>830</v>
      </c>
      <c r="Q219" s="41">
        <f>L219</f>
        <v>27.27</v>
      </c>
      <c r="W219">
        <f>IF(Source!BI152&lt;=1,G219, 0)</f>
        <v>0</v>
      </c>
      <c r="X219">
        <f>IF(Source!BI152=2,G219, 0)</f>
        <v>830</v>
      </c>
      <c r="Y219">
        <f>IF(Source!BI152=3,G219, 0)</f>
        <v>0</v>
      </c>
      <c r="Z219">
        <f>IF(Source!BI152=4,G219, 0)</f>
        <v>0</v>
      </c>
    </row>
    <row r="220" spans="1:26" ht="42.75" x14ac:dyDescent="0.2">
      <c r="A220" s="27" t="str">
        <f>Source!E153</f>
        <v>44</v>
      </c>
      <c r="B220" s="28" t="str">
        <f>Source!F153</f>
        <v>м11-04-008-1</v>
      </c>
      <c r="C220" s="28" t="str">
        <f>Source!G153</f>
        <v>Съемные и выдвижные блоки (модули, ячейки, ТЭЗ), масса до 5 кг. Видеокарта PCI-E 2048 МБ</v>
      </c>
      <c r="D220" s="29" t="str">
        <f>Source!H153</f>
        <v>1  ШТ.</v>
      </c>
      <c r="E220" s="22">
        <f>Source!I153</f>
        <v>1</v>
      </c>
      <c r="F220" s="30">
        <f>IF(Source!AK153&lt;&gt; 0, Source!AK153,Source!AL153 + Source!AM153 + Source!AO153)</f>
        <v>9.9499999999999993</v>
      </c>
      <c r="G220" s="14"/>
      <c r="H220" s="30"/>
      <c r="I220" s="14" t="str">
        <f>Source!BO153</f>
        <v/>
      </c>
      <c r="J220" s="14"/>
      <c r="K220" s="30"/>
      <c r="L220" s="31"/>
      <c r="S220">
        <f>ROUND((Source!FX153/100)*((ROUND(Source!AF153*Source!I153, 0)+ROUND(Source!AE153*Source!I153, 0))), 0)</f>
        <v>11</v>
      </c>
      <c r="T220">
        <f>Source!X153</f>
        <v>11</v>
      </c>
      <c r="U220">
        <f>ROUND((Source!FY153/100)*((ROUND(Source!AF153*Source!I153, 0)+ROUND(Source!AE153*Source!I153, 0))), 0)</f>
        <v>8</v>
      </c>
      <c r="V220">
        <f>Source!Y153</f>
        <v>8</v>
      </c>
    </row>
    <row r="221" spans="1:26" ht="14.25" x14ac:dyDescent="0.2">
      <c r="A221" s="27"/>
      <c r="B221" s="28"/>
      <c r="C221" s="28" t="s">
        <v>1783</v>
      </c>
      <c r="D221" s="29"/>
      <c r="E221" s="22"/>
      <c r="F221" s="30">
        <f>Source!AO153</f>
        <v>8.9</v>
      </c>
      <c r="G221" s="14" t="str">
        <f>Source!DG153</f>
        <v>)*1,35</v>
      </c>
      <c r="H221" s="30">
        <f>ROUND(Source!AF153*Source!I153, 0)</f>
        <v>12</v>
      </c>
      <c r="I221" s="14"/>
      <c r="J221" s="14">
        <f>IF(Source!BA153&lt;&gt; 0, Source!BA153, 1)</f>
        <v>1</v>
      </c>
      <c r="K221" s="30">
        <f>Source!S153</f>
        <v>12</v>
      </c>
      <c r="L221" s="31"/>
      <c r="R221">
        <f>H221</f>
        <v>12</v>
      </c>
    </row>
    <row r="222" spans="1:26" ht="14.25" x14ac:dyDescent="0.2">
      <c r="A222" s="27"/>
      <c r="B222" s="28"/>
      <c r="C222" s="28" t="s">
        <v>83</v>
      </c>
      <c r="D222" s="29"/>
      <c r="E222" s="22"/>
      <c r="F222" s="30">
        <f>Source!AM153</f>
        <v>0.87</v>
      </c>
      <c r="G222" s="14" t="str">
        <f>Source!DE153</f>
        <v>)*1,35</v>
      </c>
      <c r="H222" s="30">
        <f>ROUND(Source!AD153*Source!I153, 0)</f>
        <v>1</v>
      </c>
      <c r="I222" s="14"/>
      <c r="J222" s="14">
        <f>IF(Source!BB153&lt;&gt; 0, Source!BB153, 1)</f>
        <v>1</v>
      </c>
      <c r="K222" s="30">
        <f>Source!Q153</f>
        <v>1</v>
      </c>
      <c r="L222" s="31"/>
    </row>
    <row r="223" spans="1:26" ht="14.25" x14ac:dyDescent="0.2">
      <c r="A223" s="27"/>
      <c r="B223" s="28"/>
      <c r="C223" s="28" t="s">
        <v>1785</v>
      </c>
      <c r="D223" s="29" t="s">
        <v>1786</v>
      </c>
      <c r="E223" s="22">
        <f>Source!BZ153</f>
        <v>92</v>
      </c>
      <c r="F223" s="44"/>
      <c r="G223" s="14"/>
      <c r="H223" s="30">
        <f>SUM(S220:S225)</f>
        <v>11</v>
      </c>
      <c r="I223" s="45"/>
      <c r="J223" s="15">
        <f>Source!AT153</f>
        <v>92</v>
      </c>
      <c r="K223" s="30">
        <f>SUM(T220:T225)</f>
        <v>11</v>
      </c>
      <c r="L223" s="31"/>
    </row>
    <row r="224" spans="1:26" ht="14.25" x14ac:dyDescent="0.2">
      <c r="A224" s="27"/>
      <c r="B224" s="28"/>
      <c r="C224" s="28" t="s">
        <v>1787</v>
      </c>
      <c r="D224" s="29" t="s">
        <v>1786</v>
      </c>
      <c r="E224" s="22">
        <f>Source!CA153</f>
        <v>65</v>
      </c>
      <c r="F224" s="44"/>
      <c r="G224" s="14"/>
      <c r="H224" s="30">
        <f>SUM(U220:U225)</f>
        <v>8</v>
      </c>
      <c r="I224" s="45"/>
      <c r="J224" s="15">
        <f>Source!AU153</f>
        <v>65</v>
      </c>
      <c r="K224" s="30">
        <f>SUM(V220:V225)</f>
        <v>8</v>
      </c>
      <c r="L224" s="31"/>
    </row>
    <row r="225" spans="1:26" ht="14.25" x14ac:dyDescent="0.2">
      <c r="A225" s="33"/>
      <c r="B225" s="34"/>
      <c r="C225" s="34" t="s">
        <v>1788</v>
      </c>
      <c r="D225" s="35" t="s">
        <v>1789</v>
      </c>
      <c r="E225" s="36">
        <f>Source!AQ153</f>
        <v>1.03</v>
      </c>
      <c r="F225" s="37"/>
      <c r="G225" s="38" t="str">
        <f>Source!DI153</f>
        <v>)*1,35</v>
      </c>
      <c r="H225" s="37"/>
      <c r="I225" s="38"/>
      <c r="J225" s="38"/>
      <c r="K225" s="37"/>
      <c r="L225" s="47">
        <f>Source!U153</f>
        <v>1.3905000000000001</v>
      </c>
    </row>
    <row r="226" spans="1:26" ht="15" x14ac:dyDescent="0.25">
      <c r="G226" s="67">
        <f>ROUND(Source!AC153*Source!I153, 0)+ROUND(Source!AF153*Source!I153, 0)+ROUND(Source!AD153*Source!I153, 0)+SUM(H223:H225)</f>
        <v>32</v>
      </c>
      <c r="H226" s="67"/>
      <c r="J226" s="67">
        <f>Source!O153+SUM(K223:K225)</f>
        <v>32</v>
      </c>
      <c r="K226" s="67"/>
      <c r="L226" s="32">
        <f>Source!U153</f>
        <v>1.3905000000000001</v>
      </c>
      <c r="O226" s="40">
        <f>G226</f>
        <v>32</v>
      </c>
      <c r="P226" s="40">
        <f>J226</f>
        <v>32</v>
      </c>
      <c r="Q226" s="41">
        <f>L226</f>
        <v>1.3905000000000001</v>
      </c>
      <c r="W226">
        <f>IF(Source!BI153&lt;=1,G226, 0)</f>
        <v>0</v>
      </c>
      <c r="X226">
        <f>IF(Source!BI153=2,G226, 0)</f>
        <v>32</v>
      </c>
      <c r="Y226">
        <f>IF(Source!BI153=3,G226, 0)</f>
        <v>0</v>
      </c>
      <c r="Z226">
        <f>IF(Source!BI153=4,G226, 0)</f>
        <v>0</v>
      </c>
    </row>
    <row r="227" spans="1:26" ht="71.25" x14ac:dyDescent="0.2">
      <c r="A227" s="27" t="str">
        <f>Source!E154</f>
        <v>45</v>
      </c>
      <c r="B227" s="28" t="str">
        <f>Source!F154</f>
        <v>м10-02-041-2</v>
      </c>
      <c r="C227" s="28" t="str">
        <f>Source!G154</f>
        <v>Электрическая проверка и настройка устройства автоматического ввода программ.  Электическая проверка  и настройка Рабочей станции  для АРМ  Администратора</v>
      </c>
      <c r="D227" s="29" t="str">
        <f>Source!H154</f>
        <v>компл.</v>
      </c>
      <c r="E227" s="22">
        <f>Source!I154</f>
        <v>1</v>
      </c>
      <c r="F227" s="30">
        <f>IF(Source!AK154&lt;&gt; 0, Source!AK154,Source!AL154 + Source!AM154 + Source!AO154)</f>
        <v>1634.12</v>
      </c>
      <c r="G227" s="14"/>
      <c r="H227" s="30"/>
      <c r="I227" s="14" t="str">
        <f>Source!BO154</f>
        <v/>
      </c>
      <c r="J227" s="14"/>
      <c r="K227" s="30"/>
      <c r="L227" s="31"/>
      <c r="S227">
        <f>ROUND((Source!FX154/100)*((ROUND(Source!AF154*Source!I154, 0)+ROUND(Source!AE154*Source!I154, 0))), 0)</f>
        <v>1730</v>
      </c>
      <c r="T227">
        <f>Source!X154</f>
        <v>1730</v>
      </c>
      <c r="U227">
        <f>ROUND((Source!FY154/100)*((ROUND(Source!AF154*Source!I154, 0)+ROUND(Source!AE154*Source!I154, 0))), 0)</f>
        <v>1298</v>
      </c>
      <c r="V227">
        <f>Source!Y154</f>
        <v>1298</v>
      </c>
    </row>
    <row r="228" spans="1:26" ht="14.25" x14ac:dyDescent="0.2">
      <c r="A228" s="27"/>
      <c r="B228" s="28"/>
      <c r="C228" s="28" t="s">
        <v>1783</v>
      </c>
      <c r="D228" s="29"/>
      <c r="E228" s="22"/>
      <c r="F228" s="30">
        <f>Source!AO154</f>
        <v>1602.08</v>
      </c>
      <c r="G228" s="14" t="str">
        <f>Source!DG154</f>
        <v>)*1,35</v>
      </c>
      <c r="H228" s="30">
        <f>ROUND(Source!AF154*Source!I154, 0)</f>
        <v>2163</v>
      </c>
      <c r="I228" s="14"/>
      <c r="J228" s="14">
        <f>IF(Source!BA154&lt;&gt; 0, Source!BA154, 1)</f>
        <v>1</v>
      </c>
      <c r="K228" s="30">
        <f>Source!S154</f>
        <v>2163</v>
      </c>
      <c r="L228" s="31"/>
      <c r="R228">
        <f>H228</f>
        <v>2163</v>
      </c>
    </row>
    <row r="229" spans="1:26" ht="14.25" x14ac:dyDescent="0.2">
      <c r="A229" s="27"/>
      <c r="B229" s="28"/>
      <c r="C229" s="28" t="s">
        <v>1784</v>
      </c>
      <c r="D229" s="29"/>
      <c r="E229" s="22"/>
      <c r="F229" s="30">
        <f>Source!AL154</f>
        <v>32.04</v>
      </c>
      <c r="G229" s="14" t="str">
        <f>Source!DD154</f>
        <v/>
      </c>
      <c r="H229" s="30">
        <f>ROUND(Source!AC154*Source!I154, 0)</f>
        <v>32</v>
      </c>
      <c r="I229" s="14"/>
      <c r="J229" s="14">
        <f>IF(Source!BC154&lt;&gt; 0, Source!BC154, 1)</f>
        <v>1</v>
      </c>
      <c r="K229" s="30">
        <f>Source!P154</f>
        <v>32</v>
      </c>
      <c r="L229" s="31"/>
    </row>
    <row r="230" spans="1:26" ht="14.25" x14ac:dyDescent="0.2">
      <c r="A230" s="27"/>
      <c r="B230" s="28"/>
      <c r="C230" s="28" t="s">
        <v>1785</v>
      </c>
      <c r="D230" s="29" t="s">
        <v>1786</v>
      </c>
      <c r="E230" s="22">
        <f>Source!BZ154</f>
        <v>80</v>
      </c>
      <c r="F230" s="44"/>
      <c r="G230" s="14"/>
      <c r="H230" s="30">
        <f>SUM(S227:S232)</f>
        <v>1730</v>
      </c>
      <c r="I230" s="45"/>
      <c r="J230" s="15">
        <f>Source!AT154</f>
        <v>80</v>
      </c>
      <c r="K230" s="30">
        <f>SUM(T227:T232)</f>
        <v>1730</v>
      </c>
      <c r="L230" s="31"/>
    </row>
    <row r="231" spans="1:26" ht="14.25" x14ac:dyDescent="0.2">
      <c r="A231" s="27"/>
      <c r="B231" s="28"/>
      <c r="C231" s="28" t="s">
        <v>1787</v>
      </c>
      <c r="D231" s="29" t="s">
        <v>1786</v>
      </c>
      <c r="E231" s="22">
        <f>Source!CA154</f>
        <v>60</v>
      </c>
      <c r="F231" s="44"/>
      <c r="G231" s="14"/>
      <c r="H231" s="30">
        <f>SUM(U227:U232)</f>
        <v>1298</v>
      </c>
      <c r="I231" s="45"/>
      <c r="J231" s="15">
        <f>Source!AU154</f>
        <v>60</v>
      </c>
      <c r="K231" s="30">
        <f>SUM(V227:V232)</f>
        <v>1298</v>
      </c>
      <c r="L231" s="31"/>
    </row>
    <row r="232" spans="1:26" ht="14.25" x14ac:dyDescent="0.2">
      <c r="A232" s="33"/>
      <c r="B232" s="34"/>
      <c r="C232" s="34" t="s">
        <v>1788</v>
      </c>
      <c r="D232" s="35" t="s">
        <v>1789</v>
      </c>
      <c r="E232" s="36">
        <f>Source!AQ154</f>
        <v>124</v>
      </c>
      <c r="F232" s="37"/>
      <c r="G232" s="38" t="str">
        <f>Source!DI154</f>
        <v>)*1,35</v>
      </c>
      <c r="H232" s="37"/>
      <c r="I232" s="38"/>
      <c r="J232" s="38"/>
      <c r="K232" s="37"/>
      <c r="L232" s="47">
        <f>Source!U154</f>
        <v>167.4</v>
      </c>
    </row>
    <row r="233" spans="1:26" ht="15" x14ac:dyDescent="0.25">
      <c r="G233" s="67">
        <f>ROUND(Source!AC154*Source!I154, 0)+ROUND(Source!AF154*Source!I154, 0)+ROUND(Source!AD154*Source!I154, 0)+SUM(H230:H232)</f>
        <v>5223</v>
      </c>
      <c r="H233" s="67"/>
      <c r="J233" s="67">
        <f>Source!O154+SUM(K230:K232)</f>
        <v>5223</v>
      </c>
      <c r="K233" s="67"/>
      <c r="L233" s="32">
        <f>Source!U154</f>
        <v>167.4</v>
      </c>
      <c r="O233" s="40">
        <f>G233</f>
        <v>5223</v>
      </c>
      <c r="P233" s="40">
        <f>J233</f>
        <v>5223</v>
      </c>
      <c r="Q233" s="41">
        <f>L233</f>
        <v>167.4</v>
      </c>
      <c r="W233">
        <f>IF(Source!BI154&lt;=1,G233, 0)</f>
        <v>0</v>
      </c>
      <c r="X233">
        <f>IF(Source!BI154=2,G233, 0)</f>
        <v>5223</v>
      </c>
      <c r="Y233">
        <f>IF(Source!BI154=3,G233, 0)</f>
        <v>0</v>
      </c>
      <c r="Z233">
        <f>IF(Source!BI154=4,G233, 0)</f>
        <v>0</v>
      </c>
    </row>
    <row r="234" spans="1:26" ht="42.75" x14ac:dyDescent="0.2">
      <c r="A234" s="27" t="str">
        <f>Source!E155</f>
        <v>46</v>
      </c>
      <c r="B234" s="28" t="str">
        <f>Source!F155</f>
        <v>м10-02-041-3</v>
      </c>
      <c r="C234" s="28" t="str">
        <f>Source!G155</f>
        <v>Электрическая проверка и настройка канала ввода-вывода информации . Канал  АРМ  Администратора</v>
      </c>
      <c r="D234" s="29" t="str">
        <f>Source!H155</f>
        <v>шт.</v>
      </c>
      <c r="E234" s="22">
        <f>Source!I155</f>
        <v>1</v>
      </c>
      <c r="F234" s="30">
        <f>IF(Source!AK155&lt;&gt; 0, Source!AK155,Source!AL155 + Source!AM155 + Source!AO155)</f>
        <v>204.27</v>
      </c>
      <c r="G234" s="14"/>
      <c r="H234" s="30"/>
      <c r="I234" s="14" t="str">
        <f>Source!BO155</f>
        <v/>
      </c>
      <c r="J234" s="14"/>
      <c r="K234" s="30"/>
      <c r="L234" s="31"/>
      <c r="S234">
        <f>ROUND((Source!FX155/100)*((ROUND(Source!AF155*Source!I155, 0)+ROUND(Source!AE155*Source!I155, 0))), 0)</f>
        <v>216</v>
      </c>
      <c r="T234">
        <f>Source!X155</f>
        <v>216</v>
      </c>
      <c r="U234">
        <f>ROUND((Source!FY155/100)*((ROUND(Source!AF155*Source!I155, 0)+ROUND(Source!AE155*Source!I155, 0))), 0)</f>
        <v>162</v>
      </c>
      <c r="V234">
        <f>Source!Y155</f>
        <v>162</v>
      </c>
    </row>
    <row r="235" spans="1:26" ht="14.25" x14ac:dyDescent="0.2">
      <c r="A235" s="27"/>
      <c r="B235" s="28"/>
      <c r="C235" s="28" t="s">
        <v>1783</v>
      </c>
      <c r="D235" s="29"/>
      <c r="E235" s="22"/>
      <c r="F235" s="30">
        <f>Source!AO155</f>
        <v>200.26</v>
      </c>
      <c r="G235" s="14" t="str">
        <f>Source!DG155</f>
        <v>)*1,35</v>
      </c>
      <c r="H235" s="30">
        <f>ROUND(Source!AF155*Source!I155, 0)</f>
        <v>270</v>
      </c>
      <c r="I235" s="14"/>
      <c r="J235" s="14">
        <f>IF(Source!BA155&lt;&gt; 0, Source!BA155, 1)</f>
        <v>1</v>
      </c>
      <c r="K235" s="30">
        <f>Source!S155</f>
        <v>270</v>
      </c>
      <c r="L235" s="31"/>
      <c r="R235">
        <f>H235</f>
        <v>270</v>
      </c>
    </row>
    <row r="236" spans="1:26" ht="14.25" x14ac:dyDescent="0.2">
      <c r="A236" s="27"/>
      <c r="B236" s="28"/>
      <c r="C236" s="28" t="s">
        <v>1784</v>
      </c>
      <c r="D236" s="29"/>
      <c r="E236" s="22"/>
      <c r="F236" s="30">
        <f>Source!AL155</f>
        <v>4.01</v>
      </c>
      <c r="G236" s="14" t="str">
        <f>Source!DD155</f>
        <v/>
      </c>
      <c r="H236" s="30">
        <f>ROUND(Source!AC155*Source!I155, 0)</f>
        <v>4</v>
      </c>
      <c r="I236" s="14"/>
      <c r="J236" s="14">
        <f>IF(Source!BC155&lt;&gt; 0, Source!BC155, 1)</f>
        <v>1</v>
      </c>
      <c r="K236" s="30">
        <f>Source!P155</f>
        <v>4</v>
      </c>
      <c r="L236" s="31"/>
    </row>
    <row r="237" spans="1:26" ht="14.25" x14ac:dyDescent="0.2">
      <c r="A237" s="27"/>
      <c r="B237" s="28"/>
      <c r="C237" s="28" t="s">
        <v>1785</v>
      </c>
      <c r="D237" s="29" t="s">
        <v>1786</v>
      </c>
      <c r="E237" s="22">
        <f>Source!BZ155</f>
        <v>80</v>
      </c>
      <c r="F237" s="44"/>
      <c r="G237" s="14"/>
      <c r="H237" s="30">
        <f>SUM(S234:S239)</f>
        <v>216</v>
      </c>
      <c r="I237" s="45"/>
      <c r="J237" s="15">
        <f>Source!AT155</f>
        <v>80</v>
      </c>
      <c r="K237" s="30">
        <f>SUM(T234:T239)</f>
        <v>216</v>
      </c>
      <c r="L237" s="31"/>
    </row>
    <row r="238" spans="1:26" ht="14.25" x14ac:dyDescent="0.2">
      <c r="A238" s="27"/>
      <c r="B238" s="28"/>
      <c r="C238" s="28" t="s">
        <v>1787</v>
      </c>
      <c r="D238" s="29" t="s">
        <v>1786</v>
      </c>
      <c r="E238" s="22">
        <f>Source!CA155</f>
        <v>60</v>
      </c>
      <c r="F238" s="44"/>
      <c r="G238" s="14"/>
      <c r="H238" s="30">
        <f>SUM(U234:U239)</f>
        <v>162</v>
      </c>
      <c r="I238" s="45"/>
      <c r="J238" s="15">
        <f>Source!AU155</f>
        <v>60</v>
      </c>
      <c r="K238" s="30">
        <f>SUM(V234:V239)</f>
        <v>162</v>
      </c>
      <c r="L238" s="31"/>
    </row>
    <row r="239" spans="1:26" ht="14.25" x14ac:dyDescent="0.2">
      <c r="A239" s="33"/>
      <c r="B239" s="34"/>
      <c r="C239" s="34" t="s">
        <v>1788</v>
      </c>
      <c r="D239" s="35" t="s">
        <v>1789</v>
      </c>
      <c r="E239" s="36">
        <f>Source!AQ155</f>
        <v>15.5</v>
      </c>
      <c r="F239" s="37"/>
      <c r="G239" s="38" t="str">
        <f>Source!DI155</f>
        <v>)*1,35</v>
      </c>
      <c r="H239" s="37"/>
      <c r="I239" s="38"/>
      <c r="J239" s="38"/>
      <c r="K239" s="37"/>
      <c r="L239" s="47">
        <f>Source!U155</f>
        <v>20.925000000000001</v>
      </c>
    </row>
    <row r="240" spans="1:26" ht="15" x14ac:dyDescent="0.25">
      <c r="G240" s="67">
        <f>ROUND(Source!AC155*Source!I155, 0)+ROUND(Source!AF155*Source!I155, 0)+ROUND(Source!AD155*Source!I155, 0)+SUM(H237:H239)</f>
        <v>652</v>
      </c>
      <c r="H240" s="67"/>
      <c r="J240" s="67">
        <f>Source!O155+SUM(K237:K239)</f>
        <v>652</v>
      </c>
      <c r="K240" s="67"/>
      <c r="L240" s="32">
        <f>Source!U155</f>
        <v>20.925000000000001</v>
      </c>
      <c r="O240" s="40">
        <f>G240</f>
        <v>652</v>
      </c>
      <c r="P240" s="40">
        <f>J240</f>
        <v>652</v>
      </c>
      <c r="Q240" s="41">
        <f>L240</f>
        <v>20.925000000000001</v>
      </c>
      <c r="W240">
        <f>IF(Source!BI155&lt;=1,G240, 0)</f>
        <v>0</v>
      </c>
      <c r="X240">
        <f>IF(Source!BI155=2,G240, 0)</f>
        <v>652</v>
      </c>
      <c r="Y240">
        <f>IF(Source!BI155=3,G240, 0)</f>
        <v>0</v>
      </c>
      <c r="Z240">
        <f>IF(Source!BI155=4,G240, 0)</f>
        <v>0</v>
      </c>
    </row>
    <row r="241" spans="1:26" ht="28.5" x14ac:dyDescent="0.2">
      <c r="A241" s="27" t="str">
        <f>Source!E156</f>
        <v>47</v>
      </c>
      <c r="B241" s="28" t="str">
        <f>Source!F156</f>
        <v>м11-04-002-1</v>
      </c>
      <c r="C241" s="28" t="str">
        <f>Source!G156</f>
        <v>Аппарат настольный, масса до 0,015 т      Монитор 23.6". Samsung S24C550ML</v>
      </c>
      <c r="D241" s="29" t="str">
        <f>Source!H156</f>
        <v>шт.</v>
      </c>
      <c r="E241" s="22">
        <f>Source!I156</f>
        <v>1</v>
      </c>
      <c r="F241" s="30">
        <f>IF(Source!AK156&lt;&gt; 0, Source!AK156,Source!AL156 + Source!AM156 + Source!AO156)</f>
        <v>22.92</v>
      </c>
      <c r="G241" s="14"/>
      <c r="H241" s="30"/>
      <c r="I241" s="14" t="str">
        <f>Source!BO156</f>
        <v/>
      </c>
      <c r="J241" s="14"/>
      <c r="K241" s="30"/>
      <c r="L241" s="31"/>
      <c r="S241">
        <f>ROUND((Source!FX156/100)*((ROUND(Source!AF156*Source!I156, 0)+ROUND(Source!AE156*Source!I156, 0))), 0)</f>
        <v>11</v>
      </c>
      <c r="T241">
        <f>Source!X156</f>
        <v>11</v>
      </c>
      <c r="U241">
        <f>ROUND((Source!FY156/100)*((ROUND(Source!AF156*Source!I156, 0)+ROUND(Source!AE156*Source!I156, 0))), 0)</f>
        <v>8</v>
      </c>
      <c r="V241">
        <f>Source!Y156</f>
        <v>8</v>
      </c>
    </row>
    <row r="242" spans="1:26" ht="14.25" x14ac:dyDescent="0.2">
      <c r="A242" s="27"/>
      <c r="B242" s="28"/>
      <c r="C242" s="28" t="s">
        <v>1783</v>
      </c>
      <c r="D242" s="29"/>
      <c r="E242" s="22"/>
      <c r="F242" s="30">
        <f>Source!AO156</f>
        <v>8.7899999999999991</v>
      </c>
      <c r="G242" s="14" t="str">
        <f>Source!DG156</f>
        <v>)*1,35</v>
      </c>
      <c r="H242" s="30">
        <f>ROUND(Source!AF156*Source!I156, 0)</f>
        <v>12</v>
      </c>
      <c r="I242" s="14"/>
      <c r="J242" s="14">
        <f>IF(Source!BA156&lt;&gt; 0, Source!BA156, 1)</f>
        <v>1</v>
      </c>
      <c r="K242" s="30">
        <f>Source!S156</f>
        <v>12</v>
      </c>
      <c r="L242" s="31"/>
      <c r="R242">
        <f>H242</f>
        <v>12</v>
      </c>
    </row>
    <row r="243" spans="1:26" ht="14.25" x14ac:dyDescent="0.2">
      <c r="A243" s="27"/>
      <c r="B243" s="28"/>
      <c r="C243" s="28" t="s">
        <v>83</v>
      </c>
      <c r="D243" s="29"/>
      <c r="E243" s="22"/>
      <c r="F243" s="30">
        <f>Source!AM156</f>
        <v>13.95</v>
      </c>
      <c r="G243" s="14" t="str">
        <f>Source!DE156</f>
        <v>)*1,35</v>
      </c>
      <c r="H243" s="30">
        <f>ROUND(Source!AD156*Source!I156, 0)</f>
        <v>19</v>
      </c>
      <c r="I243" s="14"/>
      <c r="J243" s="14">
        <f>IF(Source!BB156&lt;&gt; 0, Source!BB156, 1)</f>
        <v>1</v>
      </c>
      <c r="K243" s="30">
        <f>Source!Q156</f>
        <v>19</v>
      </c>
      <c r="L243" s="31"/>
    </row>
    <row r="244" spans="1:26" ht="14.25" x14ac:dyDescent="0.2">
      <c r="A244" s="27"/>
      <c r="B244" s="28"/>
      <c r="C244" s="28" t="s">
        <v>1785</v>
      </c>
      <c r="D244" s="29" t="s">
        <v>1786</v>
      </c>
      <c r="E244" s="22">
        <f>Source!BZ156</f>
        <v>92</v>
      </c>
      <c r="F244" s="44"/>
      <c r="G244" s="14"/>
      <c r="H244" s="30">
        <f>SUM(S241:S246)</f>
        <v>11</v>
      </c>
      <c r="I244" s="45"/>
      <c r="J244" s="15">
        <f>Source!AT156</f>
        <v>92</v>
      </c>
      <c r="K244" s="30">
        <f>SUM(T241:T246)</f>
        <v>11</v>
      </c>
      <c r="L244" s="31"/>
    </row>
    <row r="245" spans="1:26" ht="14.25" x14ac:dyDescent="0.2">
      <c r="A245" s="27"/>
      <c r="B245" s="28"/>
      <c r="C245" s="28" t="s">
        <v>1787</v>
      </c>
      <c r="D245" s="29" t="s">
        <v>1786</v>
      </c>
      <c r="E245" s="22">
        <f>Source!CA156</f>
        <v>65</v>
      </c>
      <c r="F245" s="44"/>
      <c r="G245" s="14"/>
      <c r="H245" s="30">
        <f>SUM(U241:U246)</f>
        <v>8</v>
      </c>
      <c r="I245" s="45"/>
      <c r="J245" s="15">
        <f>Source!AU156</f>
        <v>65</v>
      </c>
      <c r="K245" s="30">
        <f>SUM(V241:V246)</f>
        <v>8</v>
      </c>
      <c r="L245" s="31"/>
    </row>
    <row r="246" spans="1:26" ht="14.25" x14ac:dyDescent="0.2">
      <c r="A246" s="33"/>
      <c r="B246" s="34"/>
      <c r="C246" s="34" t="s">
        <v>1788</v>
      </c>
      <c r="D246" s="35" t="s">
        <v>1789</v>
      </c>
      <c r="E246" s="36">
        <f>Source!AQ156</f>
        <v>1.03</v>
      </c>
      <c r="F246" s="37"/>
      <c r="G246" s="38" t="str">
        <f>Source!DI156</f>
        <v>)*1,35</v>
      </c>
      <c r="H246" s="37"/>
      <c r="I246" s="38"/>
      <c r="J246" s="38"/>
      <c r="K246" s="37"/>
      <c r="L246" s="47">
        <f>Source!U156</f>
        <v>1.3905000000000001</v>
      </c>
    </row>
    <row r="247" spans="1:26" ht="15" x14ac:dyDescent="0.25">
      <c r="G247" s="67">
        <f>ROUND(Source!AC156*Source!I156, 0)+ROUND(Source!AF156*Source!I156, 0)+ROUND(Source!AD156*Source!I156, 0)+SUM(H244:H246)</f>
        <v>50</v>
      </c>
      <c r="H247" s="67"/>
      <c r="J247" s="67">
        <f>Source!O156+SUM(K244:K246)</f>
        <v>50</v>
      </c>
      <c r="K247" s="67"/>
      <c r="L247" s="32">
        <f>Source!U156</f>
        <v>1.3905000000000001</v>
      </c>
      <c r="O247" s="40">
        <f>G247</f>
        <v>50</v>
      </c>
      <c r="P247" s="40">
        <f>J247</f>
        <v>50</v>
      </c>
      <c r="Q247" s="41">
        <f>L247</f>
        <v>1.3905000000000001</v>
      </c>
      <c r="W247">
        <f>IF(Source!BI156&lt;=1,G247, 0)</f>
        <v>0</v>
      </c>
      <c r="X247">
        <f>IF(Source!BI156=2,G247, 0)</f>
        <v>50</v>
      </c>
      <c r="Y247">
        <f>IF(Source!BI156=3,G247, 0)</f>
        <v>0</v>
      </c>
      <c r="Z247">
        <f>IF(Source!BI156=4,G247, 0)</f>
        <v>0</v>
      </c>
    </row>
    <row r="248" spans="1:26" ht="57" x14ac:dyDescent="0.2">
      <c r="A248" s="27" t="str">
        <f>Source!E157</f>
        <v>48</v>
      </c>
      <c r="B248" s="28" t="str">
        <f>Source!F157</f>
        <v>м11-04-028-1</v>
      </c>
      <c r="C248" s="28" t="str">
        <f>Source!G157</f>
        <v>Включение в аппаратуру разъемов штепсельных, количество контактов в разъеме до 14 шт. Кабель  DVI-D Dual Link, Telecom 5 м</v>
      </c>
      <c r="D248" s="29" t="str">
        <f>Source!H157</f>
        <v>1 разъем</v>
      </c>
      <c r="E248" s="22">
        <f>Source!I157</f>
        <v>1</v>
      </c>
      <c r="F248" s="30">
        <f>IF(Source!AK157&lt;&gt; 0, Source!AK157,Source!AL157 + Source!AM157 + Source!AO157)</f>
        <v>2.11</v>
      </c>
      <c r="G248" s="14"/>
      <c r="H248" s="30"/>
      <c r="I248" s="14" t="str">
        <f>Source!BO157</f>
        <v/>
      </c>
      <c r="J248" s="14"/>
      <c r="K248" s="30"/>
      <c r="L248" s="31"/>
      <c r="S248">
        <f>ROUND((Source!FX157/100)*((ROUND(Source!AF157*Source!I157, 0)+ROUND(Source!AE157*Source!I157, 0))), 0)</f>
        <v>3</v>
      </c>
      <c r="T248">
        <f>Source!X157</f>
        <v>3</v>
      </c>
      <c r="U248">
        <f>ROUND((Source!FY157/100)*((ROUND(Source!AF157*Source!I157, 0)+ROUND(Source!AE157*Source!I157, 0))), 0)</f>
        <v>2</v>
      </c>
      <c r="V248">
        <f>Source!Y157</f>
        <v>2</v>
      </c>
    </row>
    <row r="249" spans="1:26" ht="14.25" x14ac:dyDescent="0.2">
      <c r="A249" s="27"/>
      <c r="B249" s="28"/>
      <c r="C249" s="28" t="s">
        <v>1783</v>
      </c>
      <c r="D249" s="29"/>
      <c r="E249" s="22"/>
      <c r="F249" s="30">
        <f>Source!AO157</f>
        <v>2.0699999999999998</v>
      </c>
      <c r="G249" s="14" t="str">
        <f>Source!DG157</f>
        <v>)*1,35</v>
      </c>
      <c r="H249" s="30">
        <f>ROUND(Source!AF157*Source!I157, 0)</f>
        <v>3</v>
      </c>
      <c r="I249" s="14"/>
      <c r="J249" s="14">
        <f>IF(Source!BA157&lt;&gt; 0, Source!BA157, 1)</f>
        <v>1</v>
      </c>
      <c r="K249" s="30">
        <f>Source!S157</f>
        <v>3</v>
      </c>
      <c r="L249" s="31"/>
      <c r="R249">
        <f>H249</f>
        <v>3</v>
      </c>
    </row>
    <row r="250" spans="1:26" ht="14.25" x14ac:dyDescent="0.2">
      <c r="A250" s="27"/>
      <c r="B250" s="28"/>
      <c r="C250" s="28" t="s">
        <v>1785</v>
      </c>
      <c r="D250" s="29" t="s">
        <v>1786</v>
      </c>
      <c r="E250" s="22">
        <f>Source!BZ157</f>
        <v>92</v>
      </c>
      <c r="F250" s="44"/>
      <c r="G250" s="14"/>
      <c r="H250" s="30">
        <f>SUM(S248:S252)</f>
        <v>3</v>
      </c>
      <c r="I250" s="45"/>
      <c r="J250" s="15">
        <f>Source!AT157</f>
        <v>92</v>
      </c>
      <c r="K250" s="30">
        <f>SUM(T248:T252)</f>
        <v>3</v>
      </c>
      <c r="L250" s="31"/>
    </row>
    <row r="251" spans="1:26" ht="14.25" x14ac:dyDescent="0.2">
      <c r="A251" s="27"/>
      <c r="B251" s="28"/>
      <c r="C251" s="28" t="s">
        <v>1787</v>
      </c>
      <c r="D251" s="29" t="s">
        <v>1786</v>
      </c>
      <c r="E251" s="22">
        <f>Source!CA157</f>
        <v>65</v>
      </c>
      <c r="F251" s="44"/>
      <c r="G251" s="14"/>
      <c r="H251" s="30">
        <f>SUM(U248:U252)</f>
        <v>2</v>
      </c>
      <c r="I251" s="45"/>
      <c r="J251" s="15">
        <f>Source!AU157</f>
        <v>65</v>
      </c>
      <c r="K251" s="30">
        <f>SUM(V248:V252)</f>
        <v>2</v>
      </c>
      <c r="L251" s="31"/>
    </row>
    <row r="252" spans="1:26" ht="14.25" x14ac:dyDescent="0.2">
      <c r="A252" s="33"/>
      <c r="B252" s="34"/>
      <c r="C252" s="34" t="s">
        <v>1788</v>
      </c>
      <c r="D252" s="35" t="s">
        <v>1789</v>
      </c>
      <c r="E252" s="36">
        <f>Source!AQ157</f>
        <v>0.22</v>
      </c>
      <c r="F252" s="37"/>
      <c r="G252" s="38" t="str">
        <f>Source!DI157</f>
        <v>)*1,35</v>
      </c>
      <c r="H252" s="37"/>
      <c r="I252" s="38"/>
      <c r="J252" s="38"/>
      <c r="K252" s="37"/>
      <c r="L252" s="47">
        <f>Source!U157</f>
        <v>0.29700000000000004</v>
      </c>
    </row>
    <row r="253" spans="1:26" ht="15" x14ac:dyDescent="0.25">
      <c r="G253" s="67">
        <f>ROUND(Source!AC157*Source!I157, 0)+ROUND(Source!AF157*Source!I157, 0)+ROUND(Source!AD157*Source!I157, 0)+SUM(H250:H252)</f>
        <v>8</v>
      </c>
      <c r="H253" s="67"/>
      <c r="J253" s="67">
        <f>Source!O157+SUM(K250:K252)</f>
        <v>8</v>
      </c>
      <c r="K253" s="67"/>
      <c r="L253" s="32">
        <f>Source!U157</f>
        <v>0.29700000000000004</v>
      </c>
      <c r="O253" s="40">
        <f>G253</f>
        <v>8</v>
      </c>
      <c r="P253" s="40">
        <f>J253</f>
        <v>8</v>
      </c>
      <c r="Q253" s="41">
        <f>L253</f>
        <v>0.29700000000000004</v>
      </c>
      <c r="W253">
        <f>IF(Source!BI157&lt;=1,G253, 0)</f>
        <v>0</v>
      </c>
      <c r="X253">
        <f>IF(Source!BI157=2,G253, 0)</f>
        <v>8</v>
      </c>
      <c r="Y253">
        <f>IF(Source!BI157=3,G253, 0)</f>
        <v>0</v>
      </c>
      <c r="Z253">
        <f>IF(Source!BI157=4,G253, 0)</f>
        <v>0</v>
      </c>
    </row>
    <row r="254" spans="1:26" ht="28.5" x14ac:dyDescent="0.2">
      <c r="A254" s="27" t="str">
        <f>Source!E158</f>
        <v>49</v>
      </c>
      <c r="B254" s="28" t="str">
        <f>Source!F158</f>
        <v>м11-04-002-1</v>
      </c>
      <c r="C254" s="28" t="str">
        <f>Source!G158</f>
        <v>Аппарат настольный, масса до 0,015 т          Сетевой фильтр  APC P5BV P5BV-RS</v>
      </c>
      <c r="D254" s="29" t="str">
        <f>Source!H158</f>
        <v>шт.</v>
      </c>
      <c r="E254" s="22">
        <f>Source!I158</f>
        <v>1</v>
      </c>
      <c r="F254" s="30">
        <f>IF(Source!AK158&lt;&gt; 0, Source!AK158,Source!AL158 + Source!AM158 + Source!AO158)</f>
        <v>22.92</v>
      </c>
      <c r="G254" s="14"/>
      <c r="H254" s="30"/>
      <c r="I254" s="14" t="str">
        <f>Source!BO158</f>
        <v/>
      </c>
      <c r="J254" s="14"/>
      <c r="K254" s="30"/>
      <c r="L254" s="31"/>
      <c r="S254">
        <f>ROUND((Source!FX158/100)*((ROUND(Source!AF158*Source!I158, 0)+ROUND(Source!AE158*Source!I158, 0))), 0)</f>
        <v>11</v>
      </c>
      <c r="T254">
        <f>Source!X158</f>
        <v>11</v>
      </c>
      <c r="U254">
        <f>ROUND((Source!FY158/100)*((ROUND(Source!AF158*Source!I158, 0)+ROUND(Source!AE158*Source!I158, 0))), 0)</f>
        <v>8</v>
      </c>
      <c r="V254">
        <f>Source!Y158</f>
        <v>8</v>
      </c>
    </row>
    <row r="255" spans="1:26" ht="14.25" x14ac:dyDescent="0.2">
      <c r="A255" s="27"/>
      <c r="B255" s="28"/>
      <c r="C255" s="28" t="s">
        <v>1783</v>
      </c>
      <c r="D255" s="29"/>
      <c r="E255" s="22"/>
      <c r="F255" s="30">
        <f>Source!AO158</f>
        <v>8.7899999999999991</v>
      </c>
      <c r="G255" s="14" t="str">
        <f>Source!DG158</f>
        <v>)*1,35</v>
      </c>
      <c r="H255" s="30">
        <f>ROUND(Source!AF158*Source!I158, 0)</f>
        <v>12</v>
      </c>
      <c r="I255" s="14"/>
      <c r="J255" s="14">
        <f>IF(Source!BA158&lt;&gt; 0, Source!BA158, 1)</f>
        <v>1</v>
      </c>
      <c r="K255" s="30">
        <f>Source!S158</f>
        <v>12</v>
      </c>
      <c r="L255" s="31"/>
      <c r="R255">
        <f>H255</f>
        <v>12</v>
      </c>
    </row>
    <row r="256" spans="1:26" ht="14.25" x14ac:dyDescent="0.2">
      <c r="A256" s="27"/>
      <c r="B256" s="28"/>
      <c r="C256" s="28" t="s">
        <v>83</v>
      </c>
      <c r="D256" s="29"/>
      <c r="E256" s="22"/>
      <c r="F256" s="30">
        <f>Source!AM158</f>
        <v>13.95</v>
      </c>
      <c r="G256" s="14" t="str">
        <f>Source!DE158</f>
        <v>)*1,35</v>
      </c>
      <c r="H256" s="30">
        <f>ROUND(Source!AD158*Source!I158, 0)</f>
        <v>19</v>
      </c>
      <c r="I256" s="14"/>
      <c r="J256" s="14">
        <f>IF(Source!BB158&lt;&gt; 0, Source!BB158, 1)</f>
        <v>1</v>
      </c>
      <c r="K256" s="30">
        <f>Source!Q158</f>
        <v>19</v>
      </c>
      <c r="L256" s="31"/>
    </row>
    <row r="257" spans="1:26" ht="14.25" x14ac:dyDescent="0.2">
      <c r="A257" s="27"/>
      <c r="B257" s="28"/>
      <c r="C257" s="28" t="s">
        <v>1785</v>
      </c>
      <c r="D257" s="29" t="s">
        <v>1786</v>
      </c>
      <c r="E257" s="22">
        <f>Source!BZ158</f>
        <v>92</v>
      </c>
      <c r="F257" s="44"/>
      <c r="G257" s="14"/>
      <c r="H257" s="30">
        <f>SUM(S254:S259)</f>
        <v>11</v>
      </c>
      <c r="I257" s="45"/>
      <c r="J257" s="15">
        <f>Source!AT158</f>
        <v>92</v>
      </c>
      <c r="K257" s="30">
        <f>SUM(T254:T259)</f>
        <v>11</v>
      </c>
      <c r="L257" s="31"/>
    </row>
    <row r="258" spans="1:26" ht="14.25" x14ac:dyDescent="0.2">
      <c r="A258" s="27"/>
      <c r="B258" s="28"/>
      <c r="C258" s="28" t="s">
        <v>1787</v>
      </c>
      <c r="D258" s="29" t="s">
        <v>1786</v>
      </c>
      <c r="E258" s="22">
        <f>Source!CA158</f>
        <v>65</v>
      </c>
      <c r="F258" s="44"/>
      <c r="G258" s="14"/>
      <c r="H258" s="30">
        <f>SUM(U254:U259)</f>
        <v>8</v>
      </c>
      <c r="I258" s="45"/>
      <c r="J258" s="15">
        <f>Source!AU158</f>
        <v>65</v>
      </c>
      <c r="K258" s="30">
        <f>SUM(V254:V259)</f>
        <v>8</v>
      </c>
      <c r="L258" s="31"/>
    </row>
    <row r="259" spans="1:26" ht="14.25" x14ac:dyDescent="0.2">
      <c r="A259" s="33"/>
      <c r="B259" s="34"/>
      <c r="C259" s="34" t="s">
        <v>1788</v>
      </c>
      <c r="D259" s="35" t="s">
        <v>1789</v>
      </c>
      <c r="E259" s="36">
        <f>Source!AQ158</f>
        <v>1.03</v>
      </c>
      <c r="F259" s="37"/>
      <c r="G259" s="38" t="str">
        <f>Source!DI158</f>
        <v>)*1,35</v>
      </c>
      <c r="H259" s="37"/>
      <c r="I259" s="38"/>
      <c r="J259" s="38"/>
      <c r="K259" s="37"/>
      <c r="L259" s="47">
        <f>Source!U158</f>
        <v>1.3905000000000001</v>
      </c>
    </row>
    <row r="260" spans="1:26" ht="15" x14ac:dyDescent="0.25">
      <c r="G260" s="67">
        <f>ROUND(Source!AC158*Source!I158, 0)+ROUND(Source!AF158*Source!I158, 0)+ROUND(Source!AD158*Source!I158, 0)+SUM(H257:H259)</f>
        <v>50</v>
      </c>
      <c r="H260" s="67"/>
      <c r="J260" s="67">
        <f>Source!O158+SUM(K257:K259)</f>
        <v>50</v>
      </c>
      <c r="K260" s="67"/>
      <c r="L260" s="32">
        <f>Source!U158</f>
        <v>1.3905000000000001</v>
      </c>
      <c r="O260" s="40">
        <f>G260</f>
        <v>50</v>
      </c>
      <c r="P260" s="40">
        <f>J260</f>
        <v>50</v>
      </c>
      <c r="Q260" s="41">
        <f>L260</f>
        <v>1.3905000000000001</v>
      </c>
      <c r="W260">
        <f>IF(Source!BI158&lt;=1,G260, 0)</f>
        <v>0</v>
      </c>
      <c r="X260">
        <f>IF(Source!BI158=2,G260, 0)</f>
        <v>50</v>
      </c>
      <c r="Y260">
        <f>IF(Source!BI158=3,G260, 0)</f>
        <v>0</v>
      </c>
      <c r="Z260">
        <f>IF(Source!BI158=4,G260, 0)</f>
        <v>0</v>
      </c>
    </row>
    <row r="261" spans="1:26" ht="42.75" x14ac:dyDescent="0.2">
      <c r="A261" s="27" t="str">
        <f>Source!E159</f>
        <v>50</v>
      </c>
      <c r="B261" s="28" t="str">
        <f>Source!F159</f>
        <v>м11-04-005-1</v>
      </c>
      <c r="C261" s="28" t="str">
        <f>Source!G159</f>
        <v>Пульт, рабочее место, масса до 0,3 т. Рабочая станция HP Z620 E5-2620v2  АРМ Оператора (диспетчера)</v>
      </c>
      <c r="D261" s="29" t="str">
        <f>Source!H159</f>
        <v>шт.</v>
      </c>
      <c r="E261" s="22">
        <f>Source!I159</f>
        <v>3</v>
      </c>
      <c r="F261" s="30">
        <f>IF(Source!AK159&lt;&gt; 0, Source!AK159,Source!AL159 + Source!AM159 + Source!AO159)</f>
        <v>332.49</v>
      </c>
      <c r="G261" s="14"/>
      <c r="H261" s="30"/>
      <c r="I261" s="14" t="str">
        <f>Source!BO159</f>
        <v/>
      </c>
      <c r="J261" s="14"/>
      <c r="K261" s="30"/>
      <c r="L261" s="31"/>
      <c r="S261">
        <f>ROUND((Source!FX159/100)*((ROUND(Source!AF159*Source!I159, 0)+ROUND(Source!AE159*Source!I159, 0))), 0)</f>
        <v>698</v>
      </c>
      <c r="T261">
        <f>Source!X159</f>
        <v>698</v>
      </c>
      <c r="U261">
        <f>ROUND((Source!FY159/100)*((ROUND(Source!AF159*Source!I159, 0)+ROUND(Source!AE159*Source!I159, 0))), 0)</f>
        <v>493</v>
      </c>
      <c r="V261">
        <f>Source!Y159</f>
        <v>493</v>
      </c>
    </row>
    <row r="262" spans="1:26" ht="14.25" x14ac:dyDescent="0.2">
      <c r="A262" s="27"/>
      <c r="B262" s="28"/>
      <c r="C262" s="28" t="s">
        <v>1783</v>
      </c>
      <c r="D262" s="29"/>
      <c r="E262" s="22"/>
      <c r="F262" s="30">
        <f>Source!AO159</f>
        <v>181.19</v>
      </c>
      <c r="G262" s="14" t="str">
        <f>Source!DG159</f>
        <v>)*1,35</v>
      </c>
      <c r="H262" s="30">
        <f>ROUND(Source!AF159*Source!I159, 0)</f>
        <v>735</v>
      </c>
      <c r="I262" s="14"/>
      <c r="J262" s="14">
        <f>IF(Source!BA159&lt;&gt; 0, Source!BA159, 1)</f>
        <v>1</v>
      </c>
      <c r="K262" s="30">
        <f>Source!S159</f>
        <v>735</v>
      </c>
      <c r="L262" s="31"/>
      <c r="R262">
        <f>H262</f>
        <v>735</v>
      </c>
    </row>
    <row r="263" spans="1:26" ht="14.25" x14ac:dyDescent="0.2">
      <c r="A263" s="27"/>
      <c r="B263" s="28"/>
      <c r="C263" s="28" t="s">
        <v>83</v>
      </c>
      <c r="D263" s="29"/>
      <c r="E263" s="22"/>
      <c r="F263" s="30">
        <f>Source!AM159</f>
        <v>104.3</v>
      </c>
      <c r="G263" s="14" t="str">
        <f>Source!DE159</f>
        <v>)*1,35</v>
      </c>
      <c r="H263" s="30">
        <f>ROUND(Source!AD159*Source!I159, 0)</f>
        <v>423</v>
      </c>
      <c r="I263" s="14"/>
      <c r="J263" s="14">
        <f>IF(Source!BB159&lt;&gt; 0, Source!BB159, 1)</f>
        <v>1</v>
      </c>
      <c r="K263" s="30">
        <f>Source!Q159</f>
        <v>423</v>
      </c>
      <c r="L263" s="31"/>
    </row>
    <row r="264" spans="1:26" ht="14.25" x14ac:dyDescent="0.2">
      <c r="A264" s="27"/>
      <c r="B264" s="28"/>
      <c r="C264" s="28" t="s">
        <v>1790</v>
      </c>
      <c r="D264" s="29"/>
      <c r="E264" s="22"/>
      <c r="F264" s="30">
        <f>Source!AN159</f>
        <v>5.81</v>
      </c>
      <c r="G264" s="14" t="str">
        <f>Source!DF159</f>
        <v>)*1,35</v>
      </c>
      <c r="H264" s="48">
        <f>ROUND(Source!AE159*Source!I159, 0)</f>
        <v>24</v>
      </c>
      <c r="I264" s="14"/>
      <c r="J264" s="14">
        <f>IF(Source!BS159&lt;&gt; 0, Source!BS159, 1)</f>
        <v>1</v>
      </c>
      <c r="K264" s="48">
        <f>Source!R159</f>
        <v>24</v>
      </c>
      <c r="L264" s="31"/>
      <c r="R264">
        <f>H264</f>
        <v>24</v>
      </c>
    </row>
    <row r="265" spans="1:26" ht="14.25" x14ac:dyDescent="0.2">
      <c r="A265" s="27"/>
      <c r="B265" s="28"/>
      <c r="C265" s="28" t="s">
        <v>1784</v>
      </c>
      <c r="D265" s="29"/>
      <c r="E265" s="22"/>
      <c r="F265" s="30">
        <f>Source!AL159</f>
        <v>47</v>
      </c>
      <c r="G265" s="14" t="str">
        <f>Source!DD159</f>
        <v/>
      </c>
      <c r="H265" s="30">
        <f>ROUND(Source!AC159*Source!I159, 0)</f>
        <v>141</v>
      </c>
      <c r="I265" s="14"/>
      <c r="J265" s="14">
        <f>IF(Source!BC159&lt;&gt; 0, Source!BC159, 1)</f>
        <v>1</v>
      </c>
      <c r="K265" s="30">
        <f>Source!P159</f>
        <v>141</v>
      </c>
      <c r="L265" s="31"/>
    </row>
    <row r="266" spans="1:26" ht="14.25" x14ac:dyDescent="0.2">
      <c r="A266" s="27"/>
      <c r="B266" s="28"/>
      <c r="C266" s="28" t="s">
        <v>1785</v>
      </c>
      <c r="D266" s="29" t="s">
        <v>1786</v>
      </c>
      <c r="E266" s="22">
        <f>Source!BZ159</f>
        <v>92</v>
      </c>
      <c r="F266" s="44"/>
      <c r="G266" s="14"/>
      <c r="H266" s="30">
        <f>SUM(S261:S268)</f>
        <v>698</v>
      </c>
      <c r="I266" s="45"/>
      <c r="J266" s="15">
        <f>Source!AT159</f>
        <v>92</v>
      </c>
      <c r="K266" s="30">
        <f>SUM(T261:T268)</f>
        <v>698</v>
      </c>
      <c r="L266" s="31"/>
    </row>
    <row r="267" spans="1:26" ht="14.25" x14ac:dyDescent="0.2">
      <c r="A267" s="27"/>
      <c r="B267" s="28"/>
      <c r="C267" s="28" t="s">
        <v>1787</v>
      </c>
      <c r="D267" s="29" t="s">
        <v>1786</v>
      </c>
      <c r="E267" s="22">
        <f>Source!CA159</f>
        <v>65</v>
      </c>
      <c r="F267" s="44"/>
      <c r="G267" s="14"/>
      <c r="H267" s="30">
        <f>SUM(U261:U268)</f>
        <v>493</v>
      </c>
      <c r="I267" s="45"/>
      <c r="J267" s="15">
        <f>Source!AU159</f>
        <v>65</v>
      </c>
      <c r="K267" s="30">
        <f>SUM(V261:V268)</f>
        <v>493</v>
      </c>
      <c r="L267" s="31"/>
    </row>
    <row r="268" spans="1:26" ht="14.25" x14ac:dyDescent="0.2">
      <c r="A268" s="33"/>
      <c r="B268" s="34"/>
      <c r="C268" s="34" t="s">
        <v>1788</v>
      </c>
      <c r="D268" s="35" t="s">
        <v>1789</v>
      </c>
      <c r="E268" s="36">
        <f>Source!AQ159</f>
        <v>20.2</v>
      </c>
      <c r="F268" s="37"/>
      <c r="G268" s="38" t="str">
        <f>Source!DI159</f>
        <v>)*1,35</v>
      </c>
      <c r="H268" s="37"/>
      <c r="I268" s="38"/>
      <c r="J268" s="38"/>
      <c r="K268" s="37"/>
      <c r="L268" s="47">
        <f>Source!U159</f>
        <v>81.81</v>
      </c>
    </row>
    <row r="269" spans="1:26" ht="15" x14ac:dyDescent="0.25">
      <c r="G269" s="67">
        <f>ROUND(Source!AC159*Source!I159, 0)+ROUND(Source!AF159*Source!I159, 0)+ROUND(Source!AD159*Source!I159, 0)+SUM(H266:H268)</f>
        <v>2490</v>
      </c>
      <c r="H269" s="67"/>
      <c r="J269" s="67">
        <f>Source!O159+SUM(K266:K268)</f>
        <v>2490</v>
      </c>
      <c r="K269" s="67"/>
      <c r="L269" s="32">
        <f>Source!U159</f>
        <v>81.81</v>
      </c>
      <c r="O269" s="40">
        <f>G269</f>
        <v>2490</v>
      </c>
      <c r="P269" s="40">
        <f>J269</f>
        <v>2490</v>
      </c>
      <c r="Q269" s="41">
        <f>L269</f>
        <v>81.81</v>
      </c>
      <c r="W269">
        <f>IF(Source!BI159&lt;=1,G269, 0)</f>
        <v>0</v>
      </c>
      <c r="X269">
        <f>IF(Source!BI159=2,G269, 0)</f>
        <v>2490</v>
      </c>
      <c r="Y269">
        <f>IF(Source!BI159=3,G269, 0)</f>
        <v>0</v>
      </c>
      <c r="Z269">
        <f>IF(Source!BI159=4,G269, 0)</f>
        <v>0</v>
      </c>
    </row>
    <row r="270" spans="1:26" ht="42.75" x14ac:dyDescent="0.2">
      <c r="A270" s="27" t="str">
        <f>Source!E160</f>
        <v>51</v>
      </c>
      <c r="B270" s="28" t="str">
        <f>Source!F160</f>
        <v>м11-04-008-1</v>
      </c>
      <c r="C270" s="28" t="str">
        <f>Source!G160</f>
        <v>Съемные и выдвижные блоки (модули, ячейки, ТЭЗ), масса до 5 кг. Видеокарта PCI-E 2048 МБ</v>
      </c>
      <c r="D270" s="29" t="str">
        <f>Source!H160</f>
        <v>1  ШТ.</v>
      </c>
      <c r="E270" s="22">
        <f>Source!I160</f>
        <v>3</v>
      </c>
      <c r="F270" s="30">
        <f>IF(Source!AK160&lt;&gt; 0, Source!AK160,Source!AL160 + Source!AM160 + Source!AO160)</f>
        <v>9.9499999999999993</v>
      </c>
      <c r="G270" s="14"/>
      <c r="H270" s="30"/>
      <c r="I270" s="14" t="str">
        <f>Source!BO160</f>
        <v/>
      </c>
      <c r="J270" s="14"/>
      <c r="K270" s="30"/>
      <c r="L270" s="31"/>
      <c r="S270">
        <f>ROUND((Source!FX160/100)*((ROUND(Source!AF160*Source!I160, 0)+ROUND(Source!AE160*Source!I160, 0))), 0)</f>
        <v>33</v>
      </c>
      <c r="T270">
        <f>Source!X160</f>
        <v>33</v>
      </c>
      <c r="U270">
        <f>ROUND((Source!FY160/100)*((ROUND(Source!AF160*Source!I160, 0)+ROUND(Source!AE160*Source!I160, 0))), 0)</f>
        <v>23</v>
      </c>
      <c r="V270">
        <f>Source!Y160</f>
        <v>23</v>
      </c>
    </row>
    <row r="271" spans="1:26" ht="14.25" x14ac:dyDescent="0.2">
      <c r="A271" s="27"/>
      <c r="B271" s="28"/>
      <c r="C271" s="28" t="s">
        <v>1783</v>
      </c>
      <c r="D271" s="29"/>
      <c r="E271" s="22"/>
      <c r="F271" s="30">
        <f>Source!AO160</f>
        <v>8.9</v>
      </c>
      <c r="G271" s="14" t="str">
        <f>Source!DG160</f>
        <v>)*1,35</v>
      </c>
      <c r="H271" s="30">
        <f>ROUND(Source!AF160*Source!I160, 0)</f>
        <v>36</v>
      </c>
      <c r="I271" s="14"/>
      <c r="J271" s="14">
        <f>IF(Source!BA160&lt;&gt; 0, Source!BA160, 1)</f>
        <v>1</v>
      </c>
      <c r="K271" s="30">
        <f>Source!S160</f>
        <v>36</v>
      </c>
      <c r="L271" s="31"/>
      <c r="R271">
        <f>H271</f>
        <v>36</v>
      </c>
    </row>
    <row r="272" spans="1:26" ht="14.25" x14ac:dyDescent="0.2">
      <c r="A272" s="27"/>
      <c r="B272" s="28"/>
      <c r="C272" s="28" t="s">
        <v>83</v>
      </c>
      <c r="D272" s="29"/>
      <c r="E272" s="22"/>
      <c r="F272" s="30">
        <f>Source!AM160</f>
        <v>0.87</v>
      </c>
      <c r="G272" s="14" t="str">
        <f>Source!DE160</f>
        <v>)*1,35</v>
      </c>
      <c r="H272" s="30">
        <f>ROUND(Source!AD160*Source!I160, 0)</f>
        <v>3</v>
      </c>
      <c r="I272" s="14"/>
      <c r="J272" s="14">
        <f>IF(Source!BB160&lt;&gt; 0, Source!BB160, 1)</f>
        <v>1</v>
      </c>
      <c r="K272" s="30">
        <f>Source!Q160</f>
        <v>3</v>
      </c>
      <c r="L272" s="31"/>
    </row>
    <row r="273" spans="1:26" ht="14.25" x14ac:dyDescent="0.2">
      <c r="A273" s="27"/>
      <c r="B273" s="28"/>
      <c r="C273" s="28" t="s">
        <v>1785</v>
      </c>
      <c r="D273" s="29" t="s">
        <v>1786</v>
      </c>
      <c r="E273" s="22">
        <f>Source!BZ160</f>
        <v>92</v>
      </c>
      <c r="F273" s="44"/>
      <c r="G273" s="14"/>
      <c r="H273" s="30">
        <f>SUM(S270:S275)</f>
        <v>33</v>
      </c>
      <c r="I273" s="45"/>
      <c r="J273" s="15">
        <f>Source!AT160</f>
        <v>92</v>
      </c>
      <c r="K273" s="30">
        <f>SUM(T270:T275)</f>
        <v>33</v>
      </c>
      <c r="L273" s="31"/>
    </row>
    <row r="274" spans="1:26" ht="14.25" x14ac:dyDescent="0.2">
      <c r="A274" s="27"/>
      <c r="B274" s="28"/>
      <c r="C274" s="28" t="s">
        <v>1787</v>
      </c>
      <c r="D274" s="29" t="s">
        <v>1786</v>
      </c>
      <c r="E274" s="22">
        <f>Source!CA160</f>
        <v>65</v>
      </c>
      <c r="F274" s="44"/>
      <c r="G274" s="14"/>
      <c r="H274" s="30">
        <f>SUM(U270:U275)</f>
        <v>23</v>
      </c>
      <c r="I274" s="45"/>
      <c r="J274" s="15">
        <f>Source!AU160</f>
        <v>65</v>
      </c>
      <c r="K274" s="30">
        <f>SUM(V270:V275)</f>
        <v>23</v>
      </c>
      <c r="L274" s="31"/>
    </row>
    <row r="275" spans="1:26" ht="14.25" x14ac:dyDescent="0.2">
      <c r="A275" s="33"/>
      <c r="B275" s="34"/>
      <c r="C275" s="34" t="s">
        <v>1788</v>
      </c>
      <c r="D275" s="35" t="s">
        <v>1789</v>
      </c>
      <c r="E275" s="36">
        <f>Source!AQ160</f>
        <v>1.03</v>
      </c>
      <c r="F275" s="37"/>
      <c r="G275" s="38" t="str">
        <f>Source!DI160</f>
        <v>)*1,35</v>
      </c>
      <c r="H275" s="37"/>
      <c r="I275" s="38"/>
      <c r="J275" s="38"/>
      <c r="K275" s="37"/>
      <c r="L275" s="47">
        <f>Source!U160</f>
        <v>4.1715</v>
      </c>
    </row>
    <row r="276" spans="1:26" ht="15" x14ac:dyDescent="0.25">
      <c r="G276" s="67">
        <f>ROUND(Source!AC160*Source!I160, 0)+ROUND(Source!AF160*Source!I160, 0)+ROUND(Source!AD160*Source!I160, 0)+SUM(H273:H275)</f>
        <v>95</v>
      </c>
      <c r="H276" s="67"/>
      <c r="J276" s="67">
        <f>Source!O160+SUM(K273:K275)</f>
        <v>95</v>
      </c>
      <c r="K276" s="67"/>
      <c r="L276" s="32">
        <f>Source!U160</f>
        <v>4.1715</v>
      </c>
      <c r="O276" s="40">
        <f>G276</f>
        <v>95</v>
      </c>
      <c r="P276" s="40">
        <f>J276</f>
        <v>95</v>
      </c>
      <c r="Q276" s="41">
        <f>L276</f>
        <v>4.1715</v>
      </c>
      <c r="W276">
        <f>IF(Source!BI160&lt;=1,G276, 0)</f>
        <v>0</v>
      </c>
      <c r="X276">
        <f>IF(Source!BI160=2,G276, 0)</f>
        <v>95</v>
      </c>
      <c r="Y276">
        <f>IF(Source!BI160=3,G276, 0)</f>
        <v>0</v>
      </c>
      <c r="Z276">
        <f>IF(Source!BI160=4,G276, 0)</f>
        <v>0</v>
      </c>
    </row>
    <row r="277" spans="1:26" ht="71.25" x14ac:dyDescent="0.2">
      <c r="A277" s="27" t="str">
        <f>Source!E161</f>
        <v>52</v>
      </c>
      <c r="B277" s="28" t="str">
        <f>Source!F161</f>
        <v>м10-02-041-2</v>
      </c>
      <c r="C277" s="28" t="str">
        <f>Source!G161</f>
        <v>Электрическая проверка и настройка устройства автоматического ввода программ.  Электическая проверка  и настройка Рабочей станции  для АРМ  Оператора (диспетчера)</v>
      </c>
      <c r="D277" s="29" t="str">
        <f>Source!H161</f>
        <v>компл.</v>
      </c>
      <c r="E277" s="22">
        <f>Source!I161</f>
        <v>3</v>
      </c>
      <c r="F277" s="30">
        <f>IF(Source!AK161&lt;&gt; 0, Source!AK161,Source!AL161 + Source!AM161 + Source!AO161)</f>
        <v>1634.12</v>
      </c>
      <c r="G277" s="14"/>
      <c r="H277" s="30"/>
      <c r="I277" s="14" t="str">
        <f>Source!BO161</f>
        <v/>
      </c>
      <c r="J277" s="14"/>
      <c r="K277" s="30"/>
      <c r="L277" s="31"/>
      <c r="S277">
        <f>ROUND((Source!FX161/100)*((ROUND(Source!AF161*Source!I161, 0)+ROUND(Source!AE161*Source!I161, 0))), 0)</f>
        <v>5191</v>
      </c>
      <c r="T277">
        <f>Source!X161</f>
        <v>5191</v>
      </c>
      <c r="U277">
        <f>ROUND((Source!FY161/100)*((ROUND(Source!AF161*Source!I161, 0)+ROUND(Source!AE161*Source!I161, 0))), 0)</f>
        <v>3893</v>
      </c>
      <c r="V277">
        <f>Source!Y161</f>
        <v>3893</v>
      </c>
    </row>
    <row r="278" spans="1:26" ht="14.25" x14ac:dyDescent="0.2">
      <c r="A278" s="27"/>
      <c r="B278" s="28"/>
      <c r="C278" s="28" t="s">
        <v>1783</v>
      </c>
      <c r="D278" s="29"/>
      <c r="E278" s="22"/>
      <c r="F278" s="30">
        <f>Source!AO161</f>
        <v>1602.08</v>
      </c>
      <c r="G278" s="14" t="str">
        <f>Source!DG161</f>
        <v>)*1,35</v>
      </c>
      <c r="H278" s="30">
        <f>ROUND(Source!AF161*Source!I161, 0)</f>
        <v>6489</v>
      </c>
      <c r="I278" s="14"/>
      <c r="J278" s="14">
        <f>IF(Source!BA161&lt;&gt; 0, Source!BA161, 1)</f>
        <v>1</v>
      </c>
      <c r="K278" s="30">
        <f>Source!S161</f>
        <v>6489</v>
      </c>
      <c r="L278" s="31"/>
      <c r="R278">
        <f>H278</f>
        <v>6489</v>
      </c>
    </row>
    <row r="279" spans="1:26" ht="14.25" x14ac:dyDescent="0.2">
      <c r="A279" s="27"/>
      <c r="B279" s="28"/>
      <c r="C279" s="28" t="s">
        <v>1784</v>
      </c>
      <c r="D279" s="29"/>
      <c r="E279" s="22"/>
      <c r="F279" s="30">
        <f>Source!AL161</f>
        <v>32.04</v>
      </c>
      <c r="G279" s="14" t="str">
        <f>Source!DD161</f>
        <v/>
      </c>
      <c r="H279" s="30">
        <f>ROUND(Source!AC161*Source!I161, 0)</f>
        <v>96</v>
      </c>
      <c r="I279" s="14"/>
      <c r="J279" s="14">
        <f>IF(Source!BC161&lt;&gt; 0, Source!BC161, 1)</f>
        <v>1</v>
      </c>
      <c r="K279" s="30">
        <f>Source!P161</f>
        <v>96</v>
      </c>
      <c r="L279" s="31"/>
    </row>
    <row r="280" spans="1:26" ht="14.25" x14ac:dyDescent="0.2">
      <c r="A280" s="27"/>
      <c r="B280" s="28"/>
      <c r="C280" s="28" t="s">
        <v>1785</v>
      </c>
      <c r="D280" s="29" t="s">
        <v>1786</v>
      </c>
      <c r="E280" s="22">
        <f>Source!BZ161</f>
        <v>80</v>
      </c>
      <c r="F280" s="44"/>
      <c r="G280" s="14"/>
      <c r="H280" s="30">
        <f>SUM(S277:S282)</f>
        <v>5191</v>
      </c>
      <c r="I280" s="45"/>
      <c r="J280" s="15">
        <f>Source!AT161</f>
        <v>80</v>
      </c>
      <c r="K280" s="30">
        <f>SUM(T277:T282)</f>
        <v>5191</v>
      </c>
      <c r="L280" s="31"/>
    </row>
    <row r="281" spans="1:26" ht="14.25" x14ac:dyDescent="0.2">
      <c r="A281" s="27"/>
      <c r="B281" s="28"/>
      <c r="C281" s="28" t="s">
        <v>1787</v>
      </c>
      <c r="D281" s="29" t="s">
        <v>1786</v>
      </c>
      <c r="E281" s="22">
        <f>Source!CA161</f>
        <v>60</v>
      </c>
      <c r="F281" s="44"/>
      <c r="G281" s="14"/>
      <c r="H281" s="30">
        <f>SUM(U277:U282)</f>
        <v>3893</v>
      </c>
      <c r="I281" s="45"/>
      <c r="J281" s="15">
        <f>Source!AU161</f>
        <v>60</v>
      </c>
      <c r="K281" s="30">
        <f>SUM(V277:V282)</f>
        <v>3893</v>
      </c>
      <c r="L281" s="31"/>
    </row>
    <row r="282" spans="1:26" ht="14.25" x14ac:dyDescent="0.2">
      <c r="A282" s="33"/>
      <c r="B282" s="34"/>
      <c r="C282" s="34" t="s">
        <v>1788</v>
      </c>
      <c r="D282" s="35" t="s">
        <v>1789</v>
      </c>
      <c r="E282" s="36">
        <f>Source!AQ161</f>
        <v>124</v>
      </c>
      <c r="F282" s="37"/>
      <c r="G282" s="38" t="str">
        <f>Source!DI161</f>
        <v>)*1,35</v>
      </c>
      <c r="H282" s="37"/>
      <c r="I282" s="38"/>
      <c r="J282" s="38"/>
      <c r="K282" s="37"/>
      <c r="L282" s="47">
        <f>Source!U161</f>
        <v>502.20000000000005</v>
      </c>
    </row>
    <row r="283" spans="1:26" ht="15" x14ac:dyDescent="0.25">
      <c r="G283" s="67">
        <f>ROUND(Source!AC161*Source!I161, 0)+ROUND(Source!AF161*Source!I161, 0)+ROUND(Source!AD161*Source!I161, 0)+SUM(H280:H282)</f>
        <v>15669</v>
      </c>
      <c r="H283" s="67"/>
      <c r="J283" s="67">
        <f>Source!O161+SUM(K280:K282)</f>
        <v>15669</v>
      </c>
      <c r="K283" s="67"/>
      <c r="L283" s="32">
        <f>Source!U161</f>
        <v>502.20000000000005</v>
      </c>
      <c r="O283" s="40">
        <f>G283</f>
        <v>15669</v>
      </c>
      <c r="P283" s="40">
        <f>J283</f>
        <v>15669</v>
      </c>
      <c r="Q283" s="41">
        <f>L283</f>
        <v>502.20000000000005</v>
      </c>
      <c r="W283">
        <f>IF(Source!BI161&lt;=1,G283, 0)</f>
        <v>0</v>
      </c>
      <c r="X283">
        <f>IF(Source!BI161=2,G283, 0)</f>
        <v>15669</v>
      </c>
      <c r="Y283">
        <f>IF(Source!BI161=3,G283, 0)</f>
        <v>0</v>
      </c>
      <c r="Z283">
        <f>IF(Source!BI161=4,G283, 0)</f>
        <v>0</v>
      </c>
    </row>
    <row r="284" spans="1:26" ht="42.75" x14ac:dyDescent="0.2">
      <c r="A284" s="27" t="str">
        <f>Source!E162</f>
        <v>53</v>
      </c>
      <c r="B284" s="28" t="str">
        <f>Source!F162</f>
        <v>м10-02-041-3</v>
      </c>
      <c r="C284" s="28" t="str">
        <f>Source!G162</f>
        <v>Электрическая проверка и настройка канала ввода-вывода информации . Канал  АРМ  Оператора</v>
      </c>
      <c r="D284" s="29" t="str">
        <f>Source!H162</f>
        <v>шт.</v>
      </c>
      <c r="E284" s="22">
        <f>Source!I162</f>
        <v>3</v>
      </c>
      <c r="F284" s="30">
        <f>IF(Source!AK162&lt;&gt; 0, Source!AK162,Source!AL162 + Source!AM162 + Source!AO162)</f>
        <v>204.27</v>
      </c>
      <c r="G284" s="14"/>
      <c r="H284" s="30"/>
      <c r="I284" s="14" t="str">
        <f>Source!BO162</f>
        <v/>
      </c>
      <c r="J284" s="14"/>
      <c r="K284" s="30"/>
      <c r="L284" s="31"/>
      <c r="S284">
        <f>ROUND((Source!FX162/100)*((ROUND(Source!AF162*Source!I162, 0)+ROUND(Source!AE162*Source!I162, 0))), 0)</f>
        <v>648</v>
      </c>
      <c r="T284">
        <f>Source!X162</f>
        <v>648</v>
      </c>
      <c r="U284">
        <f>ROUND((Source!FY162/100)*((ROUND(Source!AF162*Source!I162, 0)+ROUND(Source!AE162*Source!I162, 0))), 0)</f>
        <v>486</v>
      </c>
      <c r="V284">
        <f>Source!Y162</f>
        <v>486</v>
      </c>
    </row>
    <row r="285" spans="1:26" ht="14.25" x14ac:dyDescent="0.2">
      <c r="A285" s="27"/>
      <c r="B285" s="28"/>
      <c r="C285" s="28" t="s">
        <v>1783</v>
      </c>
      <c r="D285" s="29"/>
      <c r="E285" s="22"/>
      <c r="F285" s="30">
        <f>Source!AO162</f>
        <v>200.26</v>
      </c>
      <c r="G285" s="14" t="str">
        <f>Source!DG162</f>
        <v>)*1,35</v>
      </c>
      <c r="H285" s="30">
        <f>ROUND(Source!AF162*Source!I162, 0)</f>
        <v>810</v>
      </c>
      <c r="I285" s="14"/>
      <c r="J285" s="14">
        <f>IF(Source!BA162&lt;&gt; 0, Source!BA162, 1)</f>
        <v>1</v>
      </c>
      <c r="K285" s="30">
        <f>Source!S162</f>
        <v>810</v>
      </c>
      <c r="L285" s="31"/>
      <c r="R285">
        <f>H285</f>
        <v>810</v>
      </c>
    </row>
    <row r="286" spans="1:26" ht="14.25" x14ac:dyDescent="0.2">
      <c r="A286" s="27"/>
      <c r="B286" s="28"/>
      <c r="C286" s="28" t="s">
        <v>1784</v>
      </c>
      <c r="D286" s="29"/>
      <c r="E286" s="22"/>
      <c r="F286" s="30">
        <f>Source!AL162</f>
        <v>4.01</v>
      </c>
      <c r="G286" s="14" t="str">
        <f>Source!DD162</f>
        <v/>
      </c>
      <c r="H286" s="30">
        <f>ROUND(Source!AC162*Source!I162, 0)</f>
        <v>12</v>
      </c>
      <c r="I286" s="14"/>
      <c r="J286" s="14">
        <f>IF(Source!BC162&lt;&gt; 0, Source!BC162, 1)</f>
        <v>1</v>
      </c>
      <c r="K286" s="30">
        <f>Source!P162</f>
        <v>12</v>
      </c>
      <c r="L286" s="31"/>
    </row>
    <row r="287" spans="1:26" ht="14.25" x14ac:dyDescent="0.2">
      <c r="A287" s="27"/>
      <c r="B287" s="28"/>
      <c r="C287" s="28" t="s">
        <v>1785</v>
      </c>
      <c r="D287" s="29" t="s">
        <v>1786</v>
      </c>
      <c r="E287" s="22">
        <f>Source!BZ162</f>
        <v>80</v>
      </c>
      <c r="F287" s="44"/>
      <c r="G287" s="14"/>
      <c r="H287" s="30">
        <f>SUM(S284:S289)</f>
        <v>648</v>
      </c>
      <c r="I287" s="45"/>
      <c r="J287" s="15">
        <f>Source!AT162</f>
        <v>80</v>
      </c>
      <c r="K287" s="30">
        <f>SUM(T284:T289)</f>
        <v>648</v>
      </c>
      <c r="L287" s="31"/>
    </row>
    <row r="288" spans="1:26" ht="14.25" x14ac:dyDescent="0.2">
      <c r="A288" s="27"/>
      <c r="B288" s="28"/>
      <c r="C288" s="28" t="s">
        <v>1787</v>
      </c>
      <c r="D288" s="29" t="s">
        <v>1786</v>
      </c>
      <c r="E288" s="22">
        <f>Source!CA162</f>
        <v>60</v>
      </c>
      <c r="F288" s="44"/>
      <c r="G288" s="14"/>
      <c r="H288" s="30">
        <f>SUM(U284:U289)</f>
        <v>486</v>
      </c>
      <c r="I288" s="45"/>
      <c r="J288" s="15">
        <f>Source!AU162</f>
        <v>60</v>
      </c>
      <c r="K288" s="30">
        <f>SUM(V284:V289)</f>
        <v>486</v>
      </c>
      <c r="L288" s="31"/>
    </row>
    <row r="289" spans="1:26" ht="14.25" x14ac:dyDescent="0.2">
      <c r="A289" s="33"/>
      <c r="B289" s="34"/>
      <c r="C289" s="34" t="s">
        <v>1788</v>
      </c>
      <c r="D289" s="35" t="s">
        <v>1789</v>
      </c>
      <c r="E289" s="36">
        <f>Source!AQ162</f>
        <v>15.5</v>
      </c>
      <c r="F289" s="37"/>
      <c r="G289" s="38" t="str">
        <f>Source!DI162</f>
        <v>)*1,35</v>
      </c>
      <c r="H289" s="37"/>
      <c r="I289" s="38"/>
      <c r="J289" s="38"/>
      <c r="K289" s="37"/>
      <c r="L289" s="47">
        <f>Source!U162</f>
        <v>62.775000000000006</v>
      </c>
    </row>
    <row r="290" spans="1:26" ht="15" x14ac:dyDescent="0.25">
      <c r="G290" s="67">
        <f>ROUND(Source!AC162*Source!I162, 0)+ROUND(Source!AF162*Source!I162, 0)+ROUND(Source!AD162*Source!I162, 0)+SUM(H287:H289)</f>
        <v>1956</v>
      </c>
      <c r="H290" s="67"/>
      <c r="J290" s="67">
        <f>Source!O162+SUM(K287:K289)</f>
        <v>1956</v>
      </c>
      <c r="K290" s="67"/>
      <c r="L290" s="32">
        <f>Source!U162</f>
        <v>62.775000000000006</v>
      </c>
      <c r="O290" s="40">
        <f>G290</f>
        <v>1956</v>
      </c>
      <c r="P290" s="40">
        <f>J290</f>
        <v>1956</v>
      </c>
      <c r="Q290" s="41">
        <f>L290</f>
        <v>62.775000000000006</v>
      </c>
      <c r="W290">
        <f>IF(Source!BI162&lt;=1,G290, 0)</f>
        <v>0</v>
      </c>
      <c r="X290">
        <f>IF(Source!BI162=2,G290, 0)</f>
        <v>1956</v>
      </c>
      <c r="Y290">
        <f>IF(Source!BI162=3,G290, 0)</f>
        <v>0</v>
      </c>
      <c r="Z290">
        <f>IF(Source!BI162=4,G290, 0)</f>
        <v>0</v>
      </c>
    </row>
    <row r="291" spans="1:26" ht="28.5" x14ac:dyDescent="0.2">
      <c r="A291" s="27" t="str">
        <f>Source!E163</f>
        <v>54</v>
      </c>
      <c r="B291" s="28" t="str">
        <f>Source!F163</f>
        <v>м11-04-002-1</v>
      </c>
      <c r="C291" s="28" t="str">
        <f>Source!G163</f>
        <v>Аппарат настольный, масса до 0,015 т      Монитор 23.6". Samsung S24C550ML</v>
      </c>
      <c r="D291" s="29" t="str">
        <f>Source!H163</f>
        <v>шт.</v>
      </c>
      <c r="E291" s="22">
        <f>Source!I163</f>
        <v>6</v>
      </c>
      <c r="F291" s="30">
        <f>IF(Source!AK163&lt;&gt; 0, Source!AK163,Source!AL163 + Source!AM163 + Source!AO163)</f>
        <v>22.92</v>
      </c>
      <c r="G291" s="14"/>
      <c r="H291" s="30"/>
      <c r="I291" s="14" t="str">
        <f>Source!BO163</f>
        <v/>
      </c>
      <c r="J291" s="14"/>
      <c r="K291" s="30"/>
      <c r="L291" s="31"/>
      <c r="S291">
        <f>ROUND((Source!FX163/100)*((ROUND(Source!AF163*Source!I163, 0)+ROUND(Source!AE163*Source!I163, 0))), 0)</f>
        <v>66</v>
      </c>
      <c r="T291">
        <f>Source!X163</f>
        <v>66</v>
      </c>
      <c r="U291">
        <f>ROUND((Source!FY163/100)*((ROUND(Source!AF163*Source!I163, 0)+ROUND(Source!AE163*Source!I163, 0))), 0)</f>
        <v>47</v>
      </c>
      <c r="V291">
        <f>Source!Y163</f>
        <v>47</v>
      </c>
    </row>
    <row r="292" spans="1:26" ht="14.25" x14ac:dyDescent="0.2">
      <c r="A292" s="27"/>
      <c r="B292" s="28"/>
      <c r="C292" s="28" t="s">
        <v>1783</v>
      </c>
      <c r="D292" s="29"/>
      <c r="E292" s="22"/>
      <c r="F292" s="30">
        <f>Source!AO163</f>
        <v>8.7899999999999991</v>
      </c>
      <c r="G292" s="14" t="str">
        <f>Source!DG163</f>
        <v>)*1,35</v>
      </c>
      <c r="H292" s="30">
        <f>ROUND(Source!AF163*Source!I163, 0)</f>
        <v>72</v>
      </c>
      <c r="I292" s="14"/>
      <c r="J292" s="14">
        <f>IF(Source!BA163&lt;&gt; 0, Source!BA163, 1)</f>
        <v>1</v>
      </c>
      <c r="K292" s="30">
        <f>Source!S163</f>
        <v>72</v>
      </c>
      <c r="L292" s="31"/>
      <c r="R292">
        <f>H292</f>
        <v>72</v>
      </c>
    </row>
    <row r="293" spans="1:26" ht="14.25" x14ac:dyDescent="0.2">
      <c r="A293" s="27"/>
      <c r="B293" s="28"/>
      <c r="C293" s="28" t="s">
        <v>83</v>
      </c>
      <c r="D293" s="29"/>
      <c r="E293" s="22"/>
      <c r="F293" s="30">
        <f>Source!AM163</f>
        <v>13.95</v>
      </c>
      <c r="G293" s="14" t="str">
        <f>Source!DE163</f>
        <v>)*1,35</v>
      </c>
      <c r="H293" s="30">
        <f>ROUND(Source!AD163*Source!I163, 0)</f>
        <v>114</v>
      </c>
      <c r="I293" s="14"/>
      <c r="J293" s="14">
        <f>IF(Source!BB163&lt;&gt; 0, Source!BB163, 1)</f>
        <v>1</v>
      </c>
      <c r="K293" s="30">
        <f>Source!Q163</f>
        <v>114</v>
      </c>
      <c r="L293" s="31"/>
    </row>
    <row r="294" spans="1:26" ht="14.25" x14ac:dyDescent="0.2">
      <c r="A294" s="27"/>
      <c r="B294" s="28"/>
      <c r="C294" s="28" t="s">
        <v>1785</v>
      </c>
      <c r="D294" s="29" t="s">
        <v>1786</v>
      </c>
      <c r="E294" s="22">
        <f>Source!BZ163</f>
        <v>92</v>
      </c>
      <c r="F294" s="44"/>
      <c r="G294" s="14"/>
      <c r="H294" s="30">
        <f>SUM(S291:S296)</f>
        <v>66</v>
      </c>
      <c r="I294" s="45"/>
      <c r="J294" s="15">
        <f>Source!AT163</f>
        <v>92</v>
      </c>
      <c r="K294" s="30">
        <f>SUM(T291:T296)</f>
        <v>66</v>
      </c>
      <c r="L294" s="31"/>
    </row>
    <row r="295" spans="1:26" ht="14.25" x14ac:dyDescent="0.2">
      <c r="A295" s="27"/>
      <c r="B295" s="28"/>
      <c r="C295" s="28" t="s">
        <v>1787</v>
      </c>
      <c r="D295" s="29" t="s">
        <v>1786</v>
      </c>
      <c r="E295" s="22">
        <f>Source!CA163</f>
        <v>65</v>
      </c>
      <c r="F295" s="44"/>
      <c r="G295" s="14"/>
      <c r="H295" s="30">
        <f>SUM(U291:U296)</f>
        <v>47</v>
      </c>
      <c r="I295" s="45"/>
      <c r="J295" s="15">
        <f>Source!AU163</f>
        <v>65</v>
      </c>
      <c r="K295" s="30">
        <f>SUM(V291:V296)</f>
        <v>47</v>
      </c>
      <c r="L295" s="31"/>
    </row>
    <row r="296" spans="1:26" ht="14.25" x14ac:dyDescent="0.2">
      <c r="A296" s="33"/>
      <c r="B296" s="34"/>
      <c r="C296" s="34" t="s">
        <v>1788</v>
      </c>
      <c r="D296" s="35" t="s">
        <v>1789</v>
      </c>
      <c r="E296" s="36">
        <f>Source!AQ163</f>
        <v>1.03</v>
      </c>
      <c r="F296" s="37"/>
      <c r="G296" s="38" t="str">
        <f>Source!DI163</f>
        <v>)*1,35</v>
      </c>
      <c r="H296" s="37"/>
      <c r="I296" s="38"/>
      <c r="J296" s="38"/>
      <c r="K296" s="37"/>
      <c r="L296" s="47">
        <f>Source!U163</f>
        <v>8.343</v>
      </c>
    </row>
    <row r="297" spans="1:26" ht="15" x14ac:dyDescent="0.25">
      <c r="G297" s="67">
        <f>ROUND(Source!AC163*Source!I163, 0)+ROUND(Source!AF163*Source!I163, 0)+ROUND(Source!AD163*Source!I163, 0)+SUM(H294:H296)</f>
        <v>299</v>
      </c>
      <c r="H297" s="67"/>
      <c r="J297" s="67">
        <f>Source!O163+SUM(K294:K296)</f>
        <v>299</v>
      </c>
      <c r="K297" s="67"/>
      <c r="L297" s="32">
        <f>Source!U163</f>
        <v>8.343</v>
      </c>
      <c r="O297" s="40">
        <f>G297</f>
        <v>299</v>
      </c>
      <c r="P297" s="40">
        <f>J297</f>
        <v>299</v>
      </c>
      <c r="Q297" s="41">
        <f>L297</f>
        <v>8.343</v>
      </c>
      <c r="W297">
        <f>IF(Source!BI163&lt;=1,G297, 0)</f>
        <v>0</v>
      </c>
      <c r="X297">
        <f>IF(Source!BI163=2,G297, 0)</f>
        <v>299</v>
      </c>
      <c r="Y297">
        <f>IF(Source!BI163=3,G297, 0)</f>
        <v>0</v>
      </c>
      <c r="Z297">
        <f>IF(Source!BI163=4,G297, 0)</f>
        <v>0</v>
      </c>
    </row>
    <row r="298" spans="1:26" ht="57" x14ac:dyDescent="0.2">
      <c r="A298" s="27" t="str">
        <f>Source!E164</f>
        <v>55</v>
      </c>
      <c r="B298" s="28" t="str">
        <f>Source!F164</f>
        <v>м11-04-028-1</v>
      </c>
      <c r="C298" s="28" t="str">
        <f>Source!G164</f>
        <v>Включение в аппаратуру разъемов штепсельных, количество контактов в разъеме до 14 шт. Кабель  DVI-D Dual Link, Telecom 5 м</v>
      </c>
      <c r="D298" s="29" t="str">
        <f>Source!H164</f>
        <v>1 разъем</v>
      </c>
      <c r="E298" s="22">
        <f>Source!I164</f>
        <v>6</v>
      </c>
      <c r="F298" s="30">
        <f>IF(Source!AK164&lt;&gt; 0, Source!AK164,Source!AL164 + Source!AM164 + Source!AO164)</f>
        <v>2.11</v>
      </c>
      <c r="G298" s="14"/>
      <c r="H298" s="30"/>
      <c r="I298" s="14" t="str">
        <f>Source!BO164</f>
        <v/>
      </c>
      <c r="J298" s="14"/>
      <c r="K298" s="30"/>
      <c r="L298" s="31"/>
      <c r="S298">
        <f>ROUND((Source!FX164/100)*((ROUND(Source!AF164*Source!I164, 0)+ROUND(Source!AE164*Source!I164, 0))), 0)</f>
        <v>17</v>
      </c>
      <c r="T298">
        <f>Source!X164</f>
        <v>17</v>
      </c>
      <c r="U298">
        <f>ROUND((Source!FY164/100)*((ROUND(Source!AF164*Source!I164, 0)+ROUND(Source!AE164*Source!I164, 0))), 0)</f>
        <v>12</v>
      </c>
      <c r="V298">
        <f>Source!Y164</f>
        <v>12</v>
      </c>
    </row>
    <row r="299" spans="1:26" ht="14.25" x14ac:dyDescent="0.2">
      <c r="A299" s="27"/>
      <c r="B299" s="28"/>
      <c r="C299" s="28" t="s">
        <v>1783</v>
      </c>
      <c r="D299" s="29"/>
      <c r="E299" s="22"/>
      <c r="F299" s="30">
        <f>Source!AO164</f>
        <v>2.0699999999999998</v>
      </c>
      <c r="G299" s="14" t="str">
        <f>Source!DG164</f>
        <v>)*1,35</v>
      </c>
      <c r="H299" s="30">
        <f>ROUND(Source!AF164*Source!I164, 0)</f>
        <v>18</v>
      </c>
      <c r="I299" s="14"/>
      <c r="J299" s="14">
        <f>IF(Source!BA164&lt;&gt; 0, Source!BA164, 1)</f>
        <v>1</v>
      </c>
      <c r="K299" s="30">
        <f>Source!S164</f>
        <v>18</v>
      </c>
      <c r="L299" s="31"/>
      <c r="R299">
        <f>H299</f>
        <v>18</v>
      </c>
    </row>
    <row r="300" spans="1:26" ht="14.25" x14ac:dyDescent="0.2">
      <c r="A300" s="27"/>
      <c r="B300" s="28"/>
      <c r="C300" s="28" t="s">
        <v>1785</v>
      </c>
      <c r="D300" s="29" t="s">
        <v>1786</v>
      </c>
      <c r="E300" s="22">
        <f>Source!BZ164</f>
        <v>92</v>
      </c>
      <c r="F300" s="44"/>
      <c r="G300" s="14"/>
      <c r="H300" s="30">
        <f>SUM(S298:S302)</f>
        <v>17</v>
      </c>
      <c r="I300" s="45"/>
      <c r="J300" s="15">
        <f>Source!AT164</f>
        <v>92</v>
      </c>
      <c r="K300" s="30">
        <f>SUM(T298:T302)</f>
        <v>17</v>
      </c>
      <c r="L300" s="31"/>
    </row>
    <row r="301" spans="1:26" ht="14.25" x14ac:dyDescent="0.2">
      <c r="A301" s="27"/>
      <c r="B301" s="28"/>
      <c r="C301" s="28" t="s">
        <v>1787</v>
      </c>
      <c r="D301" s="29" t="s">
        <v>1786</v>
      </c>
      <c r="E301" s="22">
        <f>Source!CA164</f>
        <v>65</v>
      </c>
      <c r="F301" s="44"/>
      <c r="G301" s="14"/>
      <c r="H301" s="30">
        <f>SUM(U298:U302)</f>
        <v>12</v>
      </c>
      <c r="I301" s="45"/>
      <c r="J301" s="15">
        <f>Source!AU164</f>
        <v>65</v>
      </c>
      <c r="K301" s="30">
        <f>SUM(V298:V302)</f>
        <v>12</v>
      </c>
      <c r="L301" s="31"/>
    </row>
    <row r="302" spans="1:26" ht="14.25" x14ac:dyDescent="0.2">
      <c r="A302" s="33"/>
      <c r="B302" s="34"/>
      <c r="C302" s="34" t="s">
        <v>1788</v>
      </c>
      <c r="D302" s="35" t="s">
        <v>1789</v>
      </c>
      <c r="E302" s="36">
        <f>Source!AQ164</f>
        <v>0.22</v>
      </c>
      <c r="F302" s="37"/>
      <c r="G302" s="38" t="str">
        <f>Source!DI164</f>
        <v>)*1,35</v>
      </c>
      <c r="H302" s="37"/>
      <c r="I302" s="38"/>
      <c r="J302" s="38"/>
      <c r="K302" s="37"/>
      <c r="L302" s="47">
        <f>Source!U164</f>
        <v>1.7820000000000003</v>
      </c>
    </row>
    <row r="303" spans="1:26" ht="15" x14ac:dyDescent="0.25">
      <c r="G303" s="67">
        <f>ROUND(Source!AC164*Source!I164, 0)+ROUND(Source!AF164*Source!I164, 0)+ROUND(Source!AD164*Source!I164, 0)+SUM(H300:H302)</f>
        <v>47</v>
      </c>
      <c r="H303" s="67"/>
      <c r="J303" s="67">
        <f>Source!O164+SUM(K300:K302)</f>
        <v>47</v>
      </c>
      <c r="K303" s="67"/>
      <c r="L303" s="32">
        <f>Source!U164</f>
        <v>1.7820000000000003</v>
      </c>
      <c r="O303" s="40">
        <f>G303</f>
        <v>47</v>
      </c>
      <c r="P303" s="40">
        <f>J303</f>
        <v>47</v>
      </c>
      <c r="Q303" s="41">
        <f>L303</f>
        <v>1.7820000000000003</v>
      </c>
      <c r="W303">
        <f>IF(Source!BI164&lt;=1,G303, 0)</f>
        <v>0</v>
      </c>
      <c r="X303">
        <f>IF(Source!BI164=2,G303, 0)</f>
        <v>47</v>
      </c>
      <c r="Y303">
        <f>IF(Source!BI164=3,G303, 0)</f>
        <v>0</v>
      </c>
      <c r="Z303">
        <f>IF(Source!BI164=4,G303, 0)</f>
        <v>0</v>
      </c>
    </row>
    <row r="304" spans="1:26" ht="57" x14ac:dyDescent="0.2">
      <c r="A304" s="27" t="str">
        <f>Source!E165</f>
        <v>56</v>
      </c>
      <c r="B304" s="28" t="str">
        <f>Source!F165</f>
        <v>м10-06-068-15</v>
      </c>
      <c r="C304" s="28" t="str">
        <f>Source!G165</f>
        <v>Настройка простых сетевых трактов конфигурация и настройка сетевых компонентов (мост, маршрутизатор, модем и т.п.)  Ключи, видеокарты</v>
      </c>
      <c r="D304" s="29" t="str">
        <f>Source!H165</f>
        <v>1  ШТ.</v>
      </c>
      <c r="E304" s="22">
        <f>Source!I165</f>
        <v>18</v>
      </c>
      <c r="F304" s="30">
        <f>IF(Source!AK165&lt;&gt; 0, Source!AK165,Source!AL165 + Source!AM165 + Source!AO165)</f>
        <v>482.75</v>
      </c>
      <c r="G304" s="14"/>
      <c r="H304" s="30"/>
      <c r="I304" s="14" t="str">
        <f>Source!BO165</f>
        <v/>
      </c>
      <c r="J304" s="14"/>
      <c r="K304" s="30"/>
      <c r="L304" s="31"/>
      <c r="S304">
        <f>ROUND((Source!FX165/100)*((ROUND(Source!AF165*Source!I165, 0)+ROUND(Source!AE165*Source!I165, 0))), 0)</f>
        <v>9202</v>
      </c>
      <c r="T304">
        <f>Source!X165</f>
        <v>9202</v>
      </c>
      <c r="U304">
        <f>ROUND((Source!FY165/100)*((ROUND(Source!AF165*Source!I165, 0)+ROUND(Source!AE165*Source!I165, 0))), 0)</f>
        <v>6901</v>
      </c>
      <c r="V304">
        <f>Source!Y165</f>
        <v>6901</v>
      </c>
    </row>
    <row r="305" spans="1:26" ht="14.25" x14ac:dyDescent="0.2">
      <c r="A305" s="27"/>
      <c r="B305" s="28"/>
      <c r="C305" s="28" t="s">
        <v>1783</v>
      </c>
      <c r="D305" s="29"/>
      <c r="E305" s="22"/>
      <c r="F305" s="30">
        <f>Source!AO165</f>
        <v>473.28</v>
      </c>
      <c r="G305" s="14" t="str">
        <f>Source!DG165</f>
        <v>)*1,35</v>
      </c>
      <c r="H305" s="30">
        <f>ROUND(Source!AF165*Source!I165, 0)</f>
        <v>11502</v>
      </c>
      <c r="I305" s="14"/>
      <c r="J305" s="14">
        <f>IF(Source!BA165&lt;&gt; 0, Source!BA165, 1)</f>
        <v>1</v>
      </c>
      <c r="K305" s="30">
        <f>Source!S165</f>
        <v>11502</v>
      </c>
      <c r="L305" s="31"/>
      <c r="R305">
        <f>H305</f>
        <v>11502</v>
      </c>
    </row>
    <row r="306" spans="1:26" ht="14.25" x14ac:dyDescent="0.2">
      <c r="A306" s="27"/>
      <c r="B306" s="28"/>
      <c r="C306" s="28" t="s">
        <v>1784</v>
      </c>
      <c r="D306" s="29"/>
      <c r="E306" s="22"/>
      <c r="F306" s="30">
        <f>Source!AL165</f>
        <v>9.4700000000000006</v>
      </c>
      <c r="G306" s="14" t="str">
        <f>Source!DD165</f>
        <v/>
      </c>
      <c r="H306" s="30">
        <f>ROUND(Source!AC165*Source!I165, 0)</f>
        <v>162</v>
      </c>
      <c r="I306" s="14"/>
      <c r="J306" s="14">
        <f>IF(Source!BC165&lt;&gt; 0, Source!BC165, 1)</f>
        <v>1</v>
      </c>
      <c r="K306" s="30">
        <f>Source!P165</f>
        <v>162</v>
      </c>
      <c r="L306" s="31"/>
    </row>
    <row r="307" spans="1:26" ht="14.25" x14ac:dyDescent="0.2">
      <c r="A307" s="27"/>
      <c r="B307" s="28"/>
      <c r="C307" s="28" t="s">
        <v>1785</v>
      </c>
      <c r="D307" s="29" t="s">
        <v>1786</v>
      </c>
      <c r="E307" s="22">
        <f>Source!BZ165</f>
        <v>80</v>
      </c>
      <c r="F307" s="44"/>
      <c r="G307" s="14"/>
      <c r="H307" s="30">
        <f>SUM(S304:S309)</f>
        <v>9202</v>
      </c>
      <c r="I307" s="45"/>
      <c r="J307" s="15">
        <f>Source!AT165</f>
        <v>80</v>
      </c>
      <c r="K307" s="30">
        <f>SUM(T304:T309)</f>
        <v>9202</v>
      </c>
      <c r="L307" s="31"/>
    </row>
    <row r="308" spans="1:26" ht="14.25" x14ac:dyDescent="0.2">
      <c r="A308" s="27"/>
      <c r="B308" s="28"/>
      <c r="C308" s="28" t="s">
        <v>1787</v>
      </c>
      <c r="D308" s="29" t="s">
        <v>1786</v>
      </c>
      <c r="E308" s="22">
        <f>Source!CA165</f>
        <v>60</v>
      </c>
      <c r="F308" s="44"/>
      <c r="G308" s="14"/>
      <c r="H308" s="30">
        <f>SUM(U304:U309)</f>
        <v>6901</v>
      </c>
      <c r="I308" s="45"/>
      <c r="J308" s="15">
        <f>Source!AU165</f>
        <v>60</v>
      </c>
      <c r="K308" s="30">
        <f>SUM(V304:V309)</f>
        <v>6901</v>
      </c>
      <c r="L308" s="31"/>
    </row>
    <row r="309" spans="1:26" ht="14.25" x14ac:dyDescent="0.2">
      <c r="A309" s="33"/>
      <c r="B309" s="34"/>
      <c r="C309" s="34" t="s">
        <v>1788</v>
      </c>
      <c r="D309" s="35" t="s">
        <v>1789</v>
      </c>
      <c r="E309" s="36">
        <f>Source!AQ165</f>
        <v>32</v>
      </c>
      <c r="F309" s="37"/>
      <c r="G309" s="38" t="str">
        <f>Source!DI165</f>
        <v>)*1,35</v>
      </c>
      <c r="H309" s="37"/>
      <c r="I309" s="38"/>
      <c r="J309" s="38"/>
      <c r="K309" s="37"/>
      <c r="L309" s="47">
        <f>Source!U165</f>
        <v>777.6</v>
      </c>
    </row>
    <row r="310" spans="1:26" ht="15" x14ac:dyDescent="0.25">
      <c r="G310" s="67">
        <f>ROUND(Source!AC165*Source!I165, 0)+ROUND(Source!AF165*Source!I165, 0)+ROUND(Source!AD165*Source!I165, 0)+SUM(H307:H309)</f>
        <v>27767</v>
      </c>
      <c r="H310" s="67"/>
      <c r="J310" s="67">
        <f>Source!O165+SUM(K307:K309)</f>
        <v>27767</v>
      </c>
      <c r="K310" s="67"/>
      <c r="L310" s="32">
        <f>Source!U165</f>
        <v>777.6</v>
      </c>
      <c r="O310" s="40">
        <f>G310</f>
        <v>27767</v>
      </c>
      <c r="P310" s="40">
        <f>J310</f>
        <v>27767</v>
      </c>
      <c r="Q310" s="41">
        <f>L310</f>
        <v>777.6</v>
      </c>
      <c r="W310">
        <f>IF(Source!BI165&lt;=1,G310, 0)</f>
        <v>0</v>
      </c>
      <c r="X310">
        <f>IF(Source!BI165=2,G310, 0)</f>
        <v>27767</v>
      </c>
      <c r="Y310">
        <f>IF(Source!BI165=3,G310, 0)</f>
        <v>0</v>
      </c>
      <c r="Z310">
        <f>IF(Source!BI165=4,G310, 0)</f>
        <v>0</v>
      </c>
    </row>
    <row r="311" spans="1:26" ht="28.5" x14ac:dyDescent="0.2">
      <c r="A311" s="27" t="str">
        <f>Source!E166</f>
        <v>57</v>
      </c>
      <c r="B311" s="28" t="str">
        <f>Source!F166</f>
        <v>м11-04-002-1</v>
      </c>
      <c r="C311" s="28" t="str">
        <f>Source!G166</f>
        <v>Аппарат настольный, масса до 0,015 т Сетевой фильтр-стабилизатор АРС</v>
      </c>
      <c r="D311" s="29" t="str">
        <f>Source!H166</f>
        <v>1  ШТ.</v>
      </c>
      <c r="E311" s="22">
        <f>Source!I166</f>
        <v>3</v>
      </c>
      <c r="F311" s="30">
        <f>IF(Source!AK166&lt;&gt; 0, Source!AK166,Source!AL166 + Source!AM166 + Source!AO166)</f>
        <v>22.92</v>
      </c>
      <c r="G311" s="14"/>
      <c r="H311" s="30"/>
      <c r="I311" s="14" t="str">
        <f>Source!BO166</f>
        <v/>
      </c>
      <c r="J311" s="14"/>
      <c r="K311" s="30"/>
      <c r="L311" s="31"/>
      <c r="S311">
        <f>ROUND((Source!FX166/100)*((ROUND(Source!AF166*Source!I166, 0)+ROUND(Source!AE166*Source!I166, 0))), 0)</f>
        <v>33</v>
      </c>
      <c r="T311">
        <f>Source!X166</f>
        <v>33</v>
      </c>
      <c r="U311">
        <f>ROUND((Source!FY166/100)*((ROUND(Source!AF166*Source!I166, 0)+ROUND(Source!AE166*Source!I166, 0))), 0)</f>
        <v>23</v>
      </c>
      <c r="V311">
        <f>Source!Y166</f>
        <v>23</v>
      </c>
    </row>
    <row r="312" spans="1:26" ht="14.25" x14ac:dyDescent="0.2">
      <c r="A312" s="27"/>
      <c r="B312" s="28"/>
      <c r="C312" s="28" t="s">
        <v>1783</v>
      </c>
      <c r="D312" s="29"/>
      <c r="E312" s="22"/>
      <c r="F312" s="30">
        <f>Source!AO166</f>
        <v>8.7899999999999991</v>
      </c>
      <c r="G312" s="14" t="str">
        <f>Source!DG166</f>
        <v>)*1,35</v>
      </c>
      <c r="H312" s="30">
        <f>ROUND(Source!AF166*Source!I166, 0)</f>
        <v>36</v>
      </c>
      <c r="I312" s="14"/>
      <c r="J312" s="14">
        <f>IF(Source!BA166&lt;&gt; 0, Source!BA166, 1)</f>
        <v>1</v>
      </c>
      <c r="K312" s="30">
        <f>Source!S166</f>
        <v>36</v>
      </c>
      <c r="L312" s="31"/>
      <c r="R312">
        <f>H312</f>
        <v>36</v>
      </c>
    </row>
    <row r="313" spans="1:26" ht="14.25" x14ac:dyDescent="0.2">
      <c r="A313" s="27"/>
      <c r="B313" s="28"/>
      <c r="C313" s="28" t="s">
        <v>83</v>
      </c>
      <c r="D313" s="29"/>
      <c r="E313" s="22"/>
      <c r="F313" s="30">
        <f>Source!AM166</f>
        <v>13.95</v>
      </c>
      <c r="G313" s="14" t="str">
        <f>Source!DE166</f>
        <v>)*1,35</v>
      </c>
      <c r="H313" s="30">
        <f>ROUND(Source!AD166*Source!I166, 0)</f>
        <v>57</v>
      </c>
      <c r="I313" s="14"/>
      <c r="J313" s="14">
        <f>IF(Source!BB166&lt;&gt; 0, Source!BB166, 1)</f>
        <v>1</v>
      </c>
      <c r="K313" s="30">
        <f>Source!Q166</f>
        <v>57</v>
      </c>
      <c r="L313" s="31"/>
    </row>
    <row r="314" spans="1:26" ht="14.25" x14ac:dyDescent="0.2">
      <c r="A314" s="27"/>
      <c r="B314" s="28"/>
      <c r="C314" s="28" t="s">
        <v>1785</v>
      </c>
      <c r="D314" s="29" t="s">
        <v>1786</v>
      </c>
      <c r="E314" s="22">
        <f>Source!BZ166</f>
        <v>92</v>
      </c>
      <c r="F314" s="44"/>
      <c r="G314" s="14"/>
      <c r="H314" s="30">
        <f>SUM(S311:S316)</f>
        <v>33</v>
      </c>
      <c r="I314" s="45"/>
      <c r="J314" s="15">
        <f>Source!AT166</f>
        <v>92</v>
      </c>
      <c r="K314" s="30">
        <f>SUM(T311:T316)</f>
        <v>33</v>
      </c>
      <c r="L314" s="31"/>
    </row>
    <row r="315" spans="1:26" ht="14.25" x14ac:dyDescent="0.2">
      <c r="A315" s="27"/>
      <c r="B315" s="28"/>
      <c r="C315" s="28" t="s">
        <v>1787</v>
      </c>
      <c r="D315" s="29" t="s">
        <v>1786</v>
      </c>
      <c r="E315" s="22">
        <f>Source!CA166</f>
        <v>65</v>
      </c>
      <c r="F315" s="44"/>
      <c r="G315" s="14"/>
      <c r="H315" s="30">
        <f>SUM(U311:U316)</f>
        <v>23</v>
      </c>
      <c r="I315" s="45"/>
      <c r="J315" s="15">
        <f>Source!AU166</f>
        <v>65</v>
      </c>
      <c r="K315" s="30">
        <f>SUM(V311:V316)</f>
        <v>23</v>
      </c>
      <c r="L315" s="31"/>
    </row>
    <row r="316" spans="1:26" ht="14.25" x14ac:dyDescent="0.2">
      <c r="A316" s="33"/>
      <c r="B316" s="34"/>
      <c r="C316" s="34" t="s">
        <v>1788</v>
      </c>
      <c r="D316" s="35" t="s">
        <v>1789</v>
      </c>
      <c r="E316" s="36">
        <f>Source!AQ166</f>
        <v>1.03</v>
      </c>
      <c r="F316" s="37"/>
      <c r="G316" s="38" t="str">
        <f>Source!DI166</f>
        <v>)*1,35</v>
      </c>
      <c r="H316" s="37"/>
      <c r="I316" s="38"/>
      <c r="J316" s="38"/>
      <c r="K316" s="37"/>
      <c r="L316" s="47">
        <f>Source!U166</f>
        <v>4.1715</v>
      </c>
    </row>
    <row r="317" spans="1:26" ht="15" x14ac:dyDescent="0.25">
      <c r="G317" s="67">
        <f>ROUND(Source!AC166*Source!I166, 0)+ROUND(Source!AF166*Source!I166, 0)+ROUND(Source!AD166*Source!I166, 0)+SUM(H314:H316)</f>
        <v>149</v>
      </c>
      <c r="H317" s="67"/>
      <c r="J317" s="67">
        <f>Source!O166+SUM(K314:K316)</f>
        <v>149</v>
      </c>
      <c r="K317" s="67"/>
      <c r="L317" s="32">
        <f>Source!U166</f>
        <v>4.1715</v>
      </c>
      <c r="O317" s="40">
        <f>G317</f>
        <v>149</v>
      </c>
      <c r="P317" s="40">
        <f>J317</f>
        <v>149</v>
      </c>
      <c r="Q317" s="41">
        <f>L317</f>
        <v>4.1715</v>
      </c>
      <c r="W317">
        <f>IF(Source!BI166&lt;=1,G317, 0)</f>
        <v>0</v>
      </c>
      <c r="X317">
        <f>IF(Source!BI166=2,G317, 0)</f>
        <v>149</v>
      </c>
      <c r="Y317">
        <f>IF(Source!BI166=3,G317, 0)</f>
        <v>0</v>
      </c>
      <c r="Z317">
        <f>IF(Source!BI166=4,G317, 0)</f>
        <v>0</v>
      </c>
    </row>
    <row r="318" spans="1:26" ht="57" x14ac:dyDescent="0.2">
      <c r="A318" s="27" t="str">
        <f>Source!E167</f>
        <v>58</v>
      </c>
      <c r="B318" s="28" t="str">
        <f>Source!F167</f>
        <v>м11-04-008-1</v>
      </c>
      <c r="C318" s="28" t="str">
        <f>Source!G167</f>
        <v>Съемные и выдвижные блоки (модули, ячейки, ТЭЗ), масса до 5 кг. Патч-панель Hyperline PP-19-8P8C-C5e-SH-110D</v>
      </c>
      <c r="D318" s="29" t="str">
        <f>Source!H167</f>
        <v>шт.</v>
      </c>
      <c r="E318" s="22">
        <f>Source!I167</f>
        <v>35</v>
      </c>
      <c r="F318" s="30">
        <f>IF(Source!AK167&lt;&gt; 0, Source!AK167,Source!AL167 + Source!AM167 + Source!AO167)</f>
        <v>9.9499999999999993</v>
      </c>
      <c r="G318" s="14"/>
      <c r="H318" s="30"/>
      <c r="I318" s="14" t="str">
        <f>Source!BO167</f>
        <v/>
      </c>
      <c r="J318" s="14"/>
      <c r="K318" s="30"/>
      <c r="L318" s="31"/>
      <c r="S318">
        <f>ROUND((Source!FX167/100)*((ROUND(Source!AF167*Source!I167, 0)+ROUND(Source!AE167*Source!I167, 0))), 0)</f>
        <v>386</v>
      </c>
      <c r="T318">
        <f>Source!X167</f>
        <v>386</v>
      </c>
      <c r="U318">
        <f>ROUND((Source!FY167/100)*((ROUND(Source!AF167*Source!I167, 0)+ROUND(Source!AE167*Source!I167, 0))), 0)</f>
        <v>273</v>
      </c>
      <c r="V318">
        <f>Source!Y167</f>
        <v>273</v>
      </c>
    </row>
    <row r="319" spans="1:26" ht="14.25" x14ac:dyDescent="0.2">
      <c r="A319" s="27"/>
      <c r="B319" s="28"/>
      <c r="C319" s="28" t="s">
        <v>1783</v>
      </c>
      <c r="D319" s="29"/>
      <c r="E319" s="22"/>
      <c r="F319" s="30">
        <f>Source!AO167</f>
        <v>8.9</v>
      </c>
      <c r="G319" s="14" t="str">
        <f>Source!DG167</f>
        <v>)*1,35</v>
      </c>
      <c r="H319" s="30">
        <f>ROUND(Source!AF167*Source!I167, 0)</f>
        <v>420</v>
      </c>
      <c r="I319" s="14"/>
      <c r="J319" s="14">
        <f>IF(Source!BA167&lt;&gt; 0, Source!BA167, 1)</f>
        <v>1</v>
      </c>
      <c r="K319" s="30">
        <f>Source!S167</f>
        <v>420</v>
      </c>
      <c r="L319" s="31"/>
      <c r="R319">
        <f>H319</f>
        <v>420</v>
      </c>
    </row>
    <row r="320" spans="1:26" ht="14.25" x14ac:dyDescent="0.2">
      <c r="A320" s="27"/>
      <c r="B320" s="28"/>
      <c r="C320" s="28" t="s">
        <v>83</v>
      </c>
      <c r="D320" s="29"/>
      <c r="E320" s="22"/>
      <c r="F320" s="30">
        <f>Source!AM167</f>
        <v>0.87</v>
      </c>
      <c r="G320" s="14" t="str">
        <f>Source!DE167</f>
        <v>)*1,35</v>
      </c>
      <c r="H320" s="30">
        <f>ROUND(Source!AD167*Source!I167, 0)</f>
        <v>35</v>
      </c>
      <c r="I320" s="14"/>
      <c r="J320" s="14">
        <f>IF(Source!BB167&lt;&gt; 0, Source!BB167, 1)</f>
        <v>1</v>
      </c>
      <c r="K320" s="30">
        <f>Source!Q167</f>
        <v>35</v>
      </c>
      <c r="L320" s="31"/>
    </row>
    <row r="321" spans="1:26" ht="14.25" x14ac:dyDescent="0.2">
      <c r="A321" s="27"/>
      <c r="B321" s="28"/>
      <c r="C321" s="28" t="s">
        <v>1785</v>
      </c>
      <c r="D321" s="29" t="s">
        <v>1786</v>
      </c>
      <c r="E321" s="22">
        <f>Source!BZ167</f>
        <v>92</v>
      </c>
      <c r="F321" s="44"/>
      <c r="G321" s="14"/>
      <c r="H321" s="30">
        <f>SUM(S318:S323)</f>
        <v>386</v>
      </c>
      <c r="I321" s="45"/>
      <c r="J321" s="15">
        <f>Source!AT167</f>
        <v>92</v>
      </c>
      <c r="K321" s="30">
        <f>SUM(T318:T323)</f>
        <v>386</v>
      </c>
      <c r="L321" s="31"/>
    </row>
    <row r="322" spans="1:26" ht="14.25" x14ac:dyDescent="0.2">
      <c r="A322" s="27"/>
      <c r="B322" s="28"/>
      <c r="C322" s="28" t="s">
        <v>1787</v>
      </c>
      <c r="D322" s="29" t="s">
        <v>1786</v>
      </c>
      <c r="E322" s="22">
        <f>Source!CA167</f>
        <v>65</v>
      </c>
      <c r="F322" s="44"/>
      <c r="G322" s="14"/>
      <c r="H322" s="30">
        <f>SUM(U318:U323)</f>
        <v>273</v>
      </c>
      <c r="I322" s="45"/>
      <c r="J322" s="15">
        <f>Source!AU167</f>
        <v>65</v>
      </c>
      <c r="K322" s="30">
        <f>SUM(V318:V323)</f>
        <v>273</v>
      </c>
      <c r="L322" s="31"/>
    </row>
    <row r="323" spans="1:26" ht="14.25" x14ac:dyDescent="0.2">
      <c r="A323" s="33"/>
      <c r="B323" s="34"/>
      <c r="C323" s="34" t="s">
        <v>1788</v>
      </c>
      <c r="D323" s="35" t="s">
        <v>1789</v>
      </c>
      <c r="E323" s="36">
        <f>Source!AQ167</f>
        <v>1.03</v>
      </c>
      <c r="F323" s="37"/>
      <c r="G323" s="38" t="str">
        <f>Source!DI167</f>
        <v>)*1,35</v>
      </c>
      <c r="H323" s="37"/>
      <c r="I323" s="38"/>
      <c r="J323" s="38"/>
      <c r="K323" s="37"/>
      <c r="L323" s="47">
        <f>Source!U167</f>
        <v>48.667500000000004</v>
      </c>
    </row>
    <row r="324" spans="1:26" ht="15" x14ac:dyDescent="0.25">
      <c r="G324" s="67">
        <f>ROUND(Source!AC167*Source!I167, 0)+ROUND(Source!AF167*Source!I167, 0)+ROUND(Source!AD167*Source!I167, 0)+SUM(H321:H323)</f>
        <v>1114</v>
      </c>
      <c r="H324" s="67"/>
      <c r="J324" s="67">
        <f>Source!O167+SUM(K321:K323)</f>
        <v>1114</v>
      </c>
      <c r="K324" s="67"/>
      <c r="L324" s="32">
        <f>Source!U167</f>
        <v>48.667500000000004</v>
      </c>
      <c r="O324" s="40">
        <f>G324</f>
        <v>1114</v>
      </c>
      <c r="P324" s="40">
        <f>J324</f>
        <v>1114</v>
      </c>
      <c r="Q324" s="41">
        <f>L324</f>
        <v>48.667500000000004</v>
      </c>
      <c r="W324">
        <f>IF(Source!BI167&lt;=1,G324, 0)</f>
        <v>0</v>
      </c>
      <c r="X324">
        <f>IF(Source!BI167=2,G324, 0)</f>
        <v>1114</v>
      </c>
      <c r="Y324">
        <f>IF(Source!BI167=3,G324, 0)</f>
        <v>0</v>
      </c>
      <c r="Z324">
        <f>IF(Source!BI167=4,G324, 0)</f>
        <v>0</v>
      </c>
    </row>
    <row r="325" spans="1:26" ht="57" x14ac:dyDescent="0.2">
      <c r="A325" s="27" t="str">
        <f>Source!E168</f>
        <v>59</v>
      </c>
      <c r="B325" s="28" t="str">
        <f>Source!F168</f>
        <v>м11-04-028-1</v>
      </c>
      <c r="C325" s="28" t="str">
        <f>Source!G168</f>
        <v>Включение в аппаратуру разъемов штепсельных, количество контактов в разъеме до 14 шт. Патч-корд UTP , CAT 5e,3 м, оранжевый</v>
      </c>
      <c r="D325" s="29" t="str">
        <f>Source!H168</f>
        <v>шт.</v>
      </c>
      <c r="E325" s="22">
        <f>Source!I168</f>
        <v>190</v>
      </c>
      <c r="F325" s="30">
        <f>IF(Source!AK168&lt;&gt; 0, Source!AK168,Source!AL168 + Source!AM168 + Source!AO168)</f>
        <v>2.11</v>
      </c>
      <c r="G325" s="14"/>
      <c r="H325" s="30"/>
      <c r="I325" s="14" t="str">
        <f>Source!BO168</f>
        <v/>
      </c>
      <c r="J325" s="14"/>
      <c r="K325" s="30"/>
      <c r="L325" s="31"/>
      <c r="S325">
        <f>ROUND((Source!FX168/100)*((ROUND(Source!AF168*Source!I168, 0)+ROUND(Source!AE168*Source!I168, 0))), 0)</f>
        <v>524</v>
      </c>
      <c r="T325">
        <f>Source!X168</f>
        <v>524</v>
      </c>
      <c r="U325">
        <f>ROUND((Source!FY168/100)*((ROUND(Source!AF168*Source!I168, 0)+ROUND(Source!AE168*Source!I168, 0))), 0)</f>
        <v>371</v>
      </c>
      <c r="V325">
        <f>Source!Y168</f>
        <v>371</v>
      </c>
    </row>
    <row r="326" spans="1:26" ht="14.25" x14ac:dyDescent="0.2">
      <c r="A326" s="27"/>
      <c r="B326" s="28"/>
      <c r="C326" s="28" t="s">
        <v>1783</v>
      </c>
      <c r="D326" s="29"/>
      <c r="E326" s="22"/>
      <c r="F326" s="30">
        <f>Source!AO168</f>
        <v>2.0699999999999998</v>
      </c>
      <c r="G326" s="14" t="str">
        <f>Source!DG168</f>
        <v>)*1,35</v>
      </c>
      <c r="H326" s="30">
        <f>ROUND(Source!AF168*Source!I168, 0)</f>
        <v>570</v>
      </c>
      <c r="I326" s="14"/>
      <c r="J326" s="14">
        <f>IF(Source!BA168&lt;&gt; 0, Source!BA168, 1)</f>
        <v>1</v>
      </c>
      <c r="K326" s="30">
        <f>Source!S168</f>
        <v>570</v>
      </c>
      <c r="L326" s="31"/>
      <c r="R326">
        <f>H326</f>
        <v>570</v>
      </c>
    </row>
    <row r="327" spans="1:26" ht="14.25" x14ac:dyDescent="0.2">
      <c r="A327" s="27"/>
      <c r="B327" s="28"/>
      <c r="C327" s="28" t="s">
        <v>1785</v>
      </c>
      <c r="D327" s="29" t="s">
        <v>1786</v>
      </c>
      <c r="E327" s="22">
        <f>Source!BZ168</f>
        <v>92</v>
      </c>
      <c r="F327" s="44"/>
      <c r="G327" s="14"/>
      <c r="H327" s="30">
        <f>SUM(S325:S329)</f>
        <v>524</v>
      </c>
      <c r="I327" s="45"/>
      <c r="J327" s="15">
        <f>Source!AT168</f>
        <v>92</v>
      </c>
      <c r="K327" s="30">
        <f>SUM(T325:T329)</f>
        <v>524</v>
      </c>
      <c r="L327" s="31"/>
    </row>
    <row r="328" spans="1:26" ht="14.25" x14ac:dyDescent="0.2">
      <c r="A328" s="27"/>
      <c r="B328" s="28"/>
      <c r="C328" s="28" t="s">
        <v>1787</v>
      </c>
      <c r="D328" s="29" t="s">
        <v>1786</v>
      </c>
      <c r="E328" s="22">
        <f>Source!CA168</f>
        <v>65</v>
      </c>
      <c r="F328" s="44"/>
      <c r="G328" s="14"/>
      <c r="H328" s="30">
        <f>SUM(U325:U329)</f>
        <v>371</v>
      </c>
      <c r="I328" s="45"/>
      <c r="J328" s="15">
        <f>Source!AU168</f>
        <v>65</v>
      </c>
      <c r="K328" s="30">
        <f>SUM(V325:V329)</f>
        <v>371</v>
      </c>
      <c r="L328" s="31"/>
    </row>
    <row r="329" spans="1:26" ht="14.25" x14ac:dyDescent="0.2">
      <c r="A329" s="33"/>
      <c r="B329" s="34"/>
      <c r="C329" s="34" t="s">
        <v>1788</v>
      </c>
      <c r="D329" s="35" t="s">
        <v>1789</v>
      </c>
      <c r="E329" s="36">
        <f>Source!AQ168</f>
        <v>0.22</v>
      </c>
      <c r="F329" s="37"/>
      <c r="G329" s="38" t="str">
        <f>Source!DI168</f>
        <v>)*1,35</v>
      </c>
      <c r="H329" s="37"/>
      <c r="I329" s="38"/>
      <c r="J329" s="38"/>
      <c r="K329" s="37"/>
      <c r="L329" s="47">
        <f>Source!U168</f>
        <v>56.430000000000007</v>
      </c>
    </row>
    <row r="330" spans="1:26" ht="15" x14ac:dyDescent="0.25">
      <c r="G330" s="67">
        <f>ROUND(Source!AC168*Source!I168, 0)+ROUND(Source!AF168*Source!I168, 0)+ROUND(Source!AD168*Source!I168, 0)+SUM(H327:H329)</f>
        <v>1465</v>
      </c>
      <c r="H330" s="67"/>
      <c r="J330" s="67">
        <f>Source!O168+SUM(K327:K329)</f>
        <v>1465</v>
      </c>
      <c r="K330" s="67"/>
      <c r="L330" s="32">
        <f>Source!U168</f>
        <v>56.430000000000007</v>
      </c>
      <c r="O330" s="40">
        <f>G330</f>
        <v>1465</v>
      </c>
      <c r="P330" s="40">
        <f>J330</f>
        <v>1465</v>
      </c>
      <c r="Q330" s="41">
        <f>L330</f>
        <v>56.430000000000007</v>
      </c>
      <c r="W330">
        <f>IF(Source!BI168&lt;=1,G330, 0)</f>
        <v>0</v>
      </c>
      <c r="X330">
        <f>IF(Source!BI168=2,G330, 0)</f>
        <v>1465</v>
      </c>
      <c r="Y330">
        <f>IF(Source!BI168=3,G330, 0)</f>
        <v>0</v>
      </c>
      <c r="Z330">
        <f>IF(Source!BI168=4,G330, 0)</f>
        <v>0</v>
      </c>
    </row>
    <row r="331" spans="1:26" ht="28.5" x14ac:dyDescent="0.2">
      <c r="A331" s="27" t="str">
        <f>Source!E169</f>
        <v>60</v>
      </c>
      <c r="B331" s="28" t="str">
        <f>Source!F169</f>
        <v>м10-04-067-8</v>
      </c>
      <c r="C331" s="28" t="str">
        <f>Source!G169</f>
        <v>Шкаф коммутации. Шкаф монтажный с обогревом  ТШ-3-03 ТАХИОН</v>
      </c>
      <c r="D331" s="29" t="str">
        <f>Source!H169</f>
        <v>1  ШТ.</v>
      </c>
      <c r="E331" s="22">
        <f>Source!I169</f>
        <v>2</v>
      </c>
      <c r="F331" s="30">
        <f>IF(Source!AK169&lt;&gt; 0, Source!AK169,Source!AL169 + Source!AM169 + Source!AO169)</f>
        <v>852.15</v>
      </c>
      <c r="G331" s="14"/>
      <c r="H331" s="30"/>
      <c r="I331" s="14" t="str">
        <f>Source!BO169</f>
        <v/>
      </c>
      <c r="J331" s="14"/>
      <c r="K331" s="30"/>
      <c r="L331" s="31"/>
      <c r="S331">
        <f>ROUND((Source!FX169/100)*((ROUND(Source!AF169*Source!I169, 0)+ROUND(Source!AE169*Source!I169, 0))), 0)</f>
        <v>1768</v>
      </c>
      <c r="T331">
        <f>Source!X169</f>
        <v>1768</v>
      </c>
      <c r="U331">
        <f>ROUND((Source!FY169/100)*((ROUND(Source!AF169*Source!I169, 0)+ROUND(Source!AE169*Source!I169, 0))), 0)</f>
        <v>1249</v>
      </c>
      <c r="V331">
        <f>Source!Y169</f>
        <v>1249</v>
      </c>
    </row>
    <row r="332" spans="1:26" ht="14.25" x14ac:dyDescent="0.2">
      <c r="A332" s="27"/>
      <c r="B332" s="28"/>
      <c r="C332" s="28" t="s">
        <v>1783</v>
      </c>
      <c r="D332" s="29"/>
      <c r="E332" s="22"/>
      <c r="F332" s="30">
        <f>Source!AO169</f>
        <v>711.05</v>
      </c>
      <c r="G332" s="14" t="str">
        <f>Source!DG169</f>
        <v>)*1,35</v>
      </c>
      <c r="H332" s="30">
        <f>ROUND(Source!AF169*Source!I169, 0)</f>
        <v>1920</v>
      </c>
      <c r="I332" s="14"/>
      <c r="J332" s="14">
        <f>IF(Source!BA169&lt;&gt; 0, Source!BA169, 1)</f>
        <v>1</v>
      </c>
      <c r="K332" s="30">
        <f>Source!S169</f>
        <v>1920</v>
      </c>
      <c r="L332" s="31"/>
      <c r="R332">
        <f>H332</f>
        <v>1920</v>
      </c>
    </row>
    <row r="333" spans="1:26" ht="14.25" x14ac:dyDescent="0.2">
      <c r="A333" s="27"/>
      <c r="B333" s="28"/>
      <c r="C333" s="28" t="s">
        <v>83</v>
      </c>
      <c r="D333" s="29"/>
      <c r="E333" s="22"/>
      <c r="F333" s="30">
        <f>Source!AM169</f>
        <v>3.6</v>
      </c>
      <c r="G333" s="14" t="str">
        <f>Source!DE169</f>
        <v>)*1,35</v>
      </c>
      <c r="H333" s="30">
        <f>ROUND(Source!AD169*Source!I169, 0)</f>
        <v>10</v>
      </c>
      <c r="I333" s="14"/>
      <c r="J333" s="14">
        <f>IF(Source!BB169&lt;&gt; 0, Source!BB169, 1)</f>
        <v>1</v>
      </c>
      <c r="K333" s="30">
        <f>Source!Q169</f>
        <v>10</v>
      </c>
      <c r="L333" s="31"/>
    </row>
    <row r="334" spans="1:26" ht="14.25" x14ac:dyDescent="0.2">
      <c r="A334" s="27"/>
      <c r="B334" s="28"/>
      <c r="C334" s="28" t="s">
        <v>1790</v>
      </c>
      <c r="D334" s="29"/>
      <c r="E334" s="22"/>
      <c r="F334" s="30">
        <f>Source!AN169</f>
        <v>0.4</v>
      </c>
      <c r="G334" s="14" t="str">
        <f>Source!DF169</f>
        <v>)*1,35</v>
      </c>
      <c r="H334" s="48">
        <f>ROUND(Source!AE169*Source!I169, 0)</f>
        <v>2</v>
      </c>
      <c r="I334" s="14"/>
      <c r="J334" s="14">
        <f>IF(Source!BS169&lt;&gt; 0, Source!BS169, 1)</f>
        <v>1</v>
      </c>
      <c r="K334" s="48">
        <f>Source!R169</f>
        <v>2</v>
      </c>
      <c r="L334" s="31"/>
      <c r="R334">
        <f>H334</f>
        <v>2</v>
      </c>
    </row>
    <row r="335" spans="1:26" ht="14.25" x14ac:dyDescent="0.2">
      <c r="A335" s="27"/>
      <c r="B335" s="28"/>
      <c r="C335" s="28" t="s">
        <v>1784</v>
      </c>
      <c r="D335" s="29"/>
      <c r="E335" s="22"/>
      <c r="F335" s="30">
        <f>Source!AL169</f>
        <v>137.5</v>
      </c>
      <c r="G335" s="14" t="str">
        <f>Source!DD169</f>
        <v/>
      </c>
      <c r="H335" s="30">
        <f>ROUND(Source!AC169*Source!I169, 0)</f>
        <v>276</v>
      </c>
      <c r="I335" s="14"/>
      <c r="J335" s="14">
        <f>IF(Source!BC169&lt;&gt; 0, Source!BC169, 1)</f>
        <v>1</v>
      </c>
      <c r="K335" s="30">
        <f>Source!P169</f>
        <v>276</v>
      </c>
      <c r="L335" s="31"/>
    </row>
    <row r="336" spans="1:26" ht="14.25" x14ac:dyDescent="0.2">
      <c r="A336" s="27"/>
      <c r="B336" s="28"/>
      <c r="C336" s="28" t="s">
        <v>1785</v>
      </c>
      <c r="D336" s="29" t="s">
        <v>1786</v>
      </c>
      <c r="E336" s="22">
        <f>Source!BZ169</f>
        <v>92</v>
      </c>
      <c r="F336" s="44"/>
      <c r="G336" s="14"/>
      <c r="H336" s="30">
        <f>SUM(S331:S338)</f>
        <v>1768</v>
      </c>
      <c r="I336" s="45"/>
      <c r="J336" s="15">
        <f>Source!AT169</f>
        <v>92</v>
      </c>
      <c r="K336" s="30">
        <f>SUM(T331:T338)</f>
        <v>1768</v>
      </c>
      <c r="L336" s="31"/>
    </row>
    <row r="337" spans="1:26" ht="14.25" x14ac:dyDescent="0.2">
      <c r="A337" s="27"/>
      <c r="B337" s="28"/>
      <c r="C337" s="28" t="s">
        <v>1787</v>
      </c>
      <c r="D337" s="29" t="s">
        <v>1786</v>
      </c>
      <c r="E337" s="22">
        <f>Source!CA169</f>
        <v>65</v>
      </c>
      <c r="F337" s="44"/>
      <c r="G337" s="14"/>
      <c r="H337" s="30">
        <f>SUM(U331:U338)</f>
        <v>1249</v>
      </c>
      <c r="I337" s="45"/>
      <c r="J337" s="15">
        <f>Source!AU169</f>
        <v>65</v>
      </c>
      <c r="K337" s="30">
        <f>SUM(V331:V338)</f>
        <v>1249</v>
      </c>
      <c r="L337" s="31"/>
    </row>
    <row r="338" spans="1:26" ht="14.25" x14ac:dyDescent="0.2">
      <c r="A338" s="33"/>
      <c r="B338" s="34"/>
      <c r="C338" s="34" t="s">
        <v>1788</v>
      </c>
      <c r="D338" s="35" t="s">
        <v>1789</v>
      </c>
      <c r="E338" s="36">
        <f>Source!AQ169</f>
        <v>68.7</v>
      </c>
      <c r="F338" s="37"/>
      <c r="G338" s="38" t="str">
        <f>Source!DI169</f>
        <v>)*1,35</v>
      </c>
      <c r="H338" s="37"/>
      <c r="I338" s="38"/>
      <c r="J338" s="38"/>
      <c r="K338" s="37"/>
      <c r="L338" s="47">
        <f>Source!U169</f>
        <v>185.49</v>
      </c>
    </row>
    <row r="339" spans="1:26" ht="15" x14ac:dyDescent="0.25">
      <c r="G339" s="67">
        <f>ROUND(Source!AC169*Source!I169, 0)+ROUND(Source!AF169*Source!I169, 0)+ROUND(Source!AD169*Source!I169, 0)+SUM(H336:H338)</f>
        <v>5223</v>
      </c>
      <c r="H339" s="67"/>
      <c r="J339" s="67">
        <f>Source!O169+SUM(K336:K338)</f>
        <v>5223</v>
      </c>
      <c r="K339" s="67"/>
      <c r="L339" s="32">
        <f>Source!U169</f>
        <v>185.49</v>
      </c>
      <c r="O339" s="40">
        <f>G339</f>
        <v>5223</v>
      </c>
      <c r="P339" s="40">
        <f>J339</f>
        <v>5223</v>
      </c>
      <c r="Q339" s="41">
        <f>L339</f>
        <v>185.49</v>
      </c>
      <c r="W339">
        <f>IF(Source!BI169&lt;=1,G339, 0)</f>
        <v>0</v>
      </c>
      <c r="X339">
        <f>IF(Source!BI169=2,G339, 0)</f>
        <v>5223</v>
      </c>
      <c r="Y339">
        <f>IF(Source!BI169=3,G339, 0)</f>
        <v>0</v>
      </c>
      <c r="Z339">
        <f>IF(Source!BI169=4,G339, 0)</f>
        <v>0</v>
      </c>
    </row>
    <row r="340" spans="1:26" ht="71.25" x14ac:dyDescent="0.2">
      <c r="A340" s="27" t="str">
        <f>Source!E170</f>
        <v>61</v>
      </c>
      <c r="B340" s="28" t="str">
        <f>Source!F170</f>
        <v>м10-06-059-2</v>
      </c>
      <c r="C340" s="28" t="str">
        <f>Source!G170</f>
        <v>Измерение на смонтированном участке волоконно-оптического кабеля в одном направлении с числом волокон 8 Измерение кабелей  к шкафам монтажным  ТШ-3-03</v>
      </c>
      <c r="D340" s="29" t="str">
        <f>Source!H170</f>
        <v>1 измерение</v>
      </c>
      <c r="E340" s="22">
        <f>Source!I170</f>
        <v>2</v>
      </c>
      <c r="F340" s="30">
        <f>IF(Source!AK170&lt;&gt; 0, Source!AK170,Source!AL170 + Source!AM170 + Source!AO170)</f>
        <v>26.27</v>
      </c>
      <c r="G340" s="14"/>
      <c r="H340" s="30"/>
      <c r="I340" s="14" t="str">
        <f>Source!BO170</f>
        <v/>
      </c>
      <c r="J340" s="14"/>
      <c r="K340" s="30"/>
      <c r="L340" s="31"/>
      <c r="S340">
        <f>ROUND((Source!FX170/100)*((ROUND(Source!AF170*Source!I170, 0)+ROUND(Source!AE170*Source!I170, 0))), 0)</f>
        <v>36</v>
      </c>
      <c r="T340">
        <f>Source!X170</f>
        <v>36</v>
      </c>
      <c r="U340">
        <f>ROUND((Source!FY170/100)*((ROUND(Source!AF170*Source!I170, 0)+ROUND(Source!AE170*Source!I170, 0))), 0)</f>
        <v>23</v>
      </c>
      <c r="V340">
        <f>Source!Y170</f>
        <v>23</v>
      </c>
    </row>
    <row r="341" spans="1:26" ht="14.25" x14ac:dyDescent="0.2">
      <c r="A341" s="27"/>
      <c r="B341" s="28"/>
      <c r="C341" s="28" t="s">
        <v>1783</v>
      </c>
      <c r="D341" s="29"/>
      <c r="E341" s="22"/>
      <c r="F341" s="30">
        <f>Source!AO170</f>
        <v>13.57</v>
      </c>
      <c r="G341" s="14" t="str">
        <f>Source!DG170</f>
        <v>)*1,35</v>
      </c>
      <c r="H341" s="30">
        <f>ROUND(Source!AF170*Source!I170, 0)</f>
        <v>36</v>
      </c>
      <c r="I341" s="14"/>
      <c r="J341" s="14">
        <f>IF(Source!BA170&lt;&gt; 0, Source!BA170, 1)</f>
        <v>1</v>
      </c>
      <c r="K341" s="30">
        <f>Source!S170</f>
        <v>36</v>
      </c>
      <c r="L341" s="31"/>
      <c r="R341">
        <f>H341</f>
        <v>36</v>
      </c>
    </row>
    <row r="342" spans="1:26" ht="14.25" x14ac:dyDescent="0.2">
      <c r="A342" s="27"/>
      <c r="B342" s="28"/>
      <c r="C342" s="28" t="s">
        <v>83</v>
      </c>
      <c r="D342" s="29"/>
      <c r="E342" s="22"/>
      <c r="F342" s="30">
        <f>Source!AM170</f>
        <v>12.43</v>
      </c>
      <c r="G342" s="14" t="str">
        <f>Source!DE170</f>
        <v>)*1,35</v>
      </c>
      <c r="H342" s="30">
        <f>ROUND(Source!AD170*Source!I170, 0)</f>
        <v>34</v>
      </c>
      <c r="I342" s="14"/>
      <c r="J342" s="14">
        <f>IF(Source!BB170&lt;&gt; 0, Source!BB170, 1)</f>
        <v>1</v>
      </c>
      <c r="K342" s="30">
        <f>Source!Q170</f>
        <v>34</v>
      </c>
      <c r="L342" s="31"/>
    </row>
    <row r="343" spans="1:26" ht="14.25" x14ac:dyDescent="0.2">
      <c r="A343" s="27"/>
      <c r="B343" s="28"/>
      <c r="C343" s="28" t="s">
        <v>1785</v>
      </c>
      <c r="D343" s="29" t="s">
        <v>1786</v>
      </c>
      <c r="E343" s="22">
        <f>Source!BZ170</f>
        <v>100</v>
      </c>
      <c r="F343" s="44"/>
      <c r="G343" s="14"/>
      <c r="H343" s="30">
        <f>SUM(S340:S345)</f>
        <v>36</v>
      </c>
      <c r="I343" s="45"/>
      <c r="J343" s="15">
        <f>Source!AT170</f>
        <v>100</v>
      </c>
      <c r="K343" s="30">
        <f>SUM(T340:T345)</f>
        <v>36</v>
      </c>
      <c r="L343" s="31"/>
    </row>
    <row r="344" spans="1:26" ht="14.25" x14ac:dyDescent="0.2">
      <c r="A344" s="27"/>
      <c r="B344" s="28"/>
      <c r="C344" s="28" t="s">
        <v>1787</v>
      </c>
      <c r="D344" s="29" t="s">
        <v>1786</v>
      </c>
      <c r="E344" s="22">
        <f>Source!CA170</f>
        <v>65</v>
      </c>
      <c r="F344" s="44"/>
      <c r="G344" s="14"/>
      <c r="H344" s="30">
        <f>SUM(U340:U345)</f>
        <v>23</v>
      </c>
      <c r="I344" s="45"/>
      <c r="J344" s="15">
        <f>Source!AU170</f>
        <v>65</v>
      </c>
      <c r="K344" s="30">
        <f>SUM(V340:V345)</f>
        <v>23</v>
      </c>
      <c r="L344" s="31"/>
    </row>
    <row r="345" spans="1:26" ht="14.25" x14ac:dyDescent="0.2">
      <c r="A345" s="33"/>
      <c r="B345" s="34"/>
      <c r="C345" s="34" t="s">
        <v>1788</v>
      </c>
      <c r="D345" s="35" t="s">
        <v>1789</v>
      </c>
      <c r="E345" s="36">
        <f>Source!AQ170</f>
        <v>1.05</v>
      </c>
      <c r="F345" s="37"/>
      <c r="G345" s="38" t="str">
        <f>Source!DI170</f>
        <v>)*1,35</v>
      </c>
      <c r="H345" s="37"/>
      <c r="I345" s="38"/>
      <c r="J345" s="38"/>
      <c r="K345" s="37"/>
      <c r="L345" s="47">
        <f>Source!U170</f>
        <v>2.8350000000000004</v>
      </c>
    </row>
    <row r="346" spans="1:26" ht="15" x14ac:dyDescent="0.25">
      <c r="G346" s="67">
        <f>ROUND(Source!AC170*Source!I170, 0)+ROUND(Source!AF170*Source!I170, 0)+ROUND(Source!AD170*Source!I170, 0)+SUM(H343:H345)</f>
        <v>129</v>
      </c>
      <c r="H346" s="67"/>
      <c r="J346" s="67">
        <f>Source!O170+SUM(K343:K345)</f>
        <v>129</v>
      </c>
      <c r="K346" s="67"/>
      <c r="L346" s="32">
        <f>Source!U170</f>
        <v>2.8350000000000004</v>
      </c>
      <c r="O346" s="40">
        <f>G346</f>
        <v>129</v>
      </c>
      <c r="P346" s="40">
        <f>J346</f>
        <v>129</v>
      </c>
      <c r="Q346" s="41">
        <f>L346</f>
        <v>2.8350000000000004</v>
      </c>
      <c r="W346">
        <f>IF(Source!BI170&lt;=1,G346, 0)</f>
        <v>0</v>
      </c>
      <c r="X346">
        <f>IF(Source!BI170=2,G346, 0)</f>
        <v>129</v>
      </c>
      <c r="Y346">
        <f>IF(Source!BI170=3,G346, 0)</f>
        <v>0</v>
      </c>
      <c r="Z346">
        <f>IF(Source!BI170=4,G346, 0)</f>
        <v>0</v>
      </c>
    </row>
    <row r="347" spans="1:26" ht="42.75" x14ac:dyDescent="0.2">
      <c r="A347" s="27" t="str">
        <f>Source!E171</f>
        <v>62</v>
      </c>
      <c r="B347" s="28" t="str">
        <f>Source!F171</f>
        <v>м10-06-060-1</v>
      </c>
      <c r="C347" s="28" t="str">
        <f>Source!G171</f>
        <v>Монтаж оптического кросса с учетом измерений на волоконно-оптическом кабеле с числом волокон 4 W302</v>
      </c>
      <c r="D347" s="29" t="str">
        <f>Source!H171</f>
        <v>1 оптический кросс</v>
      </c>
      <c r="E347" s="22">
        <f>Source!I171</f>
        <v>2</v>
      </c>
      <c r="F347" s="30">
        <f>IF(Source!AK171&lt;&gt; 0, Source!AK171,Source!AL171 + Source!AM171 + Source!AO171)</f>
        <v>30.98</v>
      </c>
      <c r="G347" s="14"/>
      <c r="H347" s="30"/>
      <c r="I347" s="14" t="str">
        <f>Source!BO171</f>
        <v/>
      </c>
      <c r="J347" s="14"/>
      <c r="K347" s="30"/>
      <c r="L347" s="31"/>
      <c r="S347">
        <f>ROUND((Source!FX171/100)*((ROUND(Source!AF171*Source!I171, 0)+ROUND(Source!AE171*Source!I171, 0))), 0)</f>
        <v>64</v>
      </c>
      <c r="T347">
        <f>Source!X171</f>
        <v>64</v>
      </c>
      <c r="U347">
        <f>ROUND((Source!FY171/100)*((ROUND(Source!AF171*Source!I171, 0)+ROUND(Source!AE171*Source!I171, 0))), 0)</f>
        <v>42</v>
      </c>
      <c r="V347">
        <f>Source!Y171</f>
        <v>42</v>
      </c>
    </row>
    <row r="348" spans="1:26" ht="14.25" x14ac:dyDescent="0.2">
      <c r="A348" s="27"/>
      <c r="B348" s="28"/>
      <c r="C348" s="28" t="s">
        <v>1783</v>
      </c>
      <c r="D348" s="29"/>
      <c r="E348" s="22"/>
      <c r="F348" s="30">
        <f>Source!AO171</f>
        <v>24.03</v>
      </c>
      <c r="G348" s="14" t="str">
        <f>Source!DG171</f>
        <v>)*1,35</v>
      </c>
      <c r="H348" s="30">
        <f>ROUND(Source!AF171*Source!I171, 0)</f>
        <v>64</v>
      </c>
      <c r="I348" s="14"/>
      <c r="J348" s="14">
        <f>IF(Source!BA171&lt;&gt; 0, Source!BA171, 1)</f>
        <v>1</v>
      </c>
      <c r="K348" s="30">
        <f>Source!S171</f>
        <v>64</v>
      </c>
      <c r="L348" s="31"/>
      <c r="R348">
        <f>H348</f>
        <v>64</v>
      </c>
    </row>
    <row r="349" spans="1:26" ht="14.25" x14ac:dyDescent="0.2">
      <c r="A349" s="27"/>
      <c r="B349" s="28"/>
      <c r="C349" s="28" t="s">
        <v>83</v>
      </c>
      <c r="D349" s="29"/>
      <c r="E349" s="22"/>
      <c r="F349" s="30">
        <f>Source!AM171</f>
        <v>5.3</v>
      </c>
      <c r="G349" s="14" t="str">
        <f>Source!DE171</f>
        <v>)*1,35</v>
      </c>
      <c r="H349" s="30">
        <f>ROUND(Source!AD171*Source!I171, 0)</f>
        <v>14</v>
      </c>
      <c r="I349" s="14"/>
      <c r="J349" s="14">
        <f>IF(Source!BB171&lt;&gt; 0, Source!BB171, 1)</f>
        <v>1</v>
      </c>
      <c r="K349" s="30">
        <f>Source!Q171</f>
        <v>14</v>
      </c>
      <c r="L349" s="31"/>
    </row>
    <row r="350" spans="1:26" ht="14.25" x14ac:dyDescent="0.2">
      <c r="A350" s="27"/>
      <c r="B350" s="28"/>
      <c r="C350" s="28" t="s">
        <v>1784</v>
      </c>
      <c r="D350" s="29"/>
      <c r="E350" s="22"/>
      <c r="F350" s="30">
        <f>Source!AL171</f>
        <v>1.65</v>
      </c>
      <c r="G350" s="14" t="str">
        <f>Source!DD171</f>
        <v/>
      </c>
      <c r="H350" s="30">
        <f>ROUND(Source!AC171*Source!I171, 0)</f>
        <v>4</v>
      </c>
      <c r="I350" s="14"/>
      <c r="J350" s="14">
        <f>IF(Source!BC171&lt;&gt; 0, Source!BC171, 1)</f>
        <v>1</v>
      </c>
      <c r="K350" s="30">
        <f>Source!P171</f>
        <v>4</v>
      </c>
      <c r="L350" s="31"/>
    </row>
    <row r="351" spans="1:26" ht="14.25" x14ac:dyDescent="0.2">
      <c r="A351" s="27"/>
      <c r="B351" s="28"/>
      <c r="C351" s="28" t="s">
        <v>1785</v>
      </c>
      <c r="D351" s="29" t="s">
        <v>1786</v>
      </c>
      <c r="E351" s="22">
        <f>Source!BZ171</f>
        <v>100</v>
      </c>
      <c r="F351" s="44"/>
      <c r="G351" s="14"/>
      <c r="H351" s="30">
        <f>SUM(S347:S353)</f>
        <v>64</v>
      </c>
      <c r="I351" s="45"/>
      <c r="J351" s="15">
        <f>Source!AT171</f>
        <v>100</v>
      </c>
      <c r="K351" s="30">
        <f>SUM(T347:T353)</f>
        <v>64</v>
      </c>
      <c r="L351" s="31"/>
    </row>
    <row r="352" spans="1:26" ht="14.25" x14ac:dyDescent="0.2">
      <c r="A352" s="27"/>
      <c r="B352" s="28"/>
      <c r="C352" s="28" t="s">
        <v>1787</v>
      </c>
      <c r="D352" s="29" t="s">
        <v>1786</v>
      </c>
      <c r="E352" s="22">
        <f>Source!CA171</f>
        <v>65</v>
      </c>
      <c r="F352" s="44"/>
      <c r="G352" s="14"/>
      <c r="H352" s="30">
        <f>SUM(U347:U353)</f>
        <v>42</v>
      </c>
      <c r="I352" s="45"/>
      <c r="J352" s="15">
        <f>Source!AU171</f>
        <v>65</v>
      </c>
      <c r="K352" s="30">
        <f>SUM(V347:V353)</f>
        <v>42</v>
      </c>
      <c r="L352" s="31"/>
    </row>
    <row r="353" spans="1:26" ht="14.25" x14ac:dyDescent="0.2">
      <c r="A353" s="33"/>
      <c r="B353" s="34"/>
      <c r="C353" s="34" t="s">
        <v>1788</v>
      </c>
      <c r="D353" s="35" t="s">
        <v>1789</v>
      </c>
      <c r="E353" s="36">
        <f>Source!AQ171</f>
        <v>1.86</v>
      </c>
      <c r="F353" s="37"/>
      <c r="G353" s="38" t="str">
        <f>Source!DI171</f>
        <v>)*1,35</v>
      </c>
      <c r="H353" s="37"/>
      <c r="I353" s="38"/>
      <c r="J353" s="38"/>
      <c r="K353" s="37"/>
      <c r="L353" s="47">
        <f>Source!U171</f>
        <v>5.0220000000000002</v>
      </c>
    </row>
    <row r="354" spans="1:26" ht="15" x14ac:dyDescent="0.25">
      <c r="G354" s="67">
        <f>ROUND(Source!AC171*Source!I171, 0)+ROUND(Source!AF171*Source!I171, 0)+ROUND(Source!AD171*Source!I171, 0)+SUM(H351:H353)</f>
        <v>188</v>
      </c>
      <c r="H354" s="67"/>
      <c r="J354" s="67">
        <f>Source!O171+SUM(K351:K353)</f>
        <v>188</v>
      </c>
      <c r="K354" s="67"/>
      <c r="L354" s="32">
        <f>Source!U171</f>
        <v>5.0220000000000002</v>
      </c>
      <c r="O354" s="40">
        <f>G354</f>
        <v>188</v>
      </c>
      <c r="P354" s="40">
        <f>J354</f>
        <v>188</v>
      </c>
      <c r="Q354" s="41">
        <f>L354</f>
        <v>5.0220000000000002</v>
      </c>
      <c r="W354">
        <f>IF(Source!BI171&lt;=1,G354, 0)</f>
        <v>0</v>
      </c>
      <c r="X354">
        <f>IF(Source!BI171=2,G354, 0)</f>
        <v>188</v>
      </c>
      <c r="Y354">
        <f>IF(Source!BI171=3,G354, 0)</f>
        <v>0</v>
      </c>
      <c r="Z354">
        <f>IF(Source!BI171=4,G354, 0)</f>
        <v>0</v>
      </c>
    </row>
    <row r="355" spans="1:26" ht="57" x14ac:dyDescent="0.2">
      <c r="A355" s="27" t="str">
        <f>Source!E172</f>
        <v>63</v>
      </c>
      <c r="B355" s="28" t="str">
        <f>Source!F172</f>
        <v>м10-04-066-2</v>
      </c>
      <c r="C355" s="28" t="str">
        <f>Source!G172</f>
        <v>Блок коммутации телевизионных камерных кабелей на количество разъемов 6- Медиаконвектор DMC-F02SC D-Link</v>
      </c>
      <c r="D355" s="29" t="str">
        <f>Source!H172</f>
        <v>1  ШТ.</v>
      </c>
      <c r="E355" s="22">
        <f>Source!I172</f>
        <v>4</v>
      </c>
      <c r="F355" s="30">
        <f>IF(Source!AK172&lt;&gt; 0, Source!AK172,Source!AL172 + Source!AM172 + Source!AO172)</f>
        <v>754.09</v>
      </c>
      <c r="G355" s="14"/>
      <c r="H355" s="30"/>
      <c r="I355" s="14" t="str">
        <f>Source!BO172</f>
        <v/>
      </c>
      <c r="J355" s="14"/>
      <c r="K355" s="30"/>
      <c r="L355" s="31"/>
      <c r="S355">
        <f>ROUND((Source!FX172/100)*((ROUND(Source!AF172*Source!I172, 0)+ROUND(Source!AE172*Source!I172, 0))), 0)</f>
        <v>1593</v>
      </c>
      <c r="T355">
        <f>Source!X172</f>
        <v>1593</v>
      </c>
      <c r="U355">
        <f>ROUND((Source!FY172/100)*((ROUND(Source!AF172*Source!I172, 0)+ROUND(Source!AE172*Source!I172, 0))), 0)</f>
        <v>1126</v>
      </c>
      <c r="V355">
        <f>Source!Y172</f>
        <v>1126</v>
      </c>
    </row>
    <row r="356" spans="1:26" ht="14.25" x14ac:dyDescent="0.2">
      <c r="A356" s="27"/>
      <c r="B356" s="28"/>
      <c r="C356" s="28" t="s">
        <v>1783</v>
      </c>
      <c r="D356" s="29"/>
      <c r="E356" s="22"/>
      <c r="F356" s="30">
        <f>Source!AO172</f>
        <v>320.85000000000002</v>
      </c>
      <c r="G356" s="14" t="str">
        <f>Source!DG172</f>
        <v>)*1,35</v>
      </c>
      <c r="H356" s="30">
        <f>ROUND(Source!AF172*Source!I172, 0)</f>
        <v>1732</v>
      </c>
      <c r="I356" s="14"/>
      <c r="J356" s="14">
        <f>IF(Source!BA172&lt;&gt; 0, Source!BA172, 1)</f>
        <v>1</v>
      </c>
      <c r="K356" s="30">
        <f>Source!S172</f>
        <v>1732</v>
      </c>
      <c r="L356" s="31"/>
      <c r="R356">
        <f>H356</f>
        <v>1732</v>
      </c>
    </row>
    <row r="357" spans="1:26" ht="14.25" x14ac:dyDescent="0.2">
      <c r="A357" s="27"/>
      <c r="B357" s="28"/>
      <c r="C357" s="28" t="s">
        <v>1784</v>
      </c>
      <c r="D357" s="29"/>
      <c r="E357" s="22"/>
      <c r="F357" s="30">
        <f>Source!AL172</f>
        <v>433.24</v>
      </c>
      <c r="G357" s="14" t="str">
        <f>Source!DD172</f>
        <v/>
      </c>
      <c r="H357" s="30">
        <f>ROUND(Source!AC172*Source!I172, 0)</f>
        <v>1732</v>
      </c>
      <c r="I357" s="14"/>
      <c r="J357" s="14">
        <f>IF(Source!BC172&lt;&gt; 0, Source!BC172, 1)</f>
        <v>1</v>
      </c>
      <c r="K357" s="30">
        <f>Source!P172</f>
        <v>1732</v>
      </c>
      <c r="L357" s="31"/>
    </row>
    <row r="358" spans="1:26" ht="14.25" x14ac:dyDescent="0.2">
      <c r="A358" s="27"/>
      <c r="B358" s="28"/>
      <c r="C358" s="28" t="s">
        <v>1785</v>
      </c>
      <c r="D358" s="29" t="s">
        <v>1786</v>
      </c>
      <c r="E358" s="22">
        <f>Source!BZ172</f>
        <v>92</v>
      </c>
      <c r="F358" s="44"/>
      <c r="G358" s="14"/>
      <c r="H358" s="30">
        <f>SUM(S355:S360)</f>
        <v>1593</v>
      </c>
      <c r="I358" s="45"/>
      <c r="J358" s="15">
        <f>Source!AT172</f>
        <v>92</v>
      </c>
      <c r="K358" s="30">
        <f>SUM(T355:T360)</f>
        <v>1593</v>
      </c>
      <c r="L358" s="31"/>
    </row>
    <row r="359" spans="1:26" ht="14.25" x14ac:dyDescent="0.2">
      <c r="A359" s="27"/>
      <c r="B359" s="28"/>
      <c r="C359" s="28" t="s">
        <v>1787</v>
      </c>
      <c r="D359" s="29" t="s">
        <v>1786</v>
      </c>
      <c r="E359" s="22">
        <f>Source!CA172</f>
        <v>65</v>
      </c>
      <c r="F359" s="44"/>
      <c r="G359" s="14"/>
      <c r="H359" s="30">
        <f>SUM(U355:U360)</f>
        <v>1126</v>
      </c>
      <c r="I359" s="45"/>
      <c r="J359" s="15">
        <f>Source!AU172</f>
        <v>65</v>
      </c>
      <c r="K359" s="30">
        <f>SUM(V355:V360)</f>
        <v>1126</v>
      </c>
      <c r="L359" s="31"/>
    </row>
    <row r="360" spans="1:26" ht="14.25" x14ac:dyDescent="0.2">
      <c r="A360" s="33"/>
      <c r="B360" s="34"/>
      <c r="C360" s="34" t="s">
        <v>1788</v>
      </c>
      <c r="D360" s="35" t="s">
        <v>1789</v>
      </c>
      <c r="E360" s="36">
        <f>Source!AQ172</f>
        <v>31</v>
      </c>
      <c r="F360" s="37"/>
      <c r="G360" s="38" t="str">
        <f>Source!DI172</f>
        <v>)*1,35</v>
      </c>
      <c r="H360" s="37"/>
      <c r="I360" s="38"/>
      <c r="J360" s="38"/>
      <c r="K360" s="37"/>
      <c r="L360" s="47">
        <f>Source!U172</f>
        <v>167.4</v>
      </c>
    </row>
    <row r="361" spans="1:26" ht="15" x14ac:dyDescent="0.25">
      <c r="G361" s="67">
        <f>ROUND(Source!AC172*Source!I172, 0)+ROUND(Source!AF172*Source!I172, 0)+ROUND(Source!AD172*Source!I172, 0)+SUM(H358:H360)</f>
        <v>6183</v>
      </c>
      <c r="H361" s="67"/>
      <c r="J361" s="67">
        <f>Source!O172+SUM(K358:K360)</f>
        <v>6183</v>
      </c>
      <c r="K361" s="67"/>
      <c r="L361" s="32">
        <f>Source!U172</f>
        <v>167.4</v>
      </c>
      <c r="O361" s="40">
        <f>G361</f>
        <v>6183</v>
      </c>
      <c r="P361" s="40">
        <f>J361</f>
        <v>6183</v>
      </c>
      <c r="Q361" s="41">
        <f>L361</f>
        <v>167.4</v>
      </c>
      <c r="W361">
        <f>IF(Source!BI172&lt;=1,G361, 0)</f>
        <v>0</v>
      </c>
      <c r="X361">
        <f>IF(Source!BI172=2,G361, 0)</f>
        <v>6183</v>
      </c>
      <c r="Y361">
        <f>IF(Source!BI172=3,G361, 0)</f>
        <v>0</v>
      </c>
      <c r="Z361">
        <f>IF(Source!BI172=4,G361, 0)</f>
        <v>0</v>
      </c>
    </row>
    <row r="362" spans="1:26" ht="71.25" x14ac:dyDescent="0.2">
      <c r="A362" s="27" t="str">
        <f>Source!E173</f>
        <v>64</v>
      </c>
      <c r="B362" s="28" t="str">
        <f>Source!F173</f>
        <v>м10-02-016-6</v>
      </c>
      <c r="C362" s="28" t="str">
        <f>Source!G173</f>
        <v>Отдельно устанавливаемый преобразователь или блок питания . Модульный видеодекодер VIP-X1600 - Base (базовая система ), комплект Bosch</v>
      </c>
      <c r="D362" s="29" t="str">
        <f>Source!H173</f>
        <v>1  ШТ.</v>
      </c>
      <c r="E362" s="22">
        <f>Source!I173</f>
        <v>4</v>
      </c>
      <c r="F362" s="30">
        <f>IF(Source!AK173&lt;&gt; 0, Source!AK173,Source!AL173 + Source!AM173 + Source!AO173)</f>
        <v>199.93</v>
      </c>
      <c r="G362" s="14"/>
      <c r="H362" s="30"/>
      <c r="I362" s="14" t="str">
        <f>Source!BO173</f>
        <v/>
      </c>
      <c r="J362" s="14"/>
      <c r="K362" s="30"/>
      <c r="L362" s="31"/>
      <c r="S362">
        <f>ROUND((Source!FX173/100)*((ROUND(Source!AF173*Source!I173, 0)+ROUND(Source!AE173*Source!I173, 0))), 0)</f>
        <v>502</v>
      </c>
      <c r="T362">
        <f>Source!X173</f>
        <v>502</v>
      </c>
      <c r="U362">
        <f>ROUND((Source!FY173/100)*((ROUND(Source!AF173*Source!I173, 0)+ROUND(Source!AE173*Source!I173, 0))), 0)</f>
        <v>377</v>
      </c>
      <c r="V362">
        <f>Source!Y173</f>
        <v>377</v>
      </c>
    </row>
    <row r="363" spans="1:26" ht="14.25" x14ac:dyDescent="0.2">
      <c r="A363" s="27"/>
      <c r="B363" s="28"/>
      <c r="C363" s="28" t="s">
        <v>1783</v>
      </c>
      <c r="D363" s="29"/>
      <c r="E363" s="22"/>
      <c r="F363" s="30">
        <f>Source!AO173</f>
        <v>112.01</v>
      </c>
      <c r="G363" s="14" t="str">
        <f>Source!DG173</f>
        <v>)*1,35</v>
      </c>
      <c r="H363" s="30">
        <f>ROUND(Source!AF173*Source!I173, 0)</f>
        <v>604</v>
      </c>
      <c r="I363" s="14"/>
      <c r="J363" s="14">
        <f>IF(Source!BA173&lt;&gt; 0, Source!BA173, 1)</f>
        <v>1</v>
      </c>
      <c r="K363" s="30">
        <f>Source!S173</f>
        <v>604</v>
      </c>
      <c r="L363" s="31"/>
      <c r="R363">
        <f>H363</f>
        <v>604</v>
      </c>
    </row>
    <row r="364" spans="1:26" ht="14.25" x14ac:dyDescent="0.2">
      <c r="A364" s="27"/>
      <c r="B364" s="28"/>
      <c r="C364" s="28" t="s">
        <v>83</v>
      </c>
      <c r="D364" s="29"/>
      <c r="E364" s="22"/>
      <c r="F364" s="30">
        <f>Source!AM173</f>
        <v>39.6</v>
      </c>
      <c r="G364" s="14" t="str">
        <f>Source!DE173</f>
        <v>)*1,35</v>
      </c>
      <c r="H364" s="30">
        <f>ROUND(Source!AD173*Source!I173, 0)</f>
        <v>212</v>
      </c>
      <c r="I364" s="14"/>
      <c r="J364" s="14">
        <f>IF(Source!BB173&lt;&gt; 0, Source!BB173, 1)</f>
        <v>1</v>
      </c>
      <c r="K364" s="30">
        <f>Source!Q173</f>
        <v>212</v>
      </c>
      <c r="L364" s="31"/>
    </row>
    <row r="365" spans="1:26" ht="14.25" x14ac:dyDescent="0.2">
      <c r="A365" s="27"/>
      <c r="B365" s="28"/>
      <c r="C365" s="28" t="s">
        <v>1790</v>
      </c>
      <c r="D365" s="29"/>
      <c r="E365" s="22"/>
      <c r="F365" s="30">
        <f>Source!AN173</f>
        <v>4.43</v>
      </c>
      <c r="G365" s="14" t="str">
        <f>Source!DF173</f>
        <v>)*1,35</v>
      </c>
      <c r="H365" s="48">
        <f>ROUND(Source!AE173*Source!I173, 0)</f>
        <v>24</v>
      </c>
      <c r="I365" s="14"/>
      <c r="J365" s="14">
        <f>IF(Source!BS173&lt;&gt; 0, Source!BS173, 1)</f>
        <v>1</v>
      </c>
      <c r="K365" s="48">
        <f>Source!R173</f>
        <v>24</v>
      </c>
      <c r="L365" s="31"/>
      <c r="R365">
        <f>H365</f>
        <v>24</v>
      </c>
    </row>
    <row r="366" spans="1:26" ht="14.25" x14ac:dyDescent="0.2">
      <c r="A366" s="27"/>
      <c r="B366" s="28"/>
      <c r="C366" s="28" t="s">
        <v>1784</v>
      </c>
      <c r="D366" s="29"/>
      <c r="E366" s="22"/>
      <c r="F366" s="30">
        <f>Source!AL173</f>
        <v>48.32</v>
      </c>
      <c r="G366" s="14" t="str">
        <f>Source!DD173</f>
        <v/>
      </c>
      <c r="H366" s="30">
        <f>ROUND(Source!AC173*Source!I173, 0)</f>
        <v>192</v>
      </c>
      <c r="I366" s="14"/>
      <c r="J366" s="14">
        <f>IF(Source!BC173&lt;&gt; 0, Source!BC173, 1)</f>
        <v>1</v>
      </c>
      <c r="K366" s="30">
        <f>Source!P173</f>
        <v>192</v>
      </c>
      <c r="L366" s="31"/>
    </row>
    <row r="367" spans="1:26" ht="14.25" x14ac:dyDescent="0.2">
      <c r="A367" s="27"/>
      <c r="B367" s="28"/>
      <c r="C367" s="28" t="s">
        <v>1785</v>
      </c>
      <c r="D367" s="29" t="s">
        <v>1786</v>
      </c>
      <c r="E367" s="22">
        <f>Source!BZ173</f>
        <v>80</v>
      </c>
      <c r="F367" s="44"/>
      <c r="G367" s="14"/>
      <c r="H367" s="30">
        <f>SUM(S362:S369)</f>
        <v>502</v>
      </c>
      <c r="I367" s="45"/>
      <c r="J367" s="15">
        <f>Source!AT173</f>
        <v>80</v>
      </c>
      <c r="K367" s="30">
        <f>SUM(T362:T369)</f>
        <v>502</v>
      </c>
      <c r="L367" s="31"/>
    </row>
    <row r="368" spans="1:26" ht="14.25" x14ac:dyDescent="0.2">
      <c r="A368" s="27"/>
      <c r="B368" s="28"/>
      <c r="C368" s="28" t="s">
        <v>1787</v>
      </c>
      <c r="D368" s="29" t="s">
        <v>1786</v>
      </c>
      <c r="E368" s="22">
        <f>Source!CA173</f>
        <v>60</v>
      </c>
      <c r="F368" s="44"/>
      <c r="G368" s="14"/>
      <c r="H368" s="30">
        <f>SUM(U362:U369)</f>
        <v>377</v>
      </c>
      <c r="I368" s="45"/>
      <c r="J368" s="15">
        <f>Source!AU173</f>
        <v>60</v>
      </c>
      <c r="K368" s="30">
        <f>SUM(V362:V369)</f>
        <v>377</v>
      </c>
      <c r="L368" s="31"/>
    </row>
    <row r="369" spans="1:26" ht="14.25" x14ac:dyDescent="0.2">
      <c r="A369" s="33"/>
      <c r="B369" s="34"/>
      <c r="C369" s="34" t="s">
        <v>1788</v>
      </c>
      <c r="D369" s="35" t="s">
        <v>1789</v>
      </c>
      <c r="E369" s="36">
        <f>Source!AQ173</f>
        <v>10.1</v>
      </c>
      <c r="F369" s="37"/>
      <c r="G369" s="38" t="str">
        <f>Source!DI173</f>
        <v>)*1,35</v>
      </c>
      <c r="H369" s="37"/>
      <c r="I369" s="38"/>
      <c r="J369" s="38"/>
      <c r="K369" s="37"/>
      <c r="L369" s="47">
        <f>Source!U173</f>
        <v>54.54</v>
      </c>
    </row>
    <row r="370" spans="1:26" ht="15" x14ac:dyDescent="0.25">
      <c r="G370" s="67">
        <f>ROUND(Source!AC173*Source!I173, 0)+ROUND(Source!AF173*Source!I173, 0)+ROUND(Source!AD173*Source!I173, 0)+SUM(H367:H369)</f>
        <v>1887</v>
      </c>
      <c r="H370" s="67"/>
      <c r="J370" s="67">
        <f>Source!O173+SUM(K367:K369)</f>
        <v>1887</v>
      </c>
      <c r="K370" s="67"/>
      <c r="L370" s="32">
        <f>Source!U173</f>
        <v>54.54</v>
      </c>
      <c r="O370" s="40">
        <f>G370</f>
        <v>1887</v>
      </c>
      <c r="P370" s="40">
        <f>J370</f>
        <v>1887</v>
      </c>
      <c r="Q370" s="41">
        <f>L370</f>
        <v>54.54</v>
      </c>
      <c r="W370">
        <f>IF(Source!BI173&lt;=1,G370, 0)</f>
        <v>0</v>
      </c>
      <c r="X370">
        <f>IF(Source!BI173=2,G370, 0)</f>
        <v>1887</v>
      </c>
      <c r="Y370">
        <f>IF(Source!BI173=3,G370, 0)</f>
        <v>0</v>
      </c>
      <c r="Z370">
        <f>IF(Source!BI173=4,G370, 0)</f>
        <v>0</v>
      </c>
    </row>
    <row r="371" spans="1:26" ht="57" x14ac:dyDescent="0.2">
      <c r="A371" s="27" t="str">
        <f>Source!E174</f>
        <v>65</v>
      </c>
      <c r="B371" s="28" t="str">
        <f>Source!F174</f>
        <v>м10-02-016-6</v>
      </c>
      <c r="C371" s="28" t="str">
        <f>Source!G174</f>
        <v>Отдельно устанавливаемый преобразователь или блок питания .  Блок питания для базового модуля  VIP-X1600-PS, комплект Bosch</v>
      </c>
      <c r="D371" s="29" t="str">
        <f>Source!H174</f>
        <v>1  ШТ.</v>
      </c>
      <c r="E371" s="22">
        <f>Source!I174</f>
        <v>4</v>
      </c>
      <c r="F371" s="30">
        <f>IF(Source!AK174&lt;&gt; 0, Source!AK174,Source!AL174 + Source!AM174 + Source!AO174)</f>
        <v>199.93</v>
      </c>
      <c r="G371" s="14"/>
      <c r="H371" s="30"/>
      <c r="I371" s="14" t="str">
        <f>Source!BO174</f>
        <v/>
      </c>
      <c r="J371" s="14"/>
      <c r="K371" s="30"/>
      <c r="L371" s="31"/>
      <c r="S371">
        <f>ROUND((Source!FX174/100)*((ROUND(Source!AF174*Source!I174, 0)+ROUND(Source!AE174*Source!I174, 0))), 0)</f>
        <v>502</v>
      </c>
      <c r="T371">
        <f>Source!X174</f>
        <v>502</v>
      </c>
      <c r="U371">
        <f>ROUND((Source!FY174/100)*((ROUND(Source!AF174*Source!I174, 0)+ROUND(Source!AE174*Source!I174, 0))), 0)</f>
        <v>377</v>
      </c>
      <c r="V371">
        <f>Source!Y174</f>
        <v>377</v>
      </c>
    </row>
    <row r="372" spans="1:26" ht="14.25" x14ac:dyDescent="0.2">
      <c r="A372" s="27"/>
      <c r="B372" s="28"/>
      <c r="C372" s="28" t="s">
        <v>1783</v>
      </c>
      <c r="D372" s="29"/>
      <c r="E372" s="22"/>
      <c r="F372" s="30">
        <f>Source!AO174</f>
        <v>112.01</v>
      </c>
      <c r="G372" s="14" t="str">
        <f>Source!DG174</f>
        <v>)*1,35</v>
      </c>
      <c r="H372" s="30">
        <f>ROUND(Source!AF174*Source!I174, 0)</f>
        <v>604</v>
      </c>
      <c r="I372" s="14"/>
      <c r="J372" s="14">
        <f>IF(Source!BA174&lt;&gt; 0, Source!BA174, 1)</f>
        <v>1</v>
      </c>
      <c r="K372" s="30">
        <f>Source!S174</f>
        <v>604</v>
      </c>
      <c r="L372" s="31"/>
      <c r="R372">
        <f>H372</f>
        <v>604</v>
      </c>
    </row>
    <row r="373" spans="1:26" ht="14.25" x14ac:dyDescent="0.2">
      <c r="A373" s="27"/>
      <c r="B373" s="28"/>
      <c r="C373" s="28" t="s">
        <v>83</v>
      </c>
      <c r="D373" s="29"/>
      <c r="E373" s="22"/>
      <c r="F373" s="30">
        <f>Source!AM174</f>
        <v>39.6</v>
      </c>
      <c r="G373" s="14" t="str">
        <f>Source!DE174</f>
        <v>)*1,35</v>
      </c>
      <c r="H373" s="30">
        <f>ROUND(Source!AD174*Source!I174, 0)</f>
        <v>212</v>
      </c>
      <c r="I373" s="14"/>
      <c r="J373" s="14">
        <f>IF(Source!BB174&lt;&gt; 0, Source!BB174, 1)</f>
        <v>1</v>
      </c>
      <c r="K373" s="30">
        <f>Source!Q174</f>
        <v>212</v>
      </c>
      <c r="L373" s="31"/>
    </row>
    <row r="374" spans="1:26" ht="14.25" x14ac:dyDescent="0.2">
      <c r="A374" s="27"/>
      <c r="B374" s="28"/>
      <c r="C374" s="28" t="s">
        <v>1790</v>
      </c>
      <c r="D374" s="29"/>
      <c r="E374" s="22"/>
      <c r="F374" s="30">
        <f>Source!AN174</f>
        <v>4.43</v>
      </c>
      <c r="G374" s="14" t="str">
        <f>Source!DF174</f>
        <v>)*1,35</v>
      </c>
      <c r="H374" s="48">
        <f>ROUND(Source!AE174*Source!I174, 0)</f>
        <v>24</v>
      </c>
      <c r="I374" s="14"/>
      <c r="J374" s="14">
        <f>IF(Source!BS174&lt;&gt; 0, Source!BS174, 1)</f>
        <v>1</v>
      </c>
      <c r="K374" s="48">
        <f>Source!R174</f>
        <v>24</v>
      </c>
      <c r="L374" s="31"/>
      <c r="R374">
        <f>H374</f>
        <v>24</v>
      </c>
    </row>
    <row r="375" spans="1:26" ht="14.25" x14ac:dyDescent="0.2">
      <c r="A375" s="27"/>
      <c r="B375" s="28"/>
      <c r="C375" s="28" t="s">
        <v>1784</v>
      </c>
      <c r="D375" s="29"/>
      <c r="E375" s="22"/>
      <c r="F375" s="30">
        <f>Source!AL174</f>
        <v>48.32</v>
      </c>
      <c r="G375" s="14" t="str">
        <f>Source!DD174</f>
        <v/>
      </c>
      <c r="H375" s="30">
        <f>ROUND(Source!AC174*Source!I174, 0)</f>
        <v>192</v>
      </c>
      <c r="I375" s="14"/>
      <c r="J375" s="14">
        <f>IF(Source!BC174&lt;&gt; 0, Source!BC174, 1)</f>
        <v>1</v>
      </c>
      <c r="K375" s="30">
        <f>Source!P174</f>
        <v>192</v>
      </c>
      <c r="L375" s="31"/>
    </row>
    <row r="376" spans="1:26" ht="14.25" x14ac:dyDescent="0.2">
      <c r="A376" s="27"/>
      <c r="B376" s="28"/>
      <c r="C376" s="28" t="s">
        <v>1785</v>
      </c>
      <c r="D376" s="29" t="s">
        <v>1786</v>
      </c>
      <c r="E376" s="22">
        <f>Source!BZ174</f>
        <v>80</v>
      </c>
      <c r="F376" s="44"/>
      <c r="G376" s="14"/>
      <c r="H376" s="30">
        <f>SUM(S371:S378)</f>
        <v>502</v>
      </c>
      <c r="I376" s="45"/>
      <c r="J376" s="15">
        <f>Source!AT174</f>
        <v>80</v>
      </c>
      <c r="K376" s="30">
        <f>SUM(T371:T378)</f>
        <v>502</v>
      </c>
      <c r="L376" s="31"/>
    </row>
    <row r="377" spans="1:26" ht="14.25" x14ac:dyDescent="0.2">
      <c r="A377" s="27"/>
      <c r="B377" s="28"/>
      <c r="C377" s="28" t="s">
        <v>1787</v>
      </c>
      <c r="D377" s="29" t="s">
        <v>1786</v>
      </c>
      <c r="E377" s="22">
        <f>Source!CA174</f>
        <v>60</v>
      </c>
      <c r="F377" s="44"/>
      <c r="G377" s="14"/>
      <c r="H377" s="30">
        <f>SUM(U371:U378)</f>
        <v>377</v>
      </c>
      <c r="I377" s="45"/>
      <c r="J377" s="15">
        <f>Source!AU174</f>
        <v>60</v>
      </c>
      <c r="K377" s="30">
        <f>SUM(V371:V378)</f>
        <v>377</v>
      </c>
      <c r="L377" s="31"/>
    </row>
    <row r="378" spans="1:26" ht="14.25" x14ac:dyDescent="0.2">
      <c r="A378" s="33"/>
      <c r="B378" s="34"/>
      <c r="C378" s="34" t="s">
        <v>1788</v>
      </c>
      <c r="D378" s="35" t="s">
        <v>1789</v>
      </c>
      <c r="E378" s="36">
        <f>Source!AQ174</f>
        <v>10.1</v>
      </c>
      <c r="F378" s="37"/>
      <c r="G378" s="38" t="str">
        <f>Source!DI174</f>
        <v>)*1,35</v>
      </c>
      <c r="H378" s="37"/>
      <c r="I378" s="38"/>
      <c r="J378" s="38"/>
      <c r="K378" s="37"/>
      <c r="L378" s="47">
        <f>Source!U174</f>
        <v>54.54</v>
      </c>
    </row>
    <row r="379" spans="1:26" ht="15" x14ac:dyDescent="0.25">
      <c r="G379" s="67">
        <f>ROUND(Source!AC174*Source!I174, 0)+ROUND(Source!AF174*Source!I174, 0)+ROUND(Source!AD174*Source!I174, 0)+SUM(H376:H378)</f>
        <v>1887</v>
      </c>
      <c r="H379" s="67"/>
      <c r="J379" s="67">
        <f>Source!O174+SUM(K376:K378)</f>
        <v>1887</v>
      </c>
      <c r="K379" s="67"/>
      <c r="L379" s="32">
        <f>Source!U174</f>
        <v>54.54</v>
      </c>
      <c r="O379" s="40">
        <f>G379</f>
        <v>1887</v>
      </c>
      <c r="P379" s="40">
        <f>J379</f>
        <v>1887</v>
      </c>
      <c r="Q379" s="41">
        <f>L379</f>
        <v>54.54</v>
      </c>
      <c r="W379">
        <f>IF(Source!BI174&lt;=1,G379, 0)</f>
        <v>0</v>
      </c>
      <c r="X379">
        <f>IF(Source!BI174=2,G379, 0)</f>
        <v>1887</v>
      </c>
      <c r="Y379">
        <f>IF(Source!BI174=3,G379, 0)</f>
        <v>0</v>
      </c>
      <c r="Z379">
        <f>IF(Source!BI174=4,G379, 0)</f>
        <v>0</v>
      </c>
    </row>
    <row r="380" spans="1:26" ht="57" x14ac:dyDescent="0.2">
      <c r="A380" s="27" t="str">
        <f>Source!E175</f>
        <v>66</v>
      </c>
      <c r="B380" s="28" t="str">
        <f>Source!F175</f>
        <v>м11-04-008-1</v>
      </c>
      <c r="C380" s="28" t="str">
        <f>Source!G175</f>
        <v>Съемные и выдвижные блоки (модули, ячейки, ТЭЗ), масса до 5 кг. 4-х канальный видеомодуль VIP X1600 XFM4A комплект Bosch.</v>
      </c>
      <c r="D380" s="29" t="str">
        <f>Source!H175</f>
        <v>шт.</v>
      </c>
      <c r="E380" s="22">
        <f>Source!I175</f>
        <v>4</v>
      </c>
      <c r="F380" s="30">
        <f>IF(Source!AK175&lt;&gt; 0, Source!AK175,Source!AL175 + Source!AM175 + Source!AO175)</f>
        <v>9.9499999999999993</v>
      </c>
      <c r="G380" s="14"/>
      <c r="H380" s="30"/>
      <c r="I380" s="14" t="str">
        <f>Source!BO175</f>
        <v/>
      </c>
      <c r="J380" s="14"/>
      <c r="K380" s="30"/>
      <c r="L380" s="31"/>
      <c r="S380">
        <f>ROUND((Source!FX175/100)*((ROUND(Source!AF175*Source!I175, 0)+ROUND(Source!AE175*Source!I175, 0))), 0)</f>
        <v>44</v>
      </c>
      <c r="T380">
        <f>Source!X175</f>
        <v>44</v>
      </c>
      <c r="U380">
        <f>ROUND((Source!FY175/100)*((ROUND(Source!AF175*Source!I175, 0)+ROUND(Source!AE175*Source!I175, 0))), 0)</f>
        <v>31</v>
      </c>
      <c r="V380">
        <f>Source!Y175</f>
        <v>31</v>
      </c>
    </row>
    <row r="381" spans="1:26" ht="14.25" x14ac:dyDescent="0.2">
      <c r="A381" s="27"/>
      <c r="B381" s="28"/>
      <c r="C381" s="28" t="s">
        <v>1783</v>
      </c>
      <c r="D381" s="29"/>
      <c r="E381" s="22"/>
      <c r="F381" s="30">
        <f>Source!AO175</f>
        <v>8.9</v>
      </c>
      <c r="G381" s="14" t="str">
        <f>Source!DG175</f>
        <v>)*1,35</v>
      </c>
      <c r="H381" s="30">
        <f>ROUND(Source!AF175*Source!I175, 0)</f>
        <v>48</v>
      </c>
      <c r="I381" s="14"/>
      <c r="J381" s="14">
        <f>IF(Source!BA175&lt;&gt; 0, Source!BA175, 1)</f>
        <v>1</v>
      </c>
      <c r="K381" s="30">
        <f>Source!S175</f>
        <v>48</v>
      </c>
      <c r="L381" s="31"/>
      <c r="R381">
        <f>H381</f>
        <v>48</v>
      </c>
    </row>
    <row r="382" spans="1:26" ht="14.25" x14ac:dyDescent="0.2">
      <c r="A382" s="27"/>
      <c r="B382" s="28"/>
      <c r="C382" s="28" t="s">
        <v>83</v>
      </c>
      <c r="D382" s="29"/>
      <c r="E382" s="22"/>
      <c r="F382" s="30">
        <f>Source!AM175</f>
        <v>0.87</v>
      </c>
      <c r="G382" s="14" t="str">
        <f>Source!DE175</f>
        <v>)*1,35</v>
      </c>
      <c r="H382" s="30">
        <f>ROUND(Source!AD175*Source!I175, 0)</f>
        <v>4</v>
      </c>
      <c r="I382" s="14"/>
      <c r="J382" s="14">
        <f>IF(Source!BB175&lt;&gt; 0, Source!BB175, 1)</f>
        <v>1</v>
      </c>
      <c r="K382" s="30">
        <f>Source!Q175</f>
        <v>4</v>
      </c>
      <c r="L382" s="31"/>
    </row>
    <row r="383" spans="1:26" ht="14.25" x14ac:dyDescent="0.2">
      <c r="A383" s="27"/>
      <c r="B383" s="28"/>
      <c r="C383" s="28" t="s">
        <v>1785</v>
      </c>
      <c r="D383" s="29" t="s">
        <v>1786</v>
      </c>
      <c r="E383" s="22">
        <f>Source!BZ175</f>
        <v>92</v>
      </c>
      <c r="F383" s="44"/>
      <c r="G383" s="14"/>
      <c r="H383" s="30">
        <f>SUM(S380:S385)</f>
        <v>44</v>
      </c>
      <c r="I383" s="45"/>
      <c r="J383" s="15">
        <f>Source!AT175</f>
        <v>92</v>
      </c>
      <c r="K383" s="30">
        <f>SUM(T380:T385)</f>
        <v>44</v>
      </c>
      <c r="L383" s="31"/>
    </row>
    <row r="384" spans="1:26" ht="14.25" x14ac:dyDescent="0.2">
      <c r="A384" s="27"/>
      <c r="B384" s="28"/>
      <c r="C384" s="28" t="s">
        <v>1787</v>
      </c>
      <c r="D384" s="29" t="s">
        <v>1786</v>
      </c>
      <c r="E384" s="22">
        <f>Source!CA175</f>
        <v>65</v>
      </c>
      <c r="F384" s="44"/>
      <c r="G384" s="14"/>
      <c r="H384" s="30">
        <f>SUM(U380:U385)</f>
        <v>31</v>
      </c>
      <c r="I384" s="45"/>
      <c r="J384" s="15">
        <f>Source!AU175</f>
        <v>65</v>
      </c>
      <c r="K384" s="30">
        <f>SUM(V380:V385)</f>
        <v>31</v>
      </c>
      <c r="L384" s="31"/>
    </row>
    <row r="385" spans="1:26" ht="14.25" x14ac:dyDescent="0.2">
      <c r="A385" s="33"/>
      <c r="B385" s="34"/>
      <c r="C385" s="34" t="s">
        <v>1788</v>
      </c>
      <c r="D385" s="35" t="s">
        <v>1789</v>
      </c>
      <c r="E385" s="36">
        <f>Source!AQ175</f>
        <v>1.03</v>
      </c>
      <c r="F385" s="37"/>
      <c r="G385" s="38" t="str">
        <f>Source!DI175</f>
        <v>)*1,35</v>
      </c>
      <c r="H385" s="37"/>
      <c r="I385" s="38"/>
      <c r="J385" s="38"/>
      <c r="K385" s="37"/>
      <c r="L385" s="47">
        <f>Source!U175</f>
        <v>5.5620000000000003</v>
      </c>
    </row>
    <row r="386" spans="1:26" ht="15" x14ac:dyDescent="0.25">
      <c r="G386" s="67">
        <f>ROUND(Source!AC175*Source!I175, 0)+ROUND(Source!AF175*Source!I175, 0)+ROUND(Source!AD175*Source!I175, 0)+SUM(H383:H385)</f>
        <v>127</v>
      </c>
      <c r="H386" s="67"/>
      <c r="J386" s="67">
        <f>Source!O175+SUM(K383:K385)</f>
        <v>127</v>
      </c>
      <c r="K386" s="67"/>
      <c r="L386" s="32">
        <f>Source!U175</f>
        <v>5.5620000000000003</v>
      </c>
      <c r="O386" s="40">
        <f>G386</f>
        <v>127</v>
      </c>
      <c r="P386" s="40">
        <f>J386</f>
        <v>127</v>
      </c>
      <c r="Q386" s="41">
        <f>L386</f>
        <v>5.5620000000000003</v>
      </c>
      <c r="W386">
        <f>IF(Source!BI175&lt;=1,G386, 0)</f>
        <v>0</v>
      </c>
      <c r="X386">
        <f>IF(Source!BI175=2,G386, 0)</f>
        <v>127</v>
      </c>
      <c r="Y386">
        <f>IF(Source!BI175=3,G386, 0)</f>
        <v>0</v>
      </c>
      <c r="Z386">
        <f>IF(Source!BI175=4,G386, 0)</f>
        <v>0</v>
      </c>
    </row>
    <row r="387" spans="1:26" ht="42.75" x14ac:dyDescent="0.2">
      <c r="A387" s="27" t="str">
        <f>Source!E176</f>
        <v>67</v>
      </c>
      <c r="B387" s="28" t="str">
        <f>Source!F176</f>
        <v>м11-04-008-1</v>
      </c>
      <c r="C387" s="28" t="str">
        <f>Source!G176</f>
        <v>Съемные и выдвижные блоки (модули, ячейки, ТЭЗ), масса до 5 кг. УЗИП ( 8 портов , 48 В) LZ-NET 19</v>
      </c>
      <c r="D387" s="29" t="str">
        <f>Source!H176</f>
        <v>шт.</v>
      </c>
      <c r="E387" s="22">
        <f>Source!I176</f>
        <v>10</v>
      </c>
      <c r="F387" s="30">
        <f>IF(Source!AK176&lt;&gt; 0, Source!AK176,Source!AL176 + Source!AM176 + Source!AO176)</f>
        <v>9.9499999999999993</v>
      </c>
      <c r="G387" s="14"/>
      <c r="H387" s="30"/>
      <c r="I387" s="14" t="str">
        <f>Source!BO176</f>
        <v/>
      </c>
      <c r="J387" s="14"/>
      <c r="K387" s="30"/>
      <c r="L387" s="31"/>
      <c r="S387">
        <f>ROUND((Source!FX176/100)*((ROUND(Source!AF176*Source!I176, 0)+ROUND(Source!AE176*Source!I176, 0))), 0)</f>
        <v>110</v>
      </c>
      <c r="T387">
        <f>Source!X176</f>
        <v>110</v>
      </c>
      <c r="U387">
        <f>ROUND((Source!FY176/100)*((ROUND(Source!AF176*Source!I176, 0)+ROUND(Source!AE176*Source!I176, 0))), 0)</f>
        <v>78</v>
      </c>
      <c r="V387">
        <f>Source!Y176</f>
        <v>78</v>
      </c>
    </row>
    <row r="388" spans="1:26" ht="14.25" x14ac:dyDescent="0.2">
      <c r="A388" s="27"/>
      <c r="B388" s="28"/>
      <c r="C388" s="28" t="s">
        <v>1783</v>
      </c>
      <c r="D388" s="29"/>
      <c r="E388" s="22"/>
      <c r="F388" s="30">
        <f>Source!AO176</f>
        <v>8.9</v>
      </c>
      <c r="G388" s="14" t="str">
        <f>Source!DG176</f>
        <v>)*1,35</v>
      </c>
      <c r="H388" s="30">
        <f>ROUND(Source!AF176*Source!I176, 0)</f>
        <v>120</v>
      </c>
      <c r="I388" s="14"/>
      <c r="J388" s="14">
        <f>IF(Source!BA176&lt;&gt; 0, Source!BA176, 1)</f>
        <v>1</v>
      </c>
      <c r="K388" s="30">
        <f>Source!S176</f>
        <v>120</v>
      </c>
      <c r="L388" s="31"/>
      <c r="R388">
        <f>H388</f>
        <v>120</v>
      </c>
    </row>
    <row r="389" spans="1:26" ht="14.25" x14ac:dyDescent="0.2">
      <c r="A389" s="27"/>
      <c r="B389" s="28"/>
      <c r="C389" s="28" t="s">
        <v>83</v>
      </c>
      <c r="D389" s="29"/>
      <c r="E389" s="22"/>
      <c r="F389" s="30">
        <f>Source!AM176</f>
        <v>0.87</v>
      </c>
      <c r="G389" s="14" t="str">
        <f>Source!DE176</f>
        <v>)*1,35</v>
      </c>
      <c r="H389" s="30">
        <f>ROUND(Source!AD176*Source!I176, 0)</f>
        <v>10</v>
      </c>
      <c r="I389" s="14"/>
      <c r="J389" s="14">
        <f>IF(Source!BB176&lt;&gt; 0, Source!BB176, 1)</f>
        <v>1</v>
      </c>
      <c r="K389" s="30">
        <f>Source!Q176</f>
        <v>10</v>
      </c>
      <c r="L389" s="31"/>
    </row>
    <row r="390" spans="1:26" ht="14.25" x14ac:dyDescent="0.2">
      <c r="A390" s="27"/>
      <c r="B390" s="28"/>
      <c r="C390" s="28" t="s">
        <v>1785</v>
      </c>
      <c r="D390" s="29" t="s">
        <v>1786</v>
      </c>
      <c r="E390" s="22">
        <f>Source!BZ176</f>
        <v>92</v>
      </c>
      <c r="F390" s="44"/>
      <c r="G390" s="14"/>
      <c r="H390" s="30">
        <f>SUM(S387:S392)</f>
        <v>110</v>
      </c>
      <c r="I390" s="45"/>
      <c r="J390" s="15">
        <f>Source!AT176</f>
        <v>92</v>
      </c>
      <c r="K390" s="30">
        <f>SUM(T387:T392)</f>
        <v>110</v>
      </c>
      <c r="L390" s="31"/>
    </row>
    <row r="391" spans="1:26" ht="14.25" x14ac:dyDescent="0.2">
      <c r="A391" s="27"/>
      <c r="B391" s="28"/>
      <c r="C391" s="28" t="s">
        <v>1787</v>
      </c>
      <c r="D391" s="29" t="s">
        <v>1786</v>
      </c>
      <c r="E391" s="22">
        <f>Source!CA176</f>
        <v>65</v>
      </c>
      <c r="F391" s="44"/>
      <c r="G391" s="14"/>
      <c r="H391" s="30">
        <f>SUM(U387:U392)</f>
        <v>78</v>
      </c>
      <c r="I391" s="45"/>
      <c r="J391" s="15">
        <f>Source!AU176</f>
        <v>65</v>
      </c>
      <c r="K391" s="30">
        <f>SUM(V387:V392)</f>
        <v>78</v>
      </c>
      <c r="L391" s="31"/>
    </row>
    <row r="392" spans="1:26" ht="14.25" x14ac:dyDescent="0.2">
      <c r="A392" s="33"/>
      <c r="B392" s="34"/>
      <c r="C392" s="34" t="s">
        <v>1788</v>
      </c>
      <c r="D392" s="35" t="s">
        <v>1789</v>
      </c>
      <c r="E392" s="36">
        <f>Source!AQ176</f>
        <v>1.03</v>
      </c>
      <c r="F392" s="37"/>
      <c r="G392" s="38" t="str">
        <f>Source!DI176</f>
        <v>)*1,35</v>
      </c>
      <c r="H392" s="37"/>
      <c r="I392" s="38"/>
      <c r="J392" s="38"/>
      <c r="K392" s="37"/>
      <c r="L392" s="47">
        <f>Source!U176</f>
        <v>13.905000000000001</v>
      </c>
    </row>
    <row r="393" spans="1:26" ht="15" x14ac:dyDescent="0.25">
      <c r="G393" s="67">
        <f>ROUND(Source!AC176*Source!I176, 0)+ROUND(Source!AF176*Source!I176, 0)+ROUND(Source!AD176*Source!I176, 0)+SUM(H390:H392)</f>
        <v>318</v>
      </c>
      <c r="H393" s="67"/>
      <c r="J393" s="67">
        <f>Source!O176+SUM(K390:K392)</f>
        <v>318</v>
      </c>
      <c r="K393" s="67"/>
      <c r="L393" s="32">
        <f>Source!U176</f>
        <v>13.905000000000001</v>
      </c>
      <c r="O393" s="40">
        <f>G393</f>
        <v>318</v>
      </c>
      <c r="P393" s="40">
        <f>J393</f>
        <v>318</v>
      </c>
      <c r="Q393" s="41">
        <f>L393</f>
        <v>13.905000000000001</v>
      </c>
      <c r="W393">
        <f>IF(Source!BI176&lt;=1,G393, 0)</f>
        <v>0</v>
      </c>
      <c r="X393">
        <f>IF(Source!BI176=2,G393, 0)</f>
        <v>318</v>
      </c>
      <c r="Y393">
        <f>IF(Source!BI176=3,G393, 0)</f>
        <v>0</v>
      </c>
      <c r="Z393">
        <f>IF(Source!BI176=4,G393, 0)</f>
        <v>0</v>
      </c>
    </row>
    <row r="394" spans="1:26" ht="57" x14ac:dyDescent="0.2">
      <c r="A394" s="27" t="str">
        <f>Source!E177</f>
        <v>68</v>
      </c>
      <c r="B394" s="28" t="str">
        <f>Source!F177</f>
        <v>м10-06-068-15</v>
      </c>
      <c r="C394" s="28" t="str">
        <f>Source!G177</f>
        <v>Настройка простых сетевых трактов конфигурация и настройка сетевых компонентов (мост, маршрутизатор, модем и т.п.). Подключение к ЛВС</v>
      </c>
      <c r="D394" s="29" t="str">
        <f>Source!H177</f>
        <v>шт.</v>
      </c>
      <c r="E394" s="22">
        <f>Source!I177</f>
        <v>158</v>
      </c>
      <c r="F394" s="30">
        <f>IF(Source!AK177&lt;&gt; 0, Source!AK177,Source!AL177 + Source!AM177 + Source!AO177)</f>
        <v>482.75</v>
      </c>
      <c r="G394" s="14"/>
      <c r="H394" s="30"/>
      <c r="I394" s="14" t="str">
        <f>Source!BO177</f>
        <v/>
      </c>
      <c r="J394" s="14"/>
      <c r="K394" s="30"/>
      <c r="L394" s="31"/>
      <c r="S394">
        <f>ROUND((Source!FX177/100)*((ROUND(Source!AF177*Source!I177, 0)+ROUND(Source!AE177*Source!I177, 0))), 0)</f>
        <v>80770</v>
      </c>
      <c r="T394">
        <f>Source!X177</f>
        <v>80770</v>
      </c>
      <c r="U394">
        <f>ROUND((Source!FY177/100)*((ROUND(Source!AF177*Source!I177, 0)+ROUND(Source!AE177*Source!I177, 0))), 0)</f>
        <v>60577</v>
      </c>
      <c r="V394">
        <f>Source!Y177</f>
        <v>60577</v>
      </c>
    </row>
    <row r="395" spans="1:26" ht="14.25" x14ac:dyDescent="0.2">
      <c r="A395" s="27"/>
      <c r="B395" s="28"/>
      <c r="C395" s="28" t="s">
        <v>1783</v>
      </c>
      <c r="D395" s="29"/>
      <c r="E395" s="22"/>
      <c r="F395" s="30">
        <f>Source!AO177</f>
        <v>473.28</v>
      </c>
      <c r="G395" s="14" t="str">
        <f>Source!DG177</f>
        <v>)*1,35</v>
      </c>
      <c r="H395" s="30">
        <f>ROUND(Source!AF177*Source!I177, 0)</f>
        <v>100962</v>
      </c>
      <c r="I395" s="14"/>
      <c r="J395" s="14">
        <f>IF(Source!BA177&lt;&gt; 0, Source!BA177, 1)</f>
        <v>1</v>
      </c>
      <c r="K395" s="30">
        <f>Source!S177</f>
        <v>100962</v>
      </c>
      <c r="L395" s="31"/>
      <c r="R395">
        <f>H395</f>
        <v>100962</v>
      </c>
    </row>
    <row r="396" spans="1:26" ht="14.25" x14ac:dyDescent="0.2">
      <c r="A396" s="27"/>
      <c r="B396" s="28"/>
      <c r="C396" s="28" t="s">
        <v>1784</v>
      </c>
      <c r="D396" s="29"/>
      <c r="E396" s="22"/>
      <c r="F396" s="30">
        <f>Source!AL177</f>
        <v>9.4700000000000006</v>
      </c>
      <c r="G396" s="14" t="str">
        <f>Source!DD177</f>
        <v/>
      </c>
      <c r="H396" s="30">
        <f>ROUND(Source!AC177*Source!I177, 0)</f>
        <v>1422</v>
      </c>
      <c r="I396" s="14"/>
      <c r="J396" s="14">
        <f>IF(Source!BC177&lt;&gt; 0, Source!BC177, 1)</f>
        <v>1</v>
      </c>
      <c r="K396" s="30">
        <f>Source!P177</f>
        <v>1422</v>
      </c>
      <c r="L396" s="31"/>
    </row>
    <row r="397" spans="1:26" ht="14.25" x14ac:dyDescent="0.2">
      <c r="A397" s="27"/>
      <c r="B397" s="28"/>
      <c r="C397" s="28" t="s">
        <v>1785</v>
      </c>
      <c r="D397" s="29" t="s">
        <v>1786</v>
      </c>
      <c r="E397" s="22">
        <f>Source!BZ177</f>
        <v>80</v>
      </c>
      <c r="F397" s="44"/>
      <c r="G397" s="14"/>
      <c r="H397" s="30">
        <f>SUM(S394:S399)</f>
        <v>80770</v>
      </c>
      <c r="I397" s="45"/>
      <c r="J397" s="15">
        <f>Source!AT177</f>
        <v>80</v>
      </c>
      <c r="K397" s="30">
        <f>SUM(T394:T399)</f>
        <v>80770</v>
      </c>
      <c r="L397" s="31"/>
    </row>
    <row r="398" spans="1:26" ht="14.25" x14ac:dyDescent="0.2">
      <c r="A398" s="27"/>
      <c r="B398" s="28"/>
      <c r="C398" s="28" t="s">
        <v>1787</v>
      </c>
      <c r="D398" s="29" t="s">
        <v>1786</v>
      </c>
      <c r="E398" s="22">
        <f>Source!CA177</f>
        <v>60</v>
      </c>
      <c r="F398" s="44"/>
      <c r="G398" s="14"/>
      <c r="H398" s="30">
        <f>SUM(U394:U399)</f>
        <v>60577</v>
      </c>
      <c r="I398" s="45"/>
      <c r="J398" s="15">
        <f>Source!AU177</f>
        <v>60</v>
      </c>
      <c r="K398" s="30">
        <f>SUM(V394:V399)</f>
        <v>60577</v>
      </c>
      <c r="L398" s="31"/>
    </row>
    <row r="399" spans="1:26" ht="14.25" x14ac:dyDescent="0.2">
      <c r="A399" s="33"/>
      <c r="B399" s="34"/>
      <c r="C399" s="34" t="s">
        <v>1788</v>
      </c>
      <c r="D399" s="35" t="s">
        <v>1789</v>
      </c>
      <c r="E399" s="36">
        <f>Source!AQ177</f>
        <v>32</v>
      </c>
      <c r="F399" s="37"/>
      <c r="G399" s="38" t="str">
        <f>Source!DI177</f>
        <v>)*1,35</v>
      </c>
      <c r="H399" s="37"/>
      <c r="I399" s="38"/>
      <c r="J399" s="38"/>
      <c r="K399" s="37"/>
      <c r="L399" s="47">
        <f>Source!U177</f>
        <v>6825.6</v>
      </c>
    </row>
    <row r="400" spans="1:26" ht="15" x14ac:dyDescent="0.25">
      <c r="G400" s="67">
        <f>ROUND(Source!AC177*Source!I177, 0)+ROUND(Source!AF177*Source!I177, 0)+ROUND(Source!AD177*Source!I177, 0)+SUM(H397:H399)</f>
        <v>243731</v>
      </c>
      <c r="H400" s="67"/>
      <c r="J400" s="67">
        <f>Source!O177+SUM(K397:K399)</f>
        <v>243731</v>
      </c>
      <c r="K400" s="67"/>
      <c r="L400" s="32">
        <f>Source!U177</f>
        <v>6825.6</v>
      </c>
      <c r="O400" s="40">
        <f>G400</f>
        <v>243731</v>
      </c>
      <c r="P400" s="40">
        <f>J400</f>
        <v>243731</v>
      </c>
      <c r="Q400" s="41">
        <f>L400</f>
        <v>6825.6</v>
      </c>
      <c r="W400">
        <f>IF(Source!BI177&lt;=1,G400, 0)</f>
        <v>0</v>
      </c>
      <c r="X400">
        <f>IF(Source!BI177=2,G400, 0)</f>
        <v>243731</v>
      </c>
      <c r="Y400">
        <f>IF(Source!BI177=3,G400, 0)</f>
        <v>0</v>
      </c>
      <c r="Z400">
        <f>IF(Source!BI177=4,G400, 0)</f>
        <v>0</v>
      </c>
    </row>
    <row r="401" spans="1:26" ht="57" x14ac:dyDescent="0.2">
      <c r="A401" s="27" t="str">
        <f>Source!E178</f>
        <v>69</v>
      </c>
      <c r="B401" s="28" t="str">
        <f>Source!F178</f>
        <v>м08-02-409-1</v>
      </c>
      <c r="C401" s="28" t="str">
        <f>Source!G178</f>
        <v>Труба винипластовая по установленным конструкциям, по стенам и колоннам с креплением скобами, диаметр до 25 мм, серая</v>
      </c>
      <c r="D401" s="29" t="str">
        <f>Source!H178</f>
        <v>100 м</v>
      </c>
      <c r="E401" s="22">
        <f>Source!I178</f>
        <v>5.5</v>
      </c>
      <c r="F401" s="30">
        <f>IF(Source!AK178&lt;&gt; 0, Source!AK178,Source!AL178 + Source!AM178 + Source!AO178)</f>
        <v>243.38</v>
      </c>
      <c r="G401" s="14"/>
      <c r="H401" s="30"/>
      <c r="I401" s="14" t="str">
        <f>Source!BO178</f>
        <v/>
      </c>
      <c r="J401" s="14"/>
      <c r="K401" s="30"/>
      <c r="L401" s="31"/>
      <c r="S401">
        <f>ROUND((Source!FX178/100)*((ROUND(Source!AF178*Source!I178, 0)+ROUND(Source!AE178*Source!I178, 0))), 0)</f>
        <v>1275</v>
      </c>
      <c r="T401">
        <f>Source!X178</f>
        <v>1275</v>
      </c>
      <c r="U401">
        <f>ROUND((Source!FY178/100)*((ROUND(Source!AF178*Source!I178, 0)+ROUND(Source!AE178*Source!I178, 0))), 0)</f>
        <v>872</v>
      </c>
      <c r="V401">
        <f>Source!Y178</f>
        <v>872</v>
      </c>
    </row>
    <row r="402" spans="1:26" ht="14.25" x14ac:dyDescent="0.2">
      <c r="A402" s="27"/>
      <c r="B402" s="28"/>
      <c r="C402" s="28" t="s">
        <v>1783</v>
      </c>
      <c r="D402" s="29"/>
      <c r="E402" s="22"/>
      <c r="F402" s="30">
        <f>Source!AO178</f>
        <v>178.98</v>
      </c>
      <c r="G402" s="14" t="str">
        <f>Source!DG178</f>
        <v>)*1,35</v>
      </c>
      <c r="H402" s="30">
        <f>ROUND(Source!AF178*Source!I178, 0)</f>
        <v>1331</v>
      </c>
      <c r="I402" s="14"/>
      <c r="J402" s="14">
        <f>IF(Source!BA178&lt;&gt; 0, Source!BA178, 1)</f>
        <v>1</v>
      </c>
      <c r="K402" s="30">
        <f>Source!S178</f>
        <v>1331</v>
      </c>
      <c r="L402" s="31"/>
      <c r="R402">
        <f>H402</f>
        <v>1331</v>
      </c>
    </row>
    <row r="403" spans="1:26" ht="14.25" x14ac:dyDescent="0.2">
      <c r="A403" s="27"/>
      <c r="B403" s="28"/>
      <c r="C403" s="28" t="s">
        <v>83</v>
      </c>
      <c r="D403" s="29"/>
      <c r="E403" s="22"/>
      <c r="F403" s="30">
        <f>Source!AM178</f>
        <v>45.51</v>
      </c>
      <c r="G403" s="14" t="str">
        <f>Source!DE178</f>
        <v>)*1,35</v>
      </c>
      <c r="H403" s="30">
        <f>ROUND(Source!AD178*Source!I178, 0)</f>
        <v>336</v>
      </c>
      <c r="I403" s="14"/>
      <c r="J403" s="14">
        <f>IF(Source!BB178&lt;&gt; 0, Source!BB178, 1)</f>
        <v>1</v>
      </c>
      <c r="K403" s="30">
        <f>Source!Q178</f>
        <v>336</v>
      </c>
      <c r="L403" s="31"/>
    </row>
    <row r="404" spans="1:26" ht="14.25" x14ac:dyDescent="0.2">
      <c r="A404" s="27"/>
      <c r="B404" s="28"/>
      <c r="C404" s="28" t="s">
        <v>1790</v>
      </c>
      <c r="D404" s="29"/>
      <c r="E404" s="22"/>
      <c r="F404" s="30">
        <f>Source!AN178</f>
        <v>1.22</v>
      </c>
      <c r="G404" s="14" t="str">
        <f>Source!DF178</f>
        <v>)*1,35</v>
      </c>
      <c r="H404" s="48">
        <f>ROUND(Source!AE178*Source!I178, 0)</f>
        <v>11</v>
      </c>
      <c r="I404" s="14"/>
      <c r="J404" s="14">
        <f>IF(Source!BS178&lt;&gt; 0, Source!BS178, 1)</f>
        <v>1</v>
      </c>
      <c r="K404" s="48">
        <f>Source!R178</f>
        <v>11</v>
      </c>
      <c r="L404" s="31"/>
      <c r="R404">
        <f>H404</f>
        <v>11</v>
      </c>
    </row>
    <row r="405" spans="1:26" ht="14.25" x14ac:dyDescent="0.2">
      <c r="A405" s="27"/>
      <c r="B405" s="28"/>
      <c r="C405" s="28" t="s">
        <v>1784</v>
      </c>
      <c r="D405" s="29"/>
      <c r="E405" s="22"/>
      <c r="F405" s="30">
        <f>Source!AL178</f>
        <v>18.89</v>
      </c>
      <c r="G405" s="14" t="str">
        <f>Source!DD178</f>
        <v/>
      </c>
      <c r="H405" s="30">
        <f>ROUND(Source!AC178*Source!I178, 0)</f>
        <v>105</v>
      </c>
      <c r="I405" s="14"/>
      <c r="J405" s="14">
        <f>IF(Source!BC178&lt;&gt; 0, Source!BC178, 1)</f>
        <v>1</v>
      </c>
      <c r="K405" s="30">
        <f>Source!P178</f>
        <v>105</v>
      </c>
      <c r="L405" s="31"/>
    </row>
    <row r="406" spans="1:26" ht="14.25" x14ac:dyDescent="0.2">
      <c r="A406" s="27"/>
      <c r="B406" s="28"/>
      <c r="C406" s="28" t="s">
        <v>1785</v>
      </c>
      <c r="D406" s="29" t="s">
        <v>1786</v>
      </c>
      <c r="E406" s="22">
        <f>Source!BZ178</f>
        <v>95</v>
      </c>
      <c r="F406" s="44"/>
      <c r="G406" s="14"/>
      <c r="H406" s="30">
        <f>SUM(S401:S409)</f>
        <v>1275</v>
      </c>
      <c r="I406" s="45"/>
      <c r="J406" s="15">
        <f>Source!AT178</f>
        <v>95</v>
      </c>
      <c r="K406" s="30">
        <f>SUM(T401:T409)</f>
        <v>1275</v>
      </c>
      <c r="L406" s="31"/>
    </row>
    <row r="407" spans="1:26" ht="14.25" x14ac:dyDescent="0.2">
      <c r="A407" s="27"/>
      <c r="B407" s="28"/>
      <c r="C407" s="28" t="s">
        <v>1787</v>
      </c>
      <c r="D407" s="29" t="s">
        <v>1786</v>
      </c>
      <c r="E407" s="22">
        <f>Source!CA178</f>
        <v>65</v>
      </c>
      <c r="F407" s="44"/>
      <c r="G407" s="14"/>
      <c r="H407" s="30">
        <f>SUM(U401:U409)</f>
        <v>872</v>
      </c>
      <c r="I407" s="45"/>
      <c r="J407" s="15">
        <f>Source!AU178</f>
        <v>65</v>
      </c>
      <c r="K407" s="30">
        <f>SUM(V401:V409)</f>
        <v>872</v>
      </c>
      <c r="L407" s="31"/>
    </row>
    <row r="408" spans="1:26" ht="14.25" x14ac:dyDescent="0.2">
      <c r="A408" s="27"/>
      <c r="B408" s="28"/>
      <c r="C408" s="28" t="s">
        <v>1788</v>
      </c>
      <c r="D408" s="29" t="s">
        <v>1789</v>
      </c>
      <c r="E408" s="22">
        <f>Source!AQ178</f>
        <v>19.04</v>
      </c>
      <c r="F408" s="30"/>
      <c r="G408" s="14" t="str">
        <f>Source!DI178</f>
        <v>)*1,35</v>
      </c>
      <c r="H408" s="30"/>
      <c r="I408" s="14"/>
      <c r="J408" s="14"/>
      <c r="K408" s="30"/>
      <c r="L408" s="46">
        <f>Source!U178</f>
        <v>141.37200000000001</v>
      </c>
    </row>
    <row r="409" spans="1:26" ht="42.75" x14ac:dyDescent="0.2">
      <c r="A409" s="33" t="str">
        <f>Source!E179</f>
        <v>69,1</v>
      </c>
      <c r="B409" s="34" t="str">
        <f>Source!F179</f>
        <v>103-2452</v>
      </c>
      <c r="C409" s="34" t="str">
        <f>Source!G179</f>
        <v>Трубы гибкие гофрированные легкие из ПНД, серии BL, с зондом, диаметром 16 мм</v>
      </c>
      <c r="D409" s="35" t="str">
        <f>Source!H179</f>
        <v>10 м</v>
      </c>
      <c r="E409" s="36">
        <f>Source!I179</f>
        <v>55</v>
      </c>
      <c r="F409" s="37">
        <f>Source!AK179</f>
        <v>24.54</v>
      </c>
      <c r="G409" s="49" t="s">
        <v>3</v>
      </c>
      <c r="H409" s="37">
        <f>ROUND(Source!AC179*Source!I179, 0)+ROUND(Source!AD179*Source!I179, 0)+ROUND(Source!AF179*Source!I179, 0)</f>
        <v>1375</v>
      </c>
      <c r="I409" s="38"/>
      <c r="J409" s="38">
        <f>IF(Source!BC179&lt;&gt; 0, Source!BC179, 1)</f>
        <v>1</v>
      </c>
      <c r="K409" s="37">
        <f>Source!O179</f>
        <v>1375</v>
      </c>
      <c r="L409" s="39"/>
      <c r="S409">
        <f>ROUND((Source!FX179/100)*((ROUND(Source!AF179*Source!I179, 0)+ROUND(Source!AE179*Source!I179, 0))), 0)</f>
        <v>0</v>
      </c>
      <c r="T409">
        <f>Source!X179</f>
        <v>0</v>
      </c>
      <c r="U409">
        <f>ROUND((Source!FY179/100)*((ROUND(Source!AF179*Source!I179, 0)+ROUND(Source!AE179*Source!I179, 0))), 0)</f>
        <v>0</v>
      </c>
      <c r="V409">
        <f>Source!Y179</f>
        <v>0</v>
      </c>
      <c r="Y409">
        <f>IF(Source!BI179=3,H409, 0)</f>
        <v>0</v>
      </c>
    </row>
    <row r="410" spans="1:26" ht="15" x14ac:dyDescent="0.25">
      <c r="G410" s="67">
        <f>ROUND(Source!AC178*Source!I178, 0)+ROUND(Source!AF178*Source!I178, 0)+ROUND(Source!AD178*Source!I178, 0)+SUM(H406:H409)</f>
        <v>5294</v>
      </c>
      <c r="H410" s="67"/>
      <c r="J410" s="67">
        <f>Source!O178+SUM(K406:K409)</f>
        <v>5294</v>
      </c>
      <c r="K410" s="67"/>
      <c r="L410" s="32">
        <f>Source!U178</f>
        <v>141.37200000000001</v>
      </c>
      <c r="O410" s="40">
        <f>G410</f>
        <v>5294</v>
      </c>
      <c r="P410" s="40">
        <f>J410</f>
        <v>5294</v>
      </c>
      <c r="Q410" s="41">
        <f>L410</f>
        <v>141.37200000000001</v>
      </c>
      <c r="W410">
        <f>IF(Source!BI178&lt;=1,G410, 0)</f>
        <v>0</v>
      </c>
      <c r="X410">
        <f>IF(Source!BI178=2,G410, 0)</f>
        <v>5294</v>
      </c>
      <c r="Y410">
        <f>IF(Source!BI178=3,G410, 0)</f>
        <v>0</v>
      </c>
      <c r="Z410">
        <f>IF(Source!BI178=4,G410, 0)</f>
        <v>0</v>
      </c>
    </row>
    <row r="411" spans="1:26" ht="57" x14ac:dyDescent="0.2">
      <c r="A411" s="27" t="str">
        <f>Source!E180</f>
        <v>70</v>
      </c>
      <c r="B411" s="28" t="str">
        <f>Source!F180</f>
        <v>м08-02-148-1</v>
      </c>
      <c r="C411" s="28" t="str">
        <f>Source!G180</f>
        <v>Кабель до 35 кВ в проложенных трубах, блоках и коробах, масса 1 м кабеля до 1 кг. Кабель U|UTP 4p, cat 5е Nexans ( Кабель витая пара)</v>
      </c>
      <c r="D411" s="29" t="str">
        <f>Source!H180</f>
        <v>100 м</v>
      </c>
      <c r="E411" s="22">
        <f>Source!I180</f>
        <v>51.1</v>
      </c>
      <c r="F411" s="30">
        <f>IF(Source!AK180&lt;&gt; 0, Source!AK180,Source!AL180 + Source!AM180 + Source!AO180)</f>
        <v>686.83</v>
      </c>
      <c r="G411" s="14"/>
      <c r="H411" s="30"/>
      <c r="I411" s="14" t="str">
        <f>Source!BO180</f>
        <v/>
      </c>
      <c r="J411" s="14"/>
      <c r="K411" s="30"/>
      <c r="L411" s="31"/>
      <c r="S411">
        <f>ROUND((Source!FX180/100)*((ROUND(Source!AF180*Source!I180, 0)+ROUND(Source!AE180*Source!I180, 0))), 0)</f>
        <v>10437</v>
      </c>
      <c r="T411">
        <f>Source!X180</f>
        <v>10437</v>
      </c>
      <c r="U411">
        <f>ROUND((Source!FY180/100)*((ROUND(Source!AF180*Source!I180, 0)+ROUND(Source!AE180*Source!I180, 0))), 0)</f>
        <v>7141</v>
      </c>
      <c r="V411">
        <f>Source!Y180</f>
        <v>7141</v>
      </c>
    </row>
    <row r="412" spans="1:26" ht="14.25" x14ac:dyDescent="0.2">
      <c r="A412" s="27"/>
      <c r="B412" s="28"/>
      <c r="C412" s="28" t="s">
        <v>1783</v>
      </c>
      <c r="D412" s="29"/>
      <c r="E412" s="22"/>
      <c r="F412" s="30">
        <f>Source!AO180</f>
        <v>119.29</v>
      </c>
      <c r="G412" s="14" t="str">
        <f>Source!DG180</f>
        <v>)*1,35</v>
      </c>
      <c r="H412" s="30">
        <f>ROUND(Source!AF180*Source!I180, 0)</f>
        <v>8227</v>
      </c>
      <c r="I412" s="14"/>
      <c r="J412" s="14">
        <f>IF(Source!BA180&lt;&gt; 0, Source!BA180, 1)</f>
        <v>1</v>
      </c>
      <c r="K412" s="30">
        <f>Source!S180</f>
        <v>8227</v>
      </c>
      <c r="L412" s="31"/>
      <c r="R412">
        <f>H412</f>
        <v>8227</v>
      </c>
    </row>
    <row r="413" spans="1:26" ht="14.25" x14ac:dyDescent="0.2">
      <c r="A413" s="27"/>
      <c r="B413" s="28"/>
      <c r="C413" s="28" t="s">
        <v>83</v>
      </c>
      <c r="D413" s="29"/>
      <c r="E413" s="22"/>
      <c r="F413" s="30">
        <f>Source!AM180</f>
        <v>495.79</v>
      </c>
      <c r="G413" s="14" t="str">
        <f>Source!DE180</f>
        <v>)*1,35</v>
      </c>
      <c r="H413" s="30">
        <f>ROUND(Source!AD180*Source!I180, 0)</f>
        <v>34186</v>
      </c>
      <c r="I413" s="14"/>
      <c r="J413" s="14">
        <f>IF(Source!BB180&lt;&gt; 0, Source!BB180, 1)</f>
        <v>1</v>
      </c>
      <c r="K413" s="30">
        <f>Source!Q180</f>
        <v>34186</v>
      </c>
      <c r="L413" s="31"/>
    </row>
    <row r="414" spans="1:26" ht="14.25" x14ac:dyDescent="0.2">
      <c r="A414" s="27"/>
      <c r="B414" s="28"/>
      <c r="C414" s="28" t="s">
        <v>1790</v>
      </c>
      <c r="D414" s="29"/>
      <c r="E414" s="22"/>
      <c r="F414" s="30">
        <f>Source!AN180</f>
        <v>40.07</v>
      </c>
      <c r="G414" s="14" t="str">
        <f>Source!DF180</f>
        <v>)*1,35</v>
      </c>
      <c r="H414" s="48">
        <f>ROUND(Source!AE180*Source!I180, 0)</f>
        <v>2759</v>
      </c>
      <c r="I414" s="14"/>
      <c r="J414" s="14">
        <f>IF(Source!BS180&lt;&gt; 0, Source!BS180, 1)</f>
        <v>1</v>
      </c>
      <c r="K414" s="48">
        <f>Source!R180</f>
        <v>2759</v>
      </c>
      <c r="L414" s="31"/>
      <c r="R414">
        <f>H414</f>
        <v>2759</v>
      </c>
    </row>
    <row r="415" spans="1:26" ht="14.25" x14ac:dyDescent="0.2">
      <c r="A415" s="27"/>
      <c r="B415" s="28"/>
      <c r="C415" s="28" t="s">
        <v>1784</v>
      </c>
      <c r="D415" s="29"/>
      <c r="E415" s="22"/>
      <c r="F415" s="30">
        <f>Source!AL180</f>
        <v>71.75</v>
      </c>
      <c r="G415" s="14" t="str">
        <f>Source!DD180</f>
        <v/>
      </c>
      <c r="H415" s="30">
        <f>ROUND(Source!AC180*Source!I180, 0)</f>
        <v>3679</v>
      </c>
      <c r="I415" s="14"/>
      <c r="J415" s="14">
        <f>IF(Source!BC180&lt;&gt; 0, Source!BC180, 1)</f>
        <v>1</v>
      </c>
      <c r="K415" s="30">
        <f>Source!P180</f>
        <v>3679</v>
      </c>
      <c r="L415" s="31"/>
    </row>
    <row r="416" spans="1:26" ht="14.25" x14ac:dyDescent="0.2">
      <c r="A416" s="27"/>
      <c r="B416" s="28"/>
      <c r="C416" s="28" t="s">
        <v>1785</v>
      </c>
      <c r="D416" s="29" t="s">
        <v>1786</v>
      </c>
      <c r="E416" s="22">
        <f>Source!BZ180</f>
        <v>95</v>
      </c>
      <c r="F416" s="44"/>
      <c r="G416" s="14"/>
      <c r="H416" s="30">
        <f>SUM(S411:S418)</f>
        <v>10437</v>
      </c>
      <c r="I416" s="45"/>
      <c r="J416" s="15">
        <f>Source!AT180</f>
        <v>95</v>
      </c>
      <c r="K416" s="30">
        <f>SUM(T411:T418)</f>
        <v>10437</v>
      </c>
      <c r="L416" s="31"/>
    </row>
    <row r="417" spans="1:26" ht="14.25" x14ac:dyDescent="0.2">
      <c r="A417" s="27"/>
      <c r="B417" s="28"/>
      <c r="C417" s="28" t="s">
        <v>1787</v>
      </c>
      <c r="D417" s="29" t="s">
        <v>1786</v>
      </c>
      <c r="E417" s="22">
        <f>Source!CA180</f>
        <v>65</v>
      </c>
      <c r="F417" s="44"/>
      <c r="G417" s="14"/>
      <c r="H417" s="30">
        <f>SUM(U411:U418)</f>
        <v>7141</v>
      </c>
      <c r="I417" s="45"/>
      <c r="J417" s="15">
        <f>Source!AU180</f>
        <v>65</v>
      </c>
      <c r="K417" s="30">
        <f>SUM(V411:V418)</f>
        <v>7141</v>
      </c>
      <c r="L417" s="31"/>
    </row>
    <row r="418" spans="1:26" ht="14.25" x14ac:dyDescent="0.2">
      <c r="A418" s="33"/>
      <c r="B418" s="34"/>
      <c r="C418" s="34" t="s">
        <v>1788</v>
      </c>
      <c r="D418" s="35" t="s">
        <v>1789</v>
      </c>
      <c r="E418" s="36">
        <f>Source!AQ180</f>
        <v>12.4</v>
      </c>
      <c r="F418" s="37"/>
      <c r="G418" s="38" t="str">
        <f>Source!DI180</f>
        <v>)*1,35</v>
      </c>
      <c r="H418" s="37"/>
      <c r="I418" s="38"/>
      <c r="J418" s="38"/>
      <c r="K418" s="37"/>
      <c r="L418" s="47">
        <f>Source!U180</f>
        <v>855.4140000000001</v>
      </c>
    </row>
    <row r="419" spans="1:26" ht="15" x14ac:dyDescent="0.25">
      <c r="G419" s="67">
        <f>ROUND(Source!AC180*Source!I180, 0)+ROUND(Source!AF180*Source!I180, 0)+ROUND(Source!AD180*Source!I180, 0)+SUM(H416:H418)</f>
        <v>63670</v>
      </c>
      <c r="H419" s="67"/>
      <c r="J419" s="67">
        <f>Source!O180+SUM(K416:K418)</f>
        <v>63670</v>
      </c>
      <c r="K419" s="67"/>
      <c r="L419" s="32">
        <f>Source!U180</f>
        <v>855.4140000000001</v>
      </c>
      <c r="O419" s="40">
        <f>G419</f>
        <v>63670</v>
      </c>
      <c r="P419" s="40">
        <f>J419</f>
        <v>63670</v>
      </c>
      <c r="Q419" s="41">
        <f>L419</f>
        <v>855.4140000000001</v>
      </c>
      <c r="W419">
        <f>IF(Source!BI180&lt;=1,G419, 0)</f>
        <v>0</v>
      </c>
      <c r="X419">
        <f>IF(Source!BI180=2,G419, 0)</f>
        <v>63670</v>
      </c>
      <c r="Y419">
        <f>IF(Source!BI180=3,G419, 0)</f>
        <v>0</v>
      </c>
      <c r="Z419">
        <f>IF(Source!BI180=4,G419, 0)</f>
        <v>0</v>
      </c>
    </row>
    <row r="420" spans="1:26" ht="71.25" x14ac:dyDescent="0.2">
      <c r="A420" s="27" t="str">
        <f>Source!E181</f>
        <v>71</v>
      </c>
      <c r="B420" s="28" t="str">
        <f>Source!F181</f>
        <v>м08-02-148-1</v>
      </c>
      <c r="C420" s="28" t="str">
        <f>Source!G181</f>
        <v>Кабель до 35 кВ в проложенных трубах, блоках и коробах, масса 1 м кабеля до 1 кг. Кабель  GigaSPEED XL 1571 Cat.6.Outdoor  Systimax ( Кабель витая пара)</v>
      </c>
      <c r="D420" s="29" t="str">
        <f>Source!H181</f>
        <v>100 м</v>
      </c>
      <c r="E420" s="22">
        <f>Source!I181</f>
        <v>12</v>
      </c>
      <c r="F420" s="30">
        <f>IF(Source!AK181&lt;&gt; 0, Source!AK181,Source!AL181 + Source!AM181 + Source!AO181)</f>
        <v>686.83</v>
      </c>
      <c r="G420" s="14"/>
      <c r="H420" s="30"/>
      <c r="I420" s="14" t="str">
        <f>Source!BO181</f>
        <v/>
      </c>
      <c r="J420" s="14"/>
      <c r="K420" s="30"/>
      <c r="L420" s="31"/>
      <c r="S420">
        <f>ROUND((Source!FX181/100)*((ROUND(Source!AF181*Source!I181, 0)+ROUND(Source!AE181*Source!I181, 0))), 0)</f>
        <v>2451</v>
      </c>
      <c r="T420">
        <f>Source!X181</f>
        <v>2451</v>
      </c>
      <c r="U420">
        <f>ROUND((Source!FY181/100)*((ROUND(Source!AF181*Source!I181, 0)+ROUND(Source!AE181*Source!I181, 0))), 0)</f>
        <v>1677</v>
      </c>
      <c r="V420">
        <f>Source!Y181</f>
        <v>1677</v>
      </c>
    </row>
    <row r="421" spans="1:26" ht="14.25" x14ac:dyDescent="0.2">
      <c r="A421" s="27"/>
      <c r="B421" s="28"/>
      <c r="C421" s="28" t="s">
        <v>1783</v>
      </c>
      <c r="D421" s="29"/>
      <c r="E421" s="22"/>
      <c r="F421" s="30">
        <f>Source!AO181</f>
        <v>119.29</v>
      </c>
      <c r="G421" s="14" t="str">
        <f>Source!DG181</f>
        <v>)*1,35</v>
      </c>
      <c r="H421" s="30">
        <f>ROUND(Source!AF181*Source!I181, 0)</f>
        <v>1932</v>
      </c>
      <c r="I421" s="14"/>
      <c r="J421" s="14">
        <f>IF(Source!BA181&lt;&gt; 0, Source!BA181, 1)</f>
        <v>1</v>
      </c>
      <c r="K421" s="30">
        <f>Source!S181</f>
        <v>1932</v>
      </c>
      <c r="L421" s="31"/>
      <c r="R421">
        <f>H421</f>
        <v>1932</v>
      </c>
    </row>
    <row r="422" spans="1:26" ht="14.25" x14ac:dyDescent="0.2">
      <c r="A422" s="27"/>
      <c r="B422" s="28"/>
      <c r="C422" s="28" t="s">
        <v>83</v>
      </c>
      <c r="D422" s="29"/>
      <c r="E422" s="22"/>
      <c r="F422" s="30">
        <f>Source!AM181</f>
        <v>495.79</v>
      </c>
      <c r="G422" s="14" t="str">
        <f>Source!DE181</f>
        <v>)*1,35</v>
      </c>
      <c r="H422" s="30">
        <f>ROUND(Source!AD181*Source!I181, 0)</f>
        <v>8028</v>
      </c>
      <c r="I422" s="14"/>
      <c r="J422" s="14">
        <f>IF(Source!BB181&lt;&gt; 0, Source!BB181, 1)</f>
        <v>1</v>
      </c>
      <c r="K422" s="30">
        <f>Source!Q181</f>
        <v>8028</v>
      </c>
      <c r="L422" s="31"/>
    </row>
    <row r="423" spans="1:26" ht="14.25" x14ac:dyDescent="0.2">
      <c r="A423" s="27"/>
      <c r="B423" s="28"/>
      <c r="C423" s="28" t="s">
        <v>1790</v>
      </c>
      <c r="D423" s="29"/>
      <c r="E423" s="22"/>
      <c r="F423" s="30">
        <f>Source!AN181</f>
        <v>40.07</v>
      </c>
      <c r="G423" s="14" t="str">
        <f>Source!DF181</f>
        <v>)*1,35</v>
      </c>
      <c r="H423" s="48">
        <f>ROUND(Source!AE181*Source!I181, 0)</f>
        <v>648</v>
      </c>
      <c r="I423" s="14"/>
      <c r="J423" s="14">
        <f>IF(Source!BS181&lt;&gt; 0, Source!BS181, 1)</f>
        <v>1</v>
      </c>
      <c r="K423" s="48">
        <f>Source!R181</f>
        <v>648</v>
      </c>
      <c r="L423" s="31"/>
      <c r="R423">
        <f>H423</f>
        <v>648</v>
      </c>
    </row>
    <row r="424" spans="1:26" ht="14.25" x14ac:dyDescent="0.2">
      <c r="A424" s="27"/>
      <c r="B424" s="28"/>
      <c r="C424" s="28" t="s">
        <v>1784</v>
      </c>
      <c r="D424" s="29"/>
      <c r="E424" s="22"/>
      <c r="F424" s="30">
        <f>Source!AL181</f>
        <v>71.75</v>
      </c>
      <c r="G424" s="14" t="str">
        <f>Source!DD181</f>
        <v/>
      </c>
      <c r="H424" s="30">
        <f>ROUND(Source!AC181*Source!I181, 0)</f>
        <v>864</v>
      </c>
      <c r="I424" s="14"/>
      <c r="J424" s="14">
        <f>IF(Source!BC181&lt;&gt; 0, Source!BC181, 1)</f>
        <v>1</v>
      </c>
      <c r="K424" s="30">
        <f>Source!P181</f>
        <v>864</v>
      </c>
      <c r="L424" s="31"/>
    </row>
    <row r="425" spans="1:26" ht="14.25" x14ac:dyDescent="0.2">
      <c r="A425" s="27"/>
      <c r="B425" s="28"/>
      <c r="C425" s="28" t="s">
        <v>1785</v>
      </c>
      <c r="D425" s="29" t="s">
        <v>1786</v>
      </c>
      <c r="E425" s="22">
        <f>Source!BZ181</f>
        <v>95</v>
      </c>
      <c r="F425" s="44"/>
      <c r="G425" s="14"/>
      <c r="H425" s="30">
        <f>SUM(S420:S427)</f>
        <v>2451</v>
      </c>
      <c r="I425" s="45"/>
      <c r="J425" s="15">
        <f>Source!AT181</f>
        <v>95</v>
      </c>
      <c r="K425" s="30">
        <f>SUM(T420:T427)</f>
        <v>2451</v>
      </c>
      <c r="L425" s="31"/>
    </row>
    <row r="426" spans="1:26" ht="14.25" x14ac:dyDescent="0.2">
      <c r="A426" s="27"/>
      <c r="B426" s="28"/>
      <c r="C426" s="28" t="s">
        <v>1787</v>
      </c>
      <c r="D426" s="29" t="s">
        <v>1786</v>
      </c>
      <c r="E426" s="22">
        <f>Source!CA181</f>
        <v>65</v>
      </c>
      <c r="F426" s="44"/>
      <c r="G426" s="14"/>
      <c r="H426" s="30">
        <f>SUM(U420:U427)</f>
        <v>1677</v>
      </c>
      <c r="I426" s="45"/>
      <c r="J426" s="15">
        <f>Source!AU181</f>
        <v>65</v>
      </c>
      <c r="K426" s="30">
        <f>SUM(V420:V427)</f>
        <v>1677</v>
      </c>
      <c r="L426" s="31"/>
    </row>
    <row r="427" spans="1:26" ht="14.25" x14ac:dyDescent="0.2">
      <c r="A427" s="33"/>
      <c r="B427" s="34"/>
      <c r="C427" s="34" t="s">
        <v>1788</v>
      </c>
      <c r="D427" s="35" t="s">
        <v>1789</v>
      </c>
      <c r="E427" s="36">
        <f>Source!AQ181</f>
        <v>12.4</v>
      </c>
      <c r="F427" s="37"/>
      <c r="G427" s="38" t="str">
        <f>Source!DI181</f>
        <v>)*1,35</v>
      </c>
      <c r="H427" s="37"/>
      <c r="I427" s="38"/>
      <c r="J427" s="38"/>
      <c r="K427" s="37"/>
      <c r="L427" s="47">
        <f>Source!U181</f>
        <v>200.88000000000002</v>
      </c>
    </row>
    <row r="428" spans="1:26" ht="15" x14ac:dyDescent="0.25">
      <c r="G428" s="67">
        <f>ROUND(Source!AC181*Source!I181, 0)+ROUND(Source!AF181*Source!I181, 0)+ROUND(Source!AD181*Source!I181, 0)+SUM(H425:H427)</f>
        <v>14952</v>
      </c>
      <c r="H428" s="67"/>
      <c r="J428" s="67">
        <f>Source!O181+SUM(K425:K427)</f>
        <v>14952</v>
      </c>
      <c r="K428" s="67"/>
      <c r="L428" s="32">
        <f>Source!U181</f>
        <v>200.88000000000002</v>
      </c>
      <c r="O428" s="40">
        <f>G428</f>
        <v>14952</v>
      </c>
      <c r="P428" s="40">
        <f>J428</f>
        <v>14952</v>
      </c>
      <c r="Q428" s="41">
        <f>L428</f>
        <v>200.88000000000002</v>
      </c>
      <c r="W428">
        <f>IF(Source!BI181&lt;=1,G428, 0)</f>
        <v>0</v>
      </c>
      <c r="X428">
        <f>IF(Source!BI181=2,G428, 0)</f>
        <v>14952</v>
      </c>
      <c r="Y428">
        <f>IF(Source!BI181=3,G428, 0)</f>
        <v>0</v>
      </c>
      <c r="Z428">
        <f>IF(Source!BI181=4,G428, 0)</f>
        <v>0</v>
      </c>
    </row>
    <row r="429" spans="1:26" ht="128.25" x14ac:dyDescent="0.2">
      <c r="A429" s="27" t="str">
        <f>Source!E182</f>
        <v>72</v>
      </c>
      <c r="B429" s="28" t="str">
        <f>Source!F182</f>
        <v>м08-02-148-1</v>
      </c>
      <c r="C429" s="28" t="str">
        <f>Source!G182</f>
        <v>Кабель до 35 кВ в проложенных трубах, блоках и коробах, масса 1 м кабеля до 1 кг. Кабель коаксиальный радиочастотный для систем кабельного/спутникового телевидения и виждеонаблюдения (РК 75) групповой прокладки с пониженным дымо и газовыделением.   РК 75-4,8-331 фнг (С) -HF Спецкабель</v>
      </c>
      <c r="D429" s="29" t="str">
        <f>Source!H182</f>
        <v>100 м</v>
      </c>
      <c r="E429" s="22">
        <f>Source!I182</f>
        <v>11</v>
      </c>
      <c r="F429" s="30">
        <f>IF(Source!AK182&lt;&gt; 0, Source!AK182,Source!AL182 + Source!AM182 + Source!AO182)</f>
        <v>686.83</v>
      </c>
      <c r="G429" s="14"/>
      <c r="H429" s="30"/>
      <c r="I429" s="14" t="str">
        <f>Source!BO182</f>
        <v/>
      </c>
      <c r="J429" s="14"/>
      <c r="K429" s="30"/>
      <c r="L429" s="31"/>
      <c r="S429">
        <f>ROUND((Source!FX182/100)*((ROUND(Source!AF182*Source!I182, 0)+ROUND(Source!AE182*Source!I182, 0))), 0)</f>
        <v>2247</v>
      </c>
      <c r="T429">
        <f>Source!X182</f>
        <v>2247</v>
      </c>
      <c r="U429">
        <f>ROUND((Source!FY182/100)*((ROUND(Source!AF182*Source!I182, 0)+ROUND(Source!AE182*Source!I182, 0))), 0)</f>
        <v>1537</v>
      </c>
      <c r="V429">
        <f>Source!Y182</f>
        <v>1537</v>
      </c>
    </row>
    <row r="430" spans="1:26" ht="14.25" x14ac:dyDescent="0.2">
      <c r="A430" s="27"/>
      <c r="B430" s="28"/>
      <c r="C430" s="28" t="s">
        <v>1783</v>
      </c>
      <c r="D430" s="29"/>
      <c r="E430" s="22"/>
      <c r="F430" s="30">
        <f>Source!AO182</f>
        <v>119.29</v>
      </c>
      <c r="G430" s="14" t="str">
        <f>Source!DG182</f>
        <v>)*1,35</v>
      </c>
      <c r="H430" s="30">
        <f>ROUND(Source!AF182*Source!I182, 0)</f>
        <v>1771</v>
      </c>
      <c r="I430" s="14"/>
      <c r="J430" s="14">
        <f>IF(Source!BA182&lt;&gt; 0, Source!BA182, 1)</f>
        <v>1</v>
      </c>
      <c r="K430" s="30">
        <f>Source!S182</f>
        <v>1771</v>
      </c>
      <c r="L430" s="31"/>
      <c r="R430">
        <f>H430</f>
        <v>1771</v>
      </c>
    </row>
    <row r="431" spans="1:26" ht="14.25" x14ac:dyDescent="0.2">
      <c r="A431" s="27"/>
      <c r="B431" s="28"/>
      <c r="C431" s="28" t="s">
        <v>83</v>
      </c>
      <c r="D431" s="29"/>
      <c r="E431" s="22"/>
      <c r="F431" s="30">
        <f>Source!AM182</f>
        <v>495.79</v>
      </c>
      <c r="G431" s="14" t="str">
        <f>Source!DE182</f>
        <v>)*1,35</v>
      </c>
      <c r="H431" s="30">
        <f>ROUND(Source!AD182*Source!I182, 0)</f>
        <v>7359</v>
      </c>
      <c r="I431" s="14"/>
      <c r="J431" s="14">
        <f>IF(Source!BB182&lt;&gt; 0, Source!BB182, 1)</f>
        <v>1</v>
      </c>
      <c r="K431" s="30">
        <f>Source!Q182</f>
        <v>7359</v>
      </c>
      <c r="L431" s="31"/>
    </row>
    <row r="432" spans="1:26" ht="14.25" x14ac:dyDescent="0.2">
      <c r="A432" s="27"/>
      <c r="B432" s="28"/>
      <c r="C432" s="28" t="s">
        <v>1790</v>
      </c>
      <c r="D432" s="29"/>
      <c r="E432" s="22"/>
      <c r="F432" s="30">
        <f>Source!AN182</f>
        <v>40.07</v>
      </c>
      <c r="G432" s="14" t="str">
        <f>Source!DF182</f>
        <v>)*1,35</v>
      </c>
      <c r="H432" s="48">
        <f>ROUND(Source!AE182*Source!I182, 0)</f>
        <v>594</v>
      </c>
      <c r="I432" s="14"/>
      <c r="J432" s="14">
        <f>IF(Source!BS182&lt;&gt; 0, Source!BS182, 1)</f>
        <v>1</v>
      </c>
      <c r="K432" s="48">
        <f>Source!R182</f>
        <v>594</v>
      </c>
      <c r="L432" s="31"/>
      <c r="R432">
        <f>H432</f>
        <v>594</v>
      </c>
    </row>
    <row r="433" spans="1:26" ht="14.25" x14ac:dyDescent="0.2">
      <c r="A433" s="27"/>
      <c r="B433" s="28"/>
      <c r="C433" s="28" t="s">
        <v>1784</v>
      </c>
      <c r="D433" s="29"/>
      <c r="E433" s="22"/>
      <c r="F433" s="30">
        <f>Source!AL182</f>
        <v>71.75</v>
      </c>
      <c r="G433" s="14" t="str">
        <f>Source!DD182</f>
        <v/>
      </c>
      <c r="H433" s="30">
        <f>ROUND(Source!AC182*Source!I182, 0)</f>
        <v>792</v>
      </c>
      <c r="I433" s="14"/>
      <c r="J433" s="14">
        <f>IF(Source!BC182&lt;&gt; 0, Source!BC182, 1)</f>
        <v>1</v>
      </c>
      <c r="K433" s="30">
        <f>Source!P182</f>
        <v>792</v>
      </c>
      <c r="L433" s="31"/>
    </row>
    <row r="434" spans="1:26" ht="14.25" x14ac:dyDescent="0.2">
      <c r="A434" s="27"/>
      <c r="B434" s="28"/>
      <c r="C434" s="28" t="s">
        <v>1785</v>
      </c>
      <c r="D434" s="29" t="s">
        <v>1786</v>
      </c>
      <c r="E434" s="22">
        <f>Source!BZ182</f>
        <v>95</v>
      </c>
      <c r="F434" s="44"/>
      <c r="G434" s="14"/>
      <c r="H434" s="30">
        <f>SUM(S429:S436)</f>
        <v>2247</v>
      </c>
      <c r="I434" s="45"/>
      <c r="J434" s="15">
        <f>Source!AT182</f>
        <v>95</v>
      </c>
      <c r="K434" s="30">
        <f>SUM(T429:T436)</f>
        <v>2247</v>
      </c>
      <c r="L434" s="31"/>
    </row>
    <row r="435" spans="1:26" ht="14.25" x14ac:dyDescent="0.2">
      <c r="A435" s="27"/>
      <c r="B435" s="28"/>
      <c r="C435" s="28" t="s">
        <v>1787</v>
      </c>
      <c r="D435" s="29" t="s">
        <v>1786</v>
      </c>
      <c r="E435" s="22">
        <f>Source!CA182</f>
        <v>65</v>
      </c>
      <c r="F435" s="44"/>
      <c r="G435" s="14"/>
      <c r="H435" s="30">
        <f>SUM(U429:U436)</f>
        <v>1537</v>
      </c>
      <c r="I435" s="45"/>
      <c r="J435" s="15">
        <f>Source!AU182</f>
        <v>65</v>
      </c>
      <c r="K435" s="30">
        <f>SUM(V429:V436)</f>
        <v>1537</v>
      </c>
      <c r="L435" s="31"/>
    </row>
    <row r="436" spans="1:26" ht="14.25" x14ac:dyDescent="0.2">
      <c r="A436" s="33"/>
      <c r="B436" s="34"/>
      <c r="C436" s="34" t="s">
        <v>1788</v>
      </c>
      <c r="D436" s="35" t="s">
        <v>1789</v>
      </c>
      <c r="E436" s="36">
        <f>Source!AQ182</f>
        <v>12.4</v>
      </c>
      <c r="F436" s="37"/>
      <c r="G436" s="38" t="str">
        <f>Source!DI182</f>
        <v>)*1,35</v>
      </c>
      <c r="H436" s="37"/>
      <c r="I436" s="38"/>
      <c r="J436" s="38"/>
      <c r="K436" s="37"/>
      <c r="L436" s="47">
        <f>Source!U182</f>
        <v>184.14000000000001</v>
      </c>
    </row>
    <row r="437" spans="1:26" ht="15" x14ac:dyDescent="0.25">
      <c r="G437" s="67">
        <f>ROUND(Source!AC182*Source!I182, 0)+ROUND(Source!AF182*Source!I182, 0)+ROUND(Source!AD182*Source!I182, 0)+SUM(H434:H436)</f>
        <v>13706</v>
      </c>
      <c r="H437" s="67"/>
      <c r="J437" s="67">
        <f>Source!O182+SUM(K434:K436)</f>
        <v>13706</v>
      </c>
      <c r="K437" s="67"/>
      <c r="L437" s="32">
        <f>Source!U182</f>
        <v>184.14000000000001</v>
      </c>
      <c r="O437" s="40">
        <f>G437</f>
        <v>13706</v>
      </c>
      <c r="P437" s="40">
        <f>J437</f>
        <v>13706</v>
      </c>
      <c r="Q437" s="41">
        <f>L437</f>
        <v>184.14000000000001</v>
      </c>
      <c r="W437">
        <f>IF(Source!BI182&lt;=1,G437, 0)</f>
        <v>0</v>
      </c>
      <c r="X437">
        <f>IF(Source!BI182=2,G437, 0)</f>
        <v>13706</v>
      </c>
      <c r="Y437">
        <f>IF(Source!BI182=3,G437, 0)</f>
        <v>0</v>
      </c>
      <c r="Z437">
        <f>IF(Source!BI182=4,G437, 0)</f>
        <v>0</v>
      </c>
    </row>
    <row r="438" spans="1:26" ht="57" x14ac:dyDescent="0.2">
      <c r="A438" s="27" t="str">
        <f>Source!E183</f>
        <v>73</v>
      </c>
      <c r="B438" s="28" t="str">
        <f>Source!F183</f>
        <v>м08-02-148-1</v>
      </c>
      <c r="C438" s="28" t="str">
        <f>Source!G183</f>
        <v>Кабель до 35 кВ в проложенных трубах, блоках и коробах, масса 1 м кабеля до 1 кг. Кабель силовой  ВВГнг(А)-НF</v>
      </c>
      <c r="D438" s="29" t="str">
        <f>Source!H183</f>
        <v>100 М КАБЕЛЯ</v>
      </c>
      <c r="E438" s="22">
        <f>Source!I183</f>
        <v>15</v>
      </c>
      <c r="F438" s="30">
        <f>IF(Source!AK183&lt;&gt; 0, Source!AK183,Source!AL183 + Source!AM183 + Source!AO183)</f>
        <v>187.39</v>
      </c>
      <c r="G438" s="14"/>
      <c r="H438" s="30"/>
      <c r="I438" s="14" t="str">
        <f>Source!BO183</f>
        <v/>
      </c>
      <c r="J438" s="14"/>
      <c r="K438" s="30"/>
      <c r="L438" s="31"/>
      <c r="S438">
        <f>ROUND((Source!FX183/100)*((ROUND(Source!AF183*Source!I183, 0)+ROUND(Source!AE183*Source!I183, 0))), 0)</f>
        <v>1895</v>
      </c>
      <c r="T438">
        <f>Source!X183</f>
        <v>1895</v>
      </c>
      <c r="U438">
        <f>ROUND((Source!FY183/100)*((ROUND(Source!AF183*Source!I183, 0)+ROUND(Source!AE183*Source!I183, 0))), 0)</f>
        <v>1297</v>
      </c>
      <c r="V438">
        <f>Source!Y183</f>
        <v>1297</v>
      </c>
    </row>
    <row r="439" spans="1:26" ht="14.25" x14ac:dyDescent="0.2">
      <c r="A439" s="27"/>
      <c r="B439" s="28"/>
      <c r="C439" s="28" t="s">
        <v>1783</v>
      </c>
      <c r="D439" s="29"/>
      <c r="E439" s="22"/>
      <c r="F439" s="30">
        <f>Source!AO183</f>
        <v>95.43</v>
      </c>
      <c r="G439" s="14" t="str">
        <f>Source!DG183</f>
        <v>)*1,35</v>
      </c>
      <c r="H439" s="30">
        <f>ROUND(Source!AF183*Source!I183, 0)</f>
        <v>1935</v>
      </c>
      <c r="I439" s="14"/>
      <c r="J439" s="14">
        <f>IF(Source!BA183&lt;&gt; 0, Source!BA183, 1)</f>
        <v>1</v>
      </c>
      <c r="K439" s="30">
        <f>Source!S183</f>
        <v>1935</v>
      </c>
      <c r="L439" s="31"/>
      <c r="R439">
        <f>H439</f>
        <v>1935</v>
      </c>
    </row>
    <row r="440" spans="1:26" ht="14.25" x14ac:dyDescent="0.2">
      <c r="A440" s="27"/>
      <c r="B440" s="28"/>
      <c r="C440" s="28" t="s">
        <v>83</v>
      </c>
      <c r="D440" s="29"/>
      <c r="E440" s="22"/>
      <c r="F440" s="30">
        <f>Source!AM183</f>
        <v>54.4</v>
      </c>
      <c r="G440" s="14" t="str">
        <f>Source!DE183</f>
        <v>)*1,35</v>
      </c>
      <c r="H440" s="30">
        <f>ROUND(Source!AD183*Source!I183, 0)</f>
        <v>1095</v>
      </c>
      <c r="I440" s="14"/>
      <c r="J440" s="14">
        <f>IF(Source!BB183&lt;&gt; 0, Source!BB183, 1)</f>
        <v>1</v>
      </c>
      <c r="K440" s="30">
        <f>Source!Q183</f>
        <v>1095</v>
      </c>
      <c r="L440" s="31"/>
    </row>
    <row r="441" spans="1:26" ht="14.25" x14ac:dyDescent="0.2">
      <c r="A441" s="27"/>
      <c r="B441" s="28"/>
      <c r="C441" s="28" t="s">
        <v>1790</v>
      </c>
      <c r="D441" s="29"/>
      <c r="E441" s="22"/>
      <c r="F441" s="30">
        <f>Source!AN183</f>
        <v>2.7</v>
      </c>
      <c r="G441" s="14" t="str">
        <f>Source!DF183</f>
        <v>)*1,35</v>
      </c>
      <c r="H441" s="48">
        <f>ROUND(Source!AE183*Source!I183, 0)</f>
        <v>60</v>
      </c>
      <c r="I441" s="14"/>
      <c r="J441" s="14">
        <f>IF(Source!BS183&lt;&gt; 0, Source!BS183, 1)</f>
        <v>1</v>
      </c>
      <c r="K441" s="48">
        <f>Source!R183</f>
        <v>60</v>
      </c>
      <c r="L441" s="31"/>
      <c r="R441">
        <f>H441</f>
        <v>60</v>
      </c>
    </row>
    <row r="442" spans="1:26" ht="14.25" x14ac:dyDescent="0.2">
      <c r="A442" s="27"/>
      <c r="B442" s="28"/>
      <c r="C442" s="28" t="s">
        <v>1784</v>
      </c>
      <c r="D442" s="29"/>
      <c r="E442" s="22"/>
      <c r="F442" s="30">
        <f>Source!AL183</f>
        <v>37.56</v>
      </c>
      <c r="G442" s="14" t="str">
        <f>Source!DD183</f>
        <v/>
      </c>
      <c r="H442" s="30">
        <f>ROUND(Source!AC183*Source!I183, 0)</f>
        <v>570</v>
      </c>
      <c r="I442" s="14"/>
      <c r="J442" s="14">
        <f>IF(Source!BC183&lt;&gt; 0, Source!BC183, 1)</f>
        <v>1</v>
      </c>
      <c r="K442" s="30">
        <f>Source!P183</f>
        <v>570</v>
      </c>
      <c r="L442" s="31"/>
    </row>
    <row r="443" spans="1:26" ht="14.25" x14ac:dyDescent="0.2">
      <c r="A443" s="27"/>
      <c r="B443" s="28"/>
      <c r="C443" s="28" t="s">
        <v>1785</v>
      </c>
      <c r="D443" s="29" t="s">
        <v>1786</v>
      </c>
      <c r="E443" s="22">
        <f>Source!BZ183</f>
        <v>95</v>
      </c>
      <c r="F443" s="44"/>
      <c r="G443" s="14"/>
      <c r="H443" s="30">
        <f>SUM(S438:S446)</f>
        <v>1895</v>
      </c>
      <c r="I443" s="45"/>
      <c r="J443" s="15">
        <f>Source!AT183</f>
        <v>95</v>
      </c>
      <c r="K443" s="30">
        <f>SUM(T438:T446)</f>
        <v>1895</v>
      </c>
      <c r="L443" s="31"/>
    </row>
    <row r="444" spans="1:26" ht="14.25" x14ac:dyDescent="0.2">
      <c r="A444" s="27"/>
      <c r="B444" s="28"/>
      <c r="C444" s="28" t="s">
        <v>1787</v>
      </c>
      <c r="D444" s="29" t="s">
        <v>1786</v>
      </c>
      <c r="E444" s="22">
        <f>Source!CA183</f>
        <v>65</v>
      </c>
      <c r="F444" s="44"/>
      <c r="G444" s="14"/>
      <c r="H444" s="30">
        <f>SUM(U438:U446)</f>
        <v>1297</v>
      </c>
      <c r="I444" s="45"/>
      <c r="J444" s="15">
        <f>Source!AU183</f>
        <v>65</v>
      </c>
      <c r="K444" s="30">
        <f>SUM(V438:V446)</f>
        <v>1297</v>
      </c>
      <c r="L444" s="31"/>
    </row>
    <row r="445" spans="1:26" ht="14.25" x14ac:dyDescent="0.2">
      <c r="A445" s="27"/>
      <c r="B445" s="28"/>
      <c r="C445" s="28" t="s">
        <v>1788</v>
      </c>
      <c r="D445" s="29" t="s">
        <v>1789</v>
      </c>
      <c r="E445" s="22">
        <f>Source!AQ183</f>
        <v>9.92</v>
      </c>
      <c r="F445" s="30"/>
      <c r="G445" s="14" t="str">
        <f>Source!DI183</f>
        <v>)*1,35</v>
      </c>
      <c r="H445" s="30"/>
      <c r="I445" s="14"/>
      <c r="J445" s="14"/>
      <c r="K445" s="30"/>
      <c r="L445" s="46">
        <f>Source!U183</f>
        <v>200.88000000000002</v>
      </c>
    </row>
    <row r="446" spans="1:26" ht="85.5" x14ac:dyDescent="0.2">
      <c r="A446" s="33" t="str">
        <f>Source!E184</f>
        <v>73,1</v>
      </c>
      <c r="B446" s="34" t="str">
        <f>Source!F184</f>
        <v>501-8482</v>
      </c>
      <c r="C446" s="34" t="str">
        <f>Source!G184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с числом жил - 3 и сечением 1,5 мм2</v>
      </c>
      <c r="D446" s="35" t="str">
        <f>Source!H184</f>
        <v>1000 м</v>
      </c>
      <c r="E446" s="36">
        <f>Source!I184</f>
        <v>1.5</v>
      </c>
      <c r="F446" s="37">
        <f>Source!AK184</f>
        <v>4832.12</v>
      </c>
      <c r="G446" s="49" t="s">
        <v>3</v>
      </c>
      <c r="H446" s="37">
        <f>ROUND(Source!AC184*Source!I184, 0)+ROUND(Source!AD184*Source!I184, 0)+ROUND(Source!AF184*Source!I184, 0)</f>
        <v>7248</v>
      </c>
      <c r="I446" s="38"/>
      <c r="J446" s="38">
        <f>IF(Source!BC184&lt;&gt; 0, Source!BC184, 1)</f>
        <v>1</v>
      </c>
      <c r="K446" s="37">
        <f>Source!O184</f>
        <v>7248</v>
      </c>
      <c r="L446" s="39"/>
      <c r="S446">
        <f>ROUND((Source!FX184/100)*((ROUND(Source!AF184*Source!I184, 0)+ROUND(Source!AE184*Source!I184, 0))), 0)</f>
        <v>0</v>
      </c>
      <c r="T446">
        <f>Source!X184</f>
        <v>0</v>
      </c>
      <c r="U446">
        <f>ROUND((Source!FY184/100)*((ROUND(Source!AF184*Source!I184, 0)+ROUND(Source!AE184*Source!I184, 0))), 0)</f>
        <v>0</v>
      </c>
      <c r="V446">
        <f>Source!Y184</f>
        <v>0</v>
      </c>
      <c r="Y446">
        <f>IF(Source!BI184=3,H446, 0)</f>
        <v>0</v>
      </c>
    </row>
    <row r="447" spans="1:26" ht="15" x14ac:dyDescent="0.25">
      <c r="G447" s="67">
        <f>ROUND(Source!AC183*Source!I183, 0)+ROUND(Source!AF183*Source!I183, 0)+ROUND(Source!AD183*Source!I183, 0)+SUM(H443:H446)</f>
        <v>14040</v>
      </c>
      <c r="H447" s="67"/>
      <c r="J447" s="67">
        <f>Source!O183+SUM(K443:K446)</f>
        <v>14040</v>
      </c>
      <c r="K447" s="67"/>
      <c r="L447" s="32">
        <f>Source!U183</f>
        <v>200.88000000000002</v>
      </c>
      <c r="O447" s="40">
        <f>G447</f>
        <v>14040</v>
      </c>
      <c r="P447" s="40">
        <f>J447</f>
        <v>14040</v>
      </c>
      <c r="Q447" s="41">
        <f>L447</f>
        <v>200.88000000000002</v>
      </c>
      <c r="W447">
        <f>IF(Source!BI183&lt;=1,G447, 0)</f>
        <v>0</v>
      </c>
      <c r="X447">
        <f>IF(Source!BI183=2,G447, 0)</f>
        <v>14040</v>
      </c>
      <c r="Y447">
        <f>IF(Source!BI183=3,G447, 0)</f>
        <v>0</v>
      </c>
      <c r="Z447">
        <f>IF(Source!BI183=4,G447, 0)</f>
        <v>0</v>
      </c>
    </row>
    <row r="448" spans="1:26" ht="71.25" x14ac:dyDescent="0.2">
      <c r="A448" s="27" t="str">
        <f>Source!E185</f>
        <v>74</v>
      </c>
      <c r="B448" s="28" t="str">
        <f>Source!F185</f>
        <v>м08-02-148-1</v>
      </c>
      <c r="C448" s="28" t="str">
        <f>Source!G185</f>
        <v>Кабель до 35 кВ в проложенных трубах, блоках и коробах, масса 1 м кабеля до 1 кг. Провод соединительный с двумя жилами ШВВП 2х0,75 Паритет</v>
      </c>
      <c r="D448" s="29" t="str">
        <f>Source!H185</f>
        <v>100 м</v>
      </c>
      <c r="E448" s="22">
        <f>Source!I185</f>
        <v>0.5</v>
      </c>
      <c r="F448" s="30">
        <f>IF(Source!AK185&lt;&gt; 0, Source!AK185,Source!AL185 + Source!AM185 + Source!AO185)</f>
        <v>686.83</v>
      </c>
      <c r="G448" s="14"/>
      <c r="H448" s="30"/>
      <c r="I448" s="14" t="str">
        <f>Source!BO185</f>
        <v/>
      </c>
      <c r="J448" s="14"/>
      <c r="K448" s="30"/>
      <c r="L448" s="31"/>
      <c r="S448">
        <f>ROUND((Source!FX185/100)*((ROUND(Source!AF185*Source!I185, 0)+ROUND(Source!AE185*Source!I185, 0))), 0)</f>
        <v>103</v>
      </c>
      <c r="T448">
        <f>Source!X185</f>
        <v>103</v>
      </c>
      <c r="U448">
        <f>ROUND((Source!FY185/100)*((ROUND(Source!AF185*Source!I185, 0)+ROUND(Source!AE185*Source!I185, 0))), 0)</f>
        <v>70</v>
      </c>
      <c r="V448">
        <f>Source!Y185</f>
        <v>70</v>
      </c>
    </row>
    <row r="449" spans="1:26" ht="14.25" x14ac:dyDescent="0.2">
      <c r="A449" s="27"/>
      <c r="B449" s="28"/>
      <c r="C449" s="28" t="s">
        <v>1783</v>
      </c>
      <c r="D449" s="29"/>
      <c r="E449" s="22"/>
      <c r="F449" s="30">
        <f>Source!AO185</f>
        <v>119.29</v>
      </c>
      <c r="G449" s="14" t="str">
        <f>Source!DG185</f>
        <v>)*1,35</v>
      </c>
      <c r="H449" s="30">
        <f>ROUND(Source!AF185*Source!I185, 0)</f>
        <v>81</v>
      </c>
      <c r="I449" s="14"/>
      <c r="J449" s="14">
        <f>IF(Source!BA185&lt;&gt; 0, Source!BA185, 1)</f>
        <v>1</v>
      </c>
      <c r="K449" s="30">
        <f>Source!S185</f>
        <v>81</v>
      </c>
      <c r="L449" s="31"/>
      <c r="R449">
        <f>H449</f>
        <v>81</v>
      </c>
    </row>
    <row r="450" spans="1:26" ht="14.25" x14ac:dyDescent="0.2">
      <c r="A450" s="27"/>
      <c r="B450" s="28"/>
      <c r="C450" s="28" t="s">
        <v>83</v>
      </c>
      <c r="D450" s="29"/>
      <c r="E450" s="22"/>
      <c r="F450" s="30">
        <f>Source!AM185</f>
        <v>495.79</v>
      </c>
      <c r="G450" s="14" t="str">
        <f>Source!DE185</f>
        <v>)*1,35</v>
      </c>
      <c r="H450" s="30">
        <f>ROUND(Source!AD185*Source!I185, 0)</f>
        <v>335</v>
      </c>
      <c r="I450" s="14"/>
      <c r="J450" s="14">
        <f>IF(Source!BB185&lt;&gt; 0, Source!BB185, 1)</f>
        <v>1</v>
      </c>
      <c r="K450" s="30">
        <f>Source!Q185</f>
        <v>335</v>
      </c>
      <c r="L450" s="31"/>
    </row>
    <row r="451" spans="1:26" ht="14.25" x14ac:dyDescent="0.2">
      <c r="A451" s="27"/>
      <c r="B451" s="28"/>
      <c r="C451" s="28" t="s">
        <v>1790</v>
      </c>
      <c r="D451" s="29"/>
      <c r="E451" s="22"/>
      <c r="F451" s="30">
        <f>Source!AN185</f>
        <v>40.07</v>
      </c>
      <c r="G451" s="14" t="str">
        <f>Source!DF185</f>
        <v>)*1,35</v>
      </c>
      <c r="H451" s="48">
        <f>ROUND(Source!AE185*Source!I185, 0)</f>
        <v>27</v>
      </c>
      <c r="I451" s="14"/>
      <c r="J451" s="14">
        <f>IF(Source!BS185&lt;&gt; 0, Source!BS185, 1)</f>
        <v>1</v>
      </c>
      <c r="K451" s="48">
        <f>Source!R185</f>
        <v>27</v>
      </c>
      <c r="L451" s="31"/>
      <c r="R451">
        <f>H451</f>
        <v>27</v>
      </c>
    </row>
    <row r="452" spans="1:26" ht="14.25" x14ac:dyDescent="0.2">
      <c r="A452" s="27"/>
      <c r="B452" s="28"/>
      <c r="C452" s="28" t="s">
        <v>1784</v>
      </c>
      <c r="D452" s="29"/>
      <c r="E452" s="22"/>
      <c r="F452" s="30">
        <f>Source!AL185</f>
        <v>71.75</v>
      </c>
      <c r="G452" s="14" t="str">
        <f>Source!DD185</f>
        <v/>
      </c>
      <c r="H452" s="30">
        <f>ROUND(Source!AC185*Source!I185, 0)</f>
        <v>36</v>
      </c>
      <c r="I452" s="14"/>
      <c r="J452" s="14">
        <f>IF(Source!BC185&lt;&gt; 0, Source!BC185, 1)</f>
        <v>1</v>
      </c>
      <c r="K452" s="30">
        <f>Source!P185</f>
        <v>36</v>
      </c>
      <c r="L452" s="31"/>
    </row>
    <row r="453" spans="1:26" ht="14.25" x14ac:dyDescent="0.2">
      <c r="A453" s="27"/>
      <c r="B453" s="28"/>
      <c r="C453" s="28" t="s">
        <v>1785</v>
      </c>
      <c r="D453" s="29" t="s">
        <v>1786</v>
      </c>
      <c r="E453" s="22">
        <f>Source!BZ185</f>
        <v>95</v>
      </c>
      <c r="F453" s="44"/>
      <c r="G453" s="14"/>
      <c r="H453" s="30">
        <f>SUM(S448:S456)</f>
        <v>103</v>
      </c>
      <c r="I453" s="45"/>
      <c r="J453" s="15">
        <f>Source!AT185</f>
        <v>95</v>
      </c>
      <c r="K453" s="30">
        <f>SUM(T448:T456)</f>
        <v>103</v>
      </c>
      <c r="L453" s="31"/>
    </row>
    <row r="454" spans="1:26" ht="14.25" x14ac:dyDescent="0.2">
      <c r="A454" s="27"/>
      <c r="B454" s="28"/>
      <c r="C454" s="28" t="s">
        <v>1787</v>
      </c>
      <c r="D454" s="29" t="s">
        <v>1786</v>
      </c>
      <c r="E454" s="22">
        <f>Source!CA185</f>
        <v>65</v>
      </c>
      <c r="F454" s="44"/>
      <c r="G454" s="14"/>
      <c r="H454" s="30">
        <f>SUM(U448:U456)</f>
        <v>70</v>
      </c>
      <c r="I454" s="45"/>
      <c r="J454" s="15">
        <f>Source!AU185</f>
        <v>65</v>
      </c>
      <c r="K454" s="30">
        <f>SUM(V448:V456)</f>
        <v>70</v>
      </c>
      <c r="L454" s="31"/>
    </row>
    <row r="455" spans="1:26" ht="14.25" x14ac:dyDescent="0.2">
      <c r="A455" s="27"/>
      <c r="B455" s="28"/>
      <c r="C455" s="28" t="s">
        <v>1788</v>
      </c>
      <c r="D455" s="29" t="s">
        <v>1789</v>
      </c>
      <c r="E455" s="22">
        <f>Source!AQ185</f>
        <v>12.4</v>
      </c>
      <c r="F455" s="30"/>
      <c r="G455" s="14" t="str">
        <f>Source!DI185</f>
        <v>)*1,35</v>
      </c>
      <c r="H455" s="30"/>
      <c r="I455" s="14"/>
      <c r="J455" s="14"/>
      <c r="K455" s="30"/>
      <c r="L455" s="46">
        <f>Source!U185</f>
        <v>8.370000000000001</v>
      </c>
    </row>
    <row r="456" spans="1:26" ht="42.75" x14ac:dyDescent="0.2">
      <c r="A456" s="33" t="str">
        <f>Source!E186</f>
        <v>74,1</v>
      </c>
      <c r="B456" s="34" t="str">
        <f>Source!F186</f>
        <v>502-0904</v>
      </c>
      <c r="C456" s="34" t="str">
        <f>Source!G186</f>
        <v>Шнуры на напряжение до 380 В с параллельными жилами, с изоляцией и оболочкой из ПВХ, марки ШВВП 2х0,75</v>
      </c>
      <c r="D456" s="35" t="str">
        <f>Source!H186</f>
        <v>1000 м</v>
      </c>
      <c r="E456" s="36">
        <f>Source!I186</f>
        <v>0.05</v>
      </c>
      <c r="F456" s="37">
        <f>Source!AK186</f>
        <v>2106.9</v>
      </c>
      <c r="G456" s="49" t="s">
        <v>3</v>
      </c>
      <c r="H456" s="37">
        <f>ROUND(Source!AC186*Source!I186, 0)+ROUND(Source!AD186*Source!I186, 0)+ROUND(Source!AF186*Source!I186, 0)</f>
        <v>105</v>
      </c>
      <c r="I456" s="38"/>
      <c r="J456" s="38">
        <f>IF(Source!BC186&lt;&gt; 0, Source!BC186, 1)</f>
        <v>1</v>
      </c>
      <c r="K456" s="37">
        <f>Source!O186</f>
        <v>105</v>
      </c>
      <c r="L456" s="39"/>
      <c r="S456">
        <f>ROUND((Source!FX186/100)*((ROUND(Source!AF186*Source!I186, 0)+ROUND(Source!AE186*Source!I186, 0))), 0)</f>
        <v>0</v>
      </c>
      <c r="T456">
        <f>Source!X186</f>
        <v>0</v>
      </c>
      <c r="U456">
        <f>ROUND((Source!FY186/100)*((ROUND(Source!AF186*Source!I186, 0)+ROUND(Source!AE186*Source!I186, 0))), 0)</f>
        <v>0</v>
      </c>
      <c r="V456">
        <f>Source!Y186</f>
        <v>0</v>
      </c>
      <c r="Y456">
        <f>IF(Source!BI186=3,H456, 0)</f>
        <v>0</v>
      </c>
    </row>
    <row r="457" spans="1:26" ht="15" x14ac:dyDescent="0.25">
      <c r="G457" s="67">
        <f>ROUND(Source!AC185*Source!I185, 0)+ROUND(Source!AF185*Source!I185, 0)+ROUND(Source!AD185*Source!I185, 0)+SUM(H453:H456)</f>
        <v>730</v>
      </c>
      <c r="H457" s="67"/>
      <c r="J457" s="67">
        <f>Source!O185+SUM(K453:K456)</f>
        <v>730</v>
      </c>
      <c r="K457" s="67"/>
      <c r="L457" s="32">
        <f>Source!U185</f>
        <v>8.370000000000001</v>
      </c>
      <c r="O457" s="40">
        <f>G457</f>
        <v>730</v>
      </c>
      <c r="P457" s="40">
        <f>J457</f>
        <v>730</v>
      </c>
      <c r="Q457" s="41">
        <f>L457</f>
        <v>8.370000000000001</v>
      </c>
      <c r="W457">
        <f>IF(Source!BI185&lt;=1,G457, 0)</f>
        <v>0</v>
      </c>
      <c r="X457">
        <f>IF(Source!BI185=2,G457, 0)</f>
        <v>730</v>
      </c>
      <c r="Y457">
        <f>IF(Source!BI185=3,G457, 0)</f>
        <v>0</v>
      </c>
      <c r="Z457">
        <f>IF(Source!BI185=4,G457, 0)</f>
        <v>0</v>
      </c>
    </row>
    <row r="458" spans="1:26" ht="85.5" x14ac:dyDescent="0.2">
      <c r="A458" s="27" t="str">
        <f>Source!E187</f>
        <v>75</v>
      </c>
      <c r="B458" s="28" t="str">
        <f>Source!F187</f>
        <v>м08-02-409-1</v>
      </c>
      <c r="C458" s="28" t="str">
        <f>Source!G187</f>
        <v>Труба винипластовая по установленным конструкциям, по стенам и колоннам с креплением скобами, диаметр до 25 мм,. Труба из нераспространяющего горение полиамида с протяжкой d 17 мм  DKC/</v>
      </c>
      <c r="D458" s="29" t="str">
        <f>Source!H187</f>
        <v>100 м</v>
      </c>
      <c r="E458" s="22">
        <f>Source!I187</f>
        <v>17</v>
      </c>
      <c r="F458" s="30">
        <f>IF(Source!AK187&lt;&gt; 0, Source!AK187,Source!AL187 + Source!AM187 + Source!AO187)</f>
        <v>243.38</v>
      </c>
      <c r="G458" s="14"/>
      <c r="H458" s="30"/>
      <c r="I458" s="14" t="str">
        <f>Source!BO187</f>
        <v/>
      </c>
      <c r="J458" s="14"/>
      <c r="K458" s="30"/>
      <c r="L458" s="31"/>
      <c r="S458">
        <f>ROUND((Source!FX187/100)*((ROUND(Source!AF187*Source!I187, 0)+ROUND(Source!AE187*Source!I187, 0))), 0)</f>
        <v>3941</v>
      </c>
      <c r="T458">
        <f>Source!X187</f>
        <v>3941</v>
      </c>
      <c r="U458">
        <f>ROUND((Source!FY187/100)*((ROUND(Source!AF187*Source!I187, 0)+ROUND(Source!AE187*Source!I187, 0))), 0)</f>
        <v>2696</v>
      </c>
      <c r="V458">
        <f>Source!Y187</f>
        <v>2696</v>
      </c>
    </row>
    <row r="459" spans="1:26" ht="14.25" x14ac:dyDescent="0.2">
      <c r="A459" s="27"/>
      <c r="B459" s="28"/>
      <c r="C459" s="28" t="s">
        <v>1783</v>
      </c>
      <c r="D459" s="29"/>
      <c r="E459" s="22"/>
      <c r="F459" s="30">
        <f>Source!AO187</f>
        <v>178.98</v>
      </c>
      <c r="G459" s="14" t="str">
        <f>Source!DG187</f>
        <v>)*1,35</v>
      </c>
      <c r="H459" s="30">
        <f>ROUND(Source!AF187*Source!I187, 0)</f>
        <v>4114</v>
      </c>
      <c r="I459" s="14"/>
      <c r="J459" s="14">
        <f>IF(Source!BA187&lt;&gt; 0, Source!BA187, 1)</f>
        <v>1</v>
      </c>
      <c r="K459" s="30">
        <f>Source!S187</f>
        <v>4114</v>
      </c>
      <c r="L459" s="31"/>
      <c r="R459">
        <f>H459</f>
        <v>4114</v>
      </c>
    </row>
    <row r="460" spans="1:26" ht="14.25" x14ac:dyDescent="0.2">
      <c r="A460" s="27"/>
      <c r="B460" s="28"/>
      <c r="C460" s="28" t="s">
        <v>83</v>
      </c>
      <c r="D460" s="29"/>
      <c r="E460" s="22"/>
      <c r="F460" s="30">
        <f>Source!AM187</f>
        <v>45.51</v>
      </c>
      <c r="G460" s="14" t="str">
        <f>Source!DE187</f>
        <v>)*1,35</v>
      </c>
      <c r="H460" s="30">
        <f>ROUND(Source!AD187*Source!I187, 0)</f>
        <v>1037</v>
      </c>
      <c r="I460" s="14"/>
      <c r="J460" s="14">
        <f>IF(Source!BB187&lt;&gt; 0, Source!BB187, 1)</f>
        <v>1</v>
      </c>
      <c r="K460" s="30">
        <f>Source!Q187</f>
        <v>1037</v>
      </c>
      <c r="L460" s="31"/>
    </row>
    <row r="461" spans="1:26" ht="14.25" x14ac:dyDescent="0.2">
      <c r="A461" s="27"/>
      <c r="B461" s="28"/>
      <c r="C461" s="28" t="s">
        <v>1790</v>
      </c>
      <c r="D461" s="29"/>
      <c r="E461" s="22"/>
      <c r="F461" s="30">
        <f>Source!AN187</f>
        <v>1.22</v>
      </c>
      <c r="G461" s="14" t="str">
        <f>Source!DF187</f>
        <v>)*1,35</v>
      </c>
      <c r="H461" s="48">
        <f>ROUND(Source!AE187*Source!I187, 0)</f>
        <v>34</v>
      </c>
      <c r="I461" s="14"/>
      <c r="J461" s="14">
        <f>IF(Source!BS187&lt;&gt; 0, Source!BS187, 1)</f>
        <v>1</v>
      </c>
      <c r="K461" s="48">
        <f>Source!R187</f>
        <v>34</v>
      </c>
      <c r="L461" s="31"/>
      <c r="R461">
        <f>H461</f>
        <v>34</v>
      </c>
    </row>
    <row r="462" spans="1:26" ht="14.25" x14ac:dyDescent="0.2">
      <c r="A462" s="27"/>
      <c r="B462" s="28"/>
      <c r="C462" s="28" t="s">
        <v>1784</v>
      </c>
      <c r="D462" s="29"/>
      <c r="E462" s="22"/>
      <c r="F462" s="30">
        <f>Source!AL187</f>
        <v>18.89</v>
      </c>
      <c r="G462" s="14" t="str">
        <f>Source!DD187</f>
        <v/>
      </c>
      <c r="H462" s="30">
        <f>ROUND(Source!AC187*Source!I187, 0)</f>
        <v>323</v>
      </c>
      <c r="I462" s="14"/>
      <c r="J462" s="14">
        <f>IF(Source!BC187&lt;&gt; 0, Source!BC187, 1)</f>
        <v>1</v>
      </c>
      <c r="K462" s="30">
        <f>Source!P187</f>
        <v>323</v>
      </c>
      <c r="L462" s="31"/>
    </row>
    <row r="463" spans="1:26" ht="14.25" x14ac:dyDescent="0.2">
      <c r="A463" s="27"/>
      <c r="B463" s="28"/>
      <c r="C463" s="28" t="s">
        <v>1785</v>
      </c>
      <c r="D463" s="29" t="s">
        <v>1786</v>
      </c>
      <c r="E463" s="22">
        <f>Source!BZ187</f>
        <v>95</v>
      </c>
      <c r="F463" s="44"/>
      <c r="G463" s="14"/>
      <c r="H463" s="30">
        <f>SUM(S458:S465)</f>
        <v>3941</v>
      </c>
      <c r="I463" s="45"/>
      <c r="J463" s="15">
        <f>Source!AT187</f>
        <v>95</v>
      </c>
      <c r="K463" s="30">
        <f>SUM(T458:T465)</f>
        <v>3941</v>
      </c>
      <c r="L463" s="31"/>
    </row>
    <row r="464" spans="1:26" ht="14.25" x14ac:dyDescent="0.2">
      <c r="A464" s="27"/>
      <c r="B464" s="28"/>
      <c r="C464" s="28" t="s">
        <v>1787</v>
      </c>
      <c r="D464" s="29" t="s">
        <v>1786</v>
      </c>
      <c r="E464" s="22">
        <f>Source!CA187</f>
        <v>65</v>
      </c>
      <c r="F464" s="44"/>
      <c r="G464" s="14"/>
      <c r="H464" s="30">
        <f>SUM(U458:U465)</f>
        <v>2696</v>
      </c>
      <c r="I464" s="45"/>
      <c r="J464" s="15">
        <f>Source!AU187</f>
        <v>65</v>
      </c>
      <c r="K464" s="30">
        <f>SUM(V458:V465)</f>
        <v>2696</v>
      </c>
      <c r="L464" s="31"/>
    </row>
    <row r="465" spans="1:26" ht="14.25" x14ac:dyDescent="0.2">
      <c r="A465" s="33"/>
      <c r="B465" s="34"/>
      <c r="C465" s="34" t="s">
        <v>1788</v>
      </c>
      <c r="D465" s="35" t="s">
        <v>1789</v>
      </c>
      <c r="E465" s="36">
        <f>Source!AQ187</f>
        <v>19.04</v>
      </c>
      <c r="F465" s="37"/>
      <c r="G465" s="38" t="str">
        <f>Source!DI187</f>
        <v>)*1,35</v>
      </c>
      <c r="H465" s="37"/>
      <c r="I465" s="38"/>
      <c r="J465" s="38"/>
      <c r="K465" s="37"/>
      <c r="L465" s="47">
        <f>Source!U187</f>
        <v>436.96800000000002</v>
      </c>
    </row>
    <row r="466" spans="1:26" ht="15" x14ac:dyDescent="0.25">
      <c r="G466" s="67">
        <f>ROUND(Source!AC187*Source!I187, 0)+ROUND(Source!AF187*Source!I187, 0)+ROUND(Source!AD187*Source!I187, 0)+SUM(H463:H465)</f>
        <v>12111</v>
      </c>
      <c r="H466" s="67"/>
      <c r="J466" s="67">
        <f>Source!O187+SUM(K463:K465)</f>
        <v>12111</v>
      </c>
      <c r="K466" s="67"/>
      <c r="L466" s="32">
        <f>Source!U187</f>
        <v>436.96800000000002</v>
      </c>
      <c r="O466" s="40">
        <f>G466</f>
        <v>12111</v>
      </c>
      <c r="P466" s="40">
        <f>J466</f>
        <v>12111</v>
      </c>
      <c r="Q466" s="41">
        <f>L466</f>
        <v>436.96800000000002</v>
      </c>
      <c r="W466">
        <f>IF(Source!BI187&lt;=1,G466, 0)</f>
        <v>0</v>
      </c>
      <c r="X466">
        <f>IF(Source!BI187=2,G466, 0)</f>
        <v>12111</v>
      </c>
      <c r="Y466">
        <f>IF(Source!BI187=3,G466, 0)</f>
        <v>0</v>
      </c>
      <c r="Z466">
        <f>IF(Source!BI187=4,G466, 0)</f>
        <v>0</v>
      </c>
    </row>
    <row r="467" spans="1:26" ht="28.5" x14ac:dyDescent="0.2">
      <c r="A467" s="27" t="str">
        <f>Source!E188</f>
        <v>76</v>
      </c>
      <c r="B467" s="28" t="str">
        <f>Source!F188</f>
        <v>м10-05-001-3</v>
      </c>
      <c r="C467" s="28" t="str">
        <f>Source!G188</f>
        <v>Проверка монтажа системы перед настройкой</v>
      </c>
      <c r="D467" s="29" t="str">
        <f>Source!H188</f>
        <v>1 система</v>
      </c>
      <c r="E467" s="22">
        <f>Source!I188</f>
        <v>1</v>
      </c>
      <c r="F467" s="30">
        <f>IF(Source!AK188&lt;&gt; 0, Source!AK188,Source!AL188 + Source!AM188 + Source!AO188)</f>
        <v>681.98</v>
      </c>
      <c r="G467" s="14"/>
      <c r="H467" s="30"/>
      <c r="I467" s="14" t="str">
        <f>Source!BO188</f>
        <v/>
      </c>
      <c r="J467" s="14"/>
      <c r="K467" s="30"/>
      <c r="L467" s="31"/>
      <c r="S467">
        <f>ROUND((Source!FX188/100)*((ROUND(Source!AF188*Source!I188, 0)+ROUND(Source!AE188*Source!I188, 0))), 0)</f>
        <v>831</v>
      </c>
      <c r="T467">
        <f>Source!X188</f>
        <v>831</v>
      </c>
      <c r="U467">
        <f>ROUND((Source!FY188/100)*((ROUND(Source!AF188*Source!I188, 0)+ROUND(Source!AE188*Source!I188, 0))), 0)</f>
        <v>587</v>
      </c>
      <c r="V467">
        <f>Source!Y188</f>
        <v>587</v>
      </c>
    </row>
    <row r="468" spans="1:26" ht="14.25" x14ac:dyDescent="0.2">
      <c r="A468" s="27"/>
      <c r="B468" s="28"/>
      <c r="C468" s="28" t="s">
        <v>1783</v>
      </c>
      <c r="D468" s="29"/>
      <c r="E468" s="22"/>
      <c r="F468" s="30">
        <f>Source!AO188</f>
        <v>668.61</v>
      </c>
      <c r="G468" s="14" t="str">
        <f>Source!DG188</f>
        <v>)*1,35</v>
      </c>
      <c r="H468" s="30">
        <f>ROUND(Source!AF188*Source!I188, 0)</f>
        <v>903</v>
      </c>
      <c r="I468" s="14"/>
      <c r="J468" s="14">
        <f>IF(Source!BA188&lt;&gt; 0, Source!BA188, 1)</f>
        <v>1</v>
      </c>
      <c r="K468" s="30">
        <f>Source!S188</f>
        <v>903</v>
      </c>
      <c r="L468" s="31"/>
      <c r="R468">
        <f>H468</f>
        <v>903</v>
      </c>
    </row>
    <row r="469" spans="1:26" ht="14.25" x14ac:dyDescent="0.2">
      <c r="A469" s="27"/>
      <c r="B469" s="28"/>
      <c r="C469" s="28" t="s">
        <v>1784</v>
      </c>
      <c r="D469" s="29"/>
      <c r="E469" s="22"/>
      <c r="F469" s="30">
        <f>Source!AL188</f>
        <v>13.37</v>
      </c>
      <c r="G469" s="14" t="str">
        <f>Source!DD188</f>
        <v/>
      </c>
      <c r="H469" s="30">
        <f>ROUND(Source!AC188*Source!I188, 0)</f>
        <v>13</v>
      </c>
      <c r="I469" s="14"/>
      <c r="J469" s="14">
        <f>IF(Source!BC188&lt;&gt; 0, Source!BC188, 1)</f>
        <v>1</v>
      </c>
      <c r="K469" s="30">
        <f>Source!P188</f>
        <v>13</v>
      </c>
      <c r="L469" s="31"/>
    </row>
    <row r="470" spans="1:26" ht="14.25" x14ac:dyDescent="0.2">
      <c r="A470" s="27"/>
      <c r="B470" s="28"/>
      <c r="C470" s="28" t="s">
        <v>1785</v>
      </c>
      <c r="D470" s="29" t="s">
        <v>1786</v>
      </c>
      <c r="E470" s="22">
        <f>Source!BZ188</f>
        <v>92</v>
      </c>
      <c r="F470" s="44"/>
      <c r="G470" s="14"/>
      <c r="H470" s="30">
        <f>SUM(S467:S472)</f>
        <v>831</v>
      </c>
      <c r="I470" s="45"/>
      <c r="J470" s="15">
        <f>Source!AT188</f>
        <v>92</v>
      </c>
      <c r="K470" s="30">
        <f>SUM(T467:T472)</f>
        <v>831</v>
      </c>
      <c r="L470" s="31"/>
    </row>
    <row r="471" spans="1:26" ht="14.25" x14ac:dyDescent="0.2">
      <c r="A471" s="27"/>
      <c r="B471" s="28"/>
      <c r="C471" s="28" t="s">
        <v>1787</v>
      </c>
      <c r="D471" s="29" t="s">
        <v>1786</v>
      </c>
      <c r="E471" s="22">
        <f>Source!CA188</f>
        <v>65</v>
      </c>
      <c r="F471" s="44"/>
      <c r="G471" s="14"/>
      <c r="H471" s="30">
        <f>SUM(U467:U472)</f>
        <v>587</v>
      </c>
      <c r="I471" s="45"/>
      <c r="J471" s="15">
        <f>Source!AU188</f>
        <v>65</v>
      </c>
      <c r="K471" s="30">
        <f>SUM(V467:V472)</f>
        <v>587</v>
      </c>
      <c r="L471" s="31"/>
    </row>
    <row r="472" spans="1:26" ht="14.25" x14ac:dyDescent="0.2">
      <c r="A472" s="33"/>
      <c r="B472" s="34"/>
      <c r="C472" s="34" t="s">
        <v>1788</v>
      </c>
      <c r="D472" s="35" t="s">
        <v>1789</v>
      </c>
      <c r="E472" s="36">
        <f>Source!AQ188</f>
        <v>64.599999999999994</v>
      </c>
      <c r="F472" s="37"/>
      <c r="G472" s="38" t="str">
        <f>Source!DI188</f>
        <v>)*1,35</v>
      </c>
      <c r="H472" s="37"/>
      <c r="I472" s="38"/>
      <c r="J472" s="38"/>
      <c r="K472" s="37"/>
      <c r="L472" s="47">
        <f>Source!U188</f>
        <v>87.21</v>
      </c>
    </row>
    <row r="473" spans="1:26" ht="15" x14ac:dyDescent="0.25">
      <c r="G473" s="67">
        <f>ROUND(Source!AC188*Source!I188, 0)+ROUND(Source!AF188*Source!I188, 0)+ROUND(Source!AD188*Source!I188, 0)+SUM(H470:H472)</f>
        <v>2334</v>
      </c>
      <c r="H473" s="67"/>
      <c r="J473" s="67">
        <f>Source!O188+SUM(K470:K472)</f>
        <v>2334</v>
      </c>
      <c r="K473" s="67"/>
      <c r="L473" s="32">
        <f>Source!U188</f>
        <v>87.21</v>
      </c>
      <c r="O473" s="40">
        <f>G473</f>
        <v>2334</v>
      </c>
      <c r="P473" s="40">
        <f>J473</f>
        <v>2334</v>
      </c>
      <c r="Q473" s="41">
        <f>L473</f>
        <v>87.21</v>
      </c>
      <c r="W473">
        <f>IF(Source!BI188&lt;=1,G473, 0)</f>
        <v>0</v>
      </c>
      <c r="X473">
        <f>IF(Source!BI188=2,G473, 0)</f>
        <v>2334</v>
      </c>
      <c r="Y473">
        <f>IF(Source!BI188=3,G473, 0)</f>
        <v>0</v>
      </c>
      <c r="Z473">
        <f>IF(Source!BI188=4,G473, 0)</f>
        <v>0</v>
      </c>
    </row>
    <row r="474" spans="1:26" ht="71.25" x14ac:dyDescent="0.2">
      <c r="A474" s="27" t="str">
        <f>Source!E189</f>
        <v>77</v>
      </c>
      <c r="B474" s="28" t="str">
        <f>Source!F189</f>
        <v>м10-06-068-15</v>
      </c>
      <c r="C474" s="28" t="str">
        <f>Source!G189</f>
        <v>Настройка простых сетевых трактов конфигурация и настройка сетевых компонентов (мост, маршрутизатор, модем и т.п.)  Автономные проверки в/камер</v>
      </c>
      <c r="D474" s="29" t="str">
        <f>Source!H189</f>
        <v>1  ШТ.</v>
      </c>
      <c r="E474" s="22">
        <f>Source!I189</f>
        <v>139</v>
      </c>
      <c r="F474" s="30">
        <f>IF(Source!AK189&lt;&gt; 0, Source!AK189,Source!AL189 + Source!AM189 + Source!AO189)</f>
        <v>482.75</v>
      </c>
      <c r="G474" s="14"/>
      <c r="H474" s="30"/>
      <c r="I474" s="14" t="str">
        <f>Source!BO189</f>
        <v/>
      </c>
      <c r="J474" s="14"/>
      <c r="K474" s="30"/>
      <c r="L474" s="31"/>
      <c r="S474">
        <f>ROUND((Source!FX189/100)*((ROUND(Source!AF189*Source!I189, 0)+ROUND(Source!AE189*Source!I189, 0))), 0)</f>
        <v>71057</v>
      </c>
      <c r="T474">
        <f>Source!X189</f>
        <v>71057</v>
      </c>
      <c r="U474">
        <f>ROUND((Source!FY189/100)*((ROUND(Source!AF189*Source!I189, 0)+ROUND(Source!AE189*Source!I189, 0))), 0)</f>
        <v>53293</v>
      </c>
      <c r="V474">
        <f>Source!Y189</f>
        <v>53293</v>
      </c>
    </row>
    <row r="475" spans="1:26" ht="14.25" x14ac:dyDescent="0.2">
      <c r="A475" s="27"/>
      <c r="B475" s="28"/>
      <c r="C475" s="28" t="s">
        <v>1783</v>
      </c>
      <c r="D475" s="29"/>
      <c r="E475" s="22"/>
      <c r="F475" s="30">
        <f>Source!AO189</f>
        <v>473.28</v>
      </c>
      <c r="G475" s="14" t="str">
        <f>Source!DG189</f>
        <v>)*1,35</v>
      </c>
      <c r="H475" s="30">
        <f>ROUND(Source!AF189*Source!I189, 0)</f>
        <v>88821</v>
      </c>
      <c r="I475" s="14"/>
      <c r="J475" s="14">
        <f>IF(Source!BA189&lt;&gt; 0, Source!BA189, 1)</f>
        <v>1</v>
      </c>
      <c r="K475" s="30">
        <f>Source!S189</f>
        <v>88821</v>
      </c>
      <c r="L475" s="31"/>
      <c r="R475">
        <f>H475</f>
        <v>88821</v>
      </c>
    </row>
    <row r="476" spans="1:26" ht="14.25" x14ac:dyDescent="0.2">
      <c r="A476" s="27"/>
      <c r="B476" s="28"/>
      <c r="C476" s="28" t="s">
        <v>1784</v>
      </c>
      <c r="D476" s="29"/>
      <c r="E476" s="22"/>
      <c r="F476" s="30">
        <f>Source!AL189</f>
        <v>9.4700000000000006</v>
      </c>
      <c r="G476" s="14" t="str">
        <f>Source!DD189</f>
        <v/>
      </c>
      <c r="H476" s="30">
        <f>ROUND(Source!AC189*Source!I189, 0)</f>
        <v>1251</v>
      </c>
      <c r="I476" s="14"/>
      <c r="J476" s="14">
        <f>IF(Source!BC189&lt;&gt; 0, Source!BC189, 1)</f>
        <v>1</v>
      </c>
      <c r="K476" s="30">
        <f>Source!P189</f>
        <v>1251</v>
      </c>
      <c r="L476" s="31"/>
    </row>
    <row r="477" spans="1:26" ht="14.25" x14ac:dyDescent="0.2">
      <c r="A477" s="27"/>
      <c r="B477" s="28"/>
      <c r="C477" s="28" t="s">
        <v>1785</v>
      </c>
      <c r="D477" s="29" t="s">
        <v>1786</v>
      </c>
      <c r="E477" s="22">
        <f>Source!BZ189</f>
        <v>80</v>
      </c>
      <c r="F477" s="44"/>
      <c r="G477" s="14"/>
      <c r="H477" s="30">
        <f>SUM(S474:S479)</f>
        <v>71057</v>
      </c>
      <c r="I477" s="45"/>
      <c r="J477" s="15">
        <f>Source!AT189</f>
        <v>80</v>
      </c>
      <c r="K477" s="30">
        <f>SUM(T474:T479)</f>
        <v>71057</v>
      </c>
      <c r="L477" s="31"/>
    </row>
    <row r="478" spans="1:26" ht="14.25" x14ac:dyDescent="0.2">
      <c r="A478" s="27"/>
      <c r="B478" s="28"/>
      <c r="C478" s="28" t="s">
        <v>1787</v>
      </c>
      <c r="D478" s="29" t="s">
        <v>1786</v>
      </c>
      <c r="E478" s="22">
        <f>Source!CA189</f>
        <v>60</v>
      </c>
      <c r="F478" s="44"/>
      <c r="G478" s="14"/>
      <c r="H478" s="30">
        <f>SUM(U474:U479)</f>
        <v>53293</v>
      </c>
      <c r="I478" s="45"/>
      <c r="J478" s="15">
        <f>Source!AU189</f>
        <v>60</v>
      </c>
      <c r="K478" s="30">
        <f>SUM(V474:V479)</f>
        <v>53293</v>
      </c>
      <c r="L478" s="31"/>
    </row>
    <row r="479" spans="1:26" ht="14.25" x14ac:dyDescent="0.2">
      <c r="A479" s="33"/>
      <c r="B479" s="34"/>
      <c r="C479" s="34" t="s">
        <v>1788</v>
      </c>
      <c r="D479" s="35" t="s">
        <v>1789</v>
      </c>
      <c r="E479" s="36">
        <f>Source!AQ189</f>
        <v>32</v>
      </c>
      <c r="F479" s="37"/>
      <c r="G479" s="38" t="str">
        <f>Source!DI189</f>
        <v>)*1,35</v>
      </c>
      <c r="H479" s="37"/>
      <c r="I479" s="38"/>
      <c r="J479" s="38"/>
      <c r="K479" s="37"/>
      <c r="L479" s="47">
        <f>Source!U189</f>
        <v>6004.8</v>
      </c>
    </row>
    <row r="480" spans="1:26" ht="15" x14ac:dyDescent="0.25">
      <c r="G480" s="67">
        <f>ROUND(Source!AC189*Source!I189, 0)+ROUND(Source!AF189*Source!I189, 0)+ROUND(Source!AD189*Source!I189, 0)+SUM(H477:H479)</f>
        <v>214422</v>
      </c>
      <c r="H480" s="67"/>
      <c r="J480" s="67">
        <f>Source!O189+SUM(K477:K479)</f>
        <v>214422</v>
      </c>
      <c r="K480" s="67"/>
      <c r="L480" s="32">
        <f>Source!U189</f>
        <v>6004.8</v>
      </c>
      <c r="O480" s="40">
        <f>G480</f>
        <v>214422</v>
      </c>
      <c r="P480" s="40">
        <f>J480</f>
        <v>214422</v>
      </c>
      <c r="Q480" s="41">
        <f>L480</f>
        <v>6004.8</v>
      </c>
      <c r="W480">
        <f>IF(Source!BI189&lt;=1,G480, 0)</f>
        <v>0</v>
      </c>
      <c r="X480">
        <f>IF(Source!BI189=2,G480, 0)</f>
        <v>214422</v>
      </c>
      <c r="Y480">
        <f>IF(Source!BI189=3,G480, 0)</f>
        <v>0</v>
      </c>
      <c r="Z480">
        <f>IF(Source!BI189=4,G480, 0)</f>
        <v>0</v>
      </c>
    </row>
    <row r="481" spans="1:26" ht="42.75" x14ac:dyDescent="0.2">
      <c r="A481" s="27" t="str">
        <f>Source!E190</f>
        <v>78</v>
      </c>
      <c r="B481" s="28" t="str">
        <f>Source!F190</f>
        <v>м10-05-001-17</v>
      </c>
      <c r="C481" s="28" t="str">
        <f>Source!G190</f>
        <v>Сдача работ с контрольными измерениями для одного канала</v>
      </c>
      <c r="D481" s="29" t="str">
        <f>Source!H190</f>
        <v>1 измерение</v>
      </c>
      <c r="E481" s="22">
        <f>Source!I190</f>
        <v>1</v>
      </c>
      <c r="F481" s="30">
        <f>IF(Source!AK190&lt;&gt; 0, Source!AK190,Source!AL190 + Source!AM190 + Source!AO190)</f>
        <v>50.14</v>
      </c>
      <c r="G481" s="14"/>
      <c r="H481" s="30"/>
      <c r="I481" s="14" t="str">
        <f>Source!BO190</f>
        <v/>
      </c>
      <c r="J481" s="14"/>
      <c r="K481" s="30"/>
      <c r="L481" s="31"/>
      <c r="S481">
        <f>ROUND((Source!FX190/100)*((ROUND(Source!AF190*Source!I190, 0)+ROUND(Source!AE190*Source!I190, 0))), 0)</f>
        <v>61</v>
      </c>
      <c r="T481">
        <f>Source!X190</f>
        <v>61</v>
      </c>
      <c r="U481">
        <f>ROUND((Source!FY190/100)*((ROUND(Source!AF190*Source!I190, 0)+ROUND(Source!AE190*Source!I190, 0))), 0)</f>
        <v>43</v>
      </c>
      <c r="V481">
        <f>Source!Y190</f>
        <v>43</v>
      </c>
    </row>
    <row r="482" spans="1:26" ht="14.25" x14ac:dyDescent="0.2">
      <c r="A482" s="27"/>
      <c r="B482" s="28"/>
      <c r="C482" s="28" t="s">
        <v>1783</v>
      </c>
      <c r="D482" s="29"/>
      <c r="E482" s="22"/>
      <c r="F482" s="30">
        <f>Source!AO190</f>
        <v>49.16</v>
      </c>
      <c r="G482" s="14" t="str">
        <f>Source!DG190</f>
        <v>)*1,35</v>
      </c>
      <c r="H482" s="30">
        <f>ROUND(Source!AF190*Source!I190, 0)</f>
        <v>66</v>
      </c>
      <c r="I482" s="14"/>
      <c r="J482" s="14">
        <f>IF(Source!BA190&lt;&gt; 0, Source!BA190, 1)</f>
        <v>1</v>
      </c>
      <c r="K482" s="30">
        <f>Source!S190</f>
        <v>66</v>
      </c>
      <c r="L482" s="31"/>
      <c r="R482">
        <f>H482</f>
        <v>66</v>
      </c>
    </row>
    <row r="483" spans="1:26" ht="14.25" x14ac:dyDescent="0.2">
      <c r="A483" s="27"/>
      <c r="B483" s="28"/>
      <c r="C483" s="28" t="s">
        <v>1784</v>
      </c>
      <c r="D483" s="29"/>
      <c r="E483" s="22"/>
      <c r="F483" s="30">
        <f>Source!AL190</f>
        <v>0.98</v>
      </c>
      <c r="G483" s="14" t="str">
        <f>Source!DD190</f>
        <v/>
      </c>
      <c r="H483" s="30">
        <f>ROUND(Source!AC190*Source!I190, 0)</f>
        <v>1</v>
      </c>
      <c r="I483" s="14"/>
      <c r="J483" s="14">
        <f>IF(Source!BC190&lt;&gt; 0, Source!BC190, 1)</f>
        <v>1</v>
      </c>
      <c r="K483" s="30">
        <f>Source!P190</f>
        <v>1</v>
      </c>
      <c r="L483" s="31"/>
    </row>
    <row r="484" spans="1:26" ht="14.25" x14ac:dyDescent="0.2">
      <c r="A484" s="27"/>
      <c r="B484" s="28"/>
      <c r="C484" s="28" t="s">
        <v>1785</v>
      </c>
      <c r="D484" s="29" t="s">
        <v>1786</v>
      </c>
      <c r="E484" s="22">
        <f>Source!BZ190</f>
        <v>92</v>
      </c>
      <c r="F484" s="44"/>
      <c r="G484" s="14"/>
      <c r="H484" s="30">
        <f>SUM(S481:S486)</f>
        <v>61</v>
      </c>
      <c r="I484" s="45"/>
      <c r="J484" s="15">
        <f>Source!AT190</f>
        <v>92</v>
      </c>
      <c r="K484" s="30">
        <f>SUM(T481:T486)</f>
        <v>61</v>
      </c>
      <c r="L484" s="31"/>
    </row>
    <row r="485" spans="1:26" ht="14.25" x14ac:dyDescent="0.2">
      <c r="A485" s="27"/>
      <c r="B485" s="28"/>
      <c r="C485" s="28" t="s">
        <v>1787</v>
      </c>
      <c r="D485" s="29" t="s">
        <v>1786</v>
      </c>
      <c r="E485" s="22">
        <f>Source!CA190</f>
        <v>65</v>
      </c>
      <c r="F485" s="44"/>
      <c r="G485" s="14"/>
      <c r="H485" s="30">
        <f>SUM(U481:U486)</f>
        <v>43</v>
      </c>
      <c r="I485" s="45"/>
      <c r="J485" s="15">
        <f>Source!AU190</f>
        <v>65</v>
      </c>
      <c r="K485" s="30">
        <f>SUM(V481:V486)</f>
        <v>43</v>
      </c>
      <c r="L485" s="31"/>
    </row>
    <row r="486" spans="1:26" ht="14.25" x14ac:dyDescent="0.2">
      <c r="A486" s="33"/>
      <c r="B486" s="34"/>
      <c r="C486" s="34" t="s">
        <v>1788</v>
      </c>
      <c r="D486" s="35" t="s">
        <v>1789</v>
      </c>
      <c r="E486" s="36">
        <f>Source!AQ190</f>
        <v>4.75</v>
      </c>
      <c r="F486" s="37"/>
      <c r="G486" s="38" t="str">
        <f>Source!DI190</f>
        <v>)*1,35</v>
      </c>
      <c r="H486" s="37"/>
      <c r="I486" s="38"/>
      <c r="J486" s="38"/>
      <c r="K486" s="37"/>
      <c r="L486" s="47">
        <f>Source!U190</f>
        <v>6.4125000000000005</v>
      </c>
    </row>
    <row r="487" spans="1:26" ht="15" x14ac:dyDescent="0.25">
      <c r="G487" s="67">
        <f>ROUND(Source!AC190*Source!I190, 0)+ROUND(Source!AF190*Source!I190, 0)+ROUND(Source!AD190*Source!I190, 0)+SUM(H484:H486)</f>
        <v>171</v>
      </c>
      <c r="H487" s="67"/>
      <c r="J487" s="67">
        <f>Source!O190+SUM(K484:K486)</f>
        <v>171</v>
      </c>
      <c r="K487" s="67"/>
      <c r="L487" s="32">
        <f>Source!U190</f>
        <v>6.4125000000000005</v>
      </c>
      <c r="O487" s="40">
        <f>G487</f>
        <v>171</v>
      </c>
      <c r="P487" s="40">
        <f>J487</f>
        <v>171</v>
      </c>
      <c r="Q487" s="41">
        <f>L487</f>
        <v>6.4125000000000005</v>
      </c>
      <c r="W487">
        <f>IF(Source!BI190&lt;=1,G487, 0)</f>
        <v>0</v>
      </c>
      <c r="X487">
        <f>IF(Source!BI190=2,G487, 0)</f>
        <v>171</v>
      </c>
      <c r="Y487">
        <f>IF(Source!BI190=3,G487, 0)</f>
        <v>0</v>
      </c>
      <c r="Z487">
        <f>IF(Source!BI190=4,G487, 0)</f>
        <v>0</v>
      </c>
    </row>
    <row r="488" spans="1:26" ht="71.25" x14ac:dyDescent="0.2">
      <c r="A488" s="27" t="str">
        <f>Source!E191</f>
        <v>79</v>
      </c>
      <c r="B488" s="28" t="str">
        <f>Source!F191</f>
        <v>м10-05-001-18</v>
      </c>
      <c r="C488" s="28" t="str">
        <f>Source!G191</f>
        <v>Сдача работ с контрольными измерениями для каждого последующего  канала                       Всего каналов- 157 ( видеокамер)   Добавить 138 каналов</v>
      </c>
      <c r="D488" s="29" t="str">
        <f>Source!H191</f>
        <v>1 измерение</v>
      </c>
      <c r="E488" s="22">
        <f>Source!I191</f>
        <v>138</v>
      </c>
      <c r="F488" s="30">
        <f>IF(Source!AK191&lt;&gt; 0, Source!AK191,Source!AL191 + Source!AM191 + Source!AO191)</f>
        <v>30.09</v>
      </c>
      <c r="G488" s="14"/>
      <c r="H488" s="30"/>
      <c r="I488" s="14" t="str">
        <f>Source!BO191</f>
        <v/>
      </c>
      <c r="J488" s="14"/>
      <c r="K488" s="30"/>
      <c r="L488" s="31"/>
      <c r="S488">
        <f>ROUND((Source!FX191/100)*((ROUND(Source!AF191*Source!I191, 0)+ROUND(Source!AE191*Source!I191, 0))), 0)</f>
        <v>5078</v>
      </c>
      <c r="T488">
        <f>Source!X191</f>
        <v>5078</v>
      </c>
      <c r="U488">
        <f>ROUND((Source!FY191/100)*((ROUND(Source!AF191*Source!I191, 0)+ROUND(Source!AE191*Source!I191, 0))), 0)</f>
        <v>3588</v>
      </c>
      <c r="V488">
        <f>Source!Y191</f>
        <v>3588</v>
      </c>
    </row>
    <row r="489" spans="1:26" ht="14.25" x14ac:dyDescent="0.2">
      <c r="A489" s="27"/>
      <c r="B489" s="28"/>
      <c r="C489" s="28" t="s">
        <v>1783</v>
      </c>
      <c r="D489" s="29"/>
      <c r="E489" s="22"/>
      <c r="F489" s="30">
        <f>Source!AO191</f>
        <v>29.5</v>
      </c>
      <c r="G489" s="14" t="str">
        <f>Source!DG191</f>
        <v>)*1,35</v>
      </c>
      <c r="H489" s="30">
        <f>ROUND(Source!AF191*Source!I191, 0)</f>
        <v>5520</v>
      </c>
      <c r="I489" s="14"/>
      <c r="J489" s="14">
        <f>IF(Source!BA191&lt;&gt; 0, Source!BA191, 1)</f>
        <v>1</v>
      </c>
      <c r="K489" s="30">
        <f>Source!S191</f>
        <v>5520</v>
      </c>
      <c r="L489" s="31"/>
      <c r="R489">
        <f>H489</f>
        <v>5520</v>
      </c>
    </row>
    <row r="490" spans="1:26" ht="14.25" x14ac:dyDescent="0.2">
      <c r="A490" s="27"/>
      <c r="B490" s="28"/>
      <c r="C490" s="28" t="s">
        <v>1784</v>
      </c>
      <c r="D490" s="29"/>
      <c r="E490" s="22"/>
      <c r="F490" s="30">
        <f>Source!AL191</f>
        <v>0.59</v>
      </c>
      <c r="G490" s="14" t="str">
        <f>Source!DD191</f>
        <v/>
      </c>
      <c r="H490" s="30">
        <f>ROUND(Source!AC191*Source!I191, 0)</f>
        <v>138</v>
      </c>
      <c r="I490" s="14"/>
      <c r="J490" s="14">
        <f>IF(Source!BC191&lt;&gt; 0, Source!BC191, 1)</f>
        <v>1</v>
      </c>
      <c r="K490" s="30">
        <f>Source!P191</f>
        <v>138</v>
      </c>
      <c r="L490" s="31"/>
    </row>
    <row r="491" spans="1:26" ht="14.25" x14ac:dyDescent="0.2">
      <c r="A491" s="27"/>
      <c r="B491" s="28"/>
      <c r="C491" s="28" t="s">
        <v>1785</v>
      </c>
      <c r="D491" s="29" t="s">
        <v>1786</v>
      </c>
      <c r="E491" s="22">
        <f>Source!BZ191</f>
        <v>92</v>
      </c>
      <c r="F491" s="44"/>
      <c r="G491" s="14"/>
      <c r="H491" s="30">
        <f>SUM(S488:S493)</f>
        <v>5078</v>
      </c>
      <c r="I491" s="45"/>
      <c r="J491" s="15">
        <f>Source!AT191</f>
        <v>92</v>
      </c>
      <c r="K491" s="30">
        <f>SUM(T488:T493)</f>
        <v>5078</v>
      </c>
      <c r="L491" s="31"/>
    </row>
    <row r="492" spans="1:26" ht="14.25" x14ac:dyDescent="0.2">
      <c r="A492" s="27"/>
      <c r="B492" s="28"/>
      <c r="C492" s="28" t="s">
        <v>1787</v>
      </c>
      <c r="D492" s="29" t="s">
        <v>1786</v>
      </c>
      <c r="E492" s="22">
        <f>Source!CA191</f>
        <v>65</v>
      </c>
      <c r="F492" s="44"/>
      <c r="G492" s="14"/>
      <c r="H492" s="30">
        <f>SUM(U488:U493)</f>
        <v>3588</v>
      </c>
      <c r="I492" s="45"/>
      <c r="J492" s="15">
        <f>Source!AU191</f>
        <v>65</v>
      </c>
      <c r="K492" s="30">
        <f>SUM(V488:V493)</f>
        <v>3588</v>
      </c>
      <c r="L492" s="31"/>
    </row>
    <row r="493" spans="1:26" ht="14.25" x14ac:dyDescent="0.2">
      <c r="A493" s="33"/>
      <c r="B493" s="34"/>
      <c r="C493" s="34" t="s">
        <v>1788</v>
      </c>
      <c r="D493" s="35" t="s">
        <v>1789</v>
      </c>
      <c r="E493" s="36">
        <f>Source!AQ191</f>
        <v>2.85</v>
      </c>
      <c r="F493" s="37"/>
      <c r="G493" s="38" t="str">
        <f>Source!DI191</f>
        <v>)*1,35</v>
      </c>
      <c r="H493" s="37"/>
      <c r="I493" s="38"/>
      <c r="J493" s="38"/>
      <c r="K493" s="37"/>
      <c r="L493" s="47">
        <f>Source!U191</f>
        <v>530.95500000000004</v>
      </c>
    </row>
    <row r="494" spans="1:26" ht="15" x14ac:dyDescent="0.25">
      <c r="G494" s="67">
        <f>ROUND(Source!AC191*Source!I191, 0)+ROUND(Source!AF191*Source!I191, 0)+ROUND(Source!AD191*Source!I191, 0)+SUM(H491:H493)</f>
        <v>14324</v>
      </c>
      <c r="H494" s="67"/>
      <c r="J494" s="67">
        <f>Source!O191+SUM(K491:K493)</f>
        <v>14324</v>
      </c>
      <c r="K494" s="67"/>
      <c r="L494" s="32">
        <f>Source!U191</f>
        <v>530.95500000000004</v>
      </c>
      <c r="O494" s="40">
        <f>G494</f>
        <v>14324</v>
      </c>
      <c r="P494" s="40">
        <f>J494</f>
        <v>14324</v>
      </c>
      <c r="Q494" s="41">
        <f>L494</f>
        <v>530.95500000000004</v>
      </c>
      <c r="W494">
        <f>IF(Source!BI191&lt;=1,G494, 0)</f>
        <v>0</v>
      </c>
      <c r="X494">
        <f>IF(Source!BI191=2,G494, 0)</f>
        <v>14324</v>
      </c>
      <c r="Y494">
        <f>IF(Source!BI191=3,G494, 0)</f>
        <v>0</v>
      </c>
      <c r="Z494">
        <f>IF(Source!BI191=4,G494, 0)</f>
        <v>0</v>
      </c>
    </row>
    <row r="495" spans="1:26" ht="28.5" x14ac:dyDescent="0.2">
      <c r="A495" s="27" t="str">
        <f>Source!E192</f>
        <v>80</v>
      </c>
      <c r="B495" s="28" t="str">
        <f>Source!F192</f>
        <v>м10-06-068-17</v>
      </c>
      <c r="C495" s="28" t="str">
        <f>Source!G192</f>
        <v>Сдача объекта, контрольные и приемо-сдаточные испытания</v>
      </c>
      <c r="D495" s="29" t="str">
        <f>Source!H192</f>
        <v>1 объект</v>
      </c>
      <c r="E495" s="22">
        <f>Source!I192</f>
        <v>1</v>
      </c>
      <c r="F495" s="30">
        <f>IF(Source!AK192&lt;&gt; 0, Source!AK192,Source!AL192 + Source!AM192 + Source!AO192)</f>
        <v>9681.08</v>
      </c>
      <c r="G495" s="14"/>
      <c r="H495" s="30"/>
      <c r="I495" s="14" t="str">
        <f>Source!BO192</f>
        <v/>
      </c>
      <c r="J495" s="14"/>
      <c r="K495" s="30"/>
      <c r="L495" s="31"/>
      <c r="S495">
        <f>ROUND((Source!FX192/100)*((ROUND(Source!AF192*Source!I192, 0)+ROUND(Source!AE192*Source!I192, 0))), 0)</f>
        <v>5218</v>
      </c>
      <c r="T495">
        <f>Source!X192</f>
        <v>5218</v>
      </c>
      <c r="U495">
        <f>ROUND((Source!FY192/100)*((ROUND(Source!AF192*Source!I192, 0)+ROUND(Source!AE192*Source!I192, 0))), 0)</f>
        <v>3913</v>
      </c>
      <c r="V495">
        <f>Source!Y192</f>
        <v>3913</v>
      </c>
    </row>
    <row r="496" spans="1:26" ht="14.25" x14ac:dyDescent="0.2">
      <c r="A496" s="27"/>
      <c r="B496" s="28"/>
      <c r="C496" s="28" t="s">
        <v>1783</v>
      </c>
      <c r="D496" s="29"/>
      <c r="E496" s="22"/>
      <c r="F496" s="30">
        <f>Source!AO192</f>
        <v>4274.3100000000004</v>
      </c>
      <c r="G496" s="14" t="str">
        <f>Source!DG192</f>
        <v>)*1,35</v>
      </c>
      <c r="H496" s="30">
        <f>ROUND(Source!AF192*Source!I192, 0)</f>
        <v>5770</v>
      </c>
      <c r="I496" s="14"/>
      <c r="J496" s="14">
        <f>IF(Source!BA192&lt;&gt; 0, Source!BA192, 1)</f>
        <v>1</v>
      </c>
      <c r="K496" s="30">
        <f>Source!S192</f>
        <v>5770</v>
      </c>
      <c r="L496" s="31"/>
      <c r="R496">
        <f>H496</f>
        <v>5770</v>
      </c>
    </row>
    <row r="497" spans="1:32" ht="14.25" x14ac:dyDescent="0.2">
      <c r="A497" s="27"/>
      <c r="B497" s="28"/>
      <c r="C497" s="28" t="s">
        <v>83</v>
      </c>
      <c r="D497" s="29"/>
      <c r="E497" s="22"/>
      <c r="F497" s="30">
        <f>Source!AM192</f>
        <v>5321.28</v>
      </c>
      <c r="G497" s="14" t="str">
        <f>Source!DE192</f>
        <v>)*1,35</v>
      </c>
      <c r="H497" s="30">
        <f>ROUND(Source!AD192*Source!I192, 0)</f>
        <v>7184</v>
      </c>
      <c r="I497" s="14"/>
      <c r="J497" s="14">
        <f>IF(Source!BB192&lt;&gt; 0, Source!BB192, 1)</f>
        <v>1</v>
      </c>
      <c r="K497" s="30">
        <f>Source!Q192</f>
        <v>7184</v>
      </c>
      <c r="L497" s="31"/>
    </row>
    <row r="498" spans="1:32" ht="14.25" x14ac:dyDescent="0.2">
      <c r="A498" s="27"/>
      <c r="B498" s="28"/>
      <c r="C498" s="28" t="s">
        <v>1790</v>
      </c>
      <c r="D498" s="29"/>
      <c r="E498" s="22"/>
      <c r="F498" s="30">
        <f>Source!AN192</f>
        <v>556.79999999999995</v>
      </c>
      <c r="G498" s="14" t="str">
        <f>Source!DF192</f>
        <v>)*1,35</v>
      </c>
      <c r="H498" s="48">
        <f>ROUND(Source!AE192*Source!I192, 0)</f>
        <v>752</v>
      </c>
      <c r="I498" s="14"/>
      <c r="J498" s="14">
        <f>IF(Source!BS192&lt;&gt; 0, Source!BS192, 1)</f>
        <v>1</v>
      </c>
      <c r="K498" s="48">
        <f>Source!R192</f>
        <v>752</v>
      </c>
      <c r="L498" s="31"/>
      <c r="R498">
        <f>H498</f>
        <v>752</v>
      </c>
    </row>
    <row r="499" spans="1:32" ht="14.25" x14ac:dyDescent="0.2">
      <c r="A499" s="27"/>
      <c r="B499" s="28"/>
      <c r="C499" s="28" t="s">
        <v>1784</v>
      </c>
      <c r="D499" s="29"/>
      <c r="E499" s="22"/>
      <c r="F499" s="30">
        <f>Source!AL192</f>
        <v>85.49</v>
      </c>
      <c r="G499" s="14" t="str">
        <f>Source!DD192</f>
        <v/>
      </c>
      <c r="H499" s="30">
        <f>ROUND(Source!AC192*Source!I192, 0)</f>
        <v>85</v>
      </c>
      <c r="I499" s="14"/>
      <c r="J499" s="14">
        <f>IF(Source!BC192&lt;&gt; 0, Source!BC192, 1)</f>
        <v>1</v>
      </c>
      <c r="K499" s="30">
        <f>Source!P192</f>
        <v>85</v>
      </c>
      <c r="L499" s="31"/>
    </row>
    <row r="500" spans="1:32" ht="14.25" x14ac:dyDescent="0.2">
      <c r="A500" s="27"/>
      <c r="B500" s="28"/>
      <c r="C500" s="28" t="s">
        <v>1785</v>
      </c>
      <c r="D500" s="29" t="s">
        <v>1786</v>
      </c>
      <c r="E500" s="22">
        <f>Source!BZ192</f>
        <v>80</v>
      </c>
      <c r="F500" s="44"/>
      <c r="G500" s="14"/>
      <c r="H500" s="30">
        <f>SUM(S495:S502)</f>
        <v>5218</v>
      </c>
      <c r="I500" s="45"/>
      <c r="J500" s="15">
        <f>Source!AT192</f>
        <v>80</v>
      </c>
      <c r="K500" s="30">
        <f>SUM(T495:T502)</f>
        <v>5218</v>
      </c>
      <c r="L500" s="31"/>
    </row>
    <row r="501" spans="1:32" ht="14.25" x14ac:dyDescent="0.2">
      <c r="A501" s="27"/>
      <c r="B501" s="28"/>
      <c r="C501" s="28" t="s">
        <v>1787</v>
      </c>
      <c r="D501" s="29" t="s">
        <v>1786</v>
      </c>
      <c r="E501" s="22">
        <f>Source!CA192</f>
        <v>60</v>
      </c>
      <c r="F501" s="44"/>
      <c r="G501" s="14"/>
      <c r="H501" s="30">
        <f>SUM(U495:U502)</f>
        <v>3913</v>
      </c>
      <c r="I501" s="45"/>
      <c r="J501" s="15">
        <f>Source!AU192</f>
        <v>60</v>
      </c>
      <c r="K501" s="30">
        <f>SUM(V495:V502)</f>
        <v>3913</v>
      </c>
      <c r="L501" s="31"/>
    </row>
    <row r="502" spans="1:32" ht="14.25" x14ac:dyDescent="0.2">
      <c r="A502" s="33"/>
      <c r="B502" s="34"/>
      <c r="C502" s="34" t="s">
        <v>1788</v>
      </c>
      <c r="D502" s="35" t="s">
        <v>1789</v>
      </c>
      <c r="E502" s="36">
        <f>Source!AQ192</f>
        <v>289</v>
      </c>
      <c r="F502" s="37"/>
      <c r="G502" s="38" t="str">
        <f>Source!DI192</f>
        <v>)*1,35</v>
      </c>
      <c r="H502" s="37"/>
      <c r="I502" s="38"/>
      <c r="J502" s="38"/>
      <c r="K502" s="37"/>
      <c r="L502" s="47">
        <f>Source!U192</f>
        <v>390.15000000000003</v>
      </c>
    </row>
    <row r="503" spans="1:32" ht="15" x14ac:dyDescent="0.25">
      <c r="G503" s="67">
        <f>ROUND(Source!AC192*Source!I192, 0)+ROUND(Source!AF192*Source!I192, 0)+ROUND(Source!AD192*Source!I192, 0)+SUM(H500:H502)</f>
        <v>22170</v>
      </c>
      <c r="H503" s="67"/>
      <c r="J503" s="67">
        <f>Source!O192+SUM(K500:K502)</f>
        <v>22170</v>
      </c>
      <c r="K503" s="67"/>
      <c r="L503" s="32">
        <f>Source!U192</f>
        <v>390.15000000000003</v>
      </c>
      <c r="O503" s="40">
        <f>G503</f>
        <v>22170</v>
      </c>
      <c r="P503" s="40">
        <f>J503</f>
        <v>22170</v>
      </c>
      <c r="Q503" s="41">
        <f>L503</f>
        <v>390.15000000000003</v>
      </c>
      <c r="W503">
        <f>IF(Source!BI192&lt;=1,G503, 0)</f>
        <v>0</v>
      </c>
      <c r="X503">
        <f>IF(Source!BI192=2,G503, 0)</f>
        <v>22170</v>
      </c>
      <c r="Y503">
        <f>IF(Source!BI192=3,G503, 0)</f>
        <v>0</v>
      </c>
      <c r="Z503">
        <f>IF(Source!BI192=4,G503, 0)</f>
        <v>0</v>
      </c>
    </row>
    <row r="504" spans="1:32" ht="42.75" x14ac:dyDescent="0.2">
      <c r="A504" s="27" t="str">
        <f>Source!E193</f>
        <v>81</v>
      </c>
      <c r="B504" s="28" t="str">
        <f>Source!F193</f>
        <v>м10-06-079-1</v>
      </c>
      <c r="C504" s="28" t="str">
        <f>Source!G193</f>
        <v>Измерение сопротивления шлейфа, сопротивления изоляции и омической асимметрии . Камеры внешние BOSCH</v>
      </c>
      <c r="D504" s="29" t="str">
        <f>Source!H193</f>
        <v>участок</v>
      </c>
      <c r="E504" s="22">
        <f>Source!I193</f>
        <v>34</v>
      </c>
      <c r="F504" s="30">
        <f>IF(Source!AK193&lt;&gt; 0, Source!AK193,Source!AL193 + Source!AM193 + Source!AO193)</f>
        <v>83.26</v>
      </c>
      <c r="G504" s="14"/>
      <c r="H504" s="30"/>
      <c r="I504" s="14" t="str">
        <f>Source!BO193</f>
        <v/>
      </c>
      <c r="J504" s="14"/>
      <c r="K504" s="30"/>
      <c r="L504" s="31"/>
      <c r="S504">
        <f>ROUND((Source!FX193/100)*((ROUND(Source!AF193*Source!I193, 0)+ROUND(Source!AE193*Source!I193, 0))), 0)</f>
        <v>3740</v>
      </c>
      <c r="T504">
        <f>Source!X193</f>
        <v>3740</v>
      </c>
      <c r="U504">
        <f>ROUND((Source!FY193/100)*((ROUND(Source!AF193*Source!I193, 0)+ROUND(Source!AE193*Source!I193, 0))), 0)</f>
        <v>2431</v>
      </c>
      <c r="V504">
        <f>Source!Y193</f>
        <v>2431</v>
      </c>
    </row>
    <row r="505" spans="1:32" ht="14.25" x14ac:dyDescent="0.2">
      <c r="A505" s="27"/>
      <c r="B505" s="28"/>
      <c r="C505" s="28" t="s">
        <v>1783</v>
      </c>
      <c r="D505" s="29"/>
      <c r="E505" s="22"/>
      <c r="F505" s="30">
        <f>Source!AO193</f>
        <v>81.63</v>
      </c>
      <c r="G505" s="14" t="str">
        <f>Source!DG193</f>
        <v>)*1,35</v>
      </c>
      <c r="H505" s="30">
        <f>ROUND(Source!AF193*Source!I193, 0)</f>
        <v>3740</v>
      </c>
      <c r="I505" s="14"/>
      <c r="J505" s="14">
        <f>IF(Source!BA193&lt;&gt; 0, Source!BA193, 1)</f>
        <v>1</v>
      </c>
      <c r="K505" s="30">
        <f>Source!S193</f>
        <v>3740</v>
      </c>
      <c r="L505" s="31"/>
      <c r="R505">
        <f>H505</f>
        <v>3740</v>
      </c>
    </row>
    <row r="506" spans="1:32" ht="14.25" x14ac:dyDescent="0.2">
      <c r="A506" s="27"/>
      <c r="B506" s="28"/>
      <c r="C506" s="28" t="s">
        <v>1784</v>
      </c>
      <c r="D506" s="29"/>
      <c r="E506" s="22"/>
      <c r="F506" s="30">
        <f>Source!AL193</f>
        <v>1.63</v>
      </c>
      <c r="G506" s="14" t="str">
        <f>Source!DD193</f>
        <v/>
      </c>
      <c r="H506" s="30">
        <f>ROUND(Source!AC193*Source!I193, 0)</f>
        <v>68</v>
      </c>
      <c r="I506" s="14"/>
      <c r="J506" s="14">
        <f>IF(Source!BC193&lt;&gt; 0, Source!BC193, 1)</f>
        <v>1</v>
      </c>
      <c r="K506" s="30">
        <f>Source!P193</f>
        <v>68</v>
      </c>
      <c r="L506" s="31"/>
    </row>
    <row r="507" spans="1:32" ht="14.25" x14ac:dyDescent="0.2">
      <c r="A507" s="27"/>
      <c r="B507" s="28"/>
      <c r="C507" s="28" t="s">
        <v>1785</v>
      </c>
      <c r="D507" s="29" t="s">
        <v>1786</v>
      </c>
      <c r="E507" s="22">
        <f>Source!BZ193</f>
        <v>100</v>
      </c>
      <c r="F507" s="44"/>
      <c r="G507" s="14"/>
      <c r="H507" s="30">
        <f>SUM(S504:S509)</f>
        <v>3740</v>
      </c>
      <c r="I507" s="45"/>
      <c r="J507" s="15">
        <f>Source!AT193</f>
        <v>100</v>
      </c>
      <c r="K507" s="30">
        <f>SUM(T504:T509)</f>
        <v>3740</v>
      </c>
      <c r="L507" s="31"/>
    </row>
    <row r="508" spans="1:32" ht="14.25" x14ac:dyDescent="0.2">
      <c r="A508" s="27"/>
      <c r="B508" s="28"/>
      <c r="C508" s="28" t="s">
        <v>1787</v>
      </c>
      <c r="D508" s="29" t="s">
        <v>1786</v>
      </c>
      <c r="E508" s="22">
        <f>Source!CA193</f>
        <v>65</v>
      </c>
      <c r="F508" s="44"/>
      <c r="G508" s="14"/>
      <c r="H508" s="30">
        <f>SUM(U504:U509)</f>
        <v>2431</v>
      </c>
      <c r="I508" s="45"/>
      <c r="J508" s="15">
        <f>Source!AU193</f>
        <v>65</v>
      </c>
      <c r="K508" s="30">
        <f>SUM(V504:V509)</f>
        <v>2431</v>
      </c>
      <c r="L508" s="31"/>
    </row>
    <row r="509" spans="1:32" ht="14.25" x14ac:dyDescent="0.2">
      <c r="A509" s="33"/>
      <c r="B509" s="34"/>
      <c r="C509" s="34" t="s">
        <v>1788</v>
      </c>
      <c r="D509" s="35" t="s">
        <v>1789</v>
      </c>
      <c r="E509" s="36">
        <f>Source!AQ193</f>
        <v>9</v>
      </c>
      <c r="F509" s="37"/>
      <c r="G509" s="38" t="str">
        <f>Source!DI193</f>
        <v>)*1,35</v>
      </c>
      <c r="H509" s="37"/>
      <c r="I509" s="38"/>
      <c r="J509" s="38"/>
      <c r="K509" s="37"/>
      <c r="L509" s="47">
        <f>Source!U193</f>
        <v>413.1</v>
      </c>
    </row>
    <row r="510" spans="1:32" ht="15" x14ac:dyDescent="0.25">
      <c r="G510" s="67">
        <f>ROUND(Source!AC193*Source!I193, 0)+ROUND(Source!AF193*Source!I193, 0)+ROUND(Source!AD193*Source!I193, 0)+SUM(H507:H509)</f>
        <v>9979</v>
      </c>
      <c r="H510" s="67"/>
      <c r="J510" s="67">
        <f>Source!O193+SUM(K507:K509)</f>
        <v>9979</v>
      </c>
      <c r="K510" s="67"/>
      <c r="L510" s="32">
        <f>Source!U193</f>
        <v>413.1</v>
      </c>
      <c r="O510" s="40">
        <f>G510</f>
        <v>9979</v>
      </c>
      <c r="P510" s="40">
        <f>J510</f>
        <v>9979</v>
      </c>
      <c r="Q510" s="41">
        <f>L510</f>
        <v>413.1</v>
      </c>
      <c r="W510">
        <f>IF(Source!BI193&lt;=1,G510, 0)</f>
        <v>0</v>
      </c>
      <c r="X510">
        <f>IF(Source!BI193=2,G510, 0)</f>
        <v>9979</v>
      </c>
      <c r="Y510">
        <f>IF(Source!BI193=3,G510, 0)</f>
        <v>0</v>
      </c>
      <c r="Z510">
        <f>IF(Source!BI193=4,G510, 0)</f>
        <v>0</v>
      </c>
    </row>
    <row r="512" spans="1:32" ht="15" x14ac:dyDescent="0.25">
      <c r="A512" s="66" t="str">
        <f>CONCATENATE("Итого по подразделу: ",IF(Source!G195&lt;&gt;"Новый подраздел", Source!G195, ""))</f>
        <v>Итого по подразделу: Монтаж</v>
      </c>
      <c r="B512" s="66"/>
      <c r="C512" s="66"/>
      <c r="D512" s="66"/>
      <c r="E512" s="66"/>
      <c r="F512" s="66"/>
      <c r="G512" s="67">
        <f>SUM(O112:O511)</f>
        <v>887940</v>
      </c>
      <c r="H512" s="68"/>
      <c r="I512" s="42"/>
      <c r="J512" s="67">
        <f>SUM(P112:P511)</f>
        <v>887940</v>
      </c>
      <c r="K512" s="68"/>
      <c r="L512" s="32">
        <f>SUM(Q112:Q511)</f>
        <v>24449.501999999997</v>
      </c>
      <c r="AF512" s="43" t="str">
        <f>CONCATENATE("Итого по подразделу: ",IF(Source!G195&lt;&gt;"Новый подраздел", Source!G195, ""))</f>
        <v>Итого по подразделу: Монтаж</v>
      </c>
    </row>
    <row r="516" spans="1:31" ht="16.5" x14ac:dyDescent="0.25">
      <c r="A516" s="69" t="str">
        <f>CONCATENATE("Подраздел: ",IF(Source!G216&lt;&gt;"Новый подраздел", Source!G216, ""))</f>
        <v>Подраздел: Материалы, не учтенные ценником</v>
      </c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AE516" s="26" t="str">
        <f>CONCATENATE("Подраздел: ",IF(Source!G216&lt;&gt;"Новый подраздел", Source!G216, ""))</f>
        <v>Подраздел: Материалы, не учтенные ценником</v>
      </c>
    </row>
    <row r="517" spans="1:31" ht="99.75" x14ac:dyDescent="0.2">
      <c r="A517" s="33" t="str">
        <f>Source!E220</f>
        <v>82</v>
      </c>
      <c r="B517" s="34" t="str">
        <f>Source!F220</f>
        <v>Прайс-лист ЗАО "МПО "Электромонтаж"б/н , стр.274 , лист 2</v>
      </c>
      <c r="C517" s="34" t="s">
        <v>1791</v>
      </c>
      <c r="D517" s="35" t="str">
        <f>Source!H220</f>
        <v>1 м</v>
      </c>
      <c r="E517" s="36">
        <f>Source!I220</f>
        <v>5100</v>
      </c>
      <c r="F517" s="37">
        <f>Source!AL220</f>
        <v>5.24</v>
      </c>
      <c r="G517" s="38" t="str">
        <f>Source!DD220</f>
        <v>)*1,05</v>
      </c>
      <c r="H517" s="37">
        <f>ROUND(Source!AC220*Source!I220, 0)</f>
        <v>30600</v>
      </c>
      <c r="I517" s="38" t="str">
        <f>Source!BO220</f>
        <v/>
      </c>
      <c r="J517" s="38">
        <f>IF(Source!BC220&lt;&gt; 0, Source!BC220, 1)</f>
        <v>1</v>
      </c>
      <c r="K517" s="37">
        <f>Source!P220</f>
        <v>30600</v>
      </c>
      <c r="L517" s="39"/>
      <c r="S517">
        <f>ROUND((Source!FX220/100)*((ROUND(Source!AF220*Source!I220, 0)+ROUND(Source!AE220*Source!I220, 0))), 0)</f>
        <v>0</v>
      </c>
      <c r="T517">
        <f>Source!X220</f>
        <v>0</v>
      </c>
      <c r="U517">
        <f>ROUND((Source!FY220/100)*((ROUND(Source!AF220*Source!I220, 0)+ROUND(Source!AE220*Source!I220, 0))), 0)</f>
        <v>0</v>
      </c>
      <c r="V517">
        <f>Source!Y220</f>
        <v>0</v>
      </c>
    </row>
    <row r="518" spans="1:31" ht="15" x14ac:dyDescent="0.25">
      <c r="G518" s="67">
        <f>ROUND(Source!AC220*Source!I220, 0)+ROUND(Source!AF220*Source!I220, 0)+ROUND(Source!AD220*Source!I220, 0)</f>
        <v>30600</v>
      </c>
      <c r="H518" s="67"/>
      <c r="J518" s="67">
        <f>Source!O220</f>
        <v>30600</v>
      </c>
      <c r="K518" s="67"/>
      <c r="L518" s="32">
        <f>Source!U220</f>
        <v>0</v>
      </c>
      <c r="O518" s="40">
        <f>G518</f>
        <v>30600</v>
      </c>
      <c r="P518" s="40">
        <f>J518</f>
        <v>30600</v>
      </c>
      <c r="Q518" s="41">
        <f>L518</f>
        <v>0</v>
      </c>
      <c r="W518">
        <f>IF(Source!BI220&lt;=1,G518, 0)</f>
        <v>0</v>
      </c>
      <c r="X518">
        <f>IF(Source!BI220=2,G518, 0)</f>
        <v>30600</v>
      </c>
      <c r="Y518">
        <f>IF(Source!BI220=3,G518, 0)</f>
        <v>0</v>
      </c>
      <c r="Z518">
        <f>IF(Source!BI220=4,G518, 0)</f>
        <v>0</v>
      </c>
    </row>
    <row r="519" spans="1:31" ht="96.75" x14ac:dyDescent="0.2">
      <c r="A519" s="33" t="str">
        <f>Source!E221</f>
        <v>83</v>
      </c>
      <c r="B519" s="34" t="str">
        <f>Source!F221</f>
        <v>Ком предл. ООО "ТопСети"б/н стр.256</v>
      </c>
      <c r="C519" s="34" t="s">
        <v>1792</v>
      </c>
      <c r="D519" s="35" t="str">
        <f>Source!H221</f>
        <v>1катушка</v>
      </c>
      <c r="E519" s="36">
        <f>Source!I221</f>
        <v>4</v>
      </c>
      <c r="F519" s="37">
        <f>Source!AL221</f>
        <v>2490.12</v>
      </c>
      <c r="G519" s="38" t="str">
        <f>Source!DD221</f>
        <v>)*1,05</v>
      </c>
      <c r="H519" s="37">
        <f>ROUND(Source!AC221*Source!I221, 0)</f>
        <v>10460</v>
      </c>
      <c r="I519" s="38" t="str">
        <f>Source!BO221</f>
        <v/>
      </c>
      <c r="J519" s="38">
        <f>IF(Source!BC221&lt;&gt; 0, Source!BC221, 1)</f>
        <v>1</v>
      </c>
      <c r="K519" s="37">
        <f>Source!P221</f>
        <v>10460</v>
      </c>
      <c r="L519" s="39"/>
      <c r="S519">
        <f>ROUND((Source!FX221/100)*((ROUND(Source!AF221*Source!I221, 0)+ROUND(Source!AE221*Source!I221, 0))), 0)</f>
        <v>0</v>
      </c>
      <c r="T519">
        <f>Source!X221</f>
        <v>0</v>
      </c>
      <c r="U519">
        <f>ROUND((Source!FY221/100)*((ROUND(Source!AF221*Source!I221, 0)+ROUND(Source!AE221*Source!I221, 0))), 0)</f>
        <v>0</v>
      </c>
      <c r="V519">
        <f>Source!Y221</f>
        <v>0</v>
      </c>
    </row>
    <row r="520" spans="1:31" ht="15" x14ac:dyDescent="0.25">
      <c r="G520" s="67">
        <f>ROUND(Source!AC221*Source!I221, 0)+ROUND(Source!AF221*Source!I221, 0)+ROUND(Source!AD221*Source!I221, 0)</f>
        <v>10460</v>
      </c>
      <c r="H520" s="67"/>
      <c r="J520" s="67">
        <f>Source!O221</f>
        <v>10460</v>
      </c>
      <c r="K520" s="67"/>
      <c r="L520" s="32">
        <f>Source!U221</f>
        <v>0</v>
      </c>
      <c r="O520" s="40">
        <f>G520</f>
        <v>10460</v>
      </c>
      <c r="P520" s="40">
        <f>J520</f>
        <v>10460</v>
      </c>
      <c r="Q520" s="41">
        <f>L520</f>
        <v>0</v>
      </c>
      <c r="W520">
        <f>IF(Source!BI221&lt;=1,G520, 0)</f>
        <v>0</v>
      </c>
      <c r="X520">
        <f>IF(Source!BI221=2,G520, 0)</f>
        <v>10460</v>
      </c>
      <c r="Y520">
        <f>IF(Source!BI221=3,G520, 0)</f>
        <v>0</v>
      </c>
      <c r="Z520">
        <f>IF(Source!BI221=4,G520, 0)</f>
        <v>0</v>
      </c>
    </row>
    <row r="521" spans="1:31" ht="139.5" x14ac:dyDescent="0.2">
      <c r="A521" s="33" t="str">
        <f>Source!E222</f>
        <v>84</v>
      </c>
      <c r="B521" s="34" t="str">
        <f>Source!F222</f>
        <v>Прайс-лист ЗАО "МПО "Электромонтаж"б/н , стр.274 , лист 2</v>
      </c>
      <c r="C521" s="34" t="s">
        <v>1793</v>
      </c>
      <c r="D521" s="35" t="str">
        <f>Source!H222</f>
        <v>1 м</v>
      </c>
      <c r="E521" s="36">
        <f>Source!I222</f>
        <v>1100</v>
      </c>
      <c r="F521" s="37">
        <f>Source!AL222</f>
        <v>5.64</v>
      </c>
      <c r="G521" s="38" t="str">
        <f>Source!DD222</f>
        <v>)*1,05</v>
      </c>
      <c r="H521" s="37">
        <f>ROUND(Source!AC222*Source!I222, 0)</f>
        <v>6600</v>
      </c>
      <c r="I521" s="38" t="str">
        <f>Source!BO222</f>
        <v/>
      </c>
      <c r="J521" s="38">
        <f>IF(Source!BC222&lt;&gt; 0, Source!BC222, 1)</f>
        <v>1</v>
      </c>
      <c r="K521" s="37">
        <f>Source!P222</f>
        <v>6600</v>
      </c>
      <c r="L521" s="39"/>
      <c r="S521">
        <f>ROUND((Source!FX222/100)*((ROUND(Source!AF222*Source!I222, 0)+ROUND(Source!AE222*Source!I222, 0))), 0)</f>
        <v>0</v>
      </c>
      <c r="T521">
        <f>Source!X222</f>
        <v>0</v>
      </c>
      <c r="U521">
        <f>ROUND((Source!FY222/100)*((ROUND(Source!AF222*Source!I222, 0)+ROUND(Source!AE222*Source!I222, 0))), 0)</f>
        <v>0</v>
      </c>
      <c r="V521">
        <f>Source!Y222</f>
        <v>0</v>
      </c>
    </row>
    <row r="522" spans="1:31" ht="15" x14ac:dyDescent="0.25">
      <c r="G522" s="67">
        <f>ROUND(Source!AC222*Source!I222, 0)+ROUND(Source!AF222*Source!I222, 0)+ROUND(Source!AD222*Source!I222, 0)</f>
        <v>6600</v>
      </c>
      <c r="H522" s="67"/>
      <c r="J522" s="67">
        <f>Source!O222</f>
        <v>6600</v>
      </c>
      <c r="K522" s="67"/>
      <c r="L522" s="32">
        <f>Source!U222</f>
        <v>0</v>
      </c>
      <c r="O522" s="40">
        <f>G522</f>
        <v>6600</v>
      </c>
      <c r="P522" s="40">
        <f>J522</f>
        <v>6600</v>
      </c>
      <c r="Q522" s="41">
        <f>L522</f>
        <v>0</v>
      </c>
      <c r="W522">
        <f>IF(Source!BI222&lt;=1,G522, 0)</f>
        <v>0</v>
      </c>
      <c r="X522">
        <f>IF(Source!BI222=2,G522, 0)</f>
        <v>6600</v>
      </c>
      <c r="Y522">
        <f>IF(Source!BI222=3,G522, 0)</f>
        <v>0</v>
      </c>
      <c r="Z522">
        <f>IF(Source!BI222=4,G522, 0)</f>
        <v>0</v>
      </c>
    </row>
    <row r="523" spans="1:31" ht="96.75" x14ac:dyDescent="0.2">
      <c r="A523" s="33" t="str">
        <f>Source!E223</f>
        <v>85</v>
      </c>
      <c r="B523" s="34" t="str">
        <f>Source!F223</f>
        <v>Прайс ООО "АБН"от 21.07.14 , стр.286, лист 2</v>
      </c>
      <c r="C523" s="34" t="s">
        <v>1794</v>
      </c>
      <c r="D523" s="35" t="str">
        <f>Source!H223</f>
        <v>1 м</v>
      </c>
      <c r="E523" s="36">
        <f>Source!I223</f>
        <v>1700</v>
      </c>
      <c r="F523" s="37">
        <f>Source!AL223</f>
        <v>8.4</v>
      </c>
      <c r="G523" s="38" t="str">
        <f>Source!DD223</f>
        <v>)*1.05</v>
      </c>
      <c r="H523" s="37">
        <f>ROUND(Source!AC223*Source!I223, 0)</f>
        <v>15300</v>
      </c>
      <c r="I523" s="38" t="str">
        <f>Source!BO223</f>
        <v/>
      </c>
      <c r="J523" s="38">
        <f>IF(Source!BC223&lt;&gt; 0, Source!BC223, 1)</f>
        <v>1</v>
      </c>
      <c r="K523" s="37">
        <f>Source!P223</f>
        <v>15300</v>
      </c>
      <c r="L523" s="39"/>
      <c r="S523">
        <f>ROUND((Source!FX223/100)*((ROUND(Source!AF223*Source!I223, 0)+ROUND(Source!AE223*Source!I223, 0))), 0)</f>
        <v>0</v>
      </c>
      <c r="T523">
        <f>Source!X223</f>
        <v>0</v>
      </c>
      <c r="U523">
        <f>ROUND((Source!FY223/100)*((ROUND(Source!AF223*Source!I223, 0)+ROUND(Source!AE223*Source!I223, 0))), 0)</f>
        <v>0</v>
      </c>
      <c r="V523">
        <f>Source!Y223</f>
        <v>0</v>
      </c>
    </row>
    <row r="524" spans="1:31" ht="15" x14ac:dyDescent="0.25">
      <c r="G524" s="67">
        <f>ROUND(Source!AC223*Source!I223, 0)+ROUND(Source!AF223*Source!I223, 0)+ROUND(Source!AD223*Source!I223, 0)</f>
        <v>15300</v>
      </c>
      <c r="H524" s="67"/>
      <c r="J524" s="67">
        <f>Source!O223</f>
        <v>15300</v>
      </c>
      <c r="K524" s="67"/>
      <c r="L524" s="32">
        <f>Source!U223</f>
        <v>0</v>
      </c>
      <c r="O524" s="40">
        <f>G524</f>
        <v>15300</v>
      </c>
      <c r="P524" s="40">
        <f>J524</f>
        <v>15300</v>
      </c>
      <c r="Q524" s="41">
        <f>L524</f>
        <v>0</v>
      </c>
      <c r="W524">
        <f>IF(Source!BI223&lt;=1,G524, 0)</f>
        <v>0</v>
      </c>
      <c r="X524">
        <f>IF(Source!BI223=2,G524, 0)</f>
        <v>15300</v>
      </c>
      <c r="Y524">
        <f>IF(Source!BI223=3,G524, 0)</f>
        <v>0</v>
      </c>
      <c r="Z524">
        <f>IF(Source!BI223=4,G524, 0)</f>
        <v>0</v>
      </c>
    </row>
    <row r="525" spans="1:31" ht="85.5" x14ac:dyDescent="0.2">
      <c r="A525" s="33" t="str">
        <f>Source!E224</f>
        <v>86</v>
      </c>
      <c r="B525" s="34" t="str">
        <f>Source!F224</f>
        <v>Прайс ООО "АБН"от 21.07.14 , стр.286, лист 3</v>
      </c>
      <c r="C525" s="34" t="s">
        <v>1795</v>
      </c>
      <c r="D525" s="35" t="str">
        <f>Source!H224</f>
        <v>1  шт.</v>
      </c>
      <c r="E525" s="36">
        <f>Source!I224</f>
        <v>1700</v>
      </c>
      <c r="F525" s="37">
        <f>Source!AL224</f>
        <v>9.5299999999999994</v>
      </c>
      <c r="G525" s="38" t="str">
        <f>Source!DD224</f>
        <v>)*1.05</v>
      </c>
      <c r="H525" s="37">
        <f>ROUND(Source!AC224*Source!I224, 0)</f>
        <v>17000</v>
      </c>
      <c r="I525" s="38" t="str">
        <f>Source!BO224</f>
        <v/>
      </c>
      <c r="J525" s="38">
        <f>IF(Source!BC224&lt;&gt; 0, Source!BC224, 1)</f>
        <v>1</v>
      </c>
      <c r="K525" s="37">
        <f>Source!P224</f>
        <v>17000</v>
      </c>
      <c r="L525" s="39"/>
      <c r="S525">
        <f>ROUND((Source!FX224/100)*((ROUND(Source!AF224*Source!I224, 0)+ROUND(Source!AE224*Source!I224, 0))), 0)</f>
        <v>0</v>
      </c>
      <c r="T525">
        <f>Source!X224</f>
        <v>0</v>
      </c>
      <c r="U525">
        <f>ROUND((Source!FY224/100)*((ROUND(Source!AF224*Source!I224, 0)+ROUND(Source!AE224*Source!I224, 0))), 0)</f>
        <v>0</v>
      </c>
      <c r="V525">
        <f>Source!Y224</f>
        <v>0</v>
      </c>
    </row>
    <row r="526" spans="1:31" ht="15" x14ac:dyDescent="0.25">
      <c r="G526" s="67">
        <f>ROUND(Source!AC224*Source!I224, 0)+ROUND(Source!AF224*Source!I224, 0)+ROUND(Source!AD224*Source!I224, 0)</f>
        <v>17000</v>
      </c>
      <c r="H526" s="67"/>
      <c r="J526" s="67">
        <f>Source!O224</f>
        <v>17000</v>
      </c>
      <c r="K526" s="67"/>
      <c r="L526" s="32">
        <f>Source!U224</f>
        <v>0</v>
      </c>
      <c r="O526" s="40">
        <f>G526</f>
        <v>17000</v>
      </c>
      <c r="P526" s="40">
        <f>J526</f>
        <v>17000</v>
      </c>
      <c r="Q526" s="41">
        <f>L526</f>
        <v>0</v>
      </c>
      <c r="W526">
        <f>IF(Source!BI224&lt;=1,G526, 0)</f>
        <v>0</v>
      </c>
      <c r="X526">
        <f>IF(Source!BI224=2,G526, 0)</f>
        <v>17000</v>
      </c>
      <c r="Y526">
        <f>IF(Source!BI224=3,G526, 0)</f>
        <v>0</v>
      </c>
      <c r="Z526">
        <f>IF(Source!BI224=4,G526, 0)</f>
        <v>0</v>
      </c>
    </row>
    <row r="527" spans="1:31" ht="99.75" x14ac:dyDescent="0.2">
      <c r="A527" s="33" t="str">
        <f>Source!E225</f>
        <v>87</v>
      </c>
      <c r="B527" s="34" t="str">
        <f>Source!F225</f>
        <v>Прайс-лист ЗАО "МПО "Электромонтаж"б/н , стр.274 , лист 6</v>
      </c>
      <c r="C527" s="34" t="s">
        <v>1796</v>
      </c>
      <c r="D527" s="35" t="str">
        <f>Source!H225</f>
        <v>1коробка</v>
      </c>
      <c r="E527" s="36">
        <f>Source!I225</f>
        <v>3</v>
      </c>
      <c r="F527" s="37">
        <f>Source!AL225</f>
        <v>35.299999999999997</v>
      </c>
      <c r="G527" s="38" t="str">
        <f>Source!DD225</f>
        <v>)*1.05</v>
      </c>
      <c r="H527" s="37">
        <f>ROUND(Source!AC225*Source!I225, 0)</f>
        <v>111</v>
      </c>
      <c r="I527" s="38" t="str">
        <f>Source!BO225</f>
        <v/>
      </c>
      <c r="J527" s="38">
        <f>IF(Source!BC225&lt;&gt; 0, Source!BC225, 1)</f>
        <v>1</v>
      </c>
      <c r="K527" s="37">
        <f>Source!P225</f>
        <v>111</v>
      </c>
      <c r="L527" s="39"/>
      <c r="S527">
        <f>ROUND((Source!FX225/100)*((ROUND(Source!AF225*Source!I225, 0)+ROUND(Source!AE225*Source!I225, 0))), 0)</f>
        <v>0</v>
      </c>
      <c r="T527">
        <f>Source!X225</f>
        <v>0</v>
      </c>
      <c r="U527">
        <f>ROUND((Source!FY225/100)*((ROUND(Source!AF225*Source!I225, 0)+ROUND(Source!AE225*Source!I225, 0))), 0)</f>
        <v>0</v>
      </c>
      <c r="V527">
        <f>Source!Y225</f>
        <v>0</v>
      </c>
    </row>
    <row r="528" spans="1:31" ht="15" x14ac:dyDescent="0.25">
      <c r="G528" s="67">
        <f>ROUND(Source!AC225*Source!I225, 0)+ROUND(Source!AF225*Source!I225, 0)+ROUND(Source!AD225*Source!I225, 0)</f>
        <v>111</v>
      </c>
      <c r="H528" s="67"/>
      <c r="J528" s="67">
        <f>Source!O225</f>
        <v>111</v>
      </c>
      <c r="K528" s="67"/>
      <c r="L528" s="32">
        <f>Source!U225</f>
        <v>0</v>
      </c>
      <c r="O528" s="40">
        <f>G528</f>
        <v>111</v>
      </c>
      <c r="P528" s="40">
        <f>J528</f>
        <v>111</v>
      </c>
      <c r="Q528" s="41">
        <f>L528</f>
        <v>0</v>
      </c>
      <c r="W528">
        <f>IF(Source!BI225&lt;=1,G528, 0)</f>
        <v>0</v>
      </c>
      <c r="X528">
        <f>IF(Source!BI225=2,G528, 0)</f>
        <v>111</v>
      </c>
      <c r="Y528">
        <f>IF(Source!BI225=3,G528, 0)</f>
        <v>0</v>
      </c>
      <c r="Z528">
        <f>IF(Source!BI225=4,G528, 0)</f>
        <v>0</v>
      </c>
    </row>
    <row r="529" spans="1:34" ht="85.5" x14ac:dyDescent="0.2">
      <c r="A529" s="33" t="str">
        <f>Source!E226</f>
        <v>88</v>
      </c>
      <c r="B529" s="34" t="str">
        <f>Source!F226</f>
        <v>Прайс ООО "АБН"от 21.07.14 , стр.286, лист 4</v>
      </c>
      <c r="C529" s="34" t="s">
        <v>1797</v>
      </c>
      <c r="D529" s="35" t="str">
        <f>Source!H226</f>
        <v/>
      </c>
      <c r="E529" s="36">
        <f>Source!I226</f>
        <v>14</v>
      </c>
      <c r="F529" s="37">
        <f>Source!AL226</f>
        <v>5.33</v>
      </c>
      <c r="G529" s="38" t="str">
        <f>Source!DD226</f>
        <v/>
      </c>
      <c r="H529" s="37">
        <f>ROUND(Source!AC226*Source!I226, 0)</f>
        <v>70</v>
      </c>
      <c r="I529" s="38" t="str">
        <f>Source!BO226</f>
        <v/>
      </c>
      <c r="J529" s="38">
        <f>IF(Source!BC226&lt;&gt; 0, Source!BC226, 1)</f>
        <v>1</v>
      </c>
      <c r="K529" s="37">
        <f>Source!P226</f>
        <v>70</v>
      </c>
      <c r="L529" s="39"/>
      <c r="S529">
        <f>ROUND((Source!FX226/100)*((ROUND(Source!AF226*Source!I226, 0)+ROUND(Source!AE226*Source!I226, 0))), 0)</f>
        <v>0</v>
      </c>
      <c r="T529">
        <f>Source!X226</f>
        <v>0</v>
      </c>
      <c r="U529">
        <f>ROUND((Source!FY226/100)*((ROUND(Source!AF226*Source!I226, 0)+ROUND(Source!AE226*Source!I226, 0))), 0)</f>
        <v>0</v>
      </c>
      <c r="V529">
        <f>Source!Y226</f>
        <v>0</v>
      </c>
    </row>
    <row r="530" spans="1:34" ht="15" x14ac:dyDescent="0.25">
      <c r="G530" s="67">
        <f>ROUND(Source!AC226*Source!I226, 0)+ROUND(Source!AF226*Source!I226, 0)+ROUND(Source!AD226*Source!I226, 0)</f>
        <v>70</v>
      </c>
      <c r="H530" s="67"/>
      <c r="J530" s="67">
        <f>Source!O226</f>
        <v>70</v>
      </c>
      <c r="K530" s="67"/>
      <c r="L530" s="32">
        <f>Source!U226</f>
        <v>0</v>
      </c>
      <c r="O530" s="40">
        <f>G530</f>
        <v>70</v>
      </c>
      <c r="P530" s="40">
        <f>J530</f>
        <v>70</v>
      </c>
      <c r="Q530" s="41">
        <f>L530</f>
        <v>0</v>
      </c>
      <c r="W530">
        <f>IF(Source!BI226&lt;=1,G530, 0)</f>
        <v>0</v>
      </c>
      <c r="X530">
        <f>IF(Source!BI226=2,G530, 0)</f>
        <v>70</v>
      </c>
      <c r="Y530">
        <f>IF(Source!BI226=3,G530, 0)</f>
        <v>0</v>
      </c>
      <c r="Z530">
        <f>IF(Source!BI226=4,G530, 0)</f>
        <v>0</v>
      </c>
    </row>
    <row r="532" spans="1:34" ht="15" x14ac:dyDescent="0.25">
      <c r="A532" s="66" t="str">
        <f>CONCATENATE("Итого по подразделу: ",IF(Source!G228&lt;&gt;"Новый подраздел", Source!G228, ""))</f>
        <v>Итого по подразделу: Материалы, не учтенные ценником</v>
      </c>
      <c r="B532" s="66"/>
      <c r="C532" s="66"/>
      <c r="D532" s="66"/>
      <c r="E532" s="66"/>
      <c r="F532" s="66"/>
      <c r="G532" s="67">
        <f>SUM(O516:O531)</f>
        <v>80141</v>
      </c>
      <c r="H532" s="68"/>
      <c r="I532" s="42"/>
      <c r="J532" s="67">
        <f>SUM(P516:P531)</f>
        <v>80141</v>
      </c>
      <c r="K532" s="68"/>
      <c r="L532" s="32">
        <f>SUM(Q516:Q531)</f>
        <v>0</v>
      </c>
      <c r="AF532" s="43" t="str">
        <f>CONCATENATE("Итого по подразделу: ",IF(Source!G228&lt;&gt;"Новый подраздел", Source!G228, ""))</f>
        <v>Итого по подразделу: Материалы, не учтенные ценником</v>
      </c>
    </row>
    <row r="535" spans="1:34" ht="14.25" x14ac:dyDescent="0.2">
      <c r="C535" s="61" t="str">
        <f>Source!H248</f>
        <v>Справочно: НДС на материалы, неучтенные ценником</v>
      </c>
      <c r="D535" s="61"/>
      <c r="E535" s="61"/>
      <c r="F535" s="61"/>
      <c r="G535" s="61"/>
      <c r="H535" s="61"/>
      <c r="I535" s="61"/>
      <c r="J535" s="62">
        <f>IF(Source!F248=0, "", Source!F248)</f>
        <v>14425</v>
      </c>
      <c r="K535" s="62"/>
      <c r="AH535" s="15" t="str">
        <f>Source!H248</f>
        <v>Справочно: НДС на материалы, неучтенные ценником</v>
      </c>
    </row>
    <row r="537" spans="1:34" ht="15" x14ac:dyDescent="0.25">
      <c r="A537" s="66" t="str">
        <f>CONCATENATE("Итого по разделу: ",IF(Source!G250&lt;&gt;"Новый раздел", Source!G250, ""))</f>
        <v>Итого по разделу: Монтажные работы</v>
      </c>
      <c r="B537" s="66"/>
      <c r="C537" s="66"/>
      <c r="D537" s="66"/>
      <c r="E537" s="66"/>
      <c r="F537" s="66"/>
      <c r="G537" s="67">
        <f>SUM(O110:O536)</f>
        <v>968081</v>
      </c>
      <c r="H537" s="68"/>
      <c r="I537" s="42"/>
      <c r="J537" s="67">
        <f>SUM(P110:P536)</f>
        <v>968081</v>
      </c>
      <c r="K537" s="68"/>
      <c r="L537" s="32">
        <f>SUM(Q110:Q536)</f>
        <v>24449.501999999997</v>
      </c>
      <c r="AF537" s="43" t="str">
        <f>CONCATENATE("Итого по разделу: ",IF(Source!G250&lt;&gt;"Новый раздел", Source!G250, ""))</f>
        <v>Итого по разделу: Монтажные работы</v>
      </c>
    </row>
    <row r="541" spans="1:34" ht="15" x14ac:dyDescent="0.25">
      <c r="A541" s="66" t="str">
        <f>CONCATENATE("Итого по локальной смете: ",IF(Source!G271&lt;&gt;"Новая локальная смета", Source!G271, ""))</f>
        <v>Итого по локальной смете: Система видеонаблюдения</v>
      </c>
      <c r="B541" s="66"/>
      <c r="C541" s="66"/>
      <c r="D541" s="66"/>
      <c r="E541" s="66"/>
      <c r="F541" s="66"/>
      <c r="G541" s="67">
        <f>SUM(O30:O540)</f>
        <v>9536466</v>
      </c>
      <c r="H541" s="68"/>
      <c r="I541" s="42"/>
      <c r="J541" s="67">
        <f>SUM(P30:P540)</f>
        <v>9536466</v>
      </c>
      <c r="K541" s="68"/>
      <c r="L541" s="32">
        <f>SUM(Q30:Q540)</f>
        <v>24449.501999999997</v>
      </c>
      <c r="AF541" s="43" t="str">
        <f>CONCATENATE("Итого по локальной смете: ",IF(Source!G271&lt;&gt;"Новая локальная смета", Source!G271, ""))</f>
        <v>Итого по локальной смете: Система видеонаблюдения</v>
      </c>
    </row>
    <row r="545" spans="1:12" x14ac:dyDescent="0.2">
      <c r="C545" s="9"/>
      <c r="D545" s="9"/>
      <c r="E545" s="9"/>
      <c r="F545" s="9"/>
      <c r="G545" s="9"/>
      <c r="H545" s="9"/>
      <c r="I545" s="9"/>
    </row>
    <row r="546" spans="1:12" ht="14.25" x14ac:dyDescent="0.2">
      <c r="A546" s="50" t="s">
        <v>1798</v>
      </c>
      <c r="B546" s="50"/>
      <c r="C546" s="31" t="s">
        <v>1799</v>
      </c>
      <c r="D546" s="56"/>
      <c r="E546" s="56"/>
      <c r="F546" s="56"/>
      <c r="G546" s="56"/>
      <c r="H546" s="56"/>
      <c r="I546" s="9"/>
      <c r="J546" s="13"/>
      <c r="K546" s="13"/>
      <c r="L546" s="13"/>
    </row>
    <row r="547" spans="1:12" ht="14.25" x14ac:dyDescent="0.2">
      <c r="A547" s="13"/>
      <c r="B547" s="13"/>
      <c r="C547" s="31"/>
      <c r="D547" s="64"/>
      <c r="E547" s="64"/>
      <c r="F547" s="64"/>
      <c r="G547" s="64"/>
      <c r="H547" s="64"/>
      <c r="I547" s="9"/>
      <c r="J547" s="13"/>
      <c r="K547" s="13"/>
      <c r="L547" s="13"/>
    </row>
    <row r="548" spans="1:12" ht="14.25" x14ac:dyDescent="0.2">
      <c r="A548" s="13"/>
      <c r="B548" s="13"/>
      <c r="C548" s="31"/>
      <c r="D548" s="9"/>
      <c r="E548" s="9"/>
      <c r="F548" s="9"/>
      <c r="G548" s="9"/>
      <c r="H548" s="9"/>
      <c r="I548" s="9"/>
      <c r="J548" s="13"/>
      <c r="K548" s="13"/>
      <c r="L548" s="13"/>
    </row>
    <row r="549" spans="1:12" ht="14.25" x14ac:dyDescent="0.2">
      <c r="A549" s="50" t="s">
        <v>1798</v>
      </c>
      <c r="B549" s="50"/>
      <c r="C549" s="31" t="s">
        <v>1800</v>
      </c>
      <c r="D549" s="56"/>
      <c r="E549" s="56"/>
      <c r="F549" s="56"/>
      <c r="G549" s="56"/>
      <c r="H549" s="56"/>
      <c r="I549" s="9"/>
      <c r="J549" s="13"/>
      <c r="K549" s="13"/>
      <c r="L549" s="13"/>
    </row>
    <row r="550" spans="1:12" ht="14.25" x14ac:dyDescent="0.2">
      <c r="A550" s="50"/>
      <c r="B550" s="50"/>
      <c r="C550" s="31"/>
      <c r="D550" s="57"/>
      <c r="E550" s="57"/>
      <c r="F550" s="57"/>
      <c r="G550" s="57"/>
      <c r="H550" s="57"/>
      <c r="I550" s="9"/>
      <c r="J550" s="13"/>
      <c r="K550" s="13"/>
      <c r="L550" s="13"/>
    </row>
    <row r="551" spans="1:12" ht="14.25" x14ac:dyDescent="0.2">
      <c r="B551" s="13" t="s">
        <v>1801</v>
      </c>
      <c r="C551" s="13"/>
      <c r="D551" s="51"/>
      <c r="E551" s="51"/>
      <c r="F551" s="51"/>
      <c r="G551" s="51"/>
      <c r="H551" s="51"/>
      <c r="I551" s="9"/>
    </row>
    <row r="552" spans="1:12" ht="14.25" x14ac:dyDescent="0.2">
      <c r="B552" s="13"/>
      <c r="C552" s="9" t="s">
        <v>1802</v>
      </c>
      <c r="D552" s="51"/>
      <c r="E552" s="51"/>
      <c r="F552" s="51"/>
      <c r="G552" s="51"/>
      <c r="H552" s="51"/>
      <c r="I552" s="9"/>
    </row>
    <row r="553" spans="1:12" x14ac:dyDescent="0.2">
      <c r="C553" s="9" t="s">
        <v>1803</v>
      </c>
      <c r="D553" s="9"/>
      <c r="E553" s="9"/>
      <c r="F553" s="9"/>
      <c r="G553" s="9"/>
      <c r="H553" s="9"/>
      <c r="I553" s="9"/>
    </row>
    <row r="554" spans="1:12" x14ac:dyDescent="0.2">
      <c r="C554" s="9" t="s">
        <v>1804</v>
      </c>
      <c r="D554" s="9"/>
      <c r="E554" s="9"/>
      <c r="F554" s="9"/>
      <c r="G554" s="9"/>
      <c r="H554" s="9"/>
      <c r="I554" s="9"/>
    </row>
    <row r="555" spans="1:12" x14ac:dyDescent="0.2">
      <c r="C555" s="9" t="s">
        <v>1805</v>
      </c>
      <c r="D555" s="9"/>
      <c r="E555" s="9"/>
      <c r="F555" s="9"/>
      <c r="G555" s="9"/>
      <c r="H555" s="9"/>
      <c r="I555" s="9"/>
    </row>
    <row r="556" spans="1:12" x14ac:dyDescent="0.2">
      <c r="C556" s="9" t="s">
        <v>1806</v>
      </c>
      <c r="D556" s="9"/>
      <c r="E556" s="9"/>
      <c r="F556" s="9"/>
      <c r="G556" s="9"/>
      <c r="H556" s="9"/>
      <c r="I556" s="9"/>
    </row>
    <row r="557" spans="1:12" x14ac:dyDescent="0.2">
      <c r="C557" s="9" t="s">
        <v>1807</v>
      </c>
      <c r="D557" s="9"/>
      <c r="E557" s="9"/>
      <c r="F557" s="9"/>
      <c r="G557" s="9"/>
      <c r="H557" s="9"/>
      <c r="I557" s="9"/>
    </row>
    <row r="558" spans="1:12" x14ac:dyDescent="0.2">
      <c r="C558" s="9" t="s">
        <v>1808</v>
      </c>
      <c r="D558" s="9"/>
      <c r="E558" s="9"/>
      <c r="F558" s="9"/>
      <c r="G558" s="9"/>
      <c r="H558" s="9"/>
      <c r="I558" s="9"/>
    </row>
    <row r="559" spans="1:12" x14ac:dyDescent="0.2">
      <c r="C559" s="9" t="s">
        <v>1809</v>
      </c>
      <c r="D559" s="9"/>
      <c r="E559" s="9"/>
      <c r="F559" s="9"/>
      <c r="G559" s="9"/>
      <c r="H559" s="9"/>
      <c r="I559" s="9"/>
    </row>
    <row r="560" spans="1:12" x14ac:dyDescent="0.2">
      <c r="C560" s="9" t="s">
        <v>1810</v>
      </c>
      <c r="D560" s="9"/>
      <c r="E560" s="9"/>
      <c r="F560" s="9"/>
      <c r="G560" s="9"/>
      <c r="H560" s="9"/>
      <c r="I560" s="9"/>
    </row>
    <row r="561" spans="1:12" ht="24.75" customHeight="1" x14ac:dyDescent="0.2">
      <c r="C561" s="63" t="s">
        <v>1811</v>
      </c>
      <c r="D561" s="63"/>
      <c r="E561" s="63"/>
      <c r="F561" s="63"/>
      <c r="G561" s="63"/>
      <c r="H561" s="63"/>
      <c r="I561" s="63"/>
      <c r="J561" s="63"/>
      <c r="K561" s="63"/>
      <c r="L561" s="63"/>
    </row>
    <row r="562" spans="1:12" ht="18" customHeight="1" x14ac:dyDescent="0.2">
      <c r="C562" s="52" t="s">
        <v>1812</v>
      </c>
      <c r="D562" s="53"/>
      <c r="E562" s="53"/>
      <c r="F562" s="53"/>
    </row>
    <row r="563" spans="1:12" ht="41.25" customHeight="1" x14ac:dyDescent="0.2">
      <c r="C563" s="63" t="s">
        <v>1813</v>
      </c>
      <c r="D563" s="63"/>
      <c r="E563" s="63"/>
      <c r="F563" s="63"/>
      <c r="G563" s="63"/>
      <c r="H563" s="63"/>
      <c r="I563" s="63"/>
      <c r="J563" s="63"/>
      <c r="K563" s="63"/>
      <c r="L563" s="54"/>
    </row>
    <row r="564" spans="1:12" x14ac:dyDescent="0.2">
      <c r="B564" s="8" t="s">
        <v>1814</v>
      </c>
      <c r="C564" s="55" t="s">
        <v>1815</v>
      </c>
    </row>
    <row r="565" spans="1:12" x14ac:dyDescent="0.2">
      <c r="C565" s="55" t="s">
        <v>1816</v>
      </c>
      <c r="D565" s="58"/>
      <c r="E565" s="58"/>
      <c r="F565" s="58"/>
      <c r="G565" s="58"/>
      <c r="H565" s="58"/>
    </row>
    <row r="566" spans="1:12" ht="14.25" x14ac:dyDescent="0.2">
      <c r="A566" s="13"/>
      <c r="B566" s="13"/>
      <c r="C566" s="13"/>
      <c r="D566" s="65"/>
      <c r="E566" s="65"/>
      <c r="F566" s="65"/>
      <c r="G566" s="65"/>
      <c r="H566" s="65"/>
      <c r="I566" s="13"/>
      <c r="J566" s="13"/>
      <c r="K566" s="13"/>
      <c r="L566" s="13"/>
    </row>
    <row r="567" spans="1:12" ht="67.5" customHeight="1" x14ac:dyDescent="0.2">
      <c r="A567" s="60" t="s">
        <v>1830</v>
      </c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</row>
  </sheetData>
  <mergeCells count="253">
    <mergeCell ref="B3:K3"/>
    <mergeCell ref="B4:K4"/>
    <mergeCell ref="F6:G6"/>
    <mergeCell ref="H6:K6"/>
    <mergeCell ref="B8:K8"/>
    <mergeCell ref="B10:K10"/>
    <mergeCell ref="B12:K12"/>
    <mergeCell ref="B13:K13"/>
    <mergeCell ref="A15:L15"/>
    <mergeCell ref="G18:H18"/>
    <mergeCell ref="I18:J18"/>
    <mergeCell ref="C19:F19"/>
    <mergeCell ref="G19:H19"/>
    <mergeCell ref="I19:J19"/>
    <mergeCell ref="K19:L19"/>
    <mergeCell ref="C20:F20"/>
    <mergeCell ref="G20:H20"/>
    <mergeCell ref="I20:J20"/>
    <mergeCell ref="K20:L20"/>
    <mergeCell ref="C21:F21"/>
    <mergeCell ref="G21:H21"/>
    <mergeCell ref="I21:J21"/>
    <mergeCell ref="K21:L21"/>
    <mergeCell ref="C22:F22"/>
    <mergeCell ref="G22:H22"/>
    <mergeCell ref="I22:J22"/>
    <mergeCell ref="K22:L22"/>
    <mergeCell ref="C23:F23"/>
    <mergeCell ref="G23:H23"/>
    <mergeCell ref="I23:J23"/>
    <mergeCell ref="K23:L23"/>
    <mergeCell ref="C24:F24"/>
    <mergeCell ref="G24:H24"/>
    <mergeCell ref="I24:J24"/>
    <mergeCell ref="K24:L24"/>
    <mergeCell ref="C25:F25"/>
    <mergeCell ref="G25:H25"/>
    <mergeCell ref="I25:J25"/>
    <mergeCell ref="K25:L25"/>
    <mergeCell ref="A27:L27"/>
    <mergeCell ref="A31:L31"/>
    <mergeCell ref="A33:L33"/>
    <mergeCell ref="G35:H35"/>
    <mergeCell ref="J35:K35"/>
    <mergeCell ref="G37:H37"/>
    <mergeCell ref="J37:K37"/>
    <mergeCell ref="G39:H39"/>
    <mergeCell ref="J39:K39"/>
    <mergeCell ref="G41:H41"/>
    <mergeCell ref="J41:K41"/>
    <mergeCell ref="G43:H43"/>
    <mergeCell ref="J43:K43"/>
    <mergeCell ref="G45:H45"/>
    <mergeCell ref="J45:K45"/>
    <mergeCell ref="G47:H47"/>
    <mergeCell ref="J47:K47"/>
    <mergeCell ref="G49:H49"/>
    <mergeCell ref="J49:K49"/>
    <mergeCell ref="G51:H51"/>
    <mergeCell ref="J51:K51"/>
    <mergeCell ref="G53:H53"/>
    <mergeCell ref="J53:K53"/>
    <mergeCell ref="G55:H55"/>
    <mergeCell ref="J55:K55"/>
    <mergeCell ref="A57:F57"/>
    <mergeCell ref="J57:K57"/>
    <mergeCell ref="G57:H57"/>
    <mergeCell ref="A61:L61"/>
    <mergeCell ref="G63:H63"/>
    <mergeCell ref="J63:K63"/>
    <mergeCell ref="G65:H65"/>
    <mergeCell ref="J65:K65"/>
    <mergeCell ref="G67:H67"/>
    <mergeCell ref="J67:K67"/>
    <mergeCell ref="G69:H69"/>
    <mergeCell ref="J69:K69"/>
    <mergeCell ref="G71:H71"/>
    <mergeCell ref="J71:K71"/>
    <mergeCell ref="G73:H73"/>
    <mergeCell ref="J73:K73"/>
    <mergeCell ref="G75:H75"/>
    <mergeCell ref="J75:K75"/>
    <mergeCell ref="G77:H77"/>
    <mergeCell ref="J77:K77"/>
    <mergeCell ref="G79:H79"/>
    <mergeCell ref="J79:K79"/>
    <mergeCell ref="G81:H81"/>
    <mergeCell ref="J81:K81"/>
    <mergeCell ref="G83:H83"/>
    <mergeCell ref="J83:K83"/>
    <mergeCell ref="G85:H85"/>
    <mergeCell ref="J85:K85"/>
    <mergeCell ref="G87:H87"/>
    <mergeCell ref="J87:K87"/>
    <mergeCell ref="G89:H89"/>
    <mergeCell ref="J89:K89"/>
    <mergeCell ref="G91:H91"/>
    <mergeCell ref="J91:K91"/>
    <mergeCell ref="G93:H93"/>
    <mergeCell ref="J93:K93"/>
    <mergeCell ref="G95:H95"/>
    <mergeCell ref="J95:K95"/>
    <mergeCell ref="G97:H97"/>
    <mergeCell ref="J97:K97"/>
    <mergeCell ref="G99:H99"/>
    <mergeCell ref="J99:K99"/>
    <mergeCell ref="A101:F101"/>
    <mergeCell ref="J101:K101"/>
    <mergeCell ref="G101:H101"/>
    <mergeCell ref="A105:F105"/>
    <mergeCell ref="J105:K105"/>
    <mergeCell ref="G105:H105"/>
    <mergeCell ref="C108:I108"/>
    <mergeCell ref="J108:K108"/>
    <mergeCell ref="A110:L110"/>
    <mergeCell ref="A112:L112"/>
    <mergeCell ref="G120:H120"/>
    <mergeCell ref="J120:K120"/>
    <mergeCell ref="G128:H128"/>
    <mergeCell ref="J128:K128"/>
    <mergeCell ref="G136:H136"/>
    <mergeCell ref="J136:K136"/>
    <mergeCell ref="G144:H144"/>
    <mergeCell ref="J144:K144"/>
    <mergeCell ref="G151:H151"/>
    <mergeCell ref="J151:K151"/>
    <mergeCell ref="G160:H160"/>
    <mergeCell ref="J160:K160"/>
    <mergeCell ref="G169:H169"/>
    <mergeCell ref="J169:K169"/>
    <mergeCell ref="G178:H178"/>
    <mergeCell ref="J178:K178"/>
    <mergeCell ref="G187:H187"/>
    <mergeCell ref="J187:K187"/>
    <mergeCell ref="G194:H194"/>
    <mergeCell ref="J194:K194"/>
    <mergeCell ref="G203:H203"/>
    <mergeCell ref="J203:K203"/>
    <mergeCell ref="G210:H210"/>
    <mergeCell ref="J210:K210"/>
    <mergeCell ref="G219:H219"/>
    <mergeCell ref="J219:K219"/>
    <mergeCell ref="G226:H226"/>
    <mergeCell ref="J226:K226"/>
    <mergeCell ref="G233:H233"/>
    <mergeCell ref="J233:K233"/>
    <mergeCell ref="G240:H240"/>
    <mergeCell ref="J240:K240"/>
    <mergeCell ref="G247:H247"/>
    <mergeCell ref="J247:K247"/>
    <mergeCell ref="G253:H253"/>
    <mergeCell ref="J253:K253"/>
    <mergeCell ref="G260:H260"/>
    <mergeCell ref="J260:K260"/>
    <mergeCell ref="G269:H269"/>
    <mergeCell ref="J269:K269"/>
    <mergeCell ref="G276:H276"/>
    <mergeCell ref="J276:K276"/>
    <mergeCell ref="G283:H283"/>
    <mergeCell ref="J283:K283"/>
    <mergeCell ref="G290:H290"/>
    <mergeCell ref="J290:K290"/>
    <mergeCell ref="G297:H297"/>
    <mergeCell ref="J297:K297"/>
    <mergeCell ref="G303:H303"/>
    <mergeCell ref="J303:K303"/>
    <mergeCell ref="G310:H310"/>
    <mergeCell ref="J310:K310"/>
    <mergeCell ref="G317:H317"/>
    <mergeCell ref="J317:K317"/>
    <mergeCell ref="G324:H324"/>
    <mergeCell ref="J324:K324"/>
    <mergeCell ref="G330:H330"/>
    <mergeCell ref="J330:K330"/>
    <mergeCell ref="G339:H339"/>
    <mergeCell ref="J339:K339"/>
    <mergeCell ref="G346:H346"/>
    <mergeCell ref="J346:K346"/>
    <mergeCell ref="G354:H354"/>
    <mergeCell ref="J354:K354"/>
    <mergeCell ref="G361:H361"/>
    <mergeCell ref="J361:K361"/>
    <mergeCell ref="G370:H370"/>
    <mergeCell ref="J370:K370"/>
    <mergeCell ref="G379:H379"/>
    <mergeCell ref="J379:K379"/>
    <mergeCell ref="G386:H386"/>
    <mergeCell ref="J386:K386"/>
    <mergeCell ref="G393:H393"/>
    <mergeCell ref="J393:K393"/>
    <mergeCell ref="G400:H400"/>
    <mergeCell ref="J400:K400"/>
    <mergeCell ref="G410:H410"/>
    <mergeCell ref="J410:K410"/>
    <mergeCell ref="G419:H419"/>
    <mergeCell ref="J419:K419"/>
    <mergeCell ref="G428:H428"/>
    <mergeCell ref="J428:K428"/>
    <mergeCell ref="G437:H437"/>
    <mergeCell ref="J437:K437"/>
    <mergeCell ref="G447:H447"/>
    <mergeCell ref="J447:K447"/>
    <mergeCell ref="G457:H457"/>
    <mergeCell ref="J457:K457"/>
    <mergeCell ref="G466:H466"/>
    <mergeCell ref="J466:K466"/>
    <mergeCell ref="G473:H473"/>
    <mergeCell ref="J473:K473"/>
    <mergeCell ref="G480:H480"/>
    <mergeCell ref="J480:K480"/>
    <mergeCell ref="G487:H487"/>
    <mergeCell ref="J487:K487"/>
    <mergeCell ref="G494:H494"/>
    <mergeCell ref="J494:K494"/>
    <mergeCell ref="G503:H503"/>
    <mergeCell ref="J503:K503"/>
    <mergeCell ref="G510:H510"/>
    <mergeCell ref="J510:K510"/>
    <mergeCell ref="G532:H532"/>
    <mergeCell ref="A512:F512"/>
    <mergeCell ref="J512:K512"/>
    <mergeCell ref="G512:H512"/>
    <mergeCell ref="A516:L516"/>
    <mergeCell ref="G518:H518"/>
    <mergeCell ref="J518:K518"/>
    <mergeCell ref="G520:H520"/>
    <mergeCell ref="J520:K520"/>
    <mergeCell ref="G522:H522"/>
    <mergeCell ref="J522:K522"/>
    <mergeCell ref="A567:L567"/>
    <mergeCell ref="A1:L1"/>
    <mergeCell ref="C535:I535"/>
    <mergeCell ref="J535:K535"/>
    <mergeCell ref="C561:L561"/>
    <mergeCell ref="C563:K563"/>
    <mergeCell ref="D547:H547"/>
    <mergeCell ref="D566:H566"/>
    <mergeCell ref="A537:F537"/>
    <mergeCell ref="J537:K537"/>
    <mergeCell ref="G537:H537"/>
    <mergeCell ref="A541:F541"/>
    <mergeCell ref="J541:K541"/>
    <mergeCell ref="G541:H541"/>
    <mergeCell ref="G524:H524"/>
    <mergeCell ref="J524:K524"/>
    <mergeCell ref="G526:H526"/>
    <mergeCell ref="J526:K526"/>
    <mergeCell ref="G528:H528"/>
    <mergeCell ref="J528:K528"/>
    <mergeCell ref="G530:H530"/>
    <mergeCell ref="J530:K530"/>
    <mergeCell ref="A532:F532"/>
    <mergeCell ref="J532:K532"/>
  </mergeCells>
  <hyperlinks>
    <hyperlink ref="A567:K567" r:id="rId1" display="Составление смет. Заказать услуги сметчика в Санкт-Петербурге (СПб) - http://zakaz-smet.ru"/>
    <hyperlink ref="A1:K1" r:id="rId2" display="Составление смет. Заказать услуги сметчика в Санкт-Петербурге (СПб) - http://zakaz-smet.ru"/>
  </hyperlinks>
  <pageMargins left="0.4" right="0.2" top="0.2" bottom="0.4" header="0.2" footer="0.2"/>
  <pageSetup paperSize="9" scale="58" orientation="portrait" r:id="rId3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108"/>
  <sheetViews>
    <sheetView topLeftCell="A208" workbookViewId="0">
      <selection activeCell="F226" sqref="F226"/>
    </sheetView>
  </sheetViews>
  <sheetFormatPr defaultRowHeight="12.75" x14ac:dyDescent="0.2"/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30730</v>
      </c>
    </row>
    <row r="4" spans="1:133" x14ac:dyDescent="0.2">
      <c r="A4" s="1">
        <v>2</v>
      </c>
      <c r="B4" s="1">
        <v>1</v>
      </c>
      <c r="C4" s="1">
        <v>-1</v>
      </c>
      <c r="D4" s="1"/>
      <c r="E4" s="1"/>
      <c r="F4" s="1" t="s">
        <v>4</v>
      </c>
      <c r="G4" s="1" t="s">
        <v>5</v>
      </c>
      <c r="H4" s="1" t="s">
        <v>3</v>
      </c>
      <c r="I4" s="1" t="s">
        <v>3</v>
      </c>
      <c r="J4" s="1" t="s">
        <v>3</v>
      </c>
      <c r="K4" s="1" t="s">
        <v>3</v>
      </c>
      <c r="L4" s="1" t="s">
        <v>3</v>
      </c>
      <c r="M4" s="1" t="s">
        <v>3</v>
      </c>
      <c r="N4" s="1" t="s">
        <v>3</v>
      </c>
      <c r="O4" s="1" t="s">
        <v>3</v>
      </c>
      <c r="P4" s="1">
        <v>0</v>
      </c>
      <c r="Q4" s="1" t="s">
        <v>3</v>
      </c>
      <c r="R4" s="1"/>
      <c r="S4" s="1"/>
      <c r="T4" s="1"/>
      <c r="U4" s="1"/>
      <c r="V4" s="1"/>
      <c r="W4" s="1"/>
      <c r="X4" s="1"/>
      <c r="Y4" s="1"/>
      <c r="Z4" s="1"/>
      <c r="AA4" s="1">
        <v>0</v>
      </c>
    </row>
    <row r="5" spans="1:133" x14ac:dyDescent="0.2">
      <c r="A5" s="1">
        <v>1</v>
      </c>
      <c r="B5" s="1">
        <v>1</v>
      </c>
      <c r="C5" s="1">
        <v>-1</v>
      </c>
      <c r="D5" s="1"/>
      <c r="E5" s="1"/>
      <c r="F5" s="1" t="s">
        <v>6</v>
      </c>
      <c r="G5" s="1" t="s">
        <v>7</v>
      </c>
      <c r="H5" s="1" t="s">
        <v>3</v>
      </c>
      <c r="I5" s="1" t="s">
        <v>3</v>
      </c>
      <c r="J5" s="1" t="s">
        <v>3</v>
      </c>
      <c r="K5" s="1" t="s">
        <v>3</v>
      </c>
      <c r="L5" s="1" t="s">
        <v>3</v>
      </c>
      <c r="M5" s="1" t="s">
        <v>3</v>
      </c>
      <c r="N5" s="1" t="s">
        <v>3</v>
      </c>
      <c r="O5" s="1" t="s">
        <v>3</v>
      </c>
      <c r="P5" s="1">
        <v>0</v>
      </c>
      <c r="Q5" s="1" t="s">
        <v>3</v>
      </c>
      <c r="R5" s="1"/>
      <c r="S5" s="1"/>
      <c r="T5" s="1"/>
      <c r="U5" s="1"/>
      <c r="V5" s="1"/>
      <c r="W5" s="1"/>
      <c r="X5" s="1"/>
      <c r="Y5" s="1"/>
      <c r="Z5" s="1"/>
      <c r="AA5" s="1">
        <v>0</v>
      </c>
    </row>
    <row r="6" spans="1:133" x14ac:dyDescent="0.2">
      <c r="A6" s="1">
        <v>8</v>
      </c>
      <c r="B6" s="1">
        <v>1</v>
      </c>
      <c r="C6" s="1">
        <v>-1</v>
      </c>
      <c r="D6" s="1"/>
      <c r="E6" s="1"/>
      <c r="F6" s="1" t="s">
        <v>8</v>
      </c>
      <c r="G6" s="1" t="s">
        <v>9</v>
      </c>
      <c r="H6" s="1" t="s">
        <v>3</v>
      </c>
      <c r="I6" s="1" t="s">
        <v>3</v>
      </c>
      <c r="J6" s="1" t="s">
        <v>3</v>
      </c>
      <c r="K6" s="1" t="s">
        <v>3</v>
      </c>
      <c r="L6" s="1" t="s">
        <v>3</v>
      </c>
      <c r="M6" s="1" t="s">
        <v>3</v>
      </c>
      <c r="N6" s="1" t="s">
        <v>3</v>
      </c>
      <c r="O6" s="1" t="s">
        <v>3</v>
      </c>
      <c r="P6" s="1">
        <v>0</v>
      </c>
      <c r="Q6" s="1" t="s">
        <v>3</v>
      </c>
      <c r="R6" s="1"/>
      <c r="S6" s="1"/>
      <c r="T6" s="1"/>
      <c r="U6" s="1"/>
      <c r="V6" s="1"/>
      <c r="W6" s="1"/>
      <c r="X6" s="1"/>
      <c r="Y6" s="1"/>
      <c r="Z6" s="1"/>
      <c r="AA6" s="1">
        <v>0</v>
      </c>
    </row>
    <row r="12" spans="1:133" x14ac:dyDescent="0.2">
      <c r="A12" s="1">
        <v>1</v>
      </c>
      <c r="B12" s="1">
        <v>1104</v>
      </c>
      <c r="C12" s="1">
        <v>0</v>
      </c>
      <c r="D12" s="1">
        <f>ROW(A1059)</f>
        <v>1059</v>
      </c>
      <c r="E12" s="1">
        <v>0</v>
      </c>
      <c r="F12" s="1" t="s">
        <v>10</v>
      </c>
      <c r="G12" s="1" t="s">
        <v>11</v>
      </c>
      <c r="H12" s="1" t="s">
        <v>3</v>
      </c>
      <c r="I12" s="1">
        <v>0</v>
      </c>
      <c r="J12" s="1" t="s">
        <v>3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5</v>
      </c>
      <c r="W12" s="1" t="s">
        <v>12</v>
      </c>
      <c r="X12" s="1" t="s">
        <v>13</v>
      </c>
      <c r="Y12" s="1" t="s">
        <v>14</v>
      </c>
      <c r="Z12" s="1" t="s">
        <v>15</v>
      </c>
      <c r="AA12" s="1" t="s">
        <v>3</v>
      </c>
      <c r="AB12" s="1" t="s">
        <v>16</v>
      </c>
      <c r="AC12" s="1" t="s">
        <v>17</v>
      </c>
      <c r="AD12" s="1" t="s">
        <v>14</v>
      </c>
      <c r="AE12" s="1" t="s">
        <v>15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18</v>
      </c>
      <c r="BI12" s="1" t="s">
        <v>19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0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20</v>
      </c>
      <c r="BZ12" s="1" t="s">
        <v>21</v>
      </c>
      <c r="CA12" s="1" t="s">
        <v>22</v>
      </c>
      <c r="CB12" s="1" t="s">
        <v>22</v>
      </c>
      <c r="CC12" s="1" t="s">
        <v>22</v>
      </c>
      <c r="CD12" s="1" t="s">
        <v>22</v>
      </c>
      <c r="CE12" s="1" t="s">
        <v>23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00" x14ac:dyDescent="0.2">
      <c r="A18" s="2">
        <v>52</v>
      </c>
      <c r="B18" s="2">
        <f t="shared" ref="B18:G18" si="0">B1059</f>
        <v>1104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05.д-01</v>
      </c>
      <c r="G18" s="2" t="str">
        <f t="shared" si="0"/>
        <v>Реконструкция здания №1 военного городка № 52 Военно-морской академии им. Н.Г.Кузнецова г. Санкт-Петербург, Ушаковская наб., д.17/1, лит. А</v>
      </c>
      <c r="H18" s="2"/>
      <c r="I18" s="2"/>
      <c r="J18" s="2"/>
      <c r="K18" s="2"/>
      <c r="L18" s="2"/>
      <c r="M18" s="2"/>
      <c r="N18" s="2"/>
      <c r="O18" s="2">
        <f t="shared" ref="O18:AT18" si="1">O1059</f>
        <v>42014176</v>
      </c>
      <c r="P18" s="2">
        <f t="shared" si="1"/>
        <v>33620800</v>
      </c>
      <c r="Q18" s="2">
        <f t="shared" si="1"/>
        <v>3720924</v>
      </c>
      <c r="R18" s="2">
        <f t="shared" si="1"/>
        <v>299648</v>
      </c>
      <c r="S18" s="2">
        <f t="shared" si="1"/>
        <v>4672452</v>
      </c>
      <c r="T18" s="2">
        <f t="shared" si="1"/>
        <v>0</v>
      </c>
      <c r="U18" s="2">
        <f t="shared" si="1"/>
        <v>396373.82392474974</v>
      </c>
      <c r="V18" s="2">
        <f t="shared" si="1"/>
        <v>25425.852772499999</v>
      </c>
      <c r="W18" s="2">
        <f t="shared" si="1"/>
        <v>145</v>
      </c>
      <c r="X18" s="2">
        <f t="shared" si="1"/>
        <v>4308878</v>
      </c>
      <c r="Y18" s="2">
        <f t="shared" si="1"/>
        <v>3052370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31982554</v>
      </c>
      <c r="AQ18" s="2">
        <f t="shared" si="1"/>
        <v>0</v>
      </c>
      <c r="AR18" s="2">
        <f t="shared" si="1"/>
        <v>49375424</v>
      </c>
      <c r="AS18" s="2">
        <f t="shared" si="1"/>
        <v>896</v>
      </c>
      <c r="AT18" s="2">
        <f t="shared" si="1"/>
        <v>17391974</v>
      </c>
      <c r="AU18" s="2">
        <f t="shared" ref="AU18:BZ18" si="2">AU1059</f>
        <v>0</v>
      </c>
      <c r="AV18" s="2">
        <f t="shared" si="2"/>
        <v>0</v>
      </c>
      <c r="AW18" s="2">
        <f t="shared" si="2"/>
        <v>0</v>
      </c>
      <c r="AX18" s="2">
        <f t="shared" si="2"/>
        <v>0</v>
      </c>
      <c r="AY18" s="2">
        <f t="shared" si="2"/>
        <v>0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CA1059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3">
        <f t="shared" ref="DG18:DN18" si="4">DG1059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</row>
    <row r="20" spans="1:200" x14ac:dyDescent="0.2">
      <c r="A20" s="1">
        <v>3</v>
      </c>
      <c r="B20" s="1">
        <v>1</v>
      </c>
      <c r="C20" s="1"/>
      <c r="D20" s="1">
        <f>ROW(A271)</f>
        <v>271</v>
      </c>
      <c r="E20" s="1"/>
      <c r="F20" s="1" t="s">
        <v>24</v>
      </c>
      <c r="G20" s="1" t="s">
        <v>25</v>
      </c>
      <c r="H20" s="1" t="s">
        <v>3</v>
      </c>
      <c r="I20" s="1">
        <v>0</v>
      </c>
      <c r="J20" s="1" t="s">
        <v>26</v>
      </c>
      <c r="K20" s="1">
        <v>-1</v>
      </c>
      <c r="L20" s="1"/>
      <c r="M20" s="1"/>
      <c r="N20" s="1"/>
      <c r="O20" s="1"/>
      <c r="P20" s="1"/>
      <c r="Q20" s="1"/>
      <c r="R20" s="1"/>
      <c r="S20" s="1"/>
      <c r="T20" s="1"/>
      <c r="U20" s="1" t="s">
        <v>25</v>
      </c>
      <c r="V20" s="1">
        <v>5</v>
      </c>
      <c r="W20" s="1"/>
      <c r="X20" s="1"/>
      <c r="Y20" s="1"/>
      <c r="Z20" s="1"/>
      <c r="AA20" s="1"/>
      <c r="AB20" s="1" t="s">
        <v>16</v>
      </c>
      <c r="AC20" s="1" t="s">
        <v>17</v>
      </c>
      <c r="AD20" s="1" t="s">
        <v>14</v>
      </c>
      <c r="AE20" s="1" t="s">
        <v>15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27</v>
      </c>
      <c r="CJ20" s="1" t="s">
        <v>3</v>
      </c>
    </row>
    <row r="22" spans="1:200" x14ac:dyDescent="0.2">
      <c r="A22" s="2">
        <v>52</v>
      </c>
      <c r="B22" s="2">
        <f t="shared" ref="B22:G22" si="5">B271</f>
        <v>1</v>
      </c>
      <c r="C22" s="2">
        <f t="shared" si="5"/>
        <v>3</v>
      </c>
      <c r="D22" s="2">
        <f t="shared" si="5"/>
        <v>20</v>
      </c>
      <c r="E22" s="2">
        <f t="shared" si="5"/>
        <v>0</v>
      </c>
      <c r="F22" s="2" t="str">
        <f t="shared" si="5"/>
        <v>05.д-01-01</v>
      </c>
      <c r="G22" s="2" t="str">
        <f t="shared" si="5"/>
        <v>Система видеонаблюдения</v>
      </c>
      <c r="H22" s="2"/>
      <c r="I22" s="2"/>
      <c r="J22" s="2"/>
      <c r="K22" s="2"/>
      <c r="L22" s="2"/>
      <c r="M22" s="2"/>
      <c r="N22" s="2"/>
      <c r="O22" s="2">
        <f t="shared" ref="O22:AT22" si="6">O271</f>
        <v>9069203</v>
      </c>
      <c r="P22" s="2">
        <f t="shared" si="6"/>
        <v>8674162</v>
      </c>
      <c r="Q22" s="2">
        <f t="shared" si="6"/>
        <v>74035</v>
      </c>
      <c r="R22" s="2">
        <f t="shared" si="6"/>
        <v>6275</v>
      </c>
      <c r="S22" s="2">
        <f t="shared" si="6"/>
        <v>321006</v>
      </c>
      <c r="T22" s="2">
        <f t="shared" si="6"/>
        <v>0</v>
      </c>
      <c r="U22" s="2">
        <f t="shared" si="6"/>
        <v>24449.501999999997</v>
      </c>
      <c r="V22" s="2">
        <f t="shared" si="6"/>
        <v>540.79065000000014</v>
      </c>
      <c r="W22" s="2">
        <f t="shared" si="6"/>
        <v>15</v>
      </c>
      <c r="X22" s="2">
        <f t="shared" si="6"/>
        <v>269177</v>
      </c>
      <c r="Y22" s="2">
        <f t="shared" si="6"/>
        <v>198086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8568385</v>
      </c>
      <c r="AQ22" s="2">
        <f t="shared" si="6"/>
        <v>0</v>
      </c>
      <c r="AR22" s="2">
        <f t="shared" si="6"/>
        <v>9536466</v>
      </c>
      <c r="AS22" s="2">
        <f t="shared" si="6"/>
        <v>0</v>
      </c>
      <c r="AT22" s="2">
        <f t="shared" si="6"/>
        <v>968081</v>
      </c>
      <c r="AU22" s="2">
        <f t="shared" ref="AU22:BZ22" si="7">AU271</f>
        <v>0</v>
      </c>
      <c r="AV22" s="2">
        <f t="shared" si="7"/>
        <v>0</v>
      </c>
      <c r="AW22" s="2">
        <f t="shared" si="7"/>
        <v>0</v>
      </c>
      <c r="AX22" s="2">
        <f t="shared" si="7"/>
        <v>0</v>
      </c>
      <c r="AY22" s="2">
        <f t="shared" si="7"/>
        <v>0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3">
        <f t="shared" si="7"/>
        <v>0</v>
      </c>
      <c r="BP22" s="3">
        <f t="shared" si="7"/>
        <v>0</v>
      </c>
      <c r="BQ22" s="3">
        <f t="shared" si="7"/>
        <v>0</v>
      </c>
      <c r="BR22" s="3">
        <f t="shared" si="7"/>
        <v>0</v>
      </c>
      <c r="BS22" s="3">
        <f t="shared" si="7"/>
        <v>0</v>
      </c>
      <c r="BT22" s="3">
        <f t="shared" si="7"/>
        <v>0</v>
      </c>
      <c r="BU22" s="3">
        <f t="shared" si="7"/>
        <v>0</v>
      </c>
      <c r="BV22" s="3">
        <f t="shared" si="7"/>
        <v>0</v>
      </c>
      <c r="BW22" s="3">
        <f t="shared" si="7"/>
        <v>0</v>
      </c>
      <c r="BX22" s="3">
        <f t="shared" si="7"/>
        <v>0</v>
      </c>
      <c r="BY22" s="3">
        <f t="shared" si="7"/>
        <v>0</v>
      </c>
      <c r="BZ22" s="3">
        <f t="shared" si="7"/>
        <v>0</v>
      </c>
      <c r="CA22" s="3">
        <f t="shared" ref="CA22:DF22" si="8">CA271</f>
        <v>0</v>
      </c>
      <c r="CB22" s="3">
        <f t="shared" si="8"/>
        <v>0</v>
      </c>
      <c r="CC22" s="3">
        <f t="shared" si="8"/>
        <v>0</v>
      </c>
      <c r="CD22" s="3">
        <f t="shared" si="8"/>
        <v>0</v>
      </c>
      <c r="CE22" s="3">
        <f t="shared" si="8"/>
        <v>0</v>
      </c>
      <c r="CF22" s="3">
        <f t="shared" si="8"/>
        <v>0</v>
      </c>
      <c r="CG22" s="3">
        <f t="shared" si="8"/>
        <v>0</v>
      </c>
      <c r="CH22" s="3">
        <f t="shared" si="8"/>
        <v>0</v>
      </c>
      <c r="CI22" s="3">
        <f t="shared" si="8"/>
        <v>0</v>
      </c>
      <c r="CJ22" s="3">
        <f t="shared" si="8"/>
        <v>0</v>
      </c>
      <c r="CK22" s="3">
        <f t="shared" si="8"/>
        <v>0</v>
      </c>
      <c r="CL22" s="3">
        <f t="shared" si="8"/>
        <v>0</v>
      </c>
      <c r="CM22" s="3">
        <f t="shared" si="8"/>
        <v>0</v>
      </c>
      <c r="CN22" s="3">
        <f t="shared" si="8"/>
        <v>0</v>
      </c>
      <c r="CO22" s="3">
        <f t="shared" si="8"/>
        <v>0</v>
      </c>
      <c r="CP22" s="3">
        <f t="shared" si="8"/>
        <v>0</v>
      </c>
      <c r="CQ22" s="3">
        <f t="shared" si="8"/>
        <v>0</v>
      </c>
      <c r="CR22" s="3">
        <f t="shared" si="8"/>
        <v>0</v>
      </c>
      <c r="CS22" s="3">
        <f t="shared" si="8"/>
        <v>0</v>
      </c>
      <c r="CT22" s="3">
        <f t="shared" si="8"/>
        <v>0</v>
      </c>
      <c r="CU22" s="3">
        <f t="shared" si="8"/>
        <v>0</v>
      </c>
      <c r="CV22" s="3">
        <f t="shared" si="8"/>
        <v>0</v>
      </c>
      <c r="CW22" s="3">
        <f t="shared" si="8"/>
        <v>0</v>
      </c>
      <c r="CX22" s="3">
        <f t="shared" si="8"/>
        <v>0</v>
      </c>
      <c r="CY22" s="3">
        <f t="shared" si="8"/>
        <v>0</v>
      </c>
      <c r="CZ22" s="3">
        <f t="shared" si="8"/>
        <v>0</v>
      </c>
      <c r="DA22" s="3">
        <f t="shared" si="8"/>
        <v>0</v>
      </c>
      <c r="DB22" s="3">
        <f t="shared" si="8"/>
        <v>0</v>
      </c>
      <c r="DC22" s="3">
        <f t="shared" si="8"/>
        <v>0</v>
      </c>
      <c r="DD22" s="3">
        <f t="shared" si="8"/>
        <v>0</v>
      </c>
      <c r="DE22" s="3">
        <f t="shared" si="8"/>
        <v>0</v>
      </c>
      <c r="DF22" s="3">
        <f t="shared" si="8"/>
        <v>0</v>
      </c>
      <c r="DG22" s="3">
        <f t="shared" ref="DG22:DN22" si="9">DG271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</row>
    <row r="24" spans="1:200" x14ac:dyDescent="0.2">
      <c r="A24" s="1">
        <v>4</v>
      </c>
      <c r="B24" s="1">
        <v>1</v>
      </c>
      <c r="C24" s="1"/>
      <c r="D24" s="1">
        <f>ROW(A110)</f>
        <v>110</v>
      </c>
      <c r="E24" s="1"/>
      <c r="F24" s="1" t="s">
        <v>28</v>
      </c>
      <c r="G24" s="1" t="s">
        <v>29</v>
      </c>
      <c r="H24" s="1" t="s">
        <v>3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00" x14ac:dyDescent="0.2">
      <c r="A26" s="2">
        <v>52</v>
      </c>
      <c r="B26" s="2">
        <f t="shared" ref="B26:G26" si="10">B110</f>
        <v>1</v>
      </c>
      <c r="C26" s="2">
        <f t="shared" si="10"/>
        <v>4</v>
      </c>
      <c r="D26" s="2">
        <f t="shared" si="10"/>
        <v>24</v>
      </c>
      <c r="E26" s="2">
        <f t="shared" si="10"/>
        <v>0</v>
      </c>
      <c r="F26" s="2" t="str">
        <f t="shared" si="10"/>
        <v>Новый раздел</v>
      </c>
      <c r="G26" s="2" t="str">
        <f t="shared" si="10"/>
        <v>Оборудование</v>
      </c>
      <c r="H26" s="2"/>
      <c r="I26" s="2"/>
      <c r="J26" s="2"/>
      <c r="K26" s="2"/>
      <c r="L26" s="2"/>
      <c r="M26" s="2"/>
      <c r="N26" s="2"/>
      <c r="O26" s="2">
        <f t="shared" ref="O26:AT26" si="11">O110</f>
        <v>8568385</v>
      </c>
      <c r="P26" s="2">
        <f t="shared" si="11"/>
        <v>8568385</v>
      </c>
      <c r="Q26" s="2">
        <f t="shared" si="11"/>
        <v>0</v>
      </c>
      <c r="R26" s="2">
        <f t="shared" si="11"/>
        <v>0</v>
      </c>
      <c r="S26" s="2">
        <f t="shared" si="11"/>
        <v>0</v>
      </c>
      <c r="T26" s="2">
        <f t="shared" si="11"/>
        <v>0</v>
      </c>
      <c r="U26" s="2">
        <f t="shared" si="11"/>
        <v>0</v>
      </c>
      <c r="V26" s="2">
        <f t="shared" si="11"/>
        <v>0</v>
      </c>
      <c r="W26" s="2">
        <f t="shared" si="11"/>
        <v>0</v>
      </c>
      <c r="X26" s="2">
        <f t="shared" si="11"/>
        <v>0</v>
      </c>
      <c r="Y26" s="2">
        <f t="shared" si="11"/>
        <v>0</v>
      </c>
      <c r="Z26" s="2">
        <f t="shared" si="11"/>
        <v>0</v>
      </c>
      <c r="AA26" s="2">
        <f t="shared" si="11"/>
        <v>0</v>
      </c>
      <c r="AB26" s="2">
        <f t="shared" si="11"/>
        <v>0</v>
      </c>
      <c r="AC26" s="2">
        <f t="shared" si="11"/>
        <v>0</v>
      </c>
      <c r="AD26" s="2">
        <f t="shared" si="11"/>
        <v>0</v>
      </c>
      <c r="AE26" s="2">
        <f t="shared" si="11"/>
        <v>0</v>
      </c>
      <c r="AF26" s="2">
        <f t="shared" si="11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  <c r="AL26" s="2">
        <f t="shared" si="11"/>
        <v>0</v>
      </c>
      <c r="AM26" s="2">
        <f t="shared" si="11"/>
        <v>0</v>
      </c>
      <c r="AN26" s="2">
        <f t="shared" si="11"/>
        <v>0</v>
      </c>
      <c r="AO26" s="2">
        <f t="shared" si="11"/>
        <v>0</v>
      </c>
      <c r="AP26" s="2">
        <f t="shared" si="11"/>
        <v>8568385</v>
      </c>
      <c r="AQ26" s="2">
        <f t="shared" si="11"/>
        <v>0</v>
      </c>
      <c r="AR26" s="2">
        <f t="shared" si="11"/>
        <v>8568385</v>
      </c>
      <c r="AS26" s="2">
        <f t="shared" si="11"/>
        <v>0</v>
      </c>
      <c r="AT26" s="2">
        <f t="shared" si="11"/>
        <v>0</v>
      </c>
      <c r="AU26" s="2">
        <f t="shared" ref="AU26:BZ26" si="12">AU110</f>
        <v>0</v>
      </c>
      <c r="AV26" s="2">
        <f t="shared" si="12"/>
        <v>0</v>
      </c>
      <c r="AW26" s="2">
        <f t="shared" si="12"/>
        <v>0</v>
      </c>
      <c r="AX26" s="2">
        <f t="shared" si="12"/>
        <v>0</v>
      </c>
      <c r="AY26" s="2">
        <f t="shared" si="12"/>
        <v>0</v>
      </c>
      <c r="AZ26" s="2">
        <f t="shared" si="12"/>
        <v>0</v>
      </c>
      <c r="BA26" s="2">
        <f t="shared" si="12"/>
        <v>0</v>
      </c>
      <c r="BB26" s="2">
        <f t="shared" si="12"/>
        <v>0</v>
      </c>
      <c r="BC26" s="2">
        <f t="shared" si="12"/>
        <v>0</v>
      </c>
      <c r="BD26" s="2">
        <f t="shared" si="12"/>
        <v>0</v>
      </c>
      <c r="BE26" s="2">
        <f t="shared" si="12"/>
        <v>0</v>
      </c>
      <c r="BF26" s="2">
        <f t="shared" si="12"/>
        <v>0</v>
      </c>
      <c r="BG26" s="2">
        <f t="shared" si="12"/>
        <v>0</v>
      </c>
      <c r="BH26" s="2">
        <f t="shared" si="12"/>
        <v>0</v>
      </c>
      <c r="BI26" s="2">
        <f t="shared" si="12"/>
        <v>0</v>
      </c>
      <c r="BJ26" s="2">
        <f t="shared" si="12"/>
        <v>0</v>
      </c>
      <c r="BK26" s="2">
        <f t="shared" si="12"/>
        <v>0</v>
      </c>
      <c r="BL26" s="2">
        <f t="shared" si="12"/>
        <v>0</v>
      </c>
      <c r="BM26" s="2">
        <f t="shared" si="12"/>
        <v>0</v>
      </c>
      <c r="BN26" s="2">
        <f t="shared" si="12"/>
        <v>0</v>
      </c>
      <c r="BO26" s="3">
        <f t="shared" si="12"/>
        <v>0</v>
      </c>
      <c r="BP26" s="3">
        <f t="shared" si="12"/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ref="CA26:DF26" si="13">CA110</f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3">
        <f t="shared" si="13"/>
        <v>0</v>
      </c>
      <c r="CI26" s="3">
        <f t="shared" si="13"/>
        <v>0</v>
      </c>
      <c r="CJ26" s="3">
        <f t="shared" si="13"/>
        <v>0</v>
      </c>
      <c r="CK26" s="3">
        <f t="shared" si="13"/>
        <v>0</v>
      </c>
      <c r="CL26" s="3">
        <f t="shared" si="13"/>
        <v>0</v>
      </c>
      <c r="CM26" s="3">
        <f t="shared" si="13"/>
        <v>0</v>
      </c>
      <c r="CN26" s="3">
        <f t="shared" si="13"/>
        <v>0</v>
      </c>
      <c r="CO26" s="3">
        <f t="shared" si="13"/>
        <v>0</v>
      </c>
      <c r="CP26" s="3">
        <f t="shared" si="13"/>
        <v>0</v>
      </c>
      <c r="CQ26" s="3">
        <f t="shared" si="13"/>
        <v>0</v>
      </c>
      <c r="CR26" s="3">
        <f t="shared" si="13"/>
        <v>0</v>
      </c>
      <c r="CS26" s="3">
        <f t="shared" si="13"/>
        <v>0</v>
      </c>
      <c r="CT26" s="3">
        <f t="shared" si="13"/>
        <v>0</v>
      </c>
      <c r="CU26" s="3">
        <f t="shared" si="13"/>
        <v>0</v>
      </c>
      <c r="CV26" s="3">
        <f t="shared" si="13"/>
        <v>0</v>
      </c>
      <c r="CW26" s="3">
        <f t="shared" si="13"/>
        <v>0</v>
      </c>
      <c r="CX26" s="3">
        <f t="shared" si="13"/>
        <v>0</v>
      </c>
      <c r="CY26" s="3">
        <f t="shared" si="13"/>
        <v>0</v>
      </c>
      <c r="CZ26" s="3">
        <f t="shared" si="13"/>
        <v>0</v>
      </c>
      <c r="DA26" s="3">
        <f t="shared" si="13"/>
        <v>0</v>
      </c>
      <c r="DB26" s="3">
        <f t="shared" si="13"/>
        <v>0</v>
      </c>
      <c r="DC26" s="3">
        <f t="shared" si="13"/>
        <v>0</v>
      </c>
      <c r="DD26" s="3">
        <f t="shared" si="13"/>
        <v>0</v>
      </c>
      <c r="DE26" s="3">
        <f t="shared" si="13"/>
        <v>0</v>
      </c>
      <c r="DF26" s="3">
        <f t="shared" si="13"/>
        <v>0</v>
      </c>
      <c r="DG26" s="3">
        <f t="shared" ref="DG26:DN26" si="14">DG110</f>
        <v>0</v>
      </c>
      <c r="DH26" s="3">
        <f t="shared" si="14"/>
        <v>0</v>
      </c>
      <c r="DI26" s="3">
        <f t="shared" si="14"/>
        <v>0</v>
      </c>
      <c r="DJ26" s="3">
        <f t="shared" si="14"/>
        <v>0</v>
      </c>
      <c r="DK26" s="3">
        <f t="shared" si="14"/>
        <v>0</v>
      </c>
      <c r="DL26" s="3">
        <f t="shared" si="14"/>
        <v>0</v>
      </c>
      <c r="DM26" s="3">
        <f t="shared" si="14"/>
        <v>0</v>
      </c>
      <c r="DN26" s="3">
        <f t="shared" si="14"/>
        <v>0</v>
      </c>
    </row>
    <row r="28" spans="1:200" x14ac:dyDescent="0.2">
      <c r="A28" s="1">
        <v>5</v>
      </c>
      <c r="B28" s="1">
        <v>1</v>
      </c>
      <c r="C28" s="1"/>
      <c r="D28" s="1">
        <f>ROW(A44)</f>
        <v>44</v>
      </c>
      <c r="E28" s="1"/>
      <c r="F28" s="1" t="s">
        <v>30</v>
      </c>
      <c r="G28" s="1" t="s">
        <v>31</v>
      </c>
      <c r="H28" s="1" t="s">
        <v>3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00" x14ac:dyDescent="0.2">
      <c r="A30" s="2">
        <v>52</v>
      </c>
      <c r="B30" s="2">
        <f t="shared" ref="B30:G30" si="15">B44</f>
        <v>1</v>
      </c>
      <c r="C30" s="2">
        <f t="shared" si="15"/>
        <v>5</v>
      </c>
      <c r="D30" s="2">
        <f t="shared" si="15"/>
        <v>28</v>
      </c>
      <c r="E30" s="2">
        <f t="shared" si="15"/>
        <v>0</v>
      </c>
      <c r="F30" s="2" t="str">
        <f t="shared" si="15"/>
        <v>Новый подраздел</v>
      </c>
      <c r="G30" s="2" t="str">
        <f t="shared" si="15"/>
        <v>Станционное оборудование</v>
      </c>
      <c r="H30" s="2"/>
      <c r="I30" s="2"/>
      <c r="J30" s="2"/>
      <c r="K30" s="2"/>
      <c r="L30" s="2"/>
      <c r="M30" s="2"/>
      <c r="N30" s="2"/>
      <c r="O30" s="2">
        <f t="shared" ref="O30:AT30" si="16">O44</f>
        <v>2471095</v>
      </c>
      <c r="P30" s="2">
        <f t="shared" si="16"/>
        <v>2471095</v>
      </c>
      <c r="Q30" s="2">
        <f t="shared" si="16"/>
        <v>0</v>
      </c>
      <c r="R30" s="2">
        <f t="shared" si="16"/>
        <v>0</v>
      </c>
      <c r="S30" s="2">
        <f t="shared" si="16"/>
        <v>0</v>
      </c>
      <c r="T30" s="2">
        <f t="shared" si="16"/>
        <v>0</v>
      </c>
      <c r="U30" s="2">
        <f t="shared" si="16"/>
        <v>0</v>
      </c>
      <c r="V30" s="2">
        <f t="shared" si="16"/>
        <v>0</v>
      </c>
      <c r="W30" s="2">
        <f t="shared" si="16"/>
        <v>0</v>
      </c>
      <c r="X30" s="2">
        <f t="shared" si="16"/>
        <v>0</v>
      </c>
      <c r="Y30" s="2">
        <f t="shared" si="16"/>
        <v>0</v>
      </c>
      <c r="Z30" s="2">
        <f t="shared" si="16"/>
        <v>0</v>
      </c>
      <c r="AA30" s="2">
        <f t="shared" si="16"/>
        <v>0</v>
      </c>
      <c r="AB30" s="2">
        <f t="shared" si="16"/>
        <v>2471095</v>
      </c>
      <c r="AC30" s="2">
        <f t="shared" si="16"/>
        <v>2471095</v>
      </c>
      <c r="AD30" s="2">
        <f t="shared" si="16"/>
        <v>0</v>
      </c>
      <c r="AE30" s="2">
        <f t="shared" si="16"/>
        <v>0</v>
      </c>
      <c r="AF30" s="2">
        <f t="shared" si="16"/>
        <v>0</v>
      </c>
      <c r="AG30" s="2">
        <f t="shared" si="16"/>
        <v>0</v>
      </c>
      <c r="AH30" s="2">
        <f t="shared" si="16"/>
        <v>0</v>
      </c>
      <c r="AI30" s="2">
        <f t="shared" si="16"/>
        <v>0</v>
      </c>
      <c r="AJ30" s="2">
        <f t="shared" si="16"/>
        <v>0</v>
      </c>
      <c r="AK30" s="2">
        <f t="shared" si="16"/>
        <v>0</v>
      </c>
      <c r="AL30" s="2">
        <f t="shared" si="16"/>
        <v>0</v>
      </c>
      <c r="AM30" s="2">
        <f t="shared" si="16"/>
        <v>0</v>
      </c>
      <c r="AN30" s="2">
        <f t="shared" si="16"/>
        <v>0</v>
      </c>
      <c r="AO30" s="2">
        <f t="shared" si="16"/>
        <v>0</v>
      </c>
      <c r="AP30" s="2">
        <f t="shared" si="16"/>
        <v>2471095</v>
      </c>
      <c r="AQ30" s="2">
        <f t="shared" si="16"/>
        <v>0</v>
      </c>
      <c r="AR30" s="2">
        <f t="shared" si="16"/>
        <v>2471095</v>
      </c>
      <c r="AS30" s="2">
        <f t="shared" si="16"/>
        <v>0</v>
      </c>
      <c r="AT30" s="2">
        <f t="shared" si="16"/>
        <v>0</v>
      </c>
      <c r="AU30" s="2">
        <f t="shared" ref="AU30:BZ30" si="17">AU44</f>
        <v>0</v>
      </c>
      <c r="AV30" s="2">
        <f t="shared" si="17"/>
        <v>0</v>
      </c>
      <c r="AW30" s="2">
        <f t="shared" si="17"/>
        <v>0</v>
      </c>
      <c r="AX30" s="2">
        <f t="shared" si="17"/>
        <v>0</v>
      </c>
      <c r="AY30" s="2">
        <f t="shared" si="17"/>
        <v>0</v>
      </c>
      <c r="AZ30" s="2">
        <f t="shared" si="17"/>
        <v>0</v>
      </c>
      <c r="BA30" s="2">
        <f t="shared" si="17"/>
        <v>0</v>
      </c>
      <c r="BB30" s="2">
        <f t="shared" si="17"/>
        <v>0</v>
      </c>
      <c r="BC30" s="2">
        <f t="shared" si="17"/>
        <v>2471095</v>
      </c>
      <c r="BD30" s="2">
        <f t="shared" si="17"/>
        <v>0</v>
      </c>
      <c r="BE30" s="2">
        <f t="shared" si="17"/>
        <v>2471095</v>
      </c>
      <c r="BF30" s="2">
        <f t="shared" si="17"/>
        <v>0</v>
      </c>
      <c r="BG30" s="2">
        <f t="shared" si="17"/>
        <v>0</v>
      </c>
      <c r="BH30" s="2">
        <f t="shared" si="17"/>
        <v>0</v>
      </c>
      <c r="BI30" s="2">
        <f t="shared" si="17"/>
        <v>0</v>
      </c>
      <c r="BJ30" s="2">
        <f t="shared" si="17"/>
        <v>0</v>
      </c>
      <c r="BK30" s="2">
        <f t="shared" si="17"/>
        <v>0</v>
      </c>
      <c r="BL30" s="2">
        <f t="shared" si="17"/>
        <v>0</v>
      </c>
      <c r="BM30" s="2">
        <f t="shared" si="17"/>
        <v>0</v>
      </c>
      <c r="BN30" s="2">
        <f t="shared" si="17"/>
        <v>0</v>
      </c>
      <c r="BO30" s="3">
        <f t="shared" si="17"/>
        <v>0</v>
      </c>
      <c r="BP30" s="3">
        <f t="shared" si="17"/>
        <v>0</v>
      </c>
      <c r="BQ30" s="3">
        <f t="shared" si="17"/>
        <v>0</v>
      </c>
      <c r="BR30" s="3">
        <f t="shared" si="17"/>
        <v>0</v>
      </c>
      <c r="BS30" s="3">
        <f t="shared" si="17"/>
        <v>0</v>
      </c>
      <c r="BT30" s="3">
        <f t="shared" si="17"/>
        <v>0</v>
      </c>
      <c r="BU30" s="3">
        <f t="shared" si="17"/>
        <v>0</v>
      </c>
      <c r="BV30" s="3">
        <f t="shared" si="17"/>
        <v>0</v>
      </c>
      <c r="BW30" s="3">
        <f t="shared" si="17"/>
        <v>0</v>
      </c>
      <c r="BX30" s="3">
        <f t="shared" si="17"/>
        <v>0</v>
      </c>
      <c r="BY30" s="3">
        <f t="shared" si="17"/>
        <v>0</v>
      </c>
      <c r="BZ30" s="3">
        <f t="shared" si="17"/>
        <v>0</v>
      </c>
      <c r="CA30" s="3">
        <f t="shared" ref="CA30:DF30" si="18">CA44</f>
        <v>0</v>
      </c>
      <c r="CB30" s="3">
        <f t="shared" si="18"/>
        <v>0</v>
      </c>
      <c r="CC30" s="3">
        <f t="shared" si="18"/>
        <v>0</v>
      </c>
      <c r="CD30" s="3">
        <f t="shared" si="18"/>
        <v>0</v>
      </c>
      <c r="CE30" s="3">
        <f t="shared" si="18"/>
        <v>0</v>
      </c>
      <c r="CF30" s="3">
        <f t="shared" si="18"/>
        <v>0</v>
      </c>
      <c r="CG30" s="3">
        <f t="shared" si="18"/>
        <v>0</v>
      </c>
      <c r="CH30" s="3">
        <f t="shared" si="18"/>
        <v>0</v>
      </c>
      <c r="CI30" s="3">
        <f t="shared" si="18"/>
        <v>0</v>
      </c>
      <c r="CJ30" s="3">
        <f t="shared" si="18"/>
        <v>0</v>
      </c>
      <c r="CK30" s="3">
        <f t="shared" si="18"/>
        <v>0</v>
      </c>
      <c r="CL30" s="3">
        <f t="shared" si="18"/>
        <v>0</v>
      </c>
      <c r="CM30" s="3">
        <f t="shared" si="18"/>
        <v>0</v>
      </c>
      <c r="CN30" s="3">
        <f t="shared" si="18"/>
        <v>0</v>
      </c>
      <c r="CO30" s="3">
        <f t="shared" si="18"/>
        <v>0</v>
      </c>
      <c r="CP30" s="3">
        <f t="shared" si="18"/>
        <v>0</v>
      </c>
      <c r="CQ30" s="3">
        <f t="shared" si="18"/>
        <v>0</v>
      </c>
      <c r="CR30" s="3">
        <f t="shared" si="18"/>
        <v>0</v>
      </c>
      <c r="CS30" s="3">
        <f t="shared" si="18"/>
        <v>0</v>
      </c>
      <c r="CT30" s="3">
        <f t="shared" si="18"/>
        <v>0</v>
      </c>
      <c r="CU30" s="3">
        <f t="shared" si="18"/>
        <v>0</v>
      </c>
      <c r="CV30" s="3">
        <f t="shared" si="18"/>
        <v>0</v>
      </c>
      <c r="CW30" s="3">
        <f t="shared" si="18"/>
        <v>0</v>
      </c>
      <c r="CX30" s="3">
        <f t="shared" si="18"/>
        <v>0</v>
      </c>
      <c r="CY30" s="3">
        <f t="shared" si="18"/>
        <v>0</v>
      </c>
      <c r="CZ30" s="3">
        <f t="shared" si="18"/>
        <v>0</v>
      </c>
      <c r="DA30" s="3">
        <f t="shared" si="18"/>
        <v>0</v>
      </c>
      <c r="DB30" s="3">
        <f t="shared" si="18"/>
        <v>0</v>
      </c>
      <c r="DC30" s="3">
        <f t="shared" si="18"/>
        <v>0</v>
      </c>
      <c r="DD30" s="3">
        <f t="shared" si="18"/>
        <v>0</v>
      </c>
      <c r="DE30" s="3">
        <f t="shared" si="18"/>
        <v>0</v>
      </c>
      <c r="DF30" s="3">
        <f t="shared" si="18"/>
        <v>0</v>
      </c>
      <c r="DG30" s="3">
        <f t="shared" ref="DG30:DN30" si="19">DG44</f>
        <v>0</v>
      </c>
      <c r="DH30" s="3">
        <f t="shared" si="19"/>
        <v>0</v>
      </c>
      <c r="DI30" s="3">
        <f t="shared" si="19"/>
        <v>0</v>
      </c>
      <c r="DJ30" s="3">
        <f t="shared" si="19"/>
        <v>0</v>
      </c>
      <c r="DK30" s="3">
        <f t="shared" si="19"/>
        <v>0</v>
      </c>
      <c r="DL30" s="3">
        <f t="shared" si="19"/>
        <v>0</v>
      </c>
      <c r="DM30" s="3">
        <f t="shared" si="19"/>
        <v>0</v>
      </c>
      <c r="DN30" s="3">
        <f t="shared" si="19"/>
        <v>0</v>
      </c>
    </row>
    <row r="32" spans="1:200" x14ac:dyDescent="0.2">
      <c r="A32">
        <v>17</v>
      </c>
      <c r="B32">
        <v>1</v>
      </c>
      <c r="E32" t="s">
        <v>32</v>
      </c>
      <c r="F32" t="s">
        <v>1817</v>
      </c>
      <c r="G32" t="s">
        <v>33</v>
      </c>
      <c r="H32" t="s">
        <v>3</v>
      </c>
      <c r="I32">
        <v>33</v>
      </c>
      <c r="J32">
        <v>0</v>
      </c>
      <c r="O32">
        <f t="shared" ref="O32:O42" si="20">ROUND(CP32,0)</f>
        <v>358182</v>
      </c>
      <c r="P32">
        <f t="shared" ref="P32:P42" si="21">ROUND(CQ32*I32,0)</f>
        <v>358182</v>
      </c>
      <c r="Q32">
        <f t="shared" ref="Q32:Q42" si="22">ROUND(CR32*I32,0)</f>
        <v>0</v>
      </c>
      <c r="R32">
        <f t="shared" ref="R32:R42" si="23">ROUND(CS32*I32,0)</f>
        <v>0</v>
      </c>
      <c r="S32">
        <f t="shared" ref="S32:S42" si="24">ROUND(CT32*I32,0)</f>
        <v>0</v>
      </c>
      <c r="T32">
        <f t="shared" ref="T32:T42" si="25">ROUND(CU32*I32,0)</f>
        <v>0</v>
      </c>
      <c r="U32">
        <f t="shared" ref="U32:U42" si="26">CV32*I32</f>
        <v>0</v>
      </c>
      <c r="V32">
        <f t="shared" ref="V32:V42" si="27">CW32*I32</f>
        <v>0</v>
      </c>
      <c r="W32">
        <f t="shared" ref="W32:W42" si="28">ROUND(CX32*I32,0)</f>
        <v>0</v>
      </c>
      <c r="X32">
        <f t="shared" ref="X32:X42" si="29">ROUND(CY32,0)</f>
        <v>0</v>
      </c>
      <c r="Y32">
        <f t="shared" ref="Y32:Y42" si="30">ROUND(CZ32,0)</f>
        <v>0</v>
      </c>
      <c r="AA32">
        <v>23982063</v>
      </c>
      <c r="AB32">
        <f t="shared" ref="AB32:AB42" si="31">ROUND((AC32+AD32+AF32),0)</f>
        <v>10854</v>
      </c>
      <c r="AC32">
        <f t="shared" ref="AC32:AC42" si="32">ROUND(((ES32*1.042)),0)</f>
        <v>10854</v>
      </c>
      <c r="AD32">
        <f t="shared" ref="AD32:AD42" si="33">ROUND((ET32),0)</f>
        <v>0</v>
      </c>
      <c r="AE32">
        <f t="shared" ref="AE32:AE42" si="34">ROUND((EU32),0)</f>
        <v>0</v>
      </c>
      <c r="AF32">
        <f t="shared" ref="AF32:AF42" si="35">ROUND((EV32),0)</f>
        <v>0</v>
      </c>
      <c r="AG32">
        <f t="shared" ref="AG32:AG42" si="36">ROUND((AP32),0)</f>
        <v>0</v>
      </c>
      <c r="AH32">
        <f t="shared" ref="AH32:AH42" si="37">(EW32)</f>
        <v>0</v>
      </c>
      <c r="AI32">
        <f t="shared" ref="AI32:AI42" si="38">(EX32)</f>
        <v>0</v>
      </c>
      <c r="AJ32">
        <f t="shared" ref="AJ32:AJ42" si="39">ROUND((AS32),0)</f>
        <v>0</v>
      </c>
      <c r="AK32">
        <v>10416.6</v>
      </c>
      <c r="AL32">
        <v>10416.6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3</v>
      </c>
      <c r="BI32">
        <v>3</v>
      </c>
      <c r="BJ32" t="s">
        <v>3</v>
      </c>
      <c r="BM32">
        <v>600001</v>
      </c>
      <c r="BN32">
        <v>0</v>
      </c>
      <c r="BO32" t="s">
        <v>3</v>
      </c>
      <c r="BP32">
        <v>0</v>
      </c>
      <c r="BQ32">
        <v>5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0</v>
      </c>
      <c r="CA32">
        <v>0</v>
      </c>
      <c r="CF32">
        <v>0</v>
      </c>
      <c r="CG32">
        <v>0</v>
      </c>
      <c r="CM32">
        <v>0</v>
      </c>
      <c r="CN32" t="s">
        <v>34</v>
      </c>
      <c r="CO32">
        <v>0</v>
      </c>
      <c r="CP32">
        <f t="shared" ref="CP32:CP42" si="40">(P32+Q32+S32)</f>
        <v>358182</v>
      </c>
      <c r="CQ32">
        <f t="shared" ref="CQ32:CQ42" si="41">AC32*BC32</f>
        <v>10854</v>
      </c>
      <c r="CR32">
        <f t="shared" ref="CR32:CR42" si="42">AD32*BB32</f>
        <v>0</v>
      </c>
      <c r="CS32">
        <f t="shared" ref="CS32:CS42" si="43">AE32*BS32</f>
        <v>0</v>
      </c>
      <c r="CT32">
        <f t="shared" ref="CT32:CT42" si="44">AF32*BA32</f>
        <v>0</v>
      </c>
      <c r="CU32">
        <f t="shared" ref="CU32:CU42" si="45">AG32</f>
        <v>0</v>
      </c>
      <c r="CV32">
        <f t="shared" ref="CV32:CV42" si="46">AH32</f>
        <v>0</v>
      </c>
      <c r="CW32">
        <f t="shared" ref="CW32:CW42" si="47">AI32</f>
        <v>0</v>
      </c>
      <c r="CX32">
        <f t="shared" ref="CX32:CX42" si="48">AJ32</f>
        <v>0</v>
      </c>
      <c r="CY32">
        <f t="shared" ref="CY32:CY37" si="49">(((S32+R32)*AT32)/100)</f>
        <v>0</v>
      </c>
      <c r="CZ32">
        <f t="shared" ref="CZ32:CZ37" si="50">(((S32+R32)*AU32)/100)</f>
        <v>0</v>
      </c>
      <c r="DC32" t="s">
        <v>3</v>
      </c>
      <c r="DD32" t="s">
        <v>35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EE32">
        <v>20573217</v>
      </c>
      <c r="EF32">
        <v>5</v>
      </c>
      <c r="EG32" t="s">
        <v>36</v>
      </c>
      <c r="EH32">
        <v>0</v>
      </c>
      <c r="EI32" t="s">
        <v>3</v>
      </c>
      <c r="EJ32">
        <v>3</v>
      </c>
      <c r="EK32">
        <v>600001</v>
      </c>
      <c r="EL32" t="s">
        <v>37</v>
      </c>
      <c r="EM32" t="s">
        <v>38</v>
      </c>
      <c r="EO32" t="s">
        <v>3</v>
      </c>
      <c r="EQ32">
        <v>256</v>
      </c>
      <c r="ER32">
        <v>0</v>
      </c>
      <c r="ES32">
        <v>10416.6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Q32">
        <v>0</v>
      </c>
      <c r="FR32">
        <f t="shared" ref="FR32:FR42" si="51">ROUND(IF(AND(BH32=3,BI32=3),P32,0),0)</f>
        <v>358182</v>
      </c>
      <c r="FS32">
        <v>0</v>
      </c>
      <c r="FX32">
        <v>0</v>
      </c>
      <c r="FY32">
        <v>0</v>
      </c>
      <c r="GA32" t="s">
        <v>39</v>
      </c>
      <c r="GG32">
        <v>2</v>
      </c>
      <c r="GH32">
        <v>0</v>
      </c>
      <c r="GI32">
        <v>-2</v>
      </c>
      <c r="GJ32">
        <v>0</v>
      </c>
      <c r="GK32">
        <f>ROUND(R32*(R12)/100,0)</f>
        <v>0</v>
      </c>
      <c r="GL32">
        <f t="shared" ref="GL32:GL42" si="52">ROUND(IF(AND(BH32=3,BI32=3,FS32&lt;&gt;0),P32,0),0)</f>
        <v>0</v>
      </c>
      <c r="GM32">
        <f t="shared" ref="GM32:GM42" si="53">O32+X32+Y32</f>
        <v>358182</v>
      </c>
      <c r="GN32">
        <f t="shared" ref="GN32:GN42" si="54">ROUND(IF(OR(BI32=0,BI32=1),O32+X32+Y32,0),0)</f>
        <v>0</v>
      </c>
      <c r="GO32">
        <f t="shared" ref="GO32:GO42" si="55">ROUND(IF(BI32=2,O32+X32+Y32,0),0)</f>
        <v>0</v>
      </c>
      <c r="GP32">
        <f t="shared" ref="GP32:GP42" si="56">ROUND(IF(BI32=4,O32+X32+Y32,0),0)</f>
        <v>0</v>
      </c>
      <c r="GR32">
        <v>0</v>
      </c>
    </row>
    <row r="33" spans="1:200" x14ac:dyDescent="0.2">
      <c r="A33">
        <v>17</v>
      </c>
      <c r="B33">
        <v>1</v>
      </c>
      <c r="E33" t="s">
        <v>40</v>
      </c>
      <c r="F33" t="s">
        <v>1817</v>
      </c>
      <c r="G33" t="s">
        <v>41</v>
      </c>
      <c r="H33" t="s">
        <v>3</v>
      </c>
      <c r="I33">
        <v>33</v>
      </c>
      <c r="J33">
        <v>0</v>
      </c>
      <c r="O33">
        <f t="shared" si="20"/>
        <v>113355</v>
      </c>
      <c r="P33">
        <f t="shared" si="21"/>
        <v>113355</v>
      </c>
      <c r="Q33">
        <f t="shared" si="22"/>
        <v>0</v>
      </c>
      <c r="R33">
        <f t="shared" si="23"/>
        <v>0</v>
      </c>
      <c r="S33">
        <f t="shared" si="24"/>
        <v>0</v>
      </c>
      <c r="T33">
        <f t="shared" si="25"/>
        <v>0</v>
      </c>
      <c r="U33">
        <f t="shared" si="26"/>
        <v>0</v>
      </c>
      <c r="V33">
        <f t="shared" si="27"/>
        <v>0</v>
      </c>
      <c r="W33">
        <f t="shared" si="28"/>
        <v>0</v>
      </c>
      <c r="X33">
        <f t="shared" si="29"/>
        <v>0</v>
      </c>
      <c r="Y33">
        <f t="shared" si="30"/>
        <v>0</v>
      </c>
      <c r="AA33">
        <v>23982063</v>
      </c>
      <c r="AB33">
        <f t="shared" si="31"/>
        <v>3435</v>
      </c>
      <c r="AC33">
        <f t="shared" si="32"/>
        <v>3435</v>
      </c>
      <c r="AD33">
        <f t="shared" si="33"/>
        <v>0</v>
      </c>
      <c r="AE33">
        <f t="shared" si="34"/>
        <v>0</v>
      </c>
      <c r="AF33">
        <f t="shared" si="35"/>
        <v>0</v>
      </c>
      <c r="AG33">
        <f t="shared" si="36"/>
        <v>0</v>
      </c>
      <c r="AH33">
        <f t="shared" si="37"/>
        <v>0</v>
      </c>
      <c r="AI33">
        <f t="shared" si="38"/>
        <v>0</v>
      </c>
      <c r="AJ33">
        <f t="shared" si="39"/>
        <v>0</v>
      </c>
      <c r="AK33">
        <v>3296.9</v>
      </c>
      <c r="AL33">
        <v>3296.9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3</v>
      </c>
      <c r="BJ33" t="s">
        <v>3</v>
      </c>
      <c r="BM33">
        <v>600001</v>
      </c>
      <c r="BN33">
        <v>0</v>
      </c>
      <c r="BO33" t="s">
        <v>3</v>
      </c>
      <c r="BP33">
        <v>0</v>
      </c>
      <c r="BQ33">
        <v>5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F33">
        <v>0</v>
      </c>
      <c r="CG33">
        <v>0</v>
      </c>
      <c r="CM33">
        <v>0</v>
      </c>
      <c r="CN33" t="s">
        <v>34</v>
      </c>
      <c r="CO33">
        <v>0</v>
      </c>
      <c r="CP33">
        <f t="shared" si="40"/>
        <v>113355</v>
      </c>
      <c r="CQ33">
        <f t="shared" si="41"/>
        <v>3435</v>
      </c>
      <c r="CR33">
        <f t="shared" si="42"/>
        <v>0</v>
      </c>
      <c r="CS33">
        <f t="shared" si="43"/>
        <v>0</v>
      </c>
      <c r="CT33">
        <f t="shared" si="44"/>
        <v>0</v>
      </c>
      <c r="CU33">
        <f t="shared" si="45"/>
        <v>0</v>
      </c>
      <c r="CV33">
        <f t="shared" si="46"/>
        <v>0</v>
      </c>
      <c r="CW33">
        <f t="shared" si="47"/>
        <v>0</v>
      </c>
      <c r="CX33">
        <f t="shared" si="48"/>
        <v>0</v>
      </c>
      <c r="CY33">
        <f t="shared" si="49"/>
        <v>0</v>
      </c>
      <c r="CZ33">
        <f t="shared" si="50"/>
        <v>0</v>
      </c>
      <c r="DC33" t="s">
        <v>3</v>
      </c>
      <c r="DD33" t="s">
        <v>35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EE33">
        <v>20573217</v>
      </c>
      <c r="EF33">
        <v>5</v>
      </c>
      <c r="EG33" t="s">
        <v>36</v>
      </c>
      <c r="EH33">
        <v>0</v>
      </c>
      <c r="EI33" t="s">
        <v>3</v>
      </c>
      <c r="EJ33">
        <v>3</v>
      </c>
      <c r="EK33">
        <v>600001</v>
      </c>
      <c r="EL33" t="s">
        <v>37</v>
      </c>
      <c r="EM33" t="s">
        <v>38</v>
      </c>
      <c r="EO33" t="s">
        <v>3</v>
      </c>
      <c r="EQ33">
        <v>256</v>
      </c>
      <c r="ER33">
        <v>0</v>
      </c>
      <c r="ES33">
        <v>3296.9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Q33">
        <v>0</v>
      </c>
      <c r="FR33">
        <f t="shared" si="51"/>
        <v>113355</v>
      </c>
      <c r="FS33">
        <v>0</v>
      </c>
      <c r="FX33">
        <v>0</v>
      </c>
      <c r="FY33">
        <v>0</v>
      </c>
      <c r="GA33" t="s">
        <v>42</v>
      </c>
      <c r="GG33">
        <v>2</v>
      </c>
      <c r="GH33">
        <v>0</v>
      </c>
      <c r="GI33">
        <v>-2</v>
      </c>
      <c r="GJ33">
        <v>0</v>
      </c>
      <c r="GK33">
        <f>ROUND(R33*(R12)/100,0)</f>
        <v>0</v>
      </c>
      <c r="GL33">
        <f t="shared" si="52"/>
        <v>0</v>
      </c>
      <c r="GM33">
        <f t="shared" si="53"/>
        <v>113355</v>
      </c>
      <c r="GN33">
        <f t="shared" si="54"/>
        <v>0</v>
      </c>
      <c r="GO33">
        <f t="shared" si="55"/>
        <v>0</v>
      </c>
      <c r="GP33">
        <f t="shared" si="56"/>
        <v>0</v>
      </c>
      <c r="GR33">
        <v>0</v>
      </c>
    </row>
    <row r="34" spans="1:200" x14ac:dyDescent="0.2">
      <c r="A34">
        <v>17</v>
      </c>
      <c r="B34">
        <v>1</v>
      </c>
      <c r="E34" t="s">
        <v>43</v>
      </c>
      <c r="F34" t="s">
        <v>1817</v>
      </c>
      <c r="G34" t="s">
        <v>44</v>
      </c>
      <c r="H34" t="s">
        <v>3</v>
      </c>
      <c r="I34">
        <v>33</v>
      </c>
      <c r="J34">
        <v>0</v>
      </c>
      <c r="O34">
        <f t="shared" si="20"/>
        <v>90189</v>
      </c>
      <c r="P34">
        <f t="shared" si="21"/>
        <v>90189</v>
      </c>
      <c r="Q34">
        <f t="shared" si="22"/>
        <v>0</v>
      </c>
      <c r="R34">
        <f t="shared" si="23"/>
        <v>0</v>
      </c>
      <c r="S34">
        <f t="shared" si="24"/>
        <v>0</v>
      </c>
      <c r="T34">
        <f t="shared" si="25"/>
        <v>0</v>
      </c>
      <c r="U34">
        <f t="shared" si="26"/>
        <v>0</v>
      </c>
      <c r="V34">
        <f t="shared" si="27"/>
        <v>0</v>
      </c>
      <c r="W34">
        <f t="shared" si="28"/>
        <v>0</v>
      </c>
      <c r="X34">
        <f t="shared" si="29"/>
        <v>0</v>
      </c>
      <c r="Y34">
        <f t="shared" si="30"/>
        <v>0</v>
      </c>
      <c r="AA34">
        <v>23982063</v>
      </c>
      <c r="AB34">
        <f t="shared" si="31"/>
        <v>2733</v>
      </c>
      <c r="AC34">
        <f t="shared" si="32"/>
        <v>2733</v>
      </c>
      <c r="AD34">
        <f t="shared" si="33"/>
        <v>0</v>
      </c>
      <c r="AE34">
        <f t="shared" si="34"/>
        <v>0</v>
      </c>
      <c r="AF34">
        <f t="shared" si="35"/>
        <v>0</v>
      </c>
      <c r="AG34">
        <f t="shared" si="36"/>
        <v>0</v>
      </c>
      <c r="AH34">
        <f t="shared" si="37"/>
        <v>0</v>
      </c>
      <c r="AI34">
        <f t="shared" si="38"/>
        <v>0</v>
      </c>
      <c r="AJ34">
        <f t="shared" si="39"/>
        <v>0</v>
      </c>
      <c r="AK34">
        <v>2622.37</v>
      </c>
      <c r="AL34">
        <v>2622.37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3</v>
      </c>
      <c r="BI34">
        <v>3</v>
      </c>
      <c r="BJ34" t="s">
        <v>3</v>
      </c>
      <c r="BM34">
        <v>600001</v>
      </c>
      <c r="BN34">
        <v>0</v>
      </c>
      <c r="BO34" t="s">
        <v>3</v>
      </c>
      <c r="BP34">
        <v>0</v>
      </c>
      <c r="BQ34">
        <v>5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0</v>
      </c>
      <c r="CA34">
        <v>0</v>
      </c>
      <c r="CF34">
        <v>0</v>
      </c>
      <c r="CG34">
        <v>0</v>
      </c>
      <c r="CM34">
        <v>0</v>
      </c>
      <c r="CN34" t="s">
        <v>34</v>
      </c>
      <c r="CO34">
        <v>0</v>
      </c>
      <c r="CP34">
        <f t="shared" si="40"/>
        <v>90189</v>
      </c>
      <c r="CQ34">
        <f t="shared" si="41"/>
        <v>2733</v>
      </c>
      <c r="CR34">
        <f t="shared" si="42"/>
        <v>0</v>
      </c>
      <c r="CS34">
        <f t="shared" si="43"/>
        <v>0</v>
      </c>
      <c r="CT34">
        <f t="shared" si="44"/>
        <v>0</v>
      </c>
      <c r="CU34">
        <f t="shared" si="45"/>
        <v>0</v>
      </c>
      <c r="CV34">
        <f t="shared" si="46"/>
        <v>0</v>
      </c>
      <c r="CW34">
        <f t="shared" si="47"/>
        <v>0</v>
      </c>
      <c r="CX34">
        <f t="shared" si="48"/>
        <v>0</v>
      </c>
      <c r="CY34">
        <f t="shared" si="49"/>
        <v>0</v>
      </c>
      <c r="CZ34">
        <f t="shared" si="50"/>
        <v>0</v>
      </c>
      <c r="DC34" t="s">
        <v>3</v>
      </c>
      <c r="DD34" t="s">
        <v>35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EE34">
        <v>20573217</v>
      </c>
      <c r="EF34">
        <v>5</v>
      </c>
      <c r="EG34" t="s">
        <v>36</v>
      </c>
      <c r="EH34">
        <v>0</v>
      </c>
      <c r="EI34" t="s">
        <v>3</v>
      </c>
      <c r="EJ34">
        <v>3</v>
      </c>
      <c r="EK34">
        <v>600001</v>
      </c>
      <c r="EL34" t="s">
        <v>37</v>
      </c>
      <c r="EM34" t="s">
        <v>38</v>
      </c>
      <c r="EO34" t="s">
        <v>3</v>
      </c>
      <c r="EQ34">
        <v>256</v>
      </c>
      <c r="ER34">
        <v>0</v>
      </c>
      <c r="ES34">
        <v>2622.37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Q34">
        <v>0</v>
      </c>
      <c r="FR34">
        <f t="shared" si="51"/>
        <v>90189</v>
      </c>
      <c r="FS34">
        <v>0</v>
      </c>
      <c r="FX34">
        <v>0</v>
      </c>
      <c r="FY34">
        <v>0</v>
      </c>
      <c r="GA34" t="s">
        <v>45</v>
      </c>
      <c r="GG34">
        <v>2</v>
      </c>
      <c r="GH34">
        <v>0</v>
      </c>
      <c r="GI34">
        <v>-2</v>
      </c>
      <c r="GJ34">
        <v>0</v>
      </c>
      <c r="GK34">
        <f>ROUND(R34*(R12)/100,0)</f>
        <v>0</v>
      </c>
      <c r="GL34">
        <f t="shared" si="52"/>
        <v>0</v>
      </c>
      <c r="GM34">
        <f t="shared" si="53"/>
        <v>90189</v>
      </c>
      <c r="GN34">
        <f t="shared" si="54"/>
        <v>0</v>
      </c>
      <c r="GO34">
        <f t="shared" si="55"/>
        <v>0</v>
      </c>
      <c r="GP34">
        <f t="shared" si="56"/>
        <v>0</v>
      </c>
      <c r="GR34">
        <v>0</v>
      </c>
    </row>
    <row r="35" spans="1:200" x14ac:dyDescent="0.2">
      <c r="A35">
        <v>17</v>
      </c>
      <c r="B35">
        <v>1</v>
      </c>
      <c r="E35" t="s">
        <v>46</v>
      </c>
      <c r="F35" t="s">
        <v>1817</v>
      </c>
      <c r="G35" t="s">
        <v>47</v>
      </c>
      <c r="H35" t="s">
        <v>3</v>
      </c>
      <c r="I35">
        <v>33</v>
      </c>
      <c r="J35">
        <v>0</v>
      </c>
      <c r="O35">
        <f t="shared" si="20"/>
        <v>13266</v>
      </c>
      <c r="P35">
        <f t="shared" si="21"/>
        <v>13266</v>
      </c>
      <c r="Q35">
        <f t="shared" si="22"/>
        <v>0</v>
      </c>
      <c r="R35">
        <f t="shared" si="23"/>
        <v>0</v>
      </c>
      <c r="S35">
        <f t="shared" si="24"/>
        <v>0</v>
      </c>
      <c r="T35">
        <f t="shared" si="25"/>
        <v>0</v>
      </c>
      <c r="U35">
        <f t="shared" si="26"/>
        <v>0</v>
      </c>
      <c r="V35">
        <f t="shared" si="27"/>
        <v>0</v>
      </c>
      <c r="W35">
        <f t="shared" si="28"/>
        <v>0</v>
      </c>
      <c r="X35">
        <f t="shared" si="29"/>
        <v>0</v>
      </c>
      <c r="Y35">
        <f t="shared" si="30"/>
        <v>0</v>
      </c>
      <c r="AA35">
        <v>23982063</v>
      </c>
      <c r="AB35">
        <f t="shared" si="31"/>
        <v>402</v>
      </c>
      <c r="AC35">
        <f t="shared" si="32"/>
        <v>402</v>
      </c>
      <c r="AD35">
        <f t="shared" si="33"/>
        <v>0</v>
      </c>
      <c r="AE35">
        <f t="shared" si="34"/>
        <v>0</v>
      </c>
      <c r="AF35">
        <f t="shared" si="35"/>
        <v>0</v>
      </c>
      <c r="AG35">
        <f t="shared" si="36"/>
        <v>0</v>
      </c>
      <c r="AH35">
        <f t="shared" si="37"/>
        <v>0</v>
      </c>
      <c r="AI35">
        <f t="shared" si="38"/>
        <v>0</v>
      </c>
      <c r="AJ35">
        <f t="shared" si="39"/>
        <v>0</v>
      </c>
      <c r="AK35">
        <v>385.45</v>
      </c>
      <c r="AL35">
        <v>385.45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3</v>
      </c>
      <c r="BJ35" t="s">
        <v>3</v>
      </c>
      <c r="BM35">
        <v>600001</v>
      </c>
      <c r="BN35">
        <v>0</v>
      </c>
      <c r="BO35" t="s">
        <v>3</v>
      </c>
      <c r="BP35">
        <v>0</v>
      </c>
      <c r="BQ35">
        <v>5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F35">
        <v>0</v>
      </c>
      <c r="CG35">
        <v>0</v>
      </c>
      <c r="CM35">
        <v>0</v>
      </c>
      <c r="CN35" t="s">
        <v>34</v>
      </c>
      <c r="CO35">
        <v>0</v>
      </c>
      <c r="CP35">
        <f t="shared" si="40"/>
        <v>13266</v>
      </c>
      <c r="CQ35">
        <f t="shared" si="41"/>
        <v>402</v>
      </c>
      <c r="CR35">
        <f t="shared" si="42"/>
        <v>0</v>
      </c>
      <c r="CS35">
        <f t="shared" si="43"/>
        <v>0</v>
      </c>
      <c r="CT35">
        <f t="shared" si="44"/>
        <v>0</v>
      </c>
      <c r="CU35">
        <f t="shared" si="45"/>
        <v>0</v>
      </c>
      <c r="CV35">
        <f t="shared" si="46"/>
        <v>0</v>
      </c>
      <c r="CW35">
        <f t="shared" si="47"/>
        <v>0</v>
      </c>
      <c r="CX35">
        <f t="shared" si="48"/>
        <v>0</v>
      </c>
      <c r="CY35">
        <f t="shared" si="49"/>
        <v>0</v>
      </c>
      <c r="CZ35">
        <f t="shared" si="50"/>
        <v>0</v>
      </c>
      <c r="DC35" t="s">
        <v>3</v>
      </c>
      <c r="DD35" t="s">
        <v>35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EE35">
        <v>20573217</v>
      </c>
      <c r="EF35">
        <v>5</v>
      </c>
      <c r="EG35" t="s">
        <v>36</v>
      </c>
      <c r="EH35">
        <v>0</v>
      </c>
      <c r="EI35" t="s">
        <v>3</v>
      </c>
      <c r="EJ35">
        <v>3</v>
      </c>
      <c r="EK35">
        <v>600001</v>
      </c>
      <c r="EL35" t="s">
        <v>37</v>
      </c>
      <c r="EM35" t="s">
        <v>38</v>
      </c>
      <c r="EO35" t="s">
        <v>3</v>
      </c>
      <c r="EQ35">
        <v>256</v>
      </c>
      <c r="ER35">
        <v>0</v>
      </c>
      <c r="ES35">
        <v>385.45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Q35">
        <v>0</v>
      </c>
      <c r="FR35">
        <f t="shared" si="51"/>
        <v>13266</v>
      </c>
      <c r="FS35">
        <v>0</v>
      </c>
      <c r="FX35">
        <v>0</v>
      </c>
      <c r="FY35">
        <v>0</v>
      </c>
      <c r="GA35" t="s">
        <v>48</v>
      </c>
      <c r="GG35">
        <v>2</v>
      </c>
      <c r="GH35">
        <v>0</v>
      </c>
      <c r="GI35">
        <v>-2</v>
      </c>
      <c r="GJ35">
        <v>0</v>
      </c>
      <c r="GK35">
        <f>ROUND(R35*(R12)/100,0)</f>
        <v>0</v>
      </c>
      <c r="GL35">
        <f t="shared" si="52"/>
        <v>0</v>
      </c>
      <c r="GM35">
        <f t="shared" si="53"/>
        <v>13266</v>
      </c>
      <c r="GN35">
        <f t="shared" si="54"/>
        <v>0</v>
      </c>
      <c r="GO35">
        <f t="shared" si="55"/>
        <v>0</v>
      </c>
      <c r="GP35">
        <f t="shared" si="56"/>
        <v>0</v>
      </c>
      <c r="GR35">
        <v>0</v>
      </c>
    </row>
    <row r="36" spans="1:200" x14ac:dyDescent="0.2">
      <c r="A36">
        <v>17</v>
      </c>
      <c r="B36">
        <v>1</v>
      </c>
      <c r="E36" t="s">
        <v>49</v>
      </c>
      <c r="F36" t="s">
        <v>1817</v>
      </c>
      <c r="G36" t="s">
        <v>50</v>
      </c>
      <c r="H36" t="s">
        <v>3</v>
      </c>
      <c r="I36">
        <v>98</v>
      </c>
      <c r="J36">
        <v>0</v>
      </c>
      <c r="O36">
        <f t="shared" si="20"/>
        <v>853972</v>
      </c>
      <c r="P36">
        <f t="shared" si="21"/>
        <v>853972</v>
      </c>
      <c r="Q36">
        <f t="shared" si="22"/>
        <v>0</v>
      </c>
      <c r="R36">
        <f t="shared" si="23"/>
        <v>0</v>
      </c>
      <c r="S36">
        <f t="shared" si="24"/>
        <v>0</v>
      </c>
      <c r="T36">
        <f t="shared" si="25"/>
        <v>0</v>
      </c>
      <c r="U36">
        <f t="shared" si="26"/>
        <v>0</v>
      </c>
      <c r="V36">
        <f t="shared" si="27"/>
        <v>0</v>
      </c>
      <c r="W36">
        <f t="shared" si="28"/>
        <v>0</v>
      </c>
      <c r="X36">
        <f t="shared" si="29"/>
        <v>0</v>
      </c>
      <c r="Y36">
        <f t="shared" si="30"/>
        <v>0</v>
      </c>
      <c r="AA36">
        <v>23982063</v>
      </c>
      <c r="AB36">
        <f t="shared" si="31"/>
        <v>8714</v>
      </c>
      <c r="AC36">
        <f t="shared" si="32"/>
        <v>8714</v>
      </c>
      <c r="AD36">
        <f t="shared" si="33"/>
        <v>0</v>
      </c>
      <c r="AE36">
        <f t="shared" si="34"/>
        <v>0</v>
      </c>
      <c r="AF36">
        <f t="shared" si="35"/>
        <v>0</v>
      </c>
      <c r="AG36">
        <f t="shared" si="36"/>
        <v>0</v>
      </c>
      <c r="AH36">
        <f t="shared" si="37"/>
        <v>0</v>
      </c>
      <c r="AI36">
        <f t="shared" si="38"/>
        <v>0</v>
      </c>
      <c r="AJ36">
        <f t="shared" si="39"/>
        <v>0</v>
      </c>
      <c r="AK36">
        <v>8362.3700000000008</v>
      </c>
      <c r="AL36">
        <v>8362.3700000000008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3</v>
      </c>
      <c r="BJ36" t="s">
        <v>3</v>
      </c>
      <c r="BM36">
        <v>600001</v>
      </c>
      <c r="BN36">
        <v>0</v>
      </c>
      <c r="BO36" t="s">
        <v>3</v>
      </c>
      <c r="BP36">
        <v>0</v>
      </c>
      <c r="BQ36">
        <v>5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F36">
        <v>0</v>
      </c>
      <c r="CG36">
        <v>0</v>
      </c>
      <c r="CM36">
        <v>0</v>
      </c>
      <c r="CN36" t="s">
        <v>34</v>
      </c>
      <c r="CO36">
        <v>0</v>
      </c>
      <c r="CP36">
        <f t="shared" si="40"/>
        <v>853972</v>
      </c>
      <c r="CQ36">
        <f t="shared" si="41"/>
        <v>8714</v>
      </c>
      <c r="CR36">
        <f t="shared" si="42"/>
        <v>0</v>
      </c>
      <c r="CS36">
        <f t="shared" si="43"/>
        <v>0</v>
      </c>
      <c r="CT36">
        <f t="shared" si="44"/>
        <v>0</v>
      </c>
      <c r="CU36">
        <f t="shared" si="45"/>
        <v>0</v>
      </c>
      <c r="CV36">
        <f t="shared" si="46"/>
        <v>0</v>
      </c>
      <c r="CW36">
        <f t="shared" si="47"/>
        <v>0</v>
      </c>
      <c r="CX36">
        <f t="shared" si="48"/>
        <v>0</v>
      </c>
      <c r="CY36">
        <f t="shared" si="49"/>
        <v>0</v>
      </c>
      <c r="CZ36">
        <f t="shared" si="50"/>
        <v>0</v>
      </c>
      <c r="DC36" t="s">
        <v>3</v>
      </c>
      <c r="DD36" t="s">
        <v>35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EE36">
        <v>20573217</v>
      </c>
      <c r="EF36">
        <v>5</v>
      </c>
      <c r="EG36" t="s">
        <v>36</v>
      </c>
      <c r="EH36">
        <v>0</v>
      </c>
      <c r="EI36" t="s">
        <v>3</v>
      </c>
      <c r="EJ36">
        <v>3</v>
      </c>
      <c r="EK36">
        <v>600001</v>
      </c>
      <c r="EL36" t="s">
        <v>37</v>
      </c>
      <c r="EM36" t="s">
        <v>38</v>
      </c>
      <c r="EO36" t="s">
        <v>3</v>
      </c>
      <c r="EQ36">
        <v>256</v>
      </c>
      <c r="ER36">
        <v>0</v>
      </c>
      <c r="ES36">
        <v>8362.3700000000008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Q36">
        <v>0</v>
      </c>
      <c r="FR36">
        <f t="shared" si="51"/>
        <v>853972</v>
      </c>
      <c r="FS36">
        <v>0</v>
      </c>
      <c r="FX36">
        <v>0</v>
      </c>
      <c r="FY36">
        <v>0</v>
      </c>
      <c r="GA36" t="s">
        <v>51</v>
      </c>
      <c r="GG36">
        <v>2</v>
      </c>
      <c r="GH36">
        <v>0</v>
      </c>
      <c r="GI36">
        <v>-2</v>
      </c>
      <c r="GJ36">
        <v>0</v>
      </c>
      <c r="GK36">
        <f>ROUND(R36*(R12)/100,0)</f>
        <v>0</v>
      </c>
      <c r="GL36">
        <f t="shared" si="52"/>
        <v>0</v>
      </c>
      <c r="GM36">
        <f t="shared" si="53"/>
        <v>853972</v>
      </c>
      <c r="GN36">
        <f t="shared" si="54"/>
        <v>0</v>
      </c>
      <c r="GO36">
        <f t="shared" si="55"/>
        <v>0</v>
      </c>
      <c r="GP36">
        <f t="shared" si="56"/>
        <v>0</v>
      </c>
      <c r="GR36">
        <v>0</v>
      </c>
    </row>
    <row r="37" spans="1:200" x14ac:dyDescent="0.2">
      <c r="A37">
        <v>17</v>
      </c>
      <c r="B37">
        <v>1</v>
      </c>
      <c r="E37" t="s">
        <v>52</v>
      </c>
      <c r="F37" t="s">
        <v>1817</v>
      </c>
      <c r="G37" t="s">
        <v>53</v>
      </c>
      <c r="H37" t="s">
        <v>3</v>
      </c>
      <c r="I37">
        <v>1</v>
      </c>
      <c r="J37">
        <v>0</v>
      </c>
      <c r="O37">
        <f t="shared" si="20"/>
        <v>43115</v>
      </c>
      <c r="P37">
        <f t="shared" si="21"/>
        <v>43115</v>
      </c>
      <c r="Q37">
        <f t="shared" si="22"/>
        <v>0</v>
      </c>
      <c r="R37">
        <f t="shared" si="23"/>
        <v>0</v>
      </c>
      <c r="S37">
        <f t="shared" si="24"/>
        <v>0</v>
      </c>
      <c r="T37">
        <f t="shared" si="25"/>
        <v>0</v>
      </c>
      <c r="U37">
        <f t="shared" si="26"/>
        <v>0</v>
      </c>
      <c r="V37">
        <f t="shared" si="27"/>
        <v>0</v>
      </c>
      <c r="W37">
        <f t="shared" si="28"/>
        <v>0</v>
      </c>
      <c r="X37">
        <f t="shared" si="29"/>
        <v>0</v>
      </c>
      <c r="Y37">
        <f t="shared" si="30"/>
        <v>0</v>
      </c>
      <c r="AA37">
        <v>23982063</v>
      </c>
      <c r="AB37">
        <f t="shared" si="31"/>
        <v>43115</v>
      </c>
      <c r="AC37">
        <f t="shared" si="32"/>
        <v>43115</v>
      </c>
      <c r="AD37">
        <f t="shared" si="33"/>
        <v>0</v>
      </c>
      <c r="AE37">
        <f t="shared" si="34"/>
        <v>0</v>
      </c>
      <c r="AF37">
        <f t="shared" si="35"/>
        <v>0</v>
      </c>
      <c r="AG37">
        <f t="shared" si="36"/>
        <v>0</v>
      </c>
      <c r="AH37">
        <f t="shared" si="37"/>
        <v>0</v>
      </c>
      <c r="AI37">
        <f t="shared" si="38"/>
        <v>0</v>
      </c>
      <c r="AJ37">
        <f t="shared" si="39"/>
        <v>0</v>
      </c>
      <c r="AK37">
        <v>41376.79</v>
      </c>
      <c r="AL37">
        <v>41376.79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3</v>
      </c>
      <c r="BJ37" t="s">
        <v>3</v>
      </c>
      <c r="BM37">
        <v>600001</v>
      </c>
      <c r="BN37">
        <v>0</v>
      </c>
      <c r="BO37" t="s">
        <v>3</v>
      </c>
      <c r="BP37">
        <v>0</v>
      </c>
      <c r="BQ37">
        <v>5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F37">
        <v>0</v>
      </c>
      <c r="CG37">
        <v>0</v>
      </c>
      <c r="CM37">
        <v>0</v>
      </c>
      <c r="CN37" t="s">
        <v>34</v>
      </c>
      <c r="CO37">
        <v>0</v>
      </c>
      <c r="CP37">
        <f t="shared" si="40"/>
        <v>43115</v>
      </c>
      <c r="CQ37">
        <f t="shared" si="41"/>
        <v>43115</v>
      </c>
      <c r="CR37">
        <f t="shared" si="42"/>
        <v>0</v>
      </c>
      <c r="CS37">
        <f t="shared" si="43"/>
        <v>0</v>
      </c>
      <c r="CT37">
        <f t="shared" si="44"/>
        <v>0</v>
      </c>
      <c r="CU37">
        <f t="shared" si="45"/>
        <v>0</v>
      </c>
      <c r="CV37">
        <f t="shared" si="46"/>
        <v>0</v>
      </c>
      <c r="CW37">
        <f t="shared" si="47"/>
        <v>0</v>
      </c>
      <c r="CX37">
        <f t="shared" si="48"/>
        <v>0</v>
      </c>
      <c r="CY37">
        <f t="shared" si="49"/>
        <v>0</v>
      </c>
      <c r="CZ37">
        <f t="shared" si="50"/>
        <v>0</v>
      </c>
      <c r="DC37" t="s">
        <v>3</v>
      </c>
      <c r="DD37" t="s">
        <v>35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EE37">
        <v>20573217</v>
      </c>
      <c r="EF37">
        <v>5</v>
      </c>
      <c r="EG37" t="s">
        <v>36</v>
      </c>
      <c r="EH37">
        <v>0</v>
      </c>
      <c r="EI37" t="s">
        <v>3</v>
      </c>
      <c r="EJ37">
        <v>3</v>
      </c>
      <c r="EK37">
        <v>600001</v>
      </c>
      <c r="EL37" t="s">
        <v>37</v>
      </c>
      <c r="EM37" t="s">
        <v>38</v>
      </c>
      <c r="EO37" t="s">
        <v>3</v>
      </c>
      <c r="EQ37">
        <v>256</v>
      </c>
      <c r="ER37">
        <v>0</v>
      </c>
      <c r="ES37">
        <v>41376.79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Q37">
        <v>0</v>
      </c>
      <c r="FR37">
        <f t="shared" si="51"/>
        <v>43115</v>
      </c>
      <c r="FS37">
        <v>0</v>
      </c>
      <c r="FX37">
        <v>0</v>
      </c>
      <c r="FY37">
        <v>0</v>
      </c>
      <c r="GA37" t="s">
        <v>54</v>
      </c>
      <c r="GG37">
        <v>2</v>
      </c>
      <c r="GH37">
        <v>0</v>
      </c>
      <c r="GI37">
        <v>-2</v>
      </c>
      <c r="GJ37">
        <v>0</v>
      </c>
      <c r="GK37">
        <f>ROUND(R37*(R12)/100,0)</f>
        <v>0</v>
      </c>
      <c r="GL37">
        <f t="shared" si="52"/>
        <v>0</v>
      </c>
      <c r="GM37">
        <f t="shared" si="53"/>
        <v>43115</v>
      </c>
      <c r="GN37">
        <f t="shared" si="54"/>
        <v>0</v>
      </c>
      <c r="GO37">
        <f t="shared" si="55"/>
        <v>0</v>
      </c>
      <c r="GP37">
        <f t="shared" si="56"/>
        <v>0</v>
      </c>
      <c r="GR37">
        <v>0</v>
      </c>
    </row>
    <row r="38" spans="1:200" x14ac:dyDescent="0.2">
      <c r="A38">
        <v>17</v>
      </c>
      <c r="B38">
        <v>1</v>
      </c>
      <c r="E38" t="s">
        <v>55</v>
      </c>
      <c r="F38" t="s">
        <v>1817</v>
      </c>
      <c r="G38" t="s">
        <v>56</v>
      </c>
      <c r="H38" t="s">
        <v>3</v>
      </c>
      <c r="I38">
        <v>1</v>
      </c>
      <c r="J38">
        <v>0</v>
      </c>
      <c r="O38">
        <f t="shared" si="20"/>
        <v>3370</v>
      </c>
      <c r="P38">
        <f t="shared" si="21"/>
        <v>3370</v>
      </c>
      <c r="Q38">
        <f t="shared" si="22"/>
        <v>0</v>
      </c>
      <c r="R38">
        <f t="shared" si="23"/>
        <v>0</v>
      </c>
      <c r="S38">
        <f t="shared" si="24"/>
        <v>0</v>
      </c>
      <c r="T38">
        <f t="shared" si="25"/>
        <v>0</v>
      </c>
      <c r="U38">
        <f t="shared" si="26"/>
        <v>0</v>
      </c>
      <c r="V38">
        <f t="shared" si="27"/>
        <v>0</v>
      </c>
      <c r="W38">
        <f t="shared" si="28"/>
        <v>0</v>
      </c>
      <c r="X38">
        <f t="shared" si="29"/>
        <v>0</v>
      </c>
      <c r="Y38">
        <f t="shared" si="30"/>
        <v>0</v>
      </c>
      <c r="AA38">
        <v>23982063</v>
      </c>
      <c r="AB38">
        <f t="shared" si="31"/>
        <v>3370</v>
      </c>
      <c r="AC38">
        <f t="shared" si="32"/>
        <v>3370</v>
      </c>
      <c r="AD38">
        <f t="shared" si="33"/>
        <v>0</v>
      </c>
      <c r="AE38">
        <f t="shared" si="34"/>
        <v>0</v>
      </c>
      <c r="AF38">
        <f t="shared" si="35"/>
        <v>0</v>
      </c>
      <c r="AG38">
        <f t="shared" si="36"/>
        <v>0</v>
      </c>
      <c r="AH38">
        <f t="shared" si="37"/>
        <v>0</v>
      </c>
      <c r="AI38">
        <f t="shared" si="38"/>
        <v>0</v>
      </c>
      <c r="AJ38">
        <f t="shared" si="39"/>
        <v>0</v>
      </c>
      <c r="AK38">
        <v>3234.6</v>
      </c>
      <c r="AL38">
        <v>3234.6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3</v>
      </c>
      <c r="BJ38" t="s">
        <v>3</v>
      </c>
      <c r="BM38">
        <v>100</v>
      </c>
      <c r="BN38">
        <v>0</v>
      </c>
      <c r="BO38" t="s">
        <v>3</v>
      </c>
      <c r="BP38">
        <v>0</v>
      </c>
      <c r="BQ38">
        <v>5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0</v>
      </c>
      <c r="CA38">
        <v>0</v>
      </c>
      <c r="CF38">
        <v>0</v>
      </c>
      <c r="CG38">
        <v>0</v>
      </c>
      <c r="CM38">
        <v>0</v>
      </c>
      <c r="CN38" t="s">
        <v>34</v>
      </c>
      <c r="CO38">
        <v>0</v>
      </c>
      <c r="CP38">
        <f t="shared" si="40"/>
        <v>3370</v>
      </c>
      <c r="CQ38">
        <f t="shared" si="41"/>
        <v>3370</v>
      </c>
      <c r="CR38">
        <f t="shared" si="42"/>
        <v>0</v>
      </c>
      <c r="CS38">
        <f t="shared" si="43"/>
        <v>0</v>
      </c>
      <c r="CT38">
        <f t="shared" si="44"/>
        <v>0</v>
      </c>
      <c r="CU38">
        <f t="shared" si="45"/>
        <v>0</v>
      </c>
      <c r="CV38">
        <f t="shared" si="46"/>
        <v>0</v>
      </c>
      <c r="CW38">
        <f t="shared" si="47"/>
        <v>0</v>
      </c>
      <c r="CX38">
        <f t="shared" si="48"/>
        <v>0</v>
      </c>
      <c r="CY38">
        <f>0</f>
        <v>0</v>
      </c>
      <c r="CZ38">
        <f>0</f>
        <v>0</v>
      </c>
      <c r="DC38" t="s">
        <v>3</v>
      </c>
      <c r="DD38" t="s">
        <v>57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EE38">
        <v>20573451</v>
      </c>
      <c r="EF38">
        <v>5</v>
      </c>
      <c r="EG38" t="s">
        <v>36</v>
      </c>
      <c r="EH38">
        <v>0</v>
      </c>
      <c r="EI38" t="s">
        <v>3</v>
      </c>
      <c r="EJ38">
        <v>3</v>
      </c>
      <c r="EK38">
        <v>100</v>
      </c>
      <c r="EL38" t="s">
        <v>29</v>
      </c>
      <c r="EM38" t="s">
        <v>58</v>
      </c>
      <c r="EO38" t="s">
        <v>3</v>
      </c>
      <c r="EQ38">
        <v>256</v>
      </c>
      <c r="ER38">
        <v>0</v>
      </c>
      <c r="ES38">
        <v>3234.6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Q38">
        <v>0</v>
      </c>
      <c r="FR38">
        <f t="shared" si="51"/>
        <v>3370</v>
      </c>
      <c r="FS38">
        <v>0</v>
      </c>
      <c r="FX38">
        <v>0</v>
      </c>
      <c r="FY38">
        <v>0</v>
      </c>
      <c r="GA38" t="s">
        <v>59</v>
      </c>
      <c r="GG38">
        <v>2</v>
      </c>
      <c r="GH38">
        <v>0</v>
      </c>
      <c r="GI38">
        <v>-2</v>
      </c>
      <c r="GJ38">
        <v>0</v>
      </c>
      <c r="GK38">
        <f>ROUND(R38*(R12)/100,0)</f>
        <v>0</v>
      </c>
      <c r="GL38">
        <f t="shared" si="52"/>
        <v>0</v>
      </c>
      <c r="GM38">
        <f t="shared" si="53"/>
        <v>3370</v>
      </c>
      <c r="GN38">
        <f t="shared" si="54"/>
        <v>0</v>
      </c>
      <c r="GO38">
        <f t="shared" si="55"/>
        <v>0</v>
      </c>
      <c r="GP38">
        <f t="shared" si="56"/>
        <v>0</v>
      </c>
      <c r="GR38">
        <v>0</v>
      </c>
    </row>
    <row r="39" spans="1:200" x14ac:dyDescent="0.2">
      <c r="A39">
        <v>17</v>
      </c>
      <c r="B39">
        <v>1</v>
      </c>
      <c r="E39" t="s">
        <v>60</v>
      </c>
      <c r="F39" t="s">
        <v>1817</v>
      </c>
      <c r="G39" t="s">
        <v>61</v>
      </c>
      <c r="H39" t="s">
        <v>3</v>
      </c>
      <c r="I39">
        <v>7</v>
      </c>
      <c r="J39">
        <v>0</v>
      </c>
      <c r="O39">
        <f t="shared" si="20"/>
        <v>15911</v>
      </c>
      <c r="P39">
        <f t="shared" si="21"/>
        <v>15911</v>
      </c>
      <c r="Q39">
        <f t="shared" si="22"/>
        <v>0</v>
      </c>
      <c r="R39">
        <f t="shared" si="23"/>
        <v>0</v>
      </c>
      <c r="S39">
        <f t="shared" si="24"/>
        <v>0</v>
      </c>
      <c r="T39">
        <f t="shared" si="25"/>
        <v>0</v>
      </c>
      <c r="U39">
        <f t="shared" si="26"/>
        <v>0</v>
      </c>
      <c r="V39">
        <f t="shared" si="27"/>
        <v>0</v>
      </c>
      <c r="W39">
        <f t="shared" si="28"/>
        <v>0</v>
      </c>
      <c r="X39">
        <f t="shared" si="29"/>
        <v>0</v>
      </c>
      <c r="Y39">
        <f t="shared" si="30"/>
        <v>0</v>
      </c>
      <c r="AA39">
        <v>23982063</v>
      </c>
      <c r="AB39">
        <f t="shared" si="31"/>
        <v>2273</v>
      </c>
      <c r="AC39">
        <f t="shared" si="32"/>
        <v>2273</v>
      </c>
      <c r="AD39">
        <f t="shared" si="33"/>
        <v>0</v>
      </c>
      <c r="AE39">
        <f t="shared" si="34"/>
        <v>0</v>
      </c>
      <c r="AF39">
        <f t="shared" si="35"/>
        <v>0</v>
      </c>
      <c r="AG39">
        <f t="shared" si="36"/>
        <v>0</v>
      </c>
      <c r="AH39">
        <f t="shared" si="37"/>
        <v>0</v>
      </c>
      <c r="AI39">
        <f t="shared" si="38"/>
        <v>0</v>
      </c>
      <c r="AJ39">
        <f t="shared" si="39"/>
        <v>0</v>
      </c>
      <c r="AK39">
        <v>2181.21</v>
      </c>
      <c r="AL39">
        <v>2181.21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3</v>
      </c>
      <c r="BJ39" t="s">
        <v>3</v>
      </c>
      <c r="BM39">
        <v>100</v>
      </c>
      <c r="BN39">
        <v>0</v>
      </c>
      <c r="BO39" t="s">
        <v>3</v>
      </c>
      <c r="BP39">
        <v>0</v>
      </c>
      <c r="BQ39">
        <v>5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F39">
        <v>0</v>
      </c>
      <c r="CG39">
        <v>0</v>
      </c>
      <c r="CM39">
        <v>0</v>
      </c>
      <c r="CN39" t="s">
        <v>34</v>
      </c>
      <c r="CO39">
        <v>0</v>
      </c>
      <c r="CP39">
        <f t="shared" si="40"/>
        <v>15911</v>
      </c>
      <c r="CQ39">
        <f t="shared" si="41"/>
        <v>2273</v>
      </c>
      <c r="CR39">
        <f t="shared" si="42"/>
        <v>0</v>
      </c>
      <c r="CS39">
        <f t="shared" si="43"/>
        <v>0</v>
      </c>
      <c r="CT39">
        <f t="shared" si="44"/>
        <v>0</v>
      </c>
      <c r="CU39">
        <f t="shared" si="45"/>
        <v>0</v>
      </c>
      <c r="CV39">
        <f t="shared" si="46"/>
        <v>0</v>
      </c>
      <c r="CW39">
        <f t="shared" si="47"/>
        <v>0</v>
      </c>
      <c r="CX39">
        <f t="shared" si="48"/>
        <v>0</v>
      </c>
      <c r="CY39">
        <f>0</f>
        <v>0</v>
      </c>
      <c r="CZ39">
        <f>0</f>
        <v>0</v>
      </c>
      <c r="DC39" t="s">
        <v>3</v>
      </c>
      <c r="DD39" t="s">
        <v>57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EE39">
        <v>20573451</v>
      </c>
      <c r="EF39">
        <v>5</v>
      </c>
      <c r="EG39" t="s">
        <v>36</v>
      </c>
      <c r="EH39">
        <v>0</v>
      </c>
      <c r="EI39" t="s">
        <v>3</v>
      </c>
      <c r="EJ39">
        <v>3</v>
      </c>
      <c r="EK39">
        <v>100</v>
      </c>
      <c r="EL39" t="s">
        <v>29</v>
      </c>
      <c r="EM39" t="s">
        <v>58</v>
      </c>
      <c r="EO39" t="s">
        <v>3</v>
      </c>
      <c r="EQ39">
        <v>256</v>
      </c>
      <c r="ER39">
        <v>0</v>
      </c>
      <c r="ES39">
        <v>2181.21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Q39">
        <v>0</v>
      </c>
      <c r="FR39">
        <f t="shared" si="51"/>
        <v>15911</v>
      </c>
      <c r="FS39">
        <v>0</v>
      </c>
      <c r="FX39">
        <v>0</v>
      </c>
      <c r="FY39">
        <v>0</v>
      </c>
      <c r="GA39" t="s">
        <v>62</v>
      </c>
      <c r="GG39">
        <v>2</v>
      </c>
      <c r="GH39">
        <v>0</v>
      </c>
      <c r="GI39">
        <v>-2</v>
      </c>
      <c r="GJ39">
        <v>0</v>
      </c>
      <c r="GK39">
        <f>ROUND(R39*(R12)/100,0)</f>
        <v>0</v>
      </c>
      <c r="GL39">
        <f t="shared" si="52"/>
        <v>0</v>
      </c>
      <c r="GM39">
        <f t="shared" si="53"/>
        <v>15911</v>
      </c>
      <c r="GN39">
        <f t="shared" si="54"/>
        <v>0</v>
      </c>
      <c r="GO39">
        <f t="shared" si="55"/>
        <v>0</v>
      </c>
      <c r="GP39">
        <f t="shared" si="56"/>
        <v>0</v>
      </c>
      <c r="GR39">
        <v>0</v>
      </c>
    </row>
    <row r="40" spans="1:200" x14ac:dyDescent="0.2">
      <c r="A40">
        <v>17</v>
      </c>
      <c r="B40">
        <v>1</v>
      </c>
      <c r="E40" t="s">
        <v>63</v>
      </c>
      <c r="F40" t="s">
        <v>1818</v>
      </c>
      <c r="G40" t="s">
        <v>64</v>
      </c>
      <c r="H40" t="s">
        <v>3</v>
      </c>
      <c r="I40">
        <v>7</v>
      </c>
      <c r="J40">
        <v>0</v>
      </c>
      <c r="O40">
        <f t="shared" si="20"/>
        <v>658</v>
      </c>
      <c r="P40">
        <f t="shared" si="21"/>
        <v>658</v>
      </c>
      <c r="Q40">
        <f t="shared" si="22"/>
        <v>0</v>
      </c>
      <c r="R40">
        <f t="shared" si="23"/>
        <v>0</v>
      </c>
      <c r="S40">
        <f t="shared" si="24"/>
        <v>0</v>
      </c>
      <c r="T40">
        <f t="shared" si="25"/>
        <v>0</v>
      </c>
      <c r="U40">
        <f t="shared" si="26"/>
        <v>0</v>
      </c>
      <c r="V40">
        <f t="shared" si="27"/>
        <v>0</v>
      </c>
      <c r="W40">
        <f t="shared" si="28"/>
        <v>0</v>
      </c>
      <c r="X40">
        <f t="shared" si="29"/>
        <v>0</v>
      </c>
      <c r="Y40">
        <f t="shared" si="30"/>
        <v>0</v>
      </c>
      <c r="AA40">
        <v>23982063</v>
      </c>
      <c r="AB40">
        <f t="shared" si="31"/>
        <v>94</v>
      </c>
      <c r="AC40">
        <f t="shared" si="32"/>
        <v>94</v>
      </c>
      <c r="AD40">
        <f t="shared" si="33"/>
        <v>0</v>
      </c>
      <c r="AE40">
        <f t="shared" si="34"/>
        <v>0</v>
      </c>
      <c r="AF40">
        <f t="shared" si="35"/>
        <v>0</v>
      </c>
      <c r="AG40">
        <f t="shared" si="36"/>
        <v>0</v>
      </c>
      <c r="AH40">
        <f t="shared" si="37"/>
        <v>0</v>
      </c>
      <c r="AI40">
        <f t="shared" si="38"/>
        <v>0</v>
      </c>
      <c r="AJ40">
        <f t="shared" si="39"/>
        <v>0</v>
      </c>
      <c r="AK40">
        <v>89.76</v>
      </c>
      <c r="AL40">
        <v>89.76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3</v>
      </c>
      <c r="BJ40" t="s">
        <v>3</v>
      </c>
      <c r="BM40">
        <v>100</v>
      </c>
      <c r="BN40">
        <v>0</v>
      </c>
      <c r="BO40" t="s">
        <v>3</v>
      </c>
      <c r="BP40">
        <v>0</v>
      </c>
      <c r="BQ40">
        <v>5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0</v>
      </c>
      <c r="CA40">
        <v>0</v>
      </c>
      <c r="CF40">
        <v>0</v>
      </c>
      <c r="CG40">
        <v>0</v>
      </c>
      <c r="CM40">
        <v>0</v>
      </c>
      <c r="CN40" t="s">
        <v>34</v>
      </c>
      <c r="CO40">
        <v>0</v>
      </c>
      <c r="CP40">
        <f t="shared" si="40"/>
        <v>658</v>
      </c>
      <c r="CQ40">
        <f t="shared" si="41"/>
        <v>94</v>
      </c>
      <c r="CR40">
        <f t="shared" si="42"/>
        <v>0</v>
      </c>
      <c r="CS40">
        <f t="shared" si="43"/>
        <v>0</v>
      </c>
      <c r="CT40">
        <f t="shared" si="44"/>
        <v>0</v>
      </c>
      <c r="CU40">
        <f t="shared" si="45"/>
        <v>0</v>
      </c>
      <c r="CV40">
        <f t="shared" si="46"/>
        <v>0</v>
      </c>
      <c r="CW40">
        <f t="shared" si="47"/>
        <v>0</v>
      </c>
      <c r="CX40">
        <f t="shared" si="48"/>
        <v>0</v>
      </c>
      <c r="CY40">
        <f>0</f>
        <v>0</v>
      </c>
      <c r="CZ40">
        <f>0</f>
        <v>0</v>
      </c>
      <c r="DC40" t="s">
        <v>3</v>
      </c>
      <c r="DD40" t="s">
        <v>57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EE40">
        <v>20573451</v>
      </c>
      <c r="EF40">
        <v>5</v>
      </c>
      <c r="EG40" t="s">
        <v>36</v>
      </c>
      <c r="EH40">
        <v>0</v>
      </c>
      <c r="EI40" t="s">
        <v>3</v>
      </c>
      <c r="EJ40">
        <v>3</v>
      </c>
      <c r="EK40">
        <v>100</v>
      </c>
      <c r="EL40" t="s">
        <v>29</v>
      </c>
      <c r="EM40" t="s">
        <v>58</v>
      </c>
      <c r="EO40" t="s">
        <v>3</v>
      </c>
      <c r="EQ40">
        <v>256</v>
      </c>
      <c r="ER40">
        <v>0</v>
      </c>
      <c r="ES40">
        <v>89.76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Q40">
        <v>0</v>
      </c>
      <c r="FR40">
        <f t="shared" si="51"/>
        <v>658</v>
      </c>
      <c r="FS40">
        <v>0</v>
      </c>
      <c r="FX40">
        <v>0</v>
      </c>
      <c r="FY40">
        <v>0</v>
      </c>
      <c r="GA40" t="s">
        <v>65</v>
      </c>
      <c r="GG40">
        <v>2</v>
      </c>
      <c r="GH40">
        <v>0</v>
      </c>
      <c r="GI40">
        <v>-2</v>
      </c>
      <c r="GJ40">
        <v>0</v>
      </c>
      <c r="GK40">
        <f>ROUND(R40*(R12)/100,0)</f>
        <v>0</v>
      </c>
      <c r="GL40">
        <f t="shared" si="52"/>
        <v>0</v>
      </c>
      <c r="GM40">
        <f t="shared" si="53"/>
        <v>658</v>
      </c>
      <c r="GN40">
        <f t="shared" si="54"/>
        <v>0</v>
      </c>
      <c r="GO40">
        <f t="shared" si="55"/>
        <v>0</v>
      </c>
      <c r="GP40">
        <f t="shared" si="56"/>
        <v>0</v>
      </c>
      <c r="GR40">
        <v>0</v>
      </c>
    </row>
    <row r="41" spans="1:200" x14ac:dyDescent="0.2">
      <c r="A41">
        <v>17</v>
      </c>
      <c r="B41">
        <v>1</v>
      </c>
      <c r="E41" t="s">
        <v>66</v>
      </c>
      <c r="F41" t="s">
        <v>1817</v>
      </c>
      <c r="G41" t="s">
        <v>67</v>
      </c>
      <c r="H41" t="s">
        <v>3</v>
      </c>
      <c r="I41">
        <v>33</v>
      </c>
      <c r="J41">
        <v>0</v>
      </c>
      <c r="O41">
        <f t="shared" si="20"/>
        <v>911031</v>
      </c>
      <c r="P41">
        <f t="shared" si="21"/>
        <v>911031</v>
      </c>
      <c r="Q41">
        <f t="shared" si="22"/>
        <v>0</v>
      </c>
      <c r="R41">
        <f t="shared" si="23"/>
        <v>0</v>
      </c>
      <c r="S41">
        <f t="shared" si="24"/>
        <v>0</v>
      </c>
      <c r="T41">
        <f t="shared" si="25"/>
        <v>0</v>
      </c>
      <c r="U41">
        <f t="shared" si="26"/>
        <v>0</v>
      </c>
      <c r="V41">
        <f t="shared" si="27"/>
        <v>0</v>
      </c>
      <c r="W41">
        <f t="shared" si="28"/>
        <v>0</v>
      </c>
      <c r="X41">
        <f t="shared" si="29"/>
        <v>0</v>
      </c>
      <c r="Y41">
        <f t="shared" si="30"/>
        <v>0</v>
      </c>
      <c r="AA41">
        <v>23982063</v>
      </c>
      <c r="AB41">
        <f t="shared" si="31"/>
        <v>27607</v>
      </c>
      <c r="AC41">
        <f t="shared" si="32"/>
        <v>27607</v>
      </c>
      <c r="AD41">
        <f t="shared" si="33"/>
        <v>0</v>
      </c>
      <c r="AE41">
        <f t="shared" si="34"/>
        <v>0</v>
      </c>
      <c r="AF41">
        <f t="shared" si="35"/>
        <v>0</v>
      </c>
      <c r="AG41">
        <f t="shared" si="36"/>
        <v>0</v>
      </c>
      <c r="AH41">
        <f t="shared" si="37"/>
        <v>0</v>
      </c>
      <c r="AI41">
        <f t="shared" si="38"/>
        <v>0</v>
      </c>
      <c r="AJ41">
        <f t="shared" si="39"/>
        <v>0</v>
      </c>
      <c r="AK41">
        <v>26494.07</v>
      </c>
      <c r="AL41">
        <v>26494.07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3</v>
      </c>
      <c r="BI41">
        <v>3</v>
      </c>
      <c r="BJ41" t="s">
        <v>3</v>
      </c>
      <c r="BM41">
        <v>100</v>
      </c>
      <c r="BN41">
        <v>0</v>
      </c>
      <c r="BO41" t="s">
        <v>3</v>
      </c>
      <c r="BP41">
        <v>0</v>
      </c>
      <c r="BQ41">
        <v>5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0</v>
      </c>
      <c r="CA41">
        <v>0</v>
      </c>
      <c r="CF41">
        <v>0</v>
      </c>
      <c r="CG41">
        <v>0</v>
      </c>
      <c r="CM41">
        <v>0</v>
      </c>
      <c r="CN41" t="s">
        <v>34</v>
      </c>
      <c r="CO41">
        <v>0</v>
      </c>
      <c r="CP41">
        <f t="shared" si="40"/>
        <v>911031</v>
      </c>
      <c r="CQ41">
        <f t="shared" si="41"/>
        <v>27607</v>
      </c>
      <c r="CR41">
        <f t="shared" si="42"/>
        <v>0</v>
      </c>
      <c r="CS41">
        <f t="shared" si="43"/>
        <v>0</v>
      </c>
      <c r="CT41">
        <f t="shared" si="44"/>
        <v>0</v>
      </c>
      <c r="CU41">
        <f t="shared" si="45"/>
        <v>0</v>
      </c>
      <c r="CV41">
        <f t="shared" si="46"/>
        <v>0</v>
      </c>
      <c r="CW41">
        <f t="shared" si="47"/>
        <v>0</v>
      </c>
      <c r="CX41">
        <f t="shared" si="48"/>
        <v>0</v>
      </c>
      <c r="CY41">
        <f>0</f>
        <v>0</v>
      </c>
      <c r="CZ41">
        <f>0</f>
        <v>0</v>
      </c>
      <c r="DC41" t="s">
        <v>3</v>
      </c>
      <c r="DD41" t="s">
        <v>57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EE41">
        <v>20573451</v>
      </c>
      <c r="EF41">
        <v>5</v>
      </c>
      <c r="EG41" t="s">
        <v>36</v>
      </c>
      <c r="EH41">
        <v>0</v>
      </c>
      <c r="EI41" t="s">
        <v>3</v>
      </c>
      <c r="EJ41">
        <v>3</v>
      </c>
      <c r="EK41">
        <v>100</v>
      </c>
      <c r="EL41" t="s">
        <v>29</v>
      </c>
      <c r="EM41" t="s">
        <v>58</v>
      </c>
      <c r="EO41" t="s">
        <v>3</v>
      </c>
      <c r="EQ41">
        <v>256</v>
      </c>
      <c r="ER41">
        <v>0</v>
      </c>
      <c r="ES41">
        <v>26494.07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Q41">
        <v>0</v>
      </c>
      <c r="FR41">
        <f t="shared" si="51"/>
        <v>911031</v>
      </c>
      <c r="FS41">
        <v>0</v>
      </c>
      <c r="FX41">
        <v>0</v>
      </c>
      <c r="FY41">
        <v>0</v>
      </c>
      <c r="GA41" t="s">
        <v>68</v>
      </c>
      <c r="GG41">
        <v>2</v>
      </c>
      <c r="GH41">
        <v>0</v>
      </c>
      <c r="GI41">
        <v>-2</v>
      </c>
      <c r="GJ41">
        <v>0</v>
      </c>
      <c r="GK41">
        <f>ROUND(R41*(R12)/100,0)</f>
        <v>0</v>
      </c>
      <c r="GL41">
        <f t="shared" si="52"/>
        <v>0</v>
      </c>
      <c r="GM41">
        <f t="shared" si="53"/>
        <v>911031</v>
      </c>
      <c r="GN41">
        <f t="shared" si="54"/>
        <v>0</v>
      </c>
      <c r="GO41">
        <f t="shared" si="55"/>
        <v>0</v>
      </c>
      <c r="GP41">
        <f t="shared" si="56"/>
        <v>0</v>
      </c>
      <c r="GR41">
        <v>0</v>
      </c>
    </row>
    <row r="42" spans="1:200" x14ac:dyDescent="0.2">
      <c r="A42">
        <v>17</v>
      </c>
      <c r="B42">
        <v>1</v>
      </c>
      <c r="E42" t="s">
        <v>69</v>
      </c>
      <c r="F42" t="s">
        <v>1817</v>
      </c>
      <c r="G42" t="s">
        <v>70</v>
      </c>
      <c r="H42" t="s">
        <v>3</v>
      </c>
      <c r="I42">
        <v>33</v>
      </c>
      <c r="J42">
        <v>0</v>
      </c>
      <c r="O42">
        <f t="shared" si="20"/>
        <v>68046</v>
      </c>
      <c r="P42">
        <f t="shared" si="21"/>
        <v>68046</v>
      </c>
      <c r="Q42">
        <f t="shared" si="22"/>
        <v>0</v>
      </c>
      <c r="R42">
        <f t="shared" si="23"/>
        <v>0</v>
      </c>
      <c r="S42">
        <f t="shared" si="24"/>
        <v>0</v>
      </c>
      <c r="T42">
        <f t="shared" si="25"/>
        <v>0</v>
      </c>
      <c r="U42">
        <f t="shared" si="26"/>
        <v>0</v>
      </c>
      <c r="V42">
        <f t="shared" si="27"/>
        <v>0</v>
      </c>
      <c r="W42">
        <f t="shared" si="28"/>
        <v>0</v>
      </c>
      <c r="X42">
        <f t="shared" si="29"/>
        <v>0</v>
      </c>
      <c r="Y42">
        <f t="shared" si="30"/>
        <v>0</v>
      </c>
      <c r="AA42">
        <v>23982063</v>
      </c>
      <c r="AB42">
        <f t="shared" si="31"/>
        <v>2062</v>
      </c>
      <c r="AC42">
        <f t="shared" si="32"/>
        <v>2062</v>
      </c>
      <c r="AD42">
        <f t="shared" si="33"/>
        <v>0</v>
      </c>
      <c r="AE42">
        <f t="shared" si="34"/>
        <v>0</v>
      </c>
      <c r="AF42">
        <f t="shared" si="35"/>
        <v>0</v>
      </c>
      <c r="AG42">
        <f t="shared" si="36"/>
        <v>0</v>
      </c>
      <c r="AH42">
        <f t="shared" si="37"/>
        <v>0</v>
      </c>
      <c r="AI42">
        <f t="shared" si="38"/>
        <v>0</v>
      </c>
      <c r="AJ42">
        <f t="shared" si="39"/>
        <v>0</v>
      </c>
      <c r="AK42">
        <v>1978.81</v>
      </c>
      <c r="AL42">
        <v>1978.81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3</v>
      </c>
      <c r="BI42">
        <v>3</v>
      </c>
      <c r="BJ42" t="s">
        <v>3</v>
      </c>
      <c r="BM42">
        <v>100</v>
      </c>
      <c r="BN42">
        <v>0</v>
      </c>
      <c r="BO42" t="s">
        <v>3</v>
      </c>
      <c r="BP42">
        <v>0</v>
      </c>
      <c r="BQ42">
        <v>5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0</v>
      </c>
      <c r="CA42">
        <v>0</v>
      </c>
      <c r="CF42">
        <v>0</v>
      </c>
      <c r="CG42">
        <v>0</v>
      </c>
      <c r="CM42">
        <v>0</v>
      </c>
      <c r="CN42" t="s">
        <v>34</v>
      </c>
      <c r="CO42">
        <v>0</v>
      </c>
      <c r="CP42">
        <f t="shared" si="40"/>
        <v>68046</v>
      </c>
      <c r="CQ42">
        <f t="shared" si="41"/>
        <v>2062</v>
      </c>
      <c r="CR42">
        <f t="shared" si="42"/>
        <v>0</v>
      </c>
      <c r="CS42">
        <f t="shared" si="43"/>
        <v>0</v>
      </c>
      <c r="CT42">
        <f t="shared" si="44"/>
        <v>0</v>
      </c>
      <c r="CU42">
        <f t="shared" si="45"/>
        <v>0</v>
      </c>
      <c r="CV42">
        <f t="shared" si="46"/>
        <v>0</v>
      </c>
      <c r="CW42">
        <f t="shared" si="47"/>
        <v>0</v>
      </c>
      <c r="CX42">
        <f t="shared" si="48"/>
        <v>0</v>
      </c>
      <c r="CY42">
        <f>0</f>
        <v>0</v>
      </c>
      <c r="CZ42">
        <f>0</f>
        <v>0</v>
      </c>
      <c r="DC42" t="s">
        <v>3</v>
      </c>
      <c r="DD42" t="s">
        <v>57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EE42">
        <v>20573451</v>
      </c>
      <c r="EF42">
        <v>5</v>
      </c>
      <c r="EG42" t="s">
        <v>36</v>
      </c>
      <c r="EH42">
        <v>0</v>
      </c>
      <c r="EI42" t="s">
        <v>3</v>
      </c>
      <c r="EJ42">
        <v>3</v>
      </c>
      <c r="EK42">
        <v>100</v>
      </c>
      <c r="EL42" t="s">
        <v>29</v>
      </c>
      <c r="EM42" t="s">
        <v>58</v>
      </c>
      <c r="EO42" t="s">
        <v>3</v>
      </c>
      <c r="EQ42">
        <v>256</v>
      </c>
      <c r="ER42">
        <v>0</v>
      </c>
      <c r="ES42">
        <v>1978.81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Q42">
        <v>0</v>
      </c>
      <c r="FR42">
        <f t="shared" si="51"/>
        <v>68046</v>
      </c>
      <c r="FS42">
        <v>0</v>
      </c>
      <c r="FX42">
        <v>0</v>
      </c>
      <c r="FY42">
        <v>0</v>
      </c>
      <c r="GA42" t="s">
        <v>71</v>
      </c>
      <c r="GG42">
        <v>2</v>
      </c>
      <c r="GH42">
        <v>0</v>
      </c>
      <c r="GI42">
        <v>-2</v>
      </c>
      <c r="GJ42">
        <v>0</v>
      </c>
      <c r="GK42">
        <f>ROUND(R42*(R12)/100,0)</f>
        <v>0</v>
      </c>
      <c r="GL42">
        <f t="shared" si="52"/>
        <v>0</v>
      </c>
      <c r="GM42">
        <f t="shared" si="53"/>
        <v>68046</v>
      </c>
      <c r="GN42">
        <f t="shared" si="54"/>
        <v>0</v>
      </c>
      <c r="GO42">
        <f t="shared" si="55"/>
        <v>0</v>
      </c>
      <c r="GP42">
        <f t="shared" si="56"/>
        <v>0</v>
      </c>
      <c r="GR42">
        <v>0</v>
      </c>
    </row>
    <row r="44" spans="1:200" x14ac:dyDescent="0.2">
      <c r="A44" s="2">
        <v>51</v>
      </c>
      <c r="B44" s="2">
        <f>B28</f>
        <v>1</v>
      </c>
      <c r="C44" s="2">
        <f>A28</f>
        <v>5</v>
      </c>
      <c r="D44" s="2">
        <f>ROW(A28)</f>
        <v>28</v>
      </c>
      <c r="E44" s="2"/>
      <c r="F44" s="2" t="str">
        <f>IF(F28&lt;&gt;"",F28,"")</f>
        <v>Новый подраздел</v>
      </c>
      <c r="G44" s="2" t="str">
        <f>IF(G28&lt;&gt;"",G28,"")</f>
        <v>Станционное оборудование</v>
      </c>
      <c r="H44" s="2"/>
      <c r="I44" s="2"/>
      <c r="J44" s="2"/>
      <c r="K44" s="2"/>
      <c r="L44" s="2"/>
      <c r="M44" s="2"/>
      <c r="N44" s="2"/>
      <c r="O44" s="2">
        <f t="shared" ref="O44:T44" si="57">ROUND(AB44,0)</f>
        <v>2471095</v>
      </c>
      <c r="P44" s="2">
        <f t="shared" si="57"/>
        <v>2471095</v>
      </c>
      <c r="Q44" s="2">
        <f t="shared" si="57"/>
        <v>0</v>
      </c>
      <c r="R44" s="2">
        <f t="shared" si="57"/>
        <v>0</v>
      </c>
      <c r="S44" s="2">
        <f t="shared" si="57"/>
        <v>0</v>
      </c>
      <c r="T44" s="2">
        <f t="shared" si="57"/>
        <v>0</v>
      </c>
      <c r="U44" s="2">
        <f>AH44</f>
        <v>0</v>
      </c>
      <c r="V44" s="2">
        <f>AI44</f>
        <v>0</v>
      </c>
      <c r="W44" s="2">
        <f>ROUND(AJ44,0)</f>
        <v>0</v>
      </c>
      <c r="X44" s="2">
        <f>ROUND(AK44,0)</f>
        <v>0</v>
      </c>
      <c r="Y44" s="2">
        <f>ROUND(AL44,0)</f>
        <v>0</v>
      </c>
      <c r="Z44" s="2"/>
      <c r="AA44" s="2"/>
      <c r="AB44" s="2">
        <f>ROUND(SUMIF(AA32:AA42,"=23982063",O32:O42),0)</f>
        <v>2471095</v>
      </c>
      <c r="AC44" s="2">
        <f>ROUND(SUMIF(AA32:AA42,"=23982063",P32:P42),0)</f>
        <v>2471095</v>
      </c>
      <c r="AD44" s="2">
        <f>ROUND(SUMIF(AA32:AA42,"=23982063",Q32:Q42),0)</f>
        <v>0</v>
      </c>
      <c r="AE44" s="2">
        <f>ROUND(SUMIF(AA32:AA42,"=23982063",R32:R42),0)</f>
        <v>0</v>
      </c>
      <c r="AF44" s="2">
        <f>ROUND(SUMIF(AA32:AA42,"=23982063",S32:S42),0)</f>
        <v>0</v>
      </c>
      <c r="AG44" s="2">
        <f>ROUND(SUMIF(AA32:AA42,"=23982063",T32:T42),0)</f>
        <v>0</v>
      </c>
      <c r="AH44" s="2">
        <f>SUMIF(AA32:AA42,"=23982063",U32:U42)</f>
        <v>0</v>
      </c>
      <c r="AI44" s="2">
        <f>SUMIF(AA32:AA42,"=23982063",V32:V42)</f>
        <v>0</v>
      </c>
      <c r="AJ44" s="2">
        <f>ROUND(SUMIF(AA32:AA42,"=23982063",W32:W42),0)</f>
        <v>0</v>
      </c>
      <c r="AK44" s="2">
        <f>ROUND(SUMIF(AA32:AA42,"=23982063",X32:X42),0)</f>
        <v>0</v>
      </c>
      <c r="AL44" s="2">
        <f>ROUND(SUMIF(AA32:AA42,"=23982063",Y32:Y42),0)</f>
        <v>0</v>
      </c>
      <c r="AM44" s="2"/>
      <c r="AN44" s="2"/>
      <c r="AO44" s="2">
        <f t="shared" ref="AO44:AU44" si="58">ROUND(BB44,0)</f>
        <v>0</v>
      </c>
      <c r="AP44" s="2">
        <f t="shared" si="58"/>
        <v>2471095</v>
      </c>
      <c r="AQ44" s="2">
        <f t="shared" si="58"/>
        <v>0</v>
      </c>
      <c r="AR44" s="2">
        <f t="shared" si="58"/>
        <v>2471095</v>
      </c>
      <c r="AS44" s="2">
        <f t="shared" si="58"/>
        <v>0</v>
      </c>
      <c r="AT44" s="2">
        <f t="shared" si="58"/>
        <v>0</v>
      </c>
      <c r="AU44" s="2">
        <f t="shared" si="58"/>
        <v>0</v>
      </c>
      <c r="AV44" s="2"/>
      <c r="AW44" s="2"/>
      <c r="AX44" s="2"/>
      <c r="AY44" s="2"/>
      <c r="AZ44" s="2"/>
      <c r="BA44" s="2"/>
      <c r="BB44" s="2">
        <f>ROUND(SUMIF(AA32:AA42,"=23982063",FQ32:FQ42),0)</f>
        <v>0</v>
      </c>
      <c r="BC44" s="2">
        <f>ROUND(SUMIF(AA32:AA42,"=23982063",FR32:FR42),0)</f>
        <v>2471095</v>
      </c>
      <c r="BD44" s="2">
        <f>ROUND(SUMIF(AA32:AA42,"=23982063",GL32:GL42),0)</f>
        <v>0</v>
      </c>
      <c r="BE44" s="2">
        <f>ROUND(SUMIF(AA32:AA42,"=23982063",GM32:GM42),0)</f>
        <v>2471095</v>
      </c>
      <c r="BF44" s="2">
        <f>ROUND(SUMIF(AA32:AA42,"=23982063",GN32:GN42),0)</f>
        <v>0</v>
      </c>
      <c r="BG44" s="2">
        <f>ROUND(SUMIF(AA32:AA42,"=23982063",GO32:GO42),0)</f>
        <v>0</v>
      </c>
      <c r="BH44" s="2">
        <f>ROUND(SUMIF(AA32:AA42,"=23982063",GP32:GP42),0)</f>
        <v>0</v>
      </c>
      <c r="BI44" s="2"/>
      <c r="BJ44" s="2"/>
      <c r="BK44" s="2"/>
      <c r="BL44" s="2"/>
      <c r="BM44" s="2"/>
      <c r="BN44" s="2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>
        <v>0</v>
      </c>
    </row>
    <row r="46" spans="1:200" x14ac:dyDescent="0.2">
      <c r="A46" s="4">
        <v>50</v>
      </c>
      <c r="B46" s="4">
        <v>0</v>
      </c>
      <c r="C46" s="4">
        <v>0</v>
      </c>
      <c r="D46" s="4">
        <v>1</v>
      </c>
      <c r="E46" s="4">
        <v>201</v>
      </c>
      <c r="F46" s="4">
        <f>ROUND(Source!O44,O46)</f>
        <v>2471095</v>
      </c>
      <c r="G46" s="4" t="s">
        <v>72</v>
      </c>
      <c r="H46" s="4" t="s">
        <v>73</v>
      </c>
      <c r="I46" s="4"/>
      <c r="J46" s="4"/>
      <c r="K46" s="4">
        <v>201</v>
      </c>
      <c r="L46" s="4">
        <v>1</v>
      </c>
      <c r="M46" s="4">
        <v>3</v>
      </c>
      <c r="N46" s="4" t="s">
        <v>3</v>
      </c>
      <c r="O46" s="4">
        <v>0</v>
      </c>
      <c r="P46" s="4"/>
    </row>
    <row r="47" spans="1:200" x14ac:dyDescent="0.2">
      <c r="A47" s="4">
        <v>50</v>
      </c>
      <c r="B47" s="4">
        <v>0</v>
      </c>
      <c r="C47" s="4">
        <v>0</v>
      </c>
      <c r="D47" s="4">
        <v>1</v>
      </c>
      <c r="E47" s="4">
        <v>202</v>
      </c>
      <c r="F47" s="4">
        <f>ROUND(Source!P44,O47)</f>
        <v>2471095</v>
      </c>
      <c r="G47" s="4" t="s">
        <v>74</v>
      </c>
      <c r="H47" s="4" t="s">
        <v>75</v>
      </c>
      <c r="I47" s="4"/>
      <c r="J47" s="4"/>
      <c r="K47" s="4">
        <v>202</v>
      </c>
      <c r="L47" s="4">
        <v>2</v>
      </c>
      <c r="M47" s="4">
        <v>3</v>
      </c>
      <c r="N47" s="4" t="s">
        <v>3</v>
      </c>
      <c r="O47" s="4">
        <v>0</v>
      </c>
      <c r="P47" s="4"/>
    </row>
    <row r="48" spans="1:200" x14ac:dyDescent="0.2">
      <c r="A48" s="4">
        <v>50</v>
      </c>
      <c r="B48" s="4">
        <v>0</v>
      </c>
      <c r="C48" s="4">
        <v>0</v>
      </c>
      <c r="D48" s="4">
        <v>1</v>
      </c>
      <c r="E48" s="4">
        <v>222</v>
      </c>
      <c r="F48" s="4">
        <f>ROUND(Source!AO44,O48)</f>
        <v>0</v>
      </c>
      <c r="G48" s="4" t="s">
        <v>76</v>
      </c>
      <c r="H48" s="4" t="s">
        <v>77</v>
      </c>
      <c r="I48" s="4"/>
      <c r="J48" s="4"/>
      <c r="K48" s="4">
        <v>222</v>
      </c>
      <c r="L48" s="4">
        <v>3</v>
      </c>
      <c r="M48" s="4">
        <v>3</v>
      </c>
      <c r="N48" s="4" t="s">
        <v>3</v>
      </c>
      <c r="O48" s="4">
        <v>0</v>
      </c>
      <c r="P48" s="4"/>
    </row>
    <row r="49" spans="1:16" x14ac:dyDescent="0.2">
      <c r="A49" s="4">
        <v>50</v>
      </c>
      <c r="B49" s="4">
        <v>0</v>
      </c>
      <c r="C49" s="4">
        <v>0</v>
      </c>
      <c r="D49" s="4">
        <v>1</v>
      </c>
      <c r="E49" s="4">
        <v>216</v>
      </c>
      <c r="F49" s="4">
        <f>ROUND(Source!AP44,O49)</f>
        <v>2471095</v>
      </c>
      <c r="G49" s="4" t="s">
        <v>78</v>
      </c>
      <c r="H49" s="4" t="s">
        <v>79</v>
      </c>
      <c r="I49" s="4"/>
      <c r="J49" s="4"/>
      <c r="K49" s="4">
        <v>216</v>
      </c>
      <c r="L49" s="4">
        <v>4</v>
      </c>
      <c r="M49" s="4">
        <v>3</v>
      </c>
      <c r="N49" s="4" t="s">
        <v>3</v>
      </c>
      <c r="O49" s="4">
        <v>0</v>
      </c>
      <c r="P49" s="4"/>
    </row>
    <row r="50" spans="1:16" x14ac:dyDescent="0.2">
      <c r="A50" s="4">
        <v>50</v>
      </c>
      <c r="B50" s="4">
        <v>0</v>
      </c>
      <c r="C50" s="4">
        <v>0</v>
      </c>
      <c r="D50" s="4">
        <v>1</v>
      </c>
      <c r="E50" s="4">
        <v>223</v>
      </c>
      <c r="F50" s="4">
        <f>ROUND(Source!AQ44,O50)</f>
        <v>0</v>
      </c>
      <c r="G50" s="4" t="s">
        <v>80</v>
      </c>
      <c r="H50" s="4" t="s">
        <v>81</v>
      </c>
      <c r="I50" s="4"/>
      <c r="J50" s="4"/>
      <c r="K50" s="4">
        <v>223</v>
      </c>
      <c r="L50" s="4">
        <v>5</v>
      </c>
      <c r="M50" s="4">
        <v>3</v>
      </c>
      <c r="N50" s="4" t="s">
        <v>3</v>
      </c>
      <c r="O50" s="4">
        <v>0</v>
      </c>
      <c r="P50" s="4"/>
    </row>
    <row r="51" spans="1:16" x14ac:dyDescent="0.2">
      <c r="A51" s="4">
        <v>50</v>
      </c>
      <c r="B51" s="4">
        <v>0</v>
      </c>
      <c r="C51" s="4">
        <v>0</v>
      </c>
      <c r="D51" s="4">
        <v>1</v>
      </c>
      <c r="E51" s="4">
        <v>203</v>
      </c>
      <c r="F51" s="4">
        <f>ROUND(Source!Q44,O51)</f>
        <v>0</v>
      </c>
      <c r="G51" s="4" t="s">
        <v>82</v>
      </c>
      <c r="H51" s="4" t="s">
        <v>83</v>
      </c>
      <c r="I51" s="4"/>
      <c r="J51" s="4"/>
      <c r="K51" s="4">
        <v>203</v>
      </c>
      <c r="L51" s="4">
        <v>6</v>
      </c>
      <c r="M51" s="4">
        <v>3</v>
      </c>
      <c r="N51" s="4" t="s">
        <v>3</v>
      </c>
      <c r="O51" s="4">
        <v>0</v>
      </c>
      <c r="P51" s="4"/>
    </row>
    <row r="52" spans="1:16" x14ac:dyDescent="0.2">
      <c r="A52" s="4">
        <v>50</v>
      </c>
      <c r="B52" s="4">
        <v>0</v>
      </c>
      <c r="C52" s="4">
        <v>0</v>
      </c>
      <c r="D52" s="4">
        <v>1</v>
      </c>
      <c r="E52" s="4">
        <v>204</v>
      </c>
      <c r="F52" s="4">
        <f>ROUND(Source!R44,O52)</f>
        <v>0</v>
      </c>
      <c r="G52" s="4" t="s">
        <v>84</v>
      </c>
      <c r="H52" s="4" t="s">
        <v>85</v>
      </c>
      <c r="I52" s="4"/>
      <c r="J52" s="4"/>
      <c r="K52" s="4">
        <v>204</v>
      </c>
      <c r="L52" s="4">
        <v>7</v>
      </c>
      <c r="M52" s="4">
        <v>3</v>
      </c>
      <c r="N52" s="4" t="s">
        <v>3</v>
      </c>
      <c r="O52" s="4">
        <v>0</v>
      </c>
      <c r="P52" s="4"/>
    </row>
    <row r="53" spans="1:16" x14ac:dyDescent="0.2">
      <c r="A53" s="4">
        <v>50</v>
      </c>
      <c r="B53" s="4">
        <v>0</v>
      </c>
      <c r="C53" s="4">
        <v>0</v>
      </c>
      <c r="D53" s="4">
        <v>1</v>
      </c>
      <c r="E53" s="4">
        <v>205</v>
      </c>
      <c r="F53" s="4">
        <f>ROUND(Source!S44,O53)</f>
        <v>0</v>
      </c>
      <c r="G53" s="4" t="s">
        <v>86</v>
      </c>
      <c r="H53" s="4" t="s">
        <v>87</v>
      </c>
      <c r="I53" s="4"/>
      <c r="J53" s="4"/>
      <c r="K53" s="4">
        <v>205</v>
      </c>
      <c r="L53" s="4">
        <v>8</v>
      </c>
      <c r="M53" s="4">
        <v>3</v>
      </c>
      <c r="N53" s="4" t="s">
        <v>3</v>
      </c>
      <c r="O53" s="4">
        <v>0</v>
      </c>
      <c r="P53" s="4"/>
    </row>
    <row r="54" spans="1:16" x14ac:dyDescent="0.2">
      <c r="A54" s="4">
        <v>50</v>
      </c>
      <c r="B54" s="4">
        <v>0</v>
      </c>
      <c r="C54" s="4">
        <v>0</v>
      </c>
      <c r="D54" s="4">
        <v>1</v>
      </c>
      <c r="E54" s="4">
        <v>214</v>
      </c>
      <c r="F54" s="4">
        <f>ROUND(Source!AS44,O54)</f>
        <v>0</v>
      </c>
      <c r="G54" s="4" t="s">
        <v>88</v>
      </c>
      <c r="H54" s="4" t="s">
        <v>89</v>
      </c>
      <c r="I54" s="4"/>
      <c r="J54" s="4"/>
      <c r="K54" s="4">
        <v>214</v>
      </c>
      <c r="L54" s="4">
        <v>9</v>
      </c>
      <c r="M54" s="4">
        <v>3</v>
      </c>
      <c r="N54" s="4" t="s">
        <v>3</v>
      </c>
      <c r="O54" s="4">
        <v>0</v>
      </c>
      <c r="P54" s="4"/>
    </row>
    <row r="55" spans="1:16" x14ac:dyDescent="0.2">
      <c r="A55" s="4">
        <v>50</v>
      </c>
      <c r="B55" s="4">
        <v>0</v>
      </c>
      <c r="C55" s="4">
        <v>0</v>
      </c>
      <c r="D55" s="4">
        <v>1</v>
      </c>
      <c r="E55" s="4">
        <v>215</v>
      </c>
      <c r="F55" s="4">
        <f>ROUND(Source!AT44,O55)</f>
        <v>0</v>
      </c>
      <c r="G55" s="4" t="s">
        <v>90</v>
      </c>
      <c r="H55" s="4" t="s">
        <v>91</v>
      </c>
      <c r="I55" s="4"/>
      <c r="J55" s="4"/>
      <c r="K55" s="4">
        <v>215</v>
      </c>
      <c r="L55" s="4">
        <v>10</v>
      </c>
      <c r="M55" s="4">
        <v>3</v>
      </c>
      <c r="N55" s="4" t="s">
        <v>3</v>
      </c>
      <c r="O55" s="4">
        <v>0</v>
      </c>
      <c r="P55" s="4"/>
    </row>
    <row r="56" spans="1:16" x14ac:dyDescent="0.2">
      <c r="A56" s="4">
        <v>50</v>
      </c>
      <c r="B56" s="4">
        <v>0</v>
      </c>
      <c r="C56" s="4">
        <v>0</v>
      </c>
      <c r="D56" s="4">
        <v>1</v>
      </c>
      <c r="E56" s="4">
        <v>217</v>
      </c>
      <c r="F56" s="4">
        <f>ROUND(Source!AU44,O56)</f>
        <v>0</v>
      </c>
      <c r="G56" s="4" t="s">
        <v>92</v>
      </c>
      <c r="H56" s="4" t="s">
        <v>93</v>
      </c>
      <c r="I56" s="4"/>
      <c r="J56" s="4"/>
      <c r="K56" s="4">
        <v>217</v>
      </c>
      <c r="L56" s="4">
        <v>11</v>
      </c>
      <c r="M56" s="4">
        <v>3</v>
      </c>
      <c r="N56" s="4" t="s">
        <v>3</v>
      </c>
      <c r="O56" s="4">
        <v>0</v>
      </c>
      <c r="P56" s="4"/>
    </row>
    <row r="57" spans="1:16" x14ac:dyDescent="0.2">
      <c r="A57" s="4">
        <v>50</v>
      </c>
      <c r="B57" s="4">
        <v>0</v>
      </c>
      <c r="C57" s="4">
        <v>0</v>
      </c>
      <c r="D57" s="4">
        <v>1</v>
      </c>
      <c r="E57" s="4">
        <v>206</v>
      </c>
      <c r="F57" s="4">
        <f>ROUND(Source!T44,O57)</f>
        <v>0</v>
      </c>
      <c r="G57" s="4" t="s">
        <v>94</v>
      </c>
      <c r="H57" s="4" t="s">
        <v>95</v>
      </c>
      <c r="I57" s="4"/>
      <c r="J57" s="4"/>
      <c r="K57" s="4">
        <v>206</v>
      </c>
      <c r="L57" s="4">
        <v>12</v>
      </c>
      <c r="M57" s="4">
        <v>3</v>
      </c>
      <c r="N57" s="4" t="s">
        <v>3</v>
      </c>
      <c r="O57" s="4">
        <v>0</v>
      </c>
      <c r="P57" s="4"/>
    </row>
    <row r="58" spans="1:16" x14ac:dyDescent="0.2">
      <c r="A58" s="4">
        <v>50</v>
      </c>
      <c r="B58" s="4">
        <v>0</v>
      </c>
      <c r="C58" s="4">
        <v>0</v>
      </c>
      <c r="D58" s="4">
        <v>1</v>
      </c>
      <c r="E58" s="4">
        <v>207</v>
      </c>
      <c r="F58" s="4">
        <f>Source!U44</f>
        <v>0</v>
      </c>
      <c r="G58" s="4" t="s">
        <v>96</v>
      </c>
      <c r="H58" s="4" t="s">
        <v>97</v>
      </c>
      <c r="I58" s="4"/>
      <c r="J58" s="4"/>
      <c r="K58" s="4">
        <v>207</v>
      </c>
      <c r="L58" s="4">
        <v>13</v>
      </c>
      <c r="M58" s="4">
        <v>3</v>
      </c>
      <c r="N58" s="4" t="s">
        <v>3</v>
      </c>
      <c r="O58" s="4">
        <v>-1</v>
      </c>
      <c r="P58" s="4"/>
    </row>
    <row r="59" spans="1:16" x14ac:dyDescent="0.2">
      <c r="A59" s="4">
        <v>50</v>
      </c>
      <c r="B59" s="4">
        <v>0</v>
      </c>
      <c r="C59" s="4">
        <v>0</v>
      </c>
      <c r="D59" s="4">
        <v>1</v>
      </c>
      <c r="E59" s="4">
        <v>208</v>
      </c>
      <c r="F59" s="4">
        <f>Source!V44</f>
        <v>0</v>
      </c>
      <c r="G59" s="4" t="s">
        <v>98</v>
      </c>
      <c r="H59" s="4" t="s">
        <v>99</v>
      </c>
      <c r="I59" s="4"/>
      <c r="J59" s="4"/>
      <c r="K59" s="4">
        <v>208</v>
      </c>
      <c r="L59" s="4">
        <v>14</v>
      </c>
      <c r="M59" s="4">
        <v>3</v>
      </c>
      <c r="N59" s="4" t="s">
        <v>3</v>
      </c>
      <c r="O59" s="4">
        <v>-1</v>
      </c>
      <c r="P59" s="4"/>
    </row>
    <row r="60" spans="1:16" x14ac:dyDescent="0.2">
      <c r="A60" s="4">
        <v>50</v>
      </c>
      <c r="B60" s="4">
        <v>0</v>
      </c>
      <c r="C60" s="4">
        <v>0</v>
      </c>
      <c r="D60" s="4">
        <v>1</v>
      </c>
      <c r="E60" s="4">
        <v>209</v>
      </c>
      <c r="F60" s="4">
        <f>ROUND(Source!W44,O60)</f>
        <v>0</v>
      </c>
      <c r="G60" s="4" t="s">
        <v>100</v>
      </c>
      <c r="H60" s="4" t="s">
        <v>101</v>
      </c>
      <c r="I60" s="4"/>
      <c r="J60" s="4"/>
      <c r="K60" s="4">
        <v>209</v>
      </c>
      <c r="L60" s="4">
        <v>15</v>
      </c>
      <c r="M60" s="4">
        <v>3</v>
      </c>
      <c r="N60" s="4" t="s">
        <v>3</v>
      </c>
      <c r="O60" s="4">
        <v>0</v>
      </c>
      <c r="P60" s="4"/>
    </row>
    <row r="61" spans="1:16" x14ac:dyDescent="0.2">
      <c r="A61" s="4">
        <v>50</v>
      </c>
      <c r="B61" s="4">
        <v>0</v>
      </c>
      <c r="C61" s="4">
        <v>0</v>
      </c>
      <c r="D61" s="4">
        <v>1</v>
      </c>
      <c r="E61" s="4">
        <v>210</v>
      </c>
      <c r="F61" s="4">
        <f>ROUND(Source!X44,O61)</f>
        <v>0</v>
      </c>
      <c r="G61" s="4" t="s">
        <v>102</v>
      </c>
      <c r="H61" s="4" t="s">
        <v>103</v>
      </c>
      <c r="I61" s="4"/>
      <c r="J61" s="4"/>
      <c r="K61" s="4">
        <v>210</v>
      </c>
      <c r="L61" s="4">
        <v>16</v>
      </c>
      <c r="M61" s="4">
        <v>3</v>
      </c>
      <c r="N61" s="4" t="s">
        <v>3</v>
      </c>
      <c r="O61" s="4">
        <v>0</v>
      </c>
      <c r="P61" s="4"/>
    </row>
    <row r="62" spans="1:16" x14ac:dyDescent="0.2">
      <c r="A62" s="4">
        <v>50</v>
      </c>
      <c r="B62" s="4">
        <v>0</v>
      </c>
      <c r="C62" s="4">
        <v>0</v>
      </c>
      <c r="D62" s="4">
        <v>1</v>
      </c>
      <c r="E62" s="4">
        <v>211</v>
      </c>
      <c r="F62" s="4">
        <f>ROUND(Source!Y44,O62)</f>
        <v>0</v>
      </c>
      <c r="G62" s="4" t="s">
        <v>104</v>
      </c>
      <c r="H62" s="4" t="s">
        <v>105</v>
      </c>
      <c r="I62" s="4"/>
      <c r="J62" s="4"/>
      <c r="K62" s="4">
        <v>211</v>
      </c>
      <c r="L62" s="4">
        <v>17</v>
      </c>
      <c r="M62" s="4">
        <v>3</v>
      </c>
      <c r="N62" s="4" t="s">
        <v>3</v>
      </c>
      <c r="O62" s="4">
        <v>0</v>
      </c>
      <c r="P62" s="4"/>
    </row>
    <row r="63" spans="1:16" x14ac:dyDescent="0.2">
      <c r="A63" s="4">
        <v>50</v>
      </c>
      <c r="B63" s="4">
        <v>0</v>
      </c>
      <c r="C63" s="4">
        <v>0</v>
      </c>
      <c r="D63" s="4">
        <v>1</v>
      </c>
      <c r="E63" s="4">
        <v>224</v>
      </c>
      <c r="F63" s="4">
        <f>ROUND(Source!AR44,O63)</f>
        <v>2471095</v>
      </c>
      <c r="G63" s="4" t="s">
        <v>106</v>
      </c>
      <c r="H63" s="4" t="s">
        <v>107</v>
      </c>
      <c r="I63" s="4"/>
      <c r="J63" s="4"/>
      <c r="K63" s="4">
        <v>224</v>
      </c>
      <c r="L63" s="4">
        <v>18</v>
      </c>
      <c r="M63" s="4">
        <v>3</v>
      </c>
      <c r="N63" s="4" t="s">
        <v>3</v>
      </c>
      <c r="O63" s="4">
        <v>0</v>
      </c>
      <c r="P63" s="4"/>
    </row>
    <row r="65" spans="1:200" x14ac:dyDescent="0.2">
      <c r="A65" s="1">
        <v>5</v>
      </c>
      <c r="B65" s="1">
        <v>1</v>
      </c>
      <c r="C65" s="1"/>
      <c r="D65" s="1">
        <f>ROW(A89)</f>
        <v>89</v>
      </c>
      <c r="E65" s="1"/>
      <c r="F65" s="1" t="s">
        <v>30</v>
      </c>
      <c r="G65" s="1" t="s">
        <v>108</v>
      </c>
      <c r="H65" s="1" t="s">
        <v>3</v>
      </c>
      <c r="I65" s="1">
        <v>0</v>
      </c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 t="s">
        <v>3</v>
      </c>
      <c r="V65" s="1">
        <v>0</v>
      </c>
      <c r="W65" s="1"/>
      <c r="X65" s="1"/>
      <c r="Y65" s="1"/>
      <c r="Z65" s="1"/>
      <c r="AA65" s="1"/>
      <c r="AB65" s="1" t="s">
        <v>3</v>
      </c>
      <c r="AC65" s="1" t="s">
        <v>3</v>
      </c>
      <c r="AD65" s="1" t="s">
        <v>3</v>
      </c>
      <c r="AE65" s="1" t="s">
        <v>3</v>
      </c>
      <c r="AF65" s="1" t="s">
        <v>3</v>
      </c>
      <c r="AG65" s="1" t="s">
        <v>3</v>
      </c>
      <c r="AH65" s="1"/>
      <c r="AI65" s="1"/>
      <c r="AJ65" s="1"/>
      <c r="AK65" s="1"/>
      <c r="AL65" s="1"/>
      <c r="AM65" s="1"/>
      <c r="AN65" s="1"/>
      <c r="AO65" s="1"/>
      <c r="AP65" s="1" t="s">
        <v>3</v>
      </c>
      <c r="AQ65" s="1" t="s">
        <v>3</v>
      </c>
      <c r="AR65" s="1" t="s">
        <v>3</v>
      </c>
      <c r="AS65" s="1"/>
      <c r="AT65" s="1"/>
      <c r="AU65" s="1"/>
      <c r="AV65" s="1"/>
      <c r="AW65" s="1"/>
      <c r="AX65" s="1"/>
      <c r="AY65" s="1"/>
      <c r="AZ65" s="1" t="s">
        <v>3</v>
      </c>
      <c r="BA65" s="1"/>
      <c r="BB65" s="1" t="s">
        <v>3</v>
      </c>
      <c r="BC65" s="1" t="s">
        <v>3</v>
      </c>
      <c r="BD65" s="1" t="s">
        <v>3</v>
      </c>
      <c r="BE65" s="1" t="s">
        <v>3</v>
      </c>
      <c r="BF65" s="1" t="s">
        <v>3</v>
      </c>
      <c r="BG65" s="1" t="s">
        <v>3</v>
      </c>
      <c r="BH65" s="1" t="s">
        <v>3</v>
      </c>
      <c r="BI65" s="1" t="s">
        <v>3</v>
      </c>
      <c r="BJ65" s="1" t="s">
        <v>3</v>
      </c>
      <c r="BK65" s="1" t="s">
        <v>3</v>
      </c>
      <c r="BL65" s="1" t="s">
        <v>3</v>
      </c>
      <c r="BM65" s="1" t="s">
        <v>3</v>
      </c>
      <c r="BN65" s="1" t="s">
        <v>3</v>
      </c>
      <c r="BO65" s="1" t="s">
        <v>3</v>
      </c>
      <c r="BP65" s="1" t="s">
        <v>3</v>
      </c>
      <c r="BQ65" s="1"/>
      <c r="BR65" s="1"/>
      <c r="BS65" s="1"/>
      <c r="BT65" s="1"/>
      <c r="BU65" s="1"/>
      <c r="BV65" s="1"/>
      <c r="BW65" s="1"/>
      <c r="BX65" s="1">
        <v>0</v>
      </c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>
        <v>0</v>
      </c>
    </row>
    <row r="67" spans="1:200" x14ac:dyDescent="0.2">
      <c r="A67" s="2">
        <v>52</v>
      </c>
      <c r="B67" s="2">
        <f t="shared" ref="B67:G67" si="59">B89</f>
        <v>1</v>
      </c>
      <c r="C67" s="2">
        <f t="shared" si="59"/>
        <v>5</v>
      </c>
      <c r="D67" s="2">
        <f t="shared" si="59"/>
        <v>65</v>
      </c>
      <c r="E67" s="2">
        <f t="shared" si="59"/>
        <v>0</v>
      </c>
      <c r="F67" s="2" t="str">
        <f t="shared" si="59"/>
        <v>Новый подраздел</v>
      </c>
      <c r="G67" s="2" t="str">
        <f t="shared" si="59"/>
        <v>Сетевое оборудование и источники питания</v>
      </c>
      <c r="H67" s="2"/>
      <c r="I67" s="2"/>
      <c r="J67" s="2"/>
      <c r="K67" s="2"/>
      <c r="L67" s="2"/>
      <c r="M67" s="2"/>
      <c r="N67" s="2"/>
      <c r="O67" s="2">
        <f t="shared" ref="O67:AT67" si="60">O89</f>
        <v>6097290</v>
      </c>
      <c r="P67" s="2">
        <f t="shared" si="60"/>
        <v>6097290</v>
      </c>
      <c r="Q67" s="2">
        <f t="shared" si="60"/>
        <v>0</v>
      </c>
      <c r="R67" s="2">
        <f t="shared" si="60"/>
        <v>0</v>
      </c>
      <c r="S67" s="2">
        <f t="shared" si="60"/>
        <v>0</v>
      </c>
      <c r="T67" s="2">
        <f t="shared" si="60"/>
        <v>0</v>
      </c>
      <c r="U67" s="2">
        <f t="shared" si="60"/>
        <v>0</v>
      </c>
      <c r="V67" s="2">
        <f t="shared" si="60"/>
        <v>0</v>
      </c>
      <c r="W67" s="2">
        <f t="shared" si="60"/>
        <v>0</v>
      </c>
      <c r="X67" s="2">
        <f t="shared" si="60"/>
        <v>0</v>
      </c>
      <c r="Y67" s="2">
        <f t="shared" si="60"/>
        <v>0</v>
      </c>
      <c r="Z67" s="2">
        <f t="shared" si="60"/>
        <v>0</v>
      </c>
      <c r="AA67" s="2">
        <f t="shared" si="60"/>
        <v>0</v>
      </c>
      <c r="AB67" s="2">
        <f t="shared" si="60"/>
        <v>6097290</v>
      </c>
      <c r="AC67" s="2">
        <f t="shared" si="60"/>
        <v>6097290</v>
      </c>
      <c r="AD67" s="2">
        <f t="shared" si="60"/>
        <v>0</v>
      </c>
      <c r="AE67" s="2">
        <f t="shared" si="60"/>
        <v>0</v>
      </c>
      <c r="AF67" s="2">
        <f t="shared" si="60"/>
        <v>0</v>
      </c>
      <c r="AG67" s="2">
        <f t="shared" si="60"/>
        <v>0</v>
      </c>
      <c r="AH67" s="2">
        <f t="shared" si="60"/>
        <v>0</v>
      </c>
      <c r="AI67" s="2">
        <f t="shared" si="60"/>
        <v>0</v>
      </c>
      <c r="AJ67" s="2">
        <f t="shared" si="60"/>
        <v>0</v>
      </c>
      <c r="AK67" s="2">
        <f t="shared" si="60"/>
        <v>0</v>
      </c>
      <c r="AL67" s="2">
        <f t="shared" si="60"/>
        <v>0</v>
      </c>
      <c r="AM67" s="2">
        <f t="shared" si="60"/>
        <v>0</v>
      </c>
      <c r="AN67" s="2">
        <f t="shared" si="60"/>
        <v>0</v>
      </c>
      <c r="AO67" s="2">
        <f t="shared" si="60"/>
        <v>0</v>
      </c>
      <c r="AP67" s="2">
        <f t="shared" si="60"/>
        <v>6097290</v>
      </c>
      <c r="AQ67" s="2">
        <f t="shared" si="60"/>
        <v>0</v>
      </c>
      <c r="AR67" s="2">
        <f t="shared" si="60"/>
        <v>6097290</v>
      </c>
      <c r="AS67" s="2">
        <f t="shared" si="60"/>
        <v>0</v>
      </c>
      <c r="AT67" s="2">
        <f t="shared" si="60"/>
        <v>0</v>
      </c>
      <c r="AU67" s="2">
        <f t="shared" ref="AU67:BZ67" si="61">AU89</f>
        <v>0</v>
      </c>
      <c r="AV67" s="2">
        <f t="shared" si="61"/>
        <v>0</v>
      </c>
      <c r="AW67" s="2">
        <f t="shared" si="61"/>
        <v>0</v>
      </c>
      <c r="AX67" s="2">
        <f t="shared" si="61"/>
        <v>0</v>
      </c>
      <c r="AY67" s="2">
        <f t="shared" si="61"/>
        <v>0</v>
      </c>
      <c r="AZ67" s="2">
        <f t="shared" si="61"/>
        <v>0</v>
      </c>
      <c r="BA67" s="2">
        <f t="shared" si="61"/>
        <v>0</v>
      </c>
      <c r="BB67" s="2">
        <f t="shared" si="61"/>
        <v>0</v>
      </c>
      <c r="BC67" s="2">
        <f t="shared" si="61"/>
        <v>6097290</v>
      </c>
      <c r="BD67" s="2">
        <f t="shared" si="61"/>
        <v>0</v>
      </c>
      <c r="BE67" s="2">
        <f t="shared" si="61"/>
        <v>6097290</v>
      </c>
      <c r="BF67" s="2">
        <f t="shared" si="61"/>
        <v>0</v>
      </c>
      <c r="BG67" s="2">
        <f t="shared" si="61"/>
        <v>0</v>
      </c>
      <c r="BH67" s="2">
        <f t="shared" si="61"/>
        <v>0</v>
      </c>
      <c r="BI67" s="2">
        <f t="shared" si="61"/>
        <v>0</v>
      </c>
      <c r="BJ67" s="2">
        <f t="shared" si="61"/>
        <v>0</v>
      </c>
      <c r="BK67" s="2">
        <f t="shared" si="61"/>
        <v>0</v>
      </c>
      <c r="BL67" s="2">
        <f t="shared" si="61"/>
        <v>0</v>
      </c>
      <c r="BM67" s="2">
        <f t="shared" si="61"/>
        <v>0</v>
      </c>
      <c r="BN67" s="2">
        <f t="shared" si="61"/>
        <v>0</v>
      </c>
      <c r="BO67" s="3">
        <f t="shared" si="61"/>
        <v>0</v>
      </c>
      <c r="BP67" s="3">
        <f t="shared" si="61"/>
        <v>0</v>
      </c>
      <c r="BQ67" s="3">
        <f t="shared" si="61"/>
        <v>0</v>
      </c>
      <c r="BR67" s="3">
        <f t="shared" si="61"/>
        <v>0</v>
      </c>
      <c r="BS67" s="3">
        <f t="shared" si="61"/>
        <v>0</v>
      </c>
      <c r="BT67" s="3">
        <f t="shared" si="61"/>
        <v>0</v>
      </c>
      <c r="BU67" s="3">
        <f t="shared" si="61"/>
        <v>0</v>
      </c>
      <c r="BV67" s="3">
        <f t="shared" si="61"/>
        <v>0</v>
      </c>
      <c r="BW67" s="3">
        <f t="shared" si="61"/>
        <v>0</v>
      </c>
      <c r="BX67" s="3">
        <f t="shared" si="61"/>
        <v>0</v>
      </c>
      <c r="BY67" s="3">
        <f t="shared" si="61"/>
        <v>0</v>
      </c>
      <c r="BZ67" s="3">
        <f t="shared" si="61"/>
        <v>0</v>
      </c>
      <c r="CA67" s="3">
        <f t="shared" ref="CA67:DF67" si="62">CA89</f>
        <v>0</v>
      </c>
      <c r="CB67" s="3">
        <f t="shared" si="62"/>
        <v>0</v>
      </c>
      <c r="CC67" s="3">
        <f t="shared" si="62"/>
        <v>0</v>
      </c>
      <c r="CD67" s="3">
        <f t="shared" si="62"/>
        <v>0</v>
      </c>
      <c r="CE67" s="3">
        <f t="shared" si="62"/>
        <v>0</v>
      </c>
      <c r="CF67" s="3">
        <f t="shared" si="62"/>
        <v>0</v>
      </c>
      <c r="CG67" s="3">
        <f t="shared" si="62"/>
        <v>0</v>
      </c>
      <c r="CH67" s="3">
        <f t="shared" si="62"/>
        <v>0</v>
      </c>
      <c r="CI67" s="3">
        <f t="shared" si="62"/>
        <v>0</v>
      </c>
      <c r="CJ67" s="3">
        <f t="shared" si="62"/>
        <v>0</v>
      </c>
      <c r="CK67" s="3">
        <f t="shared" si="62"/>
        <v>0</v>
      </c>
      <c r="CL67" s="3">
        <f t="shared" si="62"/>
        <v>0</v>
      </c>
      <c r="CM67" s="3">
        <f t="shared" si="62"/>
        <v>0</v>
      </c>
      <c r="CN67" s="3">
        <f t="shared" si="62"/>
        <v>0</v>
      </c>
      <c r="CO67" s="3">
        <f t="shared" si="62"/>
        <v>0</v>
      </c>
      <c r="CP67" s="3">
        <f t="shared" si="62"/>
        <v>0</v>
      </c>
      <c r="CQ67" s="3">
        <f t="shared" si="62"/>
        <v>0</v>
      </c>
      <c r="CR67" s="3">
        <f t="shared" si="62"/>
        <v>0</v>
      </c>
      <c r="CS67" s="3">
        <f t="shared" si="62"/>
        <v>0</v>
      </c>
      <c r="CT67" s="3">
        <f t="shared" si="62"/>
        <v>0</v>
      </c>
      <c r="CU67" s="3">
        <f t="shared" si="62"/>
        <v>0</v>
      </c>
      <c r="CV67" s="3">
        <f t="shared" si="62"/>
        <v>0</v>
      </c>
      <c r="CW67" s="3">
        <f t="shared" si="62"/>
        <v>0</v>
      </c>
      <c r="CX67" s="3">
        <f t="shared" si="62"/>
        <v>0</v>
      </c>
      <c r="CY67" s="3">
        <f t="shared" si="62"/>
        <v>0</v>
      </c>
      <c r="CZ67" s="3">
        <f t="shared" si="62"/>
        <v>0</v>
      </c>
      <c r="DA67" s="3">
        <f t="shared" si="62"/>
        <v>0</v>
      </c>
      <c r="DB67" s="3">
        <f t="shared" si="62"/>
        <v>0</v>
      </c>
      <c r="DC67" s="3">
        <f t="shared" si="62"/>
        <v>0</v>
      </c>
      <c r="DD67" s="3">
        <f t="shared" si="62"/>
        <v>0</v>
      </c>
      <c r="DE67" s="3">
        <f t="shared" si="62"/>
        <v>0</v>
      </c>
      <c r="DF67" s="3">
        <f t="shared" si="62"/>
        <v>0</v>
      </c>
      <c r="DG67" s="3">
        <f t="shared" ref="DG67:DN67" si="63">DG89</f>
        <v>0</v>
      </c>
      <c r="DH67" s="3">
        <f t="shared" si="63"/>
        <v>0</v>
      </c>
      <c r="DI67" s="3">
        <f t="shared" si="63"/>
        <v>0</v>
      </c>
      <c r="DJ67" s="3">
        <f t="shared" si="63"/>
        <v>0</v>
      </c>
      <c r="DK67" s="3">
        <f t="shared" si="63"/>
        <v>0</v>
      </c>
      <c r="DL67" s="3">
        <f t="shared" si="63"/>
        <v>0</v>
      </c>
      <c r="DM67" s="3">
        <f t="shared" si="63"/>
        <v>0</v>
      </c>
      <c r="DN67" s="3">
        <f t="shared" si="63"/>
        <v>0</v>
      </c>
    </row>
    <row r="69" spans="1:200" x14ac:dyDescent="0.2">
      <c r="A69">
        <v>17</v>
      </c>
      <c r="B69">
        <v>1</v>
      </c>
      <c r="E69" t="s">
        <v>109</v>
      </c>
      <c r="F69" t="s">
        <v>1819</v>
      </c>
      <c r="G69" t="s">
        <v>1699</v>
      </c>
      <c r="H69" t="s">
        <v>3</v>
      </c>
      <c r="I69">
        <v>14</v>
      </c>
      <c r="J69">
        <v>0</v>
      </c>
      <c r="O69">
        <f t="shared" ref="O69:O87" si="64">ROUND(CP69,0)</f>
        <v>5306140</v>
      </c>
      <c r="P69">
        <f t="shared" ref="P69:P87" si="65">ROUND(CQ69*I69,0)</f>
        <v>5306140</v>
      </c>
      <c r="Q69">
        <f t="shared" ref="Q69:Q87" si="66">ROUND(CR69*I69,0)</f>
        <v>0</v>
      </c>
      <c r="R69">
        <f t="shared" ref="R69:R87" si="67">ROUND(CS69*I69,0)</f>
        <v>0</v>
      </c>
      <c r="S69">
        <f t="shared" ref="S69:S87" si="68">ROUND(CT69*I69,0)</f>
        <v>0</v>
      </c>
      <c r="T69">
        <f t="shared" ref="T69:T87" si="69">ROUND(CU69*I69,0)</f>
        <v>0</v>
      </c>
      <c r="U69">
        <f t="shared" ref="U69:U87" si="70">CV69*I69</f>
        <v>0</v>
      </c>
      <c r="V69">
        <f t="shared" ref="V69:V87" si="71">CW69*I69</f>
        <v>0</v>
      </c>
      <c r="W69">
        <f t="shared" ref="W69:W87" si="72">ROUND(CX69*I69,0)</f>
        <v>0</v>
      </c>
      <c r="X69">
        <f t="shared" ref="X69:X87" si="73">ROUND(CY69,0)</f>
        <v>0</v>
      </c>
      <c r="Y69">
        <f t="shared" ref="Y69:Y87" si="74">ROUND(CZ69,0)</f>
        <v>0</v>
      </c>
      <c r="AA69">
        <v>23982063</v>
      </c>
      <c r="AB69">
        <f t="shared" ref="AB69:AB87" si="75">ROUND((AC69+AD69+AF69),0)</f>
        <v>379010</v>
      </c>
      <c r="AC69">
        <f t="shared" ref="AC69:AC80" si="76">ROUND(((ES69*1.042)),0)</f>
        <v>379010</v>
      </c>
      <c r="AD69">
        <f t="shared" ref="AD69:AD87" si="77">ROUND((ET69),0)</f>
        <v>0</v>
      </c>
      <c r="AE69">
        <f t="shared" ref="AE69:AE87" si="78">ROUND((EU69),0)</f>
        <v>0</v>
      </c>
      <c r="AF69">
        <f t="shared" ref="AF69:AF87" si="79">ROUND((EV69),0)</f>
        <v>0</v>
      </c>
      <c r="AG69">
        <f t="shared" ref="AG69:AG87" si="80">ROUND((AP69),0)</f>
        <v>0</v>
      </c>
      <c r="AH69">
        <f t="shared" ref="AH69:AH87" si="81">(EW69)</f>
        <v>0</v>
      </c>
      <c r="AI69">
        <f t="shared" ref="AI69:AI87" si="82">(EX69)</f>
        <v>0</v>
      </c>
      <c r="AJ69">
        <f t="shared" ref="AJ69:AJ87" si="83">ROUND((AS69),0)</f>
        <v>0</v>
      </c>
      <c r="AK69">
        <v>363733.57</v>
      </c>
      <c r="AL69">
        <v>363733.57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1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3</v>
      </c>
      <c r="BJ69" t="s">
        <v>3</v>
      </c>
      <c r="BM69">
        <v>600001</v>
      </c>
      <c r="BN69">
        <v>0</v>
      </c>
      <c r="BO69" t="s">
        <v>3</v>
      </c>
      <c r="BP69">
        <v>0</v>
      </c>
      <c r="BQ69">
        <v>5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0</v>
      </c>
      <c r="CA69">
        <v>0</v>
      </c>
      <c r="CF69">
        <v>0</v>
      </c>
      <c r="CG69">
        <v>0</v>
      </c>
      <c r="CM69">
        <v>0</v>
      </c>
      <c r="CN69" t="s">
        <v>34</v>
      </c>
      <c r="CO69">
        <v>0</v>
      </c>
      <c r="CP69">
        <f t="shared" ref="CP69:CP87" si="84">(P69+Q69+S69)</f>
        <v>5306140</v>
      </c>
      <c r="CQ69">
        <f t="shared" ref="CQ69:CQ87" si="85">AC69*BC69</f>
        <v>379010</v>
      </c>
      <c r="CR69">
        <f t="shared" ref="CR69:CR87" si="86">AD69*BB69</f>
        <v>0</v>
      </c>
      <c r="CS69">
        <f t="shared" ref="CS69:CS87" si="87">AE69*BS69</f>
        <v>0</v>
      </c>
      <c r="CT69">
        <f t="shared" ref="CT69:CT87" si="88">AF69*BA69</f>
        <v>0</v>
      </c>
      <c r="CU69">
        <f t="shared" ref="CU69:CU87" si="89">AG69</f>
        <v>0</v>
      </c>
      <c r="CV69">
        <f t="shared" ref="CV69:CV87" si="90">AH69</f>
        <v>0</v>
      </c>
      <c r="CW69">
        <f t="shared" ref="CW69:CW87" si="91">AI69</f>
        <v>0</v>
      </c>
      <c r="CX69">
        <f t="shared" ref="CX69:CX87" si="92">AJ69</f>
        <v>0</v>
      </c>
      <c r="CY69">
        <f t="shared" ref="CY69:CY83" si="93">(((S69+R69)*AT69)/100)</f>
        <v>0</v>
      </c>
      <c r="CZ69">
        <f t="shared" ref="CZ69:CZ83" si="94">(((S69+R69)*AU69)/100)</f>
        <v>0</v>
      </c>
      <c r="DC69" t="s">
        <v>3</v>
      </c>
      <c r="DD69" t="s">
        <v>35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EE69">
        <v>20573217</v>
      </c>
      <c r="EF69">
        <v>5</v>
      </c>
      <c r="EG69" t="s">
        <v>36</v>
      </c>
      <c r="EH69">
        <v>0</v>
      </c>
      <c r="EI69" t="s">
        <v>3</v>
      </c>
      <c r="EJ69">
        <v>3</v>
      </c>
      <c r="EK69">
        <v>600001</v>
      </c>
      <c r="EL69" t="s">
        <v>37</v>
      </c>
      <c r="EM69" t="s">
        <v>38</v>
      </c>
      <c r="EO69" t="s">
        <v>3</v>
      </c>
      <c r="EQ69">
        <v>256</v>
      </c>
      <c r="ER69">
        <v>0</v>
      </c>
      <c r="ES69">
        <v>363733.57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Q69">
        <v>0</v>
      </c>
      <c r="FR69">
        <f t="shared" ref="FR69:FR87" si="95">ROUND(IF(AND(BH69=3,BI69=3),P69,0),0)</f>
        <v>5306140</v>
      </c>
      <c r="FS69">
        <v>0</v>
      </c>
      <c r="FX69">
        <v>0</v>
      </c>
      <c r="FY69">
        <v>0</v>
      </c>
      <c r="GA69" t="s">
        <v>111</v>
      </c>
      <c r="GG69">
        <v>2</v>
      </c>
      <c r="GH69">
        <v>0</v>
      </c>
      <c r="GI69">
        <v>-2</v>
      </c>
      <c r="GJ69">
        <v>0</v>
      </c>
      <c r="GK69">
        <f>ROUND(R69*(R12)/100,0)</f>
        <v>0</v>
      </c>
      <c r="GL69">
        <f t="shared" ref="GL69:GL87" si="96">ROUND(IF(AND(BH69=3,BI69=3,FS69&lt;&gt;0),P69,0),0)</f>
        <v>0</v>
      </c>
      <c r="GM69">
        <f t="shared" ref="GM69:GM87" si="97">O69+X69+Y69</f>
        <v>5306140</v>
      </c>
      <c r="GN69">
        <f t="shared" ref="GN69:GN87" si="98">ROUND(IF(OR(BI69=0,BI69=1),O69+X69+Y69,0),0)</f>
        <v>0</v>
      </c>
      <c r="GO69">
        <f t="shared" ref="GO69:GO87" si="99">ROUND(IF(BI69=2,O69+X69+Y69,0),0)</f>
        <v>0</v>
      </c>
      <c r="GP69">
        <f t="shared" ref="GP69:GP87" si="100">ROUND(IF(BI69=4,O69+X69+Y69,0),0)</f>
        <v>0</v>
      </c>
      <c r="GR69">
        <v>0</v>
      </c>
    </row>
    <row r="70" spans="1:200" x14ac:dyDescent="0.2">
      <c r="A70">
        <v>17</v>
      </c>
      <c r="B70">
        <v>1</v>
      </c>
      <c r="E70" t="s">
        <v>112</v>
      </c>
      <c r="F70" t="s">
        <v>1819</v>
      </c>
      <c r="G70" t="s">
        <v>1700</v>
      </c>
      <c r="H70" t="s">
        <v>3</v>
      </c>
      <c r="I70">
        <v>1</v>
      </c>
      <c r="J70">
        <v>0</v>
      </c>
      <c r="O70">
        <f t="shared" si="64"/>
        <v>74936</v>
      </c>
      <c r="P70">
        <f t="shared" si="65"/>
        <v>74936</v>
      </c>
      <c r="Q70">
        <f t="shared" si="66"/>
        <v>0</v>
      </c>
      <c r="R70">
        <f t="shared" si="67"/>
        <v>0</v>
      </c>
      <c r="S70">
        <f t="shared" si="68"/>
        <v>0</v>
      </c>
      <c r="T70">
        <f t="shared" si="69"/>
        <v>0</v>
      </c>
      <c r="U70">
        <f t="shared" si="70"/>
        <v>0</v>
      </c>
      <c r="V70">
        <f t="shared" si="71"/>
        <v>0</v>
      </c>
      <c r="W70">
        <f t="shared" si="72"/>
        <v>0</v>
      </c>
      <c r="X70">
        <f t="shared" si="73"/>
        <v>0</v>
      </c>
      <c r="Y70">
        <f t="shared" si="74"/>
        <v>0</v>
      </c>
      <c r="AA70">
        <v>23982063</v>
      </c>
      <c r="AB70">
        <f t="shared" si="75"/>
        <v>74936</v>
      </c>
      <c r="AC70">
        <f t="shared" si="76"/>
        <v>74936</v>
      </c>
      <c r="AD70">
        <f t="shared" si="77"/>
        <v>0</v>
      </c>
      <c r="AE70">
        <f t="shared" si="78"/>
        <v>0</v>
      </c>
      <c r="AF70">
        <f t="shared" si="79"/>
        <v>0</v>
      </c>
      <c r="AG70">
        <f t="shared" si="80"/>
        <v>0</v>
      </c>
      <c r="AH70">
        <f t="shared" si="81"/>
        <v>0</v>
      </c>
      <c r="AI70">
        <f t="shared" si="82"/>
        <v>0</v>
      </c>
      <c r="AJ70">
        <f t="shared" si="83"/>
        <v>0</v>
      </c>
      <c r="AK70">
        <v>71915.100000000006</v>
      </c>
      <c r="AL70">
        <v>71915.100000000006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</v>
      </c>
      <c r="AW70">
        <v>1</v>
      </c>
      <c r="AZ70">
        <v>1</v>
      </c>
      <c r="BA70">
        <v>1</v>
      </c>
      <c r="BB70">
        <v>1</v>
      </c>
      <c r="BC70">
        <v>1</v>
      </c>
      <c r="BD70" t="s">
        <v>3</v>
      </c>
      <c r="BE70" t="s">
        <v>3</v>
      </c>
      <c r="BF70" t="s">
        <v>3</v>
      </c>
      <c r="BG70" t="s">
        <v>3</v>
      </c>
      <c r="BH70">
        <v>3</v>
      </c>
      <c r="BI70">
        <v>3</v>
      </c>
      <c r="BJ70" t="s">
        <v>3</v>
      </c>
      <c r="BM70">
        <v>600001</v>
      </c>
      <c r="BN70">
        <v>0</v>
      </c>
      <c r="BO70" t="s">
        <v>3</v>
      </c>
      <c r="BP70">
        <v>0</v>
      </c>
      <c r="BQ70">
        <v>5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 t="s">
        <v>3</v>
      </c>
      <c r="BZ70">
        <v>0</v>
      </c>
      <c r="CA70">
        <v>0</v>
      </c>
      <c r="CF70">
        <v>0</v>
      </c>
      <c r="CG70">
        <v>0</v>
      </c>
      <c r="CM70">
        <v>0</v>
      </c>
      <c r="CN70" t="s">
        <v>34</v>
      </c>
      <c r="CO70">
        <v>0</v>
      </c>
      <c r="CP70">
        <f t="shared" si="84"/>
        <v>74936</v>
      </c>
      <c r="CQ70">
        <f t="shared" si="85"/>
        <v>74936</v>
      </c>
      <c r="CR70">
        <f t="shared" si="86"/>
        <v>0</v>
      </c>
      <c r="CS70">
        <f t="shared" si="87"/>
        <v>0</v>
      </c>
      <c r="CT70">
        <f t="shared" si="88"/>
        <v>0</v>
      </c>
      <c r="CU70">
        <f t="shared" si="89"/>
        <v>0</v>
      </c>
      <c r="CV70">
        <f t="shared" si="90"/>
        <v>0</v>
      </c>
      <c r="CW70">
        <f t="shared" si="91"/>
        <v>0</v>
      </c>
      <c r="CX70">
        <f t="shared" si="92"/>
        <v>0</v>
      </c>
      <c r="CY70">
        <f t="shared" si="93"/>
        <v>0</v>
      </c>
      <c r="CZ70">
        <f t="shared" si="94"/>
        <v>0</v>
      </c>
      <c r="DC70" t="s">
        <v>3</v>
      </c>
      <c r="DD70" t="s">
        <v>35</v>
      </c>
      <c r="DE70" t="s">
        <v>3</v>
      </c>
      <c r="DF70" t="s">
        <v>3</v>
      </c>
      <c r="DG70" t="s">
        <v>3</v>
      </c>
      <c r="DH70" t="s">
        <v>3</v>
      </c>
      <c r="DI70" t="s">
        <v>3</v>
      </c>
      <c r="DJ70" t="s">
        <v>3</v>
      </c>
      <c r="DK70" t="s">
        <v>3</v>
      </c>
      <c r="DL70" t="s">
        <v>3</v>
      </c>
      <c r="DM70" t="s">
        <v>3</v>
      </c>
      <c r="DN70">
        <v>0</v>
      </c>
      <c r="DO70">
        <v>0</v>
      </c>
      <c r="DP70">
        <v>1</v>
      </c>
      <c r="DQ70">
        <v>1</v>
      </c>
      <c r="EE70">
        <v>20573217</v>
      </c>
      <c r="EF70">
        <v>5</v>
      </c>
      <c r="EG70" t="s">
        <v>36</v>
      </c>
      <c r="EH70">
        <v>0</v>
      </c>
      <c r="EI70" t="s">
        <v>3</v>
      </c>
      <c r="EJ70">
        <v>3</v>
      </c>
      <c r="EK70">
        <v>600001</v>
      </c>
      <c r="EL70" t="s">
        <v>37</v>
      </c>
      <c r="EM70" t="s">
        <v>38</v>
      </c>
      <c r="EO70" t="s">
        <v>3</v>
      </c>
      <c r="EQ70">
        <v>256</v>
      </c>
      <c r="ER70">
        <v>0</v>
      </c>
      <c r="ES70">
        <v>71915.100000000006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Q70">
        <v>0</v>
      </c>
      <c r="FR70">
        <f t="shared" si="95"/>
        <v>74936</v>
      </c>
      <c r="FS70">
        <v>0</v>
      </c>
      <c r="FX70">
        <v>0</v>
      </c>
      <c r="FY70">
        <v>0</v>
      </c>
      <c r="GA70" t="s">
        <v>113</v>
      </c>
      <c r="GG70">
        <v>2</v>
      </c>
      <c r="GH70">
        <v>0</v>
      </c>
      <c r="GI70">
        <v>-2</v>
      </c>
      <c r="GJ70">
        <v>0</v>
      </c>
      <c r="GK70">
        <f>ROUND(R70*(R12)/100,0)</f>
        <v>0</v>
      </c>
      <c r="GL70">
        <f t="shared" si="96"/>
        <v>0</v>
      </c>
      <c r="GM70">
        <f t="shared" si="97"/>
        <v>74936</v>
      </c>
      <c r="GN70">
        <f t="shared" si="98"/>
        <v>0</v>
      </c>
      <c r="GO70">
        <f t="shared" si="99"/>
        <v>0</v>
      </c>
      <c r="GP70">
        <f t="shared" si="100"/>
        <v>0</v>
      </c>
      <c r="GR70">
        <v>0</v>
      </c>
    </row>
    <row r="71" spans="1:200" x14ac:dyDescent="0.2">
      <c r="A71">
        <v>17</v>
      </c>
      <c r="B71">
        <v>1</v>
      </c>
      <c r="E71" t="s">
        <v>114</v>
      </c>
      <c r="F71" t="s">
        <v>1819</v>
      </c>
      <c r="G71" t="s">
        <v>1701</v>
      </c>
      <c r="H71" t="s">
        <v>3</v>
      </c>
      <c r="I71">
        <v>1</v>
      </c>
      <c r="J71">
        <v>0</v>
      </c>
      <c r="O71">
        <f t="shared" si="64"/>
        <v>89595</v>
      </c>
      <c r="P71">
        <f t="shared" si="65"/>
        <v>89595</v>
      </c>
      <c r="Q71">
        <f t="shared" si="66"/>
        <v>0</v>
      </c>
      <c r="R71">
        <f t="shared" si="67"/>
        <v>0</v>
      </c>
      <c r="S71">
        <f t="shared" si="68"/>
        <v>0</v>
      </c>
      <c r="T71">
        <f t="shared" si="69"/>
        <v>0</v>
      </c>
      <c r="U71">
        <f t="shared" si="70"/>
        <v>0</v>
      </c>
      <c r="V71">
        <f t="shared" si="71"/>
        <v>0</v>
      </c>
      <c r="W71">
        <f t="shared" si="72"/>
        <v>0</v>
      </c>
      <c r="X71">
        <f t="shared" si="73"/>
        <v>0</v>
      </c>
      <c r="Y71">
        <f t="shared" si="74"/>
        <v>0</v>
      </c>
      <c r="AA71">
        <v>23982063</v>
      </c>
      <c r="AB71">
        <f t="shared" si="75"/>
        <v>89595</v>
      </c>
      <c r="AC71">
        <f t="shared" si="76"/>
        <v>89595</v>
      </c>
      <c r="AD71">
        <f t="shared" si="77"/>
        <v>0</v>
      </c>
      <c r="AE71">
        <f t="shared" si="78"/>
        <v>0</v>
      </c>
      <c r="AF71">
        <f t="shared" si="79"/>
        <v>0</v>
      </c>
      <c r="AG71">
        <f t="shared" si="80"/>
        <v>0</v>
      </c>
      <c r="AH71">
        <f t="shared" si="81"/>
        <v>0</v>
      </c>
      <c r="AI71">
        <f t="shared" si="82"/>
        <v>0</v>
      </c>
      <c r="AJ71">
        <f t="shared" si="83"/>
        <v>0</v>
      </c>
      <c r="AK71">
        <v>85983.679999999993</v>
      </c>
      <c r="AL71">
        <v>85983.679999999993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</v>
      </c>
      <c r="AW71">
        <v>1</v>
      </c>
      <c r="AZ71">
        <v>1</v>
      </c>
      <c r="BA71">
        <v>1</v>
      </c>
      <c r="BB71">
        <v>1</v>
      </c>
      <c r="BC71">
        <v>1</v>
      </c>
      <c r="BD71" t="s">
        <v>3</v>
      </c>
      <c r="BE71" t="s">
        <v>3</v>
      </c>
      <c r="BF71" t="s">
        <v>3</v>
      </c>
      <c r="BG71" t="s">
        <v>3</v>
      </c>
      <c r="BH71">
        <v>3</v>
      </c>
      <c r="BI71">
        <v>3</v>
      </c>
      <c r="BJ71" t="s">
        <v>3</v>
      </c>
      <c r="BM71">
        <v>600001</v>
      </c>
      <c r="BN71">
        <v>0</v>
      </c>
      <c r="BO71" t="s">
        <v>3</v>
      </c>
      <c r="BP71">
        <v>0</v>
      </c>
      <c r="BQ71">
        <v>5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0</v>
      </c>
      <c r="CA71">
        <v>0</v>
      </c>
      <c r="CF71">
        <v>0</v>
      </c>
      <c r="CG71">
        <v>0</v>
      </c>
      <c r="CM71">
        <v>0</v>
      </c>
      <c r="CN71" t="s">
        <v>34</v>
      </c>
      <c r="CO71">
        <v>0</v>
      </c>
      <c r="CP71">
        <f t="shared" si="84"/>
        <v>89595</v>
      </c>
      <c r="CQ71">
        <f t="shared" si="85"/>
        <v>89595</v>
      </c>
      <c r="CR71">
        <f t="shared" si="86"/>
        <v>0</v>
      </c>
      <c r="CS71">
        <f t="shared" si="87"/>
        <v>0</v>
      </c>
      <c r="CT71">
        <f t="shared" si="88"/>
        <v>0</v>
      </c>
      <c r="CU71">
        <f t="shared" si="89"/>
        <v>0</v>
      </c>
      <c r="CV71">
        <f t="shared" si="90"/>
        <v>0</v>
      </c>
      <c r="CW71">
        <f t="shared" si="91"/>
        <v>0</v>
      </c>
      <c r="CX71">
        <f t="shared" si="92"/>
        <v>0</v>
      </c>
      <c r="CY71">
        <f t="shared" si="93"/>
        <v>0</v>
      </c>
      <c r="CZ71">
        <f t="shared" si="94"/>
        <v>0</v>
      </c>
      <c r="DC71" t="s">
        <v>3</v>
      </c>
      <c r="DD71" t="s">
        <v>35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EE71">
        <v>20573217</v>
      </c>
      <c r="EF71">
        <v>5</v>
      </c>
      <c r="EG71" t="s">
        <v>36</v>
      </c>
      <c r="EH71">
        <v>0</v>
      </c>
      <c r="EI71" t="s">
        <v>3</v>
      </c>
      <c r="EJ71">
        <v>3</v>
      </c>
      <c r="EK71">
        <v>600001</v>
      </c>
      <c r="EL71" t="s">
        <v>37</v>
      </c>
      <c r="EM71" t="s">
        <v>38</v>
      </c>
      <c r="EO71" t="s">
        <v>3</v>
      </c>
      <c r="EQ71">
        <v>256</v>
      </c>
      <c r="ER71">
        <v>0</v>
      </c>
      <c r="ES71">
        <v>85983.679999999993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Q71">
        <v>0</v>
      </c>
      <c r="FR71">
        <f t="shared" si="95"/>
        <v>89595</v>
      </c>
      <c r="FS71">
        <v>0</v>
      </c>
      <c r="FX71">
        <v>0</v>
      </c>
      <c r="FY71">
        <v>0</v>
      </c>
      <c r="GA71" t="s">
        <v>115</v>
      </c>
      <c r="GG71">
        <v>2</v>
      </c>
      <c r="GH71">
        <v>0</v>
      </c>
      <c r="GI71">
        <v>-2</v>
      </c>
      <c r="GJ71">
        <v>0</v>
      </c>
      <c r="GK71">
        <f>ROUND(R71*(R12)/100,0)</f>
        <v>0</v>
      </c>
      <c r="GL71">
        <f t="shared" si="96"/>
        <v>0</v>
      </c>
      <c r="GM71">
        <f t="shared" si="97"/>
        <v>89595</v>
      </c>
      <c r="GN71">
        <f t="shared" si="98"/>
        <v>0</v>
      </c>
      <c r="GO71">
        <f t="shared" si="99"/>
        <v>0</v>
      </c>
      <c r="GP71">
        <f t="shared" si="100"/>
        <v>0</v>
      </c>
      <c r="GR71">
        <v>0</v>
      </c>
    </row>
    <row r="72" spans="1:200" x14ac:dyDescent="0.2">
      <c r="A72">
        <v>17</v>
      </c>
      <c r="B72">
        <v>1</v>
      </c>
      <c r="E72" t="s">
        <v>116</v>
      </c>
      <c r="F72" t="s">
        <v>1820</v>
      </c>
      <c r="G72" t="s">
        <v>117</v>
      </c>
      <c r="H72" t="s">
        <v>3</v>
      </c>
      <c r="I72">
        <v>1</v>
      </c>
      <c r="J72">
        <v>0</v>
      </c>
      <c r="O72">
        <f t="shared" si="64"/>
        <v>3499</v>
      </c>
      <c r="P72">
        <f t="shared" si="65"/>
        <v>3499</v>
      </c>
      <c r="Q72">
        <f t="shared" si="66"/>
        <v>0</v>
      </c>
      <c r="R72">
        <f t="shared" si="67"/>
        <v>0</v>
      </c>
      <c r="S72">
        <f t="shared" si="68"/>
        <v>0</v>
      </c>
      <c r="T72">
        <f t="shared" si="69"/>
        <v>0</v>
      </c>
      <c r="U72">
        <f t="shared" si="70"/>
        <v>0</v>
      </c>
      <c r="V72">
        <f t="shared" si="71"/>
        <v>0</v>
      </c>
      <c r="W72">
        <f t="shared" si="72"/>
        <v>0</v>
      </c>
      <c r="X72">
        <f t="shared" si="73"/>
        <v>0</v>
      </c>
      <c r="Y72">
        <f t="shared" si="74"/>
        <v>0</v>
      </c>
      <c r="AA72">
        <v>23982063</v>
      </c>
      <c r="AB72">
        <f t="shared" si="75"/>
        <v>3499</v>
      </c>
      <c r="AC72">
        <f t="shared" si="76"/>
        <v>3499</v>
      </c>
      <c r="AD72">
        <f t="shared" si="77"/>
        <v>0</v>
      </c>
      <c r="AE72">
        <f t="shared" si="78"/>
        <v>0</v>
      </c>
      <c r="AF72">
        <f t="shared" si="79"/>
        <v>0</v>
      </c>
      <c r="AG72">
        <f t="shared" si="80"/>
        <v>0</v>
      </c>
      <c r="AH72">
        <f t="shared" si="81"/>
        <v>0</v>
      </c>
      <c r="AI72">
        <f t="shared" si="82"/>
        <v>0</v>
      </c>
      <c r="AJ72">
        <f t="shared" si="83"/>
        <v>0</v>
      </c>
      <c r="AK72">
        <v>3358.15</v>
      </c>
      <c r="AL72">
        <v>3358.15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1</v>
      </c>
      <c r="AZ72">
        <v>1</v>
      </c>
      <c r="BA72">
        <v>1</v>
      </c>
      <c r="BB72">
        <v>1</v>
      </c>
      <c r="BC72">
        <v>1</v>
      </c>
      <c r="BD72" t="s">
        <v>3</v>
      </c>
      <c r="BE72" t="s">
        <v>3</v>
      </c>
      <c r="BF72" t="s">
        <v>3</v>
      </c>
      <c r="BG72" t="s">
        <v>3</v>
      </c>
      <c r="BH72">
        <v>3</v>
      </c>
      <c r="BI72">
        <v>3</v>
      </c>
      <c r="BJ72" t="s">
        <v>3</v>
      </c>
      <c r="BM72">
        <v>600001</v>
      </c>
      <c r="BN72">
        <v>0</v>
      </c>
      <c r="BO72" t="s">
        <v>3</v>
      </c>
      <c r="BP72">
        <v>0</v>
      </c>
      <c r="BQ72">
        <v>5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0</v>
      </c>
      <c r="CA72">
        <v>0</v>
      </c>
      <c r="CF72">
        <v>0</v>
      </c>
      <c r="CG72">
        <v>0</v>
      </c>
      <c r="CM72">
        <v>0</v>
      </c>
      <c r="CN72" t="s">
        <v>34</v>
      </c>
      <c r="CO72">
        <v>0</v>
      </c>
      <c r="CP72">
        <f t="shared" si="84"/>
        <v>3499</v>
      </c>
      <c r="CQ72">
        <f t="shared" si="85"/>
        <v>3499</v>
      </c>
      <c r="CR72">
        <f t="shared" si="86"/>
        <v>0</v>
      </c>
      <c r="CS72">
        <f t="shared" si="87"/>
        <v>0</v>
      </c>
      <c r="CT72">
        <f t="shared" si="88"/>
        <v>0</v>
      </c>
      <c r="CU72">
        <f t="shared" si="89"/>
        <v>0</v>
      </c>
      <c r="CV72">
        <f t="shared" si="90"/>
        <v>0</v>
      </c>
      <c r="CW72">
        <f t="shared" si="91"/>
        <v>0</v>
      </c>
      <c r="CX72">
        <f t="shared" si="92"/>
        <v>0</v>
      </c>
      <c r="CY72">
        <f t="shared" si="93"/>
        <v>0</v>
      </c>
      <c r="CZ72">
        <f t="shared" si="94"/>
        <v>0</v>
      </c>
      <c r="DC72" t="s">
        <v>3</v>
      </c>
      <c r="DD72" t="s">
        <v>35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0</v>
      </c>
      <c r="DO72">
        <v>0</v>
      </c>
      <c r="DP72">
        <v>1</v>
      </c>
      <c r="DQ72">
        <v>1</v>
      </c>
      <c r="EE72">
        <v>20573217</v>
      </c>
      <c r="EF72">
        <v>5</v>
      </c>
      <c r="EG72" t="s">
        <v>36</v>
      </c>
      <c r="EH72">
        <v>0</v>
      </c>
      <c r="EI72" t="s">
        <v>3</v>
      </c>
      <c r="EJ72">
        <v>3</v>
      </c>
      <c r="EK72">
        <v>600001</v>
      </c>
      <c r="EL72" t="s">
        <v>37</v>
      </c>
      <c r="EM72" t="s">
        <v>38</v>
      </c>
      <c r="EO72" t="s">
        <v>3</v>
      </c>
      <c r="EQ72">
        <v>256</v>
      </c>
      <c r="ER72">
        <v>0</v>
      </c>
      <c r="ES72">
        <v>3358.15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Q72">
        <v>0</v>
      </c>
      <c r="FR72">
        <f t="shared" si="95"/>
        <v>3499</v>
      </c>
      <c r="FS72">
        <v>0</v>
      </c>
      <c r="FX72">
        <v>0</v>
      </c>
      <c r="FY72">
        <v>0</v>
      </c>
      <c r="GA72" t="s">
        <v>118</v>
      </c>
      <c r="GG72">
        <v>2</v>
      </c>
      <c r="GH72">
        <v>0</v>
      </c>
      <c r="GI72">
        <v>-2</v>
      </c>
      <c r="GJ72">
        <v>0</v>
      </c>
      <c r="GK72">
        <f>ROUND(R72*(R12)/100,0)</f>
        <v>0</v>
      </c>
      <c r="GL72">
        <f t="shared" si="96"/>
        <v>0</v>
      </c>
      <c r="GM72">
        <f t="shared" si="97"/>
        <v>3499</v>
      </c>
      <c r="GN72">
        <f t="shared" si="98"/>
        <v>0</v>
      </c>
      <c r="GO72">
        <f t="shared" si="99"/>
        <v>0</v>
      </c>
      <c r="GP72">
        <f t="shared" si="100"/>
        <v>0</v>
      </c>
      <c r="GR72">
        <v>0</v>
      </c>
    </row>
    <row r="73" spans="1:200" x14ac:dyDescent="0.2">
      <c r="A73">
        <v>17</v>
      </c>
      <c r="B73">
        <v>1</v>
      </c>
      <c r="E73" t="s">
        <v>119</v>
      </c>
      <c r="F73" t="s">
        <v>1820</v>
      </c>
      <c r="G73" t="s">
        <v>120</v>
      </c>
      <c r="H73" t="s">
        <v>3</v>
      </c>
      <c r="I73">
        <v>1</v>
      </c>
      <c r="J73">
        <v>0</v>
      </c>
      <c r="O73">
        <f t="shared" si="64"/>
        <v>99</v>
      </c>
      <c r="P73">
        <f t="shared" si="65"/>
        <v>99</v>
      </c>
      <c r="Q73">
        <f t="shared" si="66"/>
        <v>0</v>
      </c>
      <c r="R73">
        <f t="shared" si="67"/>
        <v>0</v>
      </c>
      <c r="S73">
        <f t="shared" si="68"/>
        <v>0</v>
      </c>
      <c r="T73">
        <f t="shared" si="69"/>
        <v>0</v>
      </c>
      <c r="U73">
        <f t="shared" si="70"/>
        <v>0</v>
      </c>
      <c r="V73">
        <f t="shared" si="71"/>
        <v>0</v>
      </c>
      <c r="W73">
        <f t="shared" si="72"/>
        <v>0</v>
      </c>
      <c r="X73">
        <f t="shared" si="73"/>
        <v>0</v>
      </c>
      <c r="Y73">
        <f t="shared" si="74"/>
        <v>0</v>
      </c>
      <c r="AA73">
        <v>23982063</v>
      </c>
      <c r="AB73">
        <f t="shared" si="75"/>
        <v>99</v>
      </c>
      <c r="AC73">
        <f t="shared" si="76"/>
        <v>99</v>
      </c>
      <c r="AD73">
        <f t="shared" si="77"/>
        <v>0</v>
      </c>
      <c r="AE73">
        <f t="shared" si="78"/>
        <v>0</v>
      </c>
      <c r="AF73">
        <f t="shared" si="79"/>
        <v>0</v>
      </c>
      <c r="AG73">
        <f t="shared" si="80"/>
        <v>0</v>
      </c>
      <c r="AH73">
        <f t="shared" si="81"/>
        <v>0</v>
      </c>
      <c r="AI73">
        <f t="shared" si="82"/>
        <v>0</v>
      </c>
      <c r="AJ73">
        <f t="shared" si="83"/>
        <v>0</v>
      </c>
      <c r="AK73">
        <v>95.04</v>
      </c>
      <c r="AL73">
        <v>95.04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</v>
      </c>
      <c r="AW73">
        <v>1</v>
      </c>
      <c r="AZ73">
        <v>1</v>
      </c>
      <c r="BA73">
        <v>1</v>
      </c>
      <c r="BB73">
        <v>1</v>
      </c>
      <c r="BC73">
        <v>1</v>
      </c>
      <c r="BD73" t="s">
        <v>3</v>
      </c>
      <c r="BE73" t="s">
        <v>3</v>
      </c>
      <c r="BF73" t="s">
        <v>3</v>
      </c>
      <c r="BG73" t="s">
        <v>3</v>
      </c>
      <c r="BH73">
        <v>3</v>
      </c>
      <c r="BI73">
        <v>3</v>
      </c>
      <c r="BJ73" t="s">
        <v>3</v>
      </c>
      <c r="BM73">
        <v>600001</v>
      </c>
      <c r="BN73">
        <v>0</v>
      </c>
      <c r="BO73" t="s">
        <v>3</v>
      </c>
      <c r="BP73">
        <v>0</v>
      </c>
      <c r="BQ73">
        <v>5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0</v>
      </c>
      <c r="CA73">
        <v>0</v>
      </c>
      <c r="CF73">
        <v>0</v>
      </c>
      <c r="CG73">
        <v>0</v>
      </c>
      <c r="CM73">
        <v>0</v>
      </c>
      <c r="CN73" t="s">
        <v>34</v>
      </c>
      <c r="CO73">
        <v>0</v>
      </c>
      <c r="CP73">
        <f t="shared" si="84"/>
        <v>99</v>
      </c>
      <c r="CQ73">
        <f t="shared" si="85"/>
        <v>99</v>
      </c>
      <c r="CR73">
        <f t="shared" si="86"/>
        <v>0</v>
      </c>
      <c r="CS73">
        <f t="shared" si="87"/>
        <v>0</v>
      </c>
      <c r="CT73">
        <f t="shared" si="88"/>
        <v>0</v>
      </c>
      <c r="CU73">
        <f t="shared" si="89"/>
        <v>0</v>
      </c>
      <c r="CV73">
        <f t="shared" si="90"/>
        <v>0</v>
      </c>
      <c r="CW73">
        <f t="shared" si="91"/>
        <v>0</v>
      </c>
      <c r="CX73">
        <f t="shared" si="92"/>
        <v>0</v>
      </c>
      <c r="CY73">
        <f t="shared" si="93"/>
        <v>0</v>
      </c>
      <c r="CZ73">
        <f t="shared" si="94"/>
        <v>0</v>
      </c>
      <c r="DC73" t="s">
        <v>3</v>
      </c>
      <c r="DD73" t="s">
        <v>35</v>
      </c>
      <c r="DE73" t="s">
        <v>3</v>
      </c>
      <c r="DF73" t="s">
        <v>3</v>
      </c>
      <c r="DG73" t="s">
        <v>3</v>
      </c>
      <c r="DH73" t="s">
        <v>3</v>
      </c>
      <c r="DI73" t="s">
        <v>3</v>
      </c>
      <c r="DJ73" t="s">
        <v>3</v>
      </c>
      <c r="DK73" t="s">
        <v>3</v>
      </c>
      <c r="DL73" t="s">
        <v>3</v>
      </c>
      <c r="DM73" t="s">
        <v>3</v>
      </c>
      <c r="DN73">
        <v>0</v>
      </c>
      <c r="DO73">
        <v>0</v>
      </c>
      <c r="DP73">
        <v>1</v>
      </c>
      <c r="DQ73">
        <v>1</v>
      </c>
      <c r="EE73">
        <v>20573217</v>
      </c>
      <c r="EF73">
        <v>5</v>
      </c>
      <c r="EG73" t="s">
        <v>36</v>
      </c>
      <c r="EH73">
        <v>0</v>
      </c>
      <c r="EI73" t="s">
        <v>3</v>
      </c>
      <c r="EJ73">
        <v>3</v>
      </c>
      <c r="EK73">
        <v>600001</v>
      </c>
      <c r="EL73" t="s">
        <v>37</v>
      </c>
      <c r="EM73" t="s">
        <v>38</v>
      </c>
      <c r="EO73" t="s">
        <v>3</v>
      </c>
      <c r="EQ73">
        <v>256</v>
      </c>
      <c r="ER73">
        <v>0</v>
      </c>
      <c r="ES73">
        <v>95.04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Q73">
        <v>0</v>
      </c>
      <c r="FR73">
        <f t="shared" si="95"/>
        <v>99</v>
      </c>
      <c r="FS73">
        <v>0</v>
      </c>
      <c r="FX73">
        <v>0</v>
      </c>
      <c r="FY73">
        <v>0</v>
      </c>
      <c r="GA73" t="s">
        <v>121</v>
      </c>
      <c r="GG73">
        <v>2</v>
      </c>
      <c r="GH73">
        <v>0</v>
      </c>
      <c r="GI73">
        <v>-2</v>
      </c>
      <c r="GJ73">
        <v>0</v>
      </c>
      <c r="GK73">
        <f>ROUND(R73*(R12)/100,0)</f>
        <v>0</v>
      </c>
      <c r="GL73">
        <f t="shared" si="96"/>
        <v>0</v>
      </c>
      <c r="GM73">
        <f t="shared" si="97"/>
        <v>99</v>
      </c>
      <c r="GN73">
        <f t="shared" si="98"/>
        <v>0</v>
      </c>
      <c r="GO73">
        <f t="shared" si="99"/>
        <v>0</v>
      </c>
      <c r="GP73">
        <f t="shared" si="100"/>
        <v>0</v>
      </c>
      <c r="GR73">
        <v>0</v>
      </c>
    </row>
    <row r="74" spans="1:200" x14ac:dyDescent="0.2">
      <c r="A74">
        <v>17</v>
      </c>
      <c r="B74">
        <v>1</v>
      </c>
      <c r="E74" t="s">
        <v>122</v>
      </c>
      <c r="F74" t="s">
        <v>1820</v>
      </c>
      <c r="G74" t="s">
        <v>123</v>
      </c>
      <c r="H74" t="s">
        <v>3</v>
      </c>
      <c r="I74">
        <v>1</v>
      </c>
      <c r="J74">
        <v>0</v>
      </c>
      <c r="O74">
        <f t="shared" si="64"/>
        <v>583</v>
      </c>
      <c r="P74">
        <f t="shared" si="65"/>
        <v>583</v>
      </c>
      <c r="Q74">
        <f t="shared" si="66"/>
        <v>0</v>
      </c>
      <c r="R74">
        <f t="shared" si="67"/>
        <v>0</v>
      </c>
      <c r="S74">
        <f t="shared" si="68"/>
        <v>0</v>
      </c>
      <c r="T74">
        <f t="shared" si="69"/>
        <v>0</v>
      </c>
      <c r="U74">
        <f t="shared" si="70"/>
        <v>0</v>
      </c>
      <c r="V74">
        <f t="shared" si="71"/>
        <v>0</v>
      </c>
      <c r="W74">
        <f t="shared" si="72"/>
        <v>0</v>
      </c>
      <c r="X74">
        <f t="shared" si="73"/>
        <v>0</v>
      </c>
      <c r="Y74">
        <f t="shared" si="74"/>
        <v>0</v>
      </c>
      <c r="AA74">
        <v>23982063</v>
      </c>
      <c r="AB74">
        <f t="shared" si="75"/>
        <v>583</v>
      </c>
      <c r="AC74">
        <f t="shared" si="76"/>
        <v>583</v>
      </c>
      <c r="AD74">
        <f t="shared" si="77"/>
        <v>0</v>
      </c>
      <c r="AE74">
        <f t="shared" si="78"/>
        <v>0</v>
      </c>
      <c r="AF74">
        <f t="shared" si="79"/>
        <v>0</v>
      </c>
      <c r="AG74">
        <f t="shared" si="80"/>
        <v>0</v>
      </c>
      <c r="AH74">
        <f t="shared" si="81"/>
        <v>0</v>
      </c>
      <c r="AI74">
        <f t="shared" si="82"/>
        <v>0</v>
      </c>
      <c r="AJ74">
        <f t="shared" si="83"/>
        <v>0</v>
      </c>
      <c r="AK74">
        <v>559.69000000000005</v>
      </c>
      <c r="AL74">
        <v>559.69000000000005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</v>
      </c>
      <c r="AW74">
        <v>1</v>
      </c>
      <c r="AZ74">
        <v>1</v>
      </c>
      <c r="BA74">
        <v>1</v>
      </c>
      <c r="BB74">
        <v>1</v>
      </c>
      <c r="BC74">
        <v>1</v>
      </c>
      <c r="BD74" t="s">
        <v>3</v>
      </c>
      <c r="BE74" t="s">
        <v>3</v>
      </c>
      <c r="BF74" t="s">
        <v>3</v>
      </c>
      <c r="BG74" t="s">
        <v>3</v>
      </c>
      <c r="BH74">
        <v>3</v>
      </c>
      <c r="BI74">
        <v>3</v>
      </c>
      <c r="BJ74" t="s">
        <v>3</v>
      </c>
      <c r="BM74">
        <v>600001</v>
      </c>
      <c r="BN74">
        <v>0</v>
      </c>
      <c r="BO74" t="s">
        <v>3</v>
      </c>
      <c r="BP74">
        <v>0</v>
      </c>
      <c r="BQ74">
        <v>5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0</v>
      </c>
      <c r="CA74">
        <v>0</v>
      </c>
      <c r="CF74">
        <v>0</v>
      </c>
      <c r="CG74">
        <v>0</v>
      </c>
      <c r="CM74">
        <v>0</v>
      </c>
      <c r="CN74" t="s">
        <v>34</v>
      </c>
      <c r="CO74">
        <v>0</v>
      </c>
      <c r="CP74">
        <f t="shared" si="84"/>
        <v>583</v>
      </c>
      <c r="CQ74">
        <f t="shared" si="85"/>
        <v>583</v>
      </c>
      <c r="CR74">
        <f t="shared" si="86"/>
        <v>0</v>
      </c>
      <c r="CS74">
        <f t="shared" si="87"/>
        <v>0</v>
      </c>
      <c r="CT74">
        <f t="shared" si="88"/>
        <v>0</v>
      </c>
      <c r="CU74">
        <f t="shared" si="89"/>
        <v>0</v>
      </c>
      <c r="CV74">
        <f t="shared" si="90"/>
        <v>0</v>
      </c>
      <c r="CW74">
        <f t="shared" si="91"/>
        <v>0</v>
      </c>
      <c r="CX74">
        <f t="shared" si="92"/>
        <v>0</v>
      </c>
      <c r="CY74">
        <f t="shared" si="93"/>
        <v>0</v>
      </c>
      <c r="CZ74">
        <f t="shared" si="94"/>
        <v>0</v>
      </c>
      <c r="DC74" t="s">
        <v>3</v>
      </c>
      <c r="DD74" t="s">
        <v>35</v>
      </c>
      <c r="DE74" t="s">
        <v>3</v>
      </c>
      <c r="DF74" t="s">
        <v>3</v>
      </c>
      <c r="DG74" t="s">
        <v>3</v>
      </c>
      <c r="DH74" t="s">
        <v>3</v>
      </c>
      <c r="DI74" t="s">
        <v>3</v>
      </c>
      <c r="DJ74" t="s">
        <v>3</v>
      </c>
      <c r="DK74" t="s">
        <v>3</v>
      </c>
      <c r="DL74" t="s">
        <v>3</v>
      </c>
      <c r="DM74" t="s">
        <v>3</v>
      </c>
      <c r="DN74">
        <v>0</v>
      </c>
      <c r="DO74">
        <v>0</v>
      </c>
      <c r="DP74">
        <v>1</v>
      </c>
      <c r="DQ74">
        <v>1</v>
      </c>
      <c r="EE74">
        <v>20573217</v>
      </c>
      <c r="EF74">
        <v>5</v>
      </c>
      <c r="EG74" t="s">
        <v>36</v>
      </c>
      <c r="EH74">
        <v>0</v>
      </c>
      <c r="EI74" t="s">
        <v>3</v>
      </c>
      <c r="EJ74">
        <v>3</v>
      </c>
      <c r="EK74">
        <v>600001</v>
      </c>
      <c r="EL74" t="s">
        <v>37</v>
      </c>
      <c r="EM74" t="s">
        <v>38</v>
      </c>
      <c r="EO74" t="s">
        <v>3</v>
      </c>
      <c r="EQ74">
        <v>256</v>
      </c>
      <c r="ER74">
        <v>0</v>
      </c>
      <c r="ES74">
        <v>559.69000000000005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Q74">
        <v>0</v>
      </c>
      <c r="FR74">
        <f t="shared" si="95"/>
        <v>583</v>
      </c>
      <c r="FS74">
        <v>0</v>
      </c>
      <c r="FX74">
        <v>0</v>
      </c>
      <c r="FY74">
        <v>0</v>
      </c>
      <c r="GA74" t="s">
        <v>124</v>
      </c>
      <c r="GG74">
        <v>2</v>
      </c>
      <c r="GH74">
        <v>0</v>
      </c>
      <c r="GI74">
        <v>-2</v>
      </c>
      <c r="GJ74">
        <v>0</v>
      </c>
      <c r="GK74">
        <f>ROUND(R74*(R12)/100,0)</f>
        <v>0</v>
      </c>
      <c r="GL74">
        <f t="shared" si="96"/>
        <v>0</v>
      </c>
      <c r="GM74">
        <f t="shared" si="97"/>
        <v>583</v>
      </c>
      <c r="GN74">
        <f t="shared" si="98"/>
        <v>0</v>
      </c>
      <c r="GO74">
        <f t="shared" si="99"/>
        <v>0</v>
      </c>
      <c r="GP74">
        <f t="shared" si="100"/>
        <v>0</v>
      </c>
      <c r="GR74">
        <v>0</v>
      </c>
    </row>
    <row r="75" spans="1:200" x14ac:dyDescent="0.2">
      <c r="A75">
        <v>17</v>
      </c>
      <c r="B75">
        <v>1</v>
      </c>
      <c r="E75" t="s">
        <v>125</v>
      </c>
      <c r="F75" t="s">
        <v>1820</v>
      </c>
      <c r="G75" t="s">
        <v>1702</v>
      </c>
      <c r="H75" t="s">
        <v>3</v>
      </c>
      <c r="I75">
        <v>3</v>
      </c>
      <c r="J75">
        <v>0</v>
      </c>
      <c r="O75">
        <f t="shared" si="64"/>
        <v>268785</v>
      </c>
      <c r="P75">
        <f t="shared" si="65"/>
        <v>268785</v>
      </c>
      <c r="Q75">
        <f t="shared" si="66"/>
        <v>0</v>
      </c>
      <c r="R75">
        <f t="shared" si="67"/>
        <v>0</v>
      </c>
      <c r="S75">
        <f t="shared" si="68"/>
        <v>0</v>
      </c>
      <c r="T75">
        <f t="shared" si="69"/>
        <v>0</v>
      </c>
      <c r="U75">
        <f t="shared" si="70"/>
        <v>0</v>
      </c>
      <c r="V75">
        <f t="shared" si="71"/>
        <v>0</v>
      </c>
      <c r="W75">
        <f t="shared" si="72"/>
        <v>0</v>
      </c>
      <c r="X75">
        <f t="shared" si="73"/>
        <v>0</v>
      </c>
      <c r="Y75">
        <f t="shared" si="74"/>
        <v>0</v>
      </c>
      <c r="AA75">
        <v>23982063</v>
      </c>
      <c r="AB75">
        <f t="shared" si="75"/>
        <v>89595</v>
      </c>
      <c r="AC75">
        <f t="shared" si="76"/>
        <v>89595</v>
      </c>
      <c r="AD75">
        <f t="shared" si="77"/>
        <v>0</v>
      </c>
      <c r="AE75">
        <f t="shared" si="78"/>
        <v>0</v>
      </c>
      <c r="AF75">
        <f t="shared" si="79"/>
        <v>0</v>
      </c>
      <c r="AG75">
        <f t="shared" si="80"/>
        <v>0</v>
      </c>
      <c r="AH75">
        <f t="shared" si="81"/>
        <v>0</v>
      </c>
      <c r="AI75">
        <f t="shared" si="82"/>
        <v>0</v>
      </c>
      <c r="AJ75">
        <f t="shared" si="83"/>
        <v>0</v>
      </c>
      <c r="AK75">
        <v>85983.679999999993</v>
      </c>
      <c r="AL75">
        <v>85983.679999999993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1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3</v>
      </c>
      <c r="BJ75" t="s">
        <v>3</v>
      </c>
      <c r="BM75">
        <v>600001</v>
      </c>
      <c r="BN75">
        <v>0</v>
      </c>
      <c r="BO75" t="s">
        <v>3</v>
      </c>
      <c r="BP75">
        <v>0</v>
      </c>
      <c r="BQ75">
        <v>5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0</v>
      </c>
      <c r="CA75">
        <v>0</v>
      </c>
      <c r="CF75">
        <v>0</v>
      </c>
      <c r="CG75">
        <v>0</v>
      </c>
      <c r="CM75">
        <v>0</v>
      </c>
      <c r="CN75" t="s">
        <v>34</v>
      </c>
      <c r="CO75">
        <v>0</v>
      </c>
      <c r="CP75">
        <f t="shared" si="84"/>
        <v>268785</v>
      </c>
      <c r="CQ75">
        <f t="shared" si="85"/>
        <v>89595</v>
      </c>
      <c r="CR75">
        <f t="shared" si="86"/>
        <v>0</v>
      </c>
      <c r="CS75">
        <f t="shared" si="87"/>
        <v>0</v>
      </c>
      <c r="CT75">
        <f t="shared" si="88"/>
        <v>0</v>
      </c>
      <c r="CU75">
        <f t="shared" si="89"/>
        <v>0</v>
      </c>
      <c r="CV75">
        <f t="shared" si="90"/>
        <v>0</v>
      </c>
      <c r="CW75">
        <f t="shared" si="91"/>
        <v>0</v>
      </c>
      <c r="CX75">
        <f t="shared" si="92"/>
        <v>0</v>
      </c>
      <c r="CY75">
        <f t="shared" si="93"/>
        <v>0</v>
      </c>
      <c r="CZ75">
        <f t="shared" si="94"/>
        <v>0</v>
      </c>
      <c r="DC75" t="s">
        <v>3</v>
      </c>
      <c r="DD75" t="s">
        <v>35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EE75">
        <v>20573217</v>
      </c>
      <c r="EF75">
        <v>5</v>
      </c>
      <c r="EG75" t="s">
        <v>36</v>
      </c>
      <c r="EH75">
        <v>0</v>
      </c>
      <c r="EI75" t="s">
        <v>3</v>
      </c>
      <c r="EJ75">
        <v>3</v>
      </c>
      <c r="EK75">
        <v>600001</v>
      </c>
      <c r="EL75" t="s">
        <v>37</v>
      </c>
      <c r="EM75" t="s">
        <v>38</v>
      </c>
      <c r="EO75" t="s">
        <v>3</v>
      </c>
      <c r="EQ75">
        <v>256</v>
      </c>
      <c r="ER75">
        <v>0</v>
      </c>
      <c r="ES75">
        <v>85983.679999999993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Q75">
        <v>0</v>
      </c>
      <c r="FR75">
        <f t="shared" si="95"/>
        <v>268785</v>
      </c>
      <c r="FS75">
        <v>0</v>
      </c>
      <c r="FX75">
        <v>0</v>
      </c>
      <c r="FY75">
        <v>0</v>
      </c>
      <c r="GA75" t="s">
        <v>115</v>
      </c>
      <c r="GG75">
        <v>2</v>
      </c>
      <c r="GH75">
        <v>0</v>
      </c>
      <c r="GI75">
        <v>-2</v>
      </c>
      <c r="GJ75">
        <v>0</v>
      </c>
      <c r="GK75">
        <f>ROUND(R75*(R12)/100,0)</f>
        <v>0</v>
      </c>
      <c r="GL75">
        <f t="shared" si="96"/>
        <v>0</v>
      </c>
      <c r="GM75">
        <f t="shared" si="97"/>
        <v>268785</v>
      </c>
      <c r="GN75">
        <f t="shared" si="98"/>
        <v>0</v>
      </c>
      <c r="GO75">
        <f t="shared" si="99"/>
        <v>0</v>
      </c>
      <c r="GP75">
        <f t="shared" si="100"/>
        <v>0</v>
      </c>
      <c r="GR75">
        <v>0</v>
      </c>
    </row>
    <row r="76" spans="1:200" x14ac:dyDescent="0.2">
      <c r="A76">
        <v>17</v>
      </c>
      <c r="B76">
        <v>1</v>
      </c>
      <c r="E76" t="s">
        <v>126</v>
      </c>
      <c r="F76" t="s">
        <v>1820</v>
      </c>
      <c r="G76" t="s">
        <v>127</v>
      </c>
      <c r="H76" t="s">
        <v>3</v>
      </c>
      <c r="I76">
        <v>6</v>
      </c>
      <c r="J76">
        <v>0</v>
      </c>
      <c r="O76">
        <f t="shared" si="64"/>
        <v>20994</v>
      </c>
      <c r="P76">
        <f t="shared" si="65"/>
        <v>20994</v>
      </c>
      <c r="Q76">
        <f t="shared" si="66"/>
        <v>0</v>
      </c>
      <c r="R76">
        <f t="shared" si="67"/>
        <v>0</v>
      </c>
      <c r="S76">
        <f t="shared" si="68"/>
        <v>0</v>
      </c>
      <c r="T76">
        <f t="shared" si="69"/>
        <v>0</v>
      </c>
      <c r="U76">
        <f t="shared" si="70"/>
        <v>0</v>
      </c>
      <c r="V76">
        <f t="shared" si="71"/>
        <v>0</v>
      </c>
      <c r="W76">
        <f t="shared" si="72"/>
        <v>0</v>
      </c>
      <c r="X76">
        <f t="shared" si="73"/>
        <v>0</v>
      </c>
      <c r="Y76">
        <f t="shared" si="74"/>
        <v>0</v>
      </c>
      <c r="AA76">
        <v>23982063</v>
      </c>
      <c r="AB76">
        <f t="shared" si="75"/>
        <v>3499</v>
      </c>
      <c r="AC76">
        <f t="shared" si="76"/>
        <v>3499</v>
      </c>
      <c r="AD76">
        <f t="shared" si="77"/>
        <v>0</v>
      </c>
      <c r="AE76">
        <f t="shared" si="78"/>
        <v>0</v>
      </c>
      <c r="AF76">
        <f t="shared" si="79"/>
        <v>0</v>
      </c>
      <c r="AG76">
        <f t="shared" si="80"/>
        <v>0</v>
      </c>
      <c r="AH76">
        <f t="shared" si="81"/>
        <v>0</v>
      </c>
      <c r="AI76">
        <f t="shared" si="82"/>
        <v>0</v>
      </c>
      <c r="AJ76">
        <f t="shared" si="83"/>
        <v>0</v>
      </c>
      <c r="AK76">
        <v>3358.15</v>
      </c>
      <c r="AL76">
        <v>3358.15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1</v>
      </c>
      <c r="AZ76">
        <v>1</v>
      </c>
      <c r="BA76">
        <v>1</v>
      </c>
      <c r="BB76">
        <v>1</v>
      </c>
      <c r="BC76">
        <v>1</v>
      </c>
      <c r="BD76" t="s">
        <v>3</v>
      </c>
      <c r="BE76" t="s">
        <v>3</v>
      </c>
      <c r="BF76" t="s">
        <v>3</v>
      </c>
      <c r="BG76" t="s">
        <v>3</v>
      </c>
      <c r="BH76">
        <v>3</v>
      </c>
      <c r="BI76">
        <v>3</v>
      </c>
      <c r="BJ76" t="s">
        <v>3</v>
      </c>
      <c r="BM76">
        <v>600001</v>
      </c>
      <c r="BN76">
        <v>0</v>
      </c>
      <c r="BO76" t="s">
        <v>3</v>
      </c>
      <c r="BP76">
        <v>0</v>
      </c>
      <c r="BQ76">
        <v>5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0</v>
      </c>
      <c r="CA76">
        <v>0</v>
      </c>
      <c r="CF76">
        <v>0</v>
      </c>
      <c r="CG76">
        <v>0</v>
      </c>
      <c r="CM76">
        <v>0</v>
      </c>
      <c r="CN76" t="s">
        <v>34</v>
      </c>
      <c r="CO76">
        <v>0</v>
      </c>
      <c r="CP76">
        <f t="shared" si="84"/>
        <v>20994</v>
      </c>
      <c r="CQ76">
        <f t="shared" si="85"/>
        <v>3499</v>
      </c>
      <c r="CR76">
        <f t="shared" si="86"/>
        <v>0</v>
      </c>
      <c r="CS76">
        <f t="shared" si="87"/>
        <v>0</v>
      </c>
      <c r="CT76">
        <f t="shared" si="88"/>
        <v>0</v>
      </c>
      <c r="CU76">
        <f t="shared" si="89"/>
        <v>0</v>
      </c>
      <c r="CV76">
        <f t="shared" si="90"/>
        <v>0</v>
      </c>
      <c r="CW76">
        <f t="shared" si="91"/>
        <v>0</v>
      </c>
      <c r="CX76">
        <f t="shared" si="92"/>
        <v>0</v>
      </c>
      <c r="CY76">
        <f t="shared" si="93"/>
        <v>0</v>
      </c>
      <c r="CZ76">
        <f t="shared" si="94"/>
        <v>0</v>
      </c>
      <c r="DC76" t="s">
        <v>3</v>
      </c>
      <c r="DD76" t="s">
        <v>35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EE76">
        <v>20573217</v>
      </c>
      <c r="EF76">
        <v>5</v>
      </c>
      <c r="EG76" t="s">
        <v>36</v>
      </c>
      <c r="EH76">
        <v>0</v>
      </c>
      <c r="EI76" t="s">
        <v>3</v>
      </c>
      <c r="EJ76">
        <v>3</v>
      </c>
      <c r="EK76">
        <v>600001</v>
      </c>
      <c r="EL76" t="s">
        <v>37</v>
      </c>
      <c r="EM76" t="s">
        <v>38</v>
      </c>
      <c r="EO76" t="s">
        <v>3</v>
      </c>
      <c r="EQ76">
        <v>256</v>
      </c>
      <c r="ER76">
        <v>0</v>
      </c>
      <c r="ES76">
        <v>3358.15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Q76">
        <v>0</v>
      </c>
      <c r="FR76">
        <f t="shared" si="95"/>
        <v>20994</v>
      </c>
      <c r="FS76">
        <v>0</v>
      </c>
      <c r="FX76">
        <v>0</v>
      </c>
      <c r="FY76">
        <v>0</v>
      </c>
      <c r="GA76" t="s">
        <v>118</v>
      </c>
      <c r="GG76">
        <v>2</v>
      </c>
      <c r="GH76">
        <v>0</v>
      </c>
      <c r="GI76">
        <v>-2</v>
      </c>
      <c r="GJ76">
        <v>0</v>
      </c>
      <c r="GK76">
        <f>ROUND(R76*(R12)/100,0)</f>
        <v>0</v>
      </c>
      <c r="GL76">
        <f t="shared" si="96"/>
        <v>0</v>
      </c>
      <c r="GM76">
        <f t="shared" si="97"/>
        <v>20994</v>
      </c>
      <c r="GN76">
        <f t="shared" si="98"/>
        <v>0</v>
      </c>
      <c r="GO76">
        <f t="shared" si="99"/>
        <v>0</v>
      </c>
      <c r="GP76">
        <f t="shared" si="100"/>
        <v>0</v>
      </c>
      <c r="GR76">
        <v>0</v>
      </c>
    </row>
    <row r="77" spans="1:200" x14ac:dyDescent="0.2">
      <c r="A77">
        <v>17</v>
      </c>
      <c r="B77">
        <v>1</v>
      </c>
      <c r="E77" t="s">
        <v>128</v>
      </c>
      <c r="F77" t="s">
        <v>1820</v>
      </c>
      <c r="G77" t="s">
        <v>129</v>
      </c>
      <c r="H77" t="s">
        <v>3</v>
      </c>
      <c r="I77">
        <v>6</v>
      </c>
      <c r="J77">
        <v>0</v>
      </c>
      <c r="O77">
        <f t="shared" si="64"/>
        <v>594</v>
      </c>
      <c r="P77">
        <f t="shared" si="65"/>
        <v>594</v>
      </c>
      <c r="Q77">
        <f t="shared" si="66"/>
        <v>0</v>
      </c>
      <c r="R77">
        <f t="shared" si="67"/>
        <v>0</v>
      </c>
      <c r="S77">
        <f t="shared" si="68"/>
        <v>0</v>
      </c>
      <c r="T77">
        <f t="shared" si="69"/>
        <v>0</v>
      </c>
      <c r="U77">
        <f t="shared" si="70"/>
        <v>0</v>
      </c>
      <c r="V77">
        <f t="shared" si="71"/>
        <v>0</v>
      </c>
      <c r="W77">
        <f t="shared" si="72"/>
        <v>0</v>
      </c>
      <c r="X77">
        <f t="shared" si="73"/>
        <v>0</v>
      </c>
      <c r="Y77">
        <f t="shared" si="74"/>
        <v>0</v>
      </c>
      <c r="AA77">
        <v>23982063</v>
      </c>
      <c r="AB77">
        <f t="shared" si="75"/>
        <v>99</v>
      </c>
      <c r="AC77">
        <f t="shared" si="76"/>
        <v>99</v>
      </c>
      <c r="AD77">
        <f t="shared" si="77"/>
        <v>0</v>
      </c>
      <c r="AE77">
        <f t="shared" si="78"/>
        <v>0</v>
      </c>
      <c r="AF77">
        <f t="shared" si="79"/>
        <v>0</v>
      </c>
      <c r="AG77">
        <f t="shared" si="80"/>
        <v>0</v>
      </c>
      <c r="AH77">
        <f t="shared" si="81"/>
        <v>0</v>
      </c>
      <c r="AI77">
        <f t="shared" si="82"/>
        <v>0</v>
      </c>
      <c r="AJ77">
        <f t="shared" si="83"/>
        <v>0</v>
      </c>
      <c r="AK77">
        <v>95.04</v>
      </c>
      <c r="AL77">
        <v>95.04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1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3</v>
      </c>
      <c r="BJ77" t="s">
        <v>3</v>
      </c>
      <c r="BM77">
        <v>600001</v>
      </c>
      <c r="BN77">
        <v>0</v>
      </c>
      <c r="BO77" t="s">
        <v>3</v>
      </c>
      <c r="BP77">
        <v>0</v>
      </c>
      <c r="BQ77">
        <v>5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0</v>
      </c>
      <c r="CA77">
        <v>0</v>
      </c>
      <c r="CF77">
        <v>0</v>
      </c>
      <c r="CG77">
        <v>0</v>
      </c>
      <c r="CM77">
        <v>0</v>
      </c>
      <c r="CN77" t="s">
        <v>34</v>
      </c>
      <c r="CO77">
        <v>0</v>
      </c>
      <c r="CP77">
        <f t="shared" si="84"/>
        <v>594</v>
      </c>
      <c r="CQ77">
        <f t="shared" si="85"/>
        <v>99</v>
      </c>
      <c r="CR77">
        <f t="shared" si="86"/>
        <v>0</v>
      </c>
      <c r="CS77">
        <f t="shared" si="87"/>
        <v>0</v>
      </c>
      <c r="CT77">
        <f t="shared" si="88"/>
        <v>0</v>
      </c>
      <c r="CU77">
        <f t="shared" si="89"/>
        <v>0</v>
      </c>
      <c r="CV77">
        <f t="shared" si="90"/>
        <v>0</v>
      </c>
      <c r="CW77">
        <f t="shared" si="91"/>
        <v>0</v>
      </c>
      <c r="CX77">
        <f t="shared" si="92"/>
        <v>0</v>
      </c>
      <c r="CY77">
        <f t="shared" si="93"/>
        <v>0</v>
      </c>
      <c r="CZ77">
        <f t="shared" si="94"/>
        <v>0</v>
      </c>
      <c r="DC77" t="s">
        <v>3</v>
      </c>
      <c r="DD77" t="s">
        <v>35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EE77">
        <v>20573217</v>
      </c>
      <c r="EF77">
        <v>5</v>
      </c>
      <c r="EG77" t="s">
        <v>36</v>
      </c>
      <c r="EH77">
        <v>0</v>
      </c>
      <c r="EI77" t="s">
        <v>3</v>
      </c>
      <c r="EJ77">
        <v>3</v>
      </c>
      <c r="EK77">
        <v>600001</v>
      </c>
      <c r="EL77" t="s">
        <v>37</v>
      </c>
      <c r="EM77" t="s">
        <v>38</v>
      </c>
      <c r="EO77" t="s">
        <v>3</v>
      </c>
      <c r="EQ77">
        <v>256</v>
      </c>
      <c r="ER77">
        <v>0</v>
      </c>
      <c r="ES77">
        <v>95.04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Q77">
        <v>0</v>
      </c>
      <c r="FR77">
        <f t="shared" si="95"/>
        <v>594</v>
      </c>
      <c r="FS77">
        <v>0</v>
      </c>
      <c r="FX77">
        <v>0</v>
      </c>
      <c r="FY77">
        <v>0</v>
      </c>
      <c r="GA77" t="s">
        <v>121</v>
      </c>
      <c r="GG77">
        <v>2</v>
      </c>
      <c r="GH77">
        <v>0</v>
      </c>
      <c r="GI77">
        <v>-2</v>
      </c>
      <c r="GJ77">
        <v>0</v>
      </c>
      <c r="GK77">
        <f>ROUND(R77*(R12)/100,0)</f>
        <v>0</v>
      </c>
      <c r="GL77">
        <f t="shared" si="96"/>
        <v>0</v>
      </c>
      <c r="GM77">
        <f t="shared" si="97"/>
        <v>594</v>
      </c>
      <c r="GN77">
        <f t="shared" si="98"/>
        <v>0</v>
      </c>
      <c r="GO77">
        <f t="shared" si="99"/>
        <v>0</v>
      </c>
      <c r="GP77">
        <f t="shared" si="100"/>
        <v>0</v>
      </c>
      <c r="GR77">
        <v>0</v>
      </c>
    </row>
    <row r="78" spans="1:200" x14ac:dyDescent="0.2">
      <c r="A78">
        <v>17</v>
      </c>
      <c r="B78">
        <v>1</v>
      </c>
      <c r="E78" t="s">
        <v>130</v>
      </c>
      <c r="F78" t="s">
        <v>1820</v>
      </c>
      <c r="G78" t="s">
        <v>123</v>
      </c>
      <c r="H78" t="s">
        <v>3</v>
      </c>
      <c r="I78">
        <v>3</v>
      </c>
      <c r="J78">
        <v>0</v>
      </c>
      <c r="O78">
        <f t="shared" si="64"/>
        <v>1749</v>
      </c>
      <c r="P78">
        <f t="shared" si="65"/>
        <v>1749</v>
      </c>
      <c r="Q78">
        <f t="shared" si="66"/>
        <v>0</v>
      </c>
      <c r="R78">
        <f t="shared" si="67"/>
        <v>0</v>
      </c>
      <c r="S78">
        <f t="shared" si="68"/>
        <v>0</v>
      </c>
      <c r="T78">
        <f t="shared" si="69"/>
        <v>0</v>
      </c>
      <c r="U78">
        <f t="shared" si="70"/>
        <v>0</v>
      </c>
      <c r="V78">
        <f t="shared" si="71"/>
        <v>0</v>
      </c>
      <c r="W78">
        <f t="shared" si="72"/>
        <v>0</v>
      </c>
      <c r="X78">
        <f t="shared" si="73"/>
        <v>0</v>
      </c>
      <c r="Y78">
        <f t="shared" si="74"/>
        <v>0</v>
      </c>
      <c r="AA78">
        <v>23982063</v>
      </c>
      <c r="AB78">
        <f t="shared" si="75"/>
        <v>583</v>
      </c>
      <c r="AC78">
        <f t="shared" si="76"/>
        <v>583</v>
      </c>
      <c r="AD78">
        <f t="shared" si="77"/>
        <v>0</v>
      </c>
      <c r="AE78">
        <f t="shared" si="78"/>
        <v>0</v>
      </c>
      <c r="AF78">
        <f t="shared" si="79"/>
        <v>0</v>
      </c>
      <c r="AG78">
        <f t="shared" si="80"/>
        <v>0</v>
      </c>
      <c r="AH78">
        <f t="shared" si="81"/>
        <v>0</v>
      </c>
      <c r="AI78">
        <f t="shared" si="82"/>
        <v>0</v>
      </c>
      <c r="AJ78">
        <f t="shared" si="83"/>
        <v>0</v>
      </c>
      <c r="AK78">
        <v>559.69000000000005</v>
      </c>
      <c r="AL78">
        <v>559.69000000000005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1</v>
      </c>
      <c r="AZ78">
        <v>1</v>
      </c>
      <c r="BA78">
        <v>1</v>
      </c>
      <c r="BB78">
        <v>1</v>
      </c>
      <c r="BC78">
        <v>1</v>
      </c>
      <c r="BD78" t="s">
        <v>3</v>
      </c>
      <c r="BE78" t="s">
        <v>3</v>
      </c>
      <c r="BF78" t="s">
        <v>3</v>
      </c>
      <c r="BG78" t="s">
        <v>3</v>
      </c>
      <c r="BH78">
        <v>3</v>
      </c>
      <c r="BI78">
        <v>3</v>
      </c>
      <c r="BJ78" t="s">
        <v>3</v>
      </c>
      <c r="BM78">
        <v>600001</v>
      </c>
      <c r="BN78">
        <v>0</v>
      </c>
      <c r="BO78" t="s">
        <v>3</v>
      </c>
      <c r="BP78">
        <v>0</v>
      </c>
      <c r="BQ78">
        <v>5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0</v>
      </c>
      <c r="CA78">
        <v>0</v>
      </c>
      <c r="CF78">
        <v>0</v>
      </c>
      <c r="CG78">
        <v>0</v>
      </c>
      <c r="CM78">
        <v>0</v>
      </c>
      <c r="CN78" t="s">
        <v>34</v>
      </c>
      <c r="CO78">
        <v>0</v>
      </c>
      <c r="CP78">
        <f t="shared" si="84"/>
        <v>1749</v>
      </c>
      <c r="CQ78">
        <f t="shared" si="85"/>
        <v>583</v>
      </c>
      <c r="CR78">
        <f t="shared" si="86"/>
        <v>0</v>
      </c>
      <c r="CS78">
        <f t="shared" si="87"/>
        <v>0</v>
      </c>
      <c r="CT78">
        <f t="shared" si="88"/>
        <v>0</v>
      </c>
      <c r="CU78">
        <f t="shared" si="89"/>
        <v>0</v>
      </c>
      <c r="CV78">
        <f t="shared" si="90"/>
        <v>0</v>
      </c>
      <c r="CW78">
        <f t="shared" si="91"/>
        <v>0</v>
      </c>
      <c r="CX78">
        <f t="shared" si="92"/>
        <v>0</v>
      </c>
      <c r="CY78">
        <f t="shared" si="93"/>
        <v>0</v>
      </c>
      <c r="CZ78">
        <f t="shared" si="94"/>
        <v>0</v>
      </c>
      <c r="DC78" t="s">
        <v>3</v>
      </c>
      <c r="DD78" t="s">
        <v>35</v>
      </c>
      <c r="DE78" t="s">
        <v>3</v>
      </c>
      <c r="DF78" t="s">
        <v>3</v>
      </c>
      <c r="DG78" t="s">
        <v>3</v>
      </c>
      <c r="DH78" t="s">
        <v>3</v>
      </c>
      <c r="DI78" t="s">
        <v>3</v>
      </c>
      <c r="DJ78" t="s">
        <v>3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EE78">
        <v>20573217</v>
      </c>
      <c r="EF78">
        <v>5</v>
      </c>
      <c r="EG78" t="s">
        <v>36</v>
      </c>
      <c r="EH78">
        <v>0</v>
      </c>
      <c r="EI78" t="s">
        <v>3</v>
      </c>
      <c r="EJ78">
        <v>3</v>
      </c>
      <c r="EK78">
        <v>600001</v>
      </c>
      <c r="EL78" t="s">
        <v>37</v>
      </c>
      <c r="EM78" t="s">
        <v>38</v>
      </c>
      <c r="EO78" t="s">
        <v>3</v>
      </c>
      <c r="EQ78">
        <v>256</v>
      </c>
      <c r="ER78">
        <v>0</v>
      </c>
      <c r="ES78">
        <v>559.69000000000005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Q78">
        <v>0</v>
      </c>
      <c r="FR78">
        <f t="shared" si="95"/>
        <v>1749</v>
      </c>
      <c r="FS78">
        <v>0</v>
      </c>
      <c r="FX78">
        <v>0</v>
      </c>
      <c r="FY78">
        <v>0</v>
      </c>
      <c r="GA78" t="s">
        <v>124</v>
      </c>
      <c r="GG78">
        <v>2</v>
      </c>
      <c r="GH78">
        <v>0</v>
      </c>
      <c r="GI78">
        <v>-2</v>
      </c>
      <c r="GJ78">
        <v>0</v>
      </c>
      <c r="GK78">
        <f>ROUND(R78*(R12)/100,0)</f>
        <v>0</v>
      </c>
      <c r="GL78">
        <f t="shared" si="96"/>
        <v>0</v>
      </c>
      <c r="GM78">
        <f t="shared" si="97"/>
        <v>1749</v>
      </c>
      <c r="GN78">
        <f t="shared" si="98"/>
        <v>0</v>
      </c>
      <c r="GO78">
        <f t="shared" si="99"/>
        <v>0</v>
      </c>
      <c r="GP78">
        <f t="shared" si="100"/>
        <v>0</v>
      </c>
      <c r="GR78">
        <v>0</v>
      </c>
    </row>
    <row r="79" spans="1:200" x14ac:dyDescent="0.2">
      <c r="A79">
        <v>17</v>
      </c>
      <c r="B79">
        <v>1</v>
      </c>
      <c r="E79" t="s">
        <v>131</v>
      </c>
      <c r="F79" t="s">
        <v>1821</v>
      </c>
      <c r="G79" t="s">
        <v>133</v>
      </c>
      <c r="H79" t="s">
        <v>3</v>
      </c>
      <c r="I79">
        <v>35</v>
      </c>
      <c r="J79">
        <v>0</v>
      </c>
      <c r="O79">
        <f t="shared" si="64"/>
        <v>32760</v>
      </c>
      <c r="P79">
        <f t="shared" si="65"/>
        <v>32760</v>
      </c>
      <c r="Q79">
        <f t="shared" si="66"/>
        <v>0</v>
      </c>
      <c r="R79">
        <f t="shared" si="67"/>
        <v>0</v>
      </c>
      <c r="S79">
        <f t="shared" si="68"/>
        <v>0</v>
      </c>
      <c r="T79">
        <f t="shared" si="69"/>
        <v>0</v>
      </c>
      <c r="U79">
        <f t="shared" si="70"/>
        <v>0</v>
      </c>
      <c r="V79">
        <f t="shared" si="71"/>
        <v>0</v>
      </c>
      <c r="W79">
        <f t="shared" si="72"/>
        <v>0</v>
      </c>
      <c r="X79">
        <f t="shared" si="73"/>
        <v>0</v>
      </c>
      <c r="Y79">
        <f t="shared" si="74"/>
        <v>0</v>
      </c>
      <c r="AA79">
        <v>23982063</v>
      </c>
      <c r="AB79">
        <f t="shared" si="75"/>
        <v>936</v>
      </c>
      <c r="AC79">
        <f t="shared" si="76"/>
        <v>936</v>
      </c>
      <c r="AD79">
        <f t="shared" si="77"/>
        <v>0</v>
      </c>
      <c r="AE79">
        <f t="shared" si="78"/>
        <v>0</v>
      </c>
      <c r="AF79">
        <f t="shared" si="79"/>
        <v>0</v>
      </c>
      <c r="AG79">
        <f t="shared" si="80"/>
        <v>0</v>
      </c>
      <c r="AH79">
        <f t="shared" si="81"/>
        <v>0</v>
      </c>
      <c r="AI79">
        <f t="shared" si="82"/>
        <v>0</v>
      </c>
      <c r="AJ79">
        <f t="shared" si="83"/>
        <v>0</v>
      </c>
      <c r="AK79">
        <v>898.42</v>
      </c>
      <c r="AL79">
        <v>898.42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</v>
      </c>
      <c r="AW79">
        <v>1</v>
      </c>
      <c r="AZ79">
        <v>1</v>
      </c>
      <c r="BA79">
        <v>1</v>
      </c>
      <c r="BB79">
        <v>1</v>
      </c>
      <c r="BC79">
        <v>1</v>
      </c>
      <c r="BD79" t="s">
        <v>3</v>
      </c>
      <c r="BE79" t="s">
        <v>3</v>
      </c>
      <c r="BF79" t="s">
        <v>3</v>
      </c>
      <c r="BG79" t="s">
        <v>3</v>
      </c>
      <c r="BH79">
        <v>3</v>
      </c>
      <c r="BI79">
        <v>3</v>
      </c>
      <c r="BJ79" t="s">
        <v>3</v>
      </c>
      <c r="BM79">
        <v>600001</v>
      </c>
      <c r="BN79">
        <v>0</v>
      </c>
      <c r="BO79" t="s">
        <v>3</v>
      </c>
      <c r="BP79">
        <v>0</v>
      </c>
      <c r="BQ79">
        <v>5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0</v>
      </c>
      <c r="CA79">
        <v>0</v>
      </c>
      <c r="CF79">
        <v>0</v>
      </c>
      <c r="CG79">
        <v>0</v>
      </c>
      <c r="CM79">
        <v>0</v>
      </c>
      <c r="CN79" t="s">
        <v>34</v>
      </c>
      <c r="CO79">
        <v>0</v>
      </c>
      <c r="CP79">
        <f t="shared" si="84"/>
        <v>32760</v>
      </c>
      <c r="CQ79">
        <f t="shared" si="85"/>
        <v>936</v>
      </c>
      <c r="CR79">
        <f t="shared" si="86"/>
        <v>0</v>
      </c>
      <c r="CS79">
        <f t="shared" si="87"/>
        <v>0</v>
      </c>
      <c r="CT79">
        <f t="shared" si="88"/>
        <v>0</v>
      </c>
      <c r="CU79">
        <f t="shared" si="89"/>
        <v>0</v>
      </c>
      <c r="CV79">
        <f t="shared" si="90"/>
        <v>0</v>
      </c>
      <c r="CW79">
        <f t="shared" si="91"/>
        <v>0</v>
      </c>
      <c r="CX79">
        <f t="shared" si="92"/>
        <v>0</v>
      </c>
      <c r="CY79">
        <f t="shared" si="93"/>
        <v>0</v>
      </c>
      <c r="CZ79">
        <f t="shared" si="94"/>
        <v>0</v>
      </c>
      <c r="DC79" t="s">
        <v>3</v>
      </c>
      <c r="DD79" t="s">
        <v>35</v>
      </c>
      <c r="DE79" t="s">
        <v>3</v>
      </c>
      <c r="DF79" t="s">
        <v>3</v>
      </c>
      <c r="DG79" t="s">
        <v>3</v>
      </c>
      <c r="DH79" t="s">
        <v>3</v>
      </c>
      <c r="DI79" t="s">
        <v>3</v>
      </c>
      <c r="DJ79" t="s">
        <v>3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EE79">
        <v>20573217</v>
      </c>
      <c r="EF79">
        <v>5</v>
      </c>
      <c r="EG79" t="s">
        <v>36</v>
      </c>
      <c r="EH79">
        <v>0</v>
      </c>
      <c r="EI79" t="s">
        <v>3</v>
      </c>
      <c r="EJ79">
        <v>3</v>
      </c>
      <c r="EK79">
        <v>600001</v>
      </c>
      <c r="EL79" t="s">
        <v>37</v>
      </c>
      <c r="EM79" t="s">
        <v>38</v>
      </c>
      <c r="EO79" t="s">
        <v>3</v>
      </c>
      <c r="EQ79">
        <v>768</v>
      </c>
      <c r="ER79">
        <v>0</v>
      </c>
      <c r="ES79">
        <v>898.42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Q79">
        <v>0</v>
      </c>
      <c r="FR79">
        <f t="shared" si="95"/>
        <v>32760</v>
      </c>
      <c r="FS79">
        <v>0</v>
      </c>
      <c r="FX79">
        <v>0</v>
      </c>
      <c r="FY79">
        <v>0</v>
      </c>
      <c r="GA79" t="s">
        <v>134</v>
      </c>
      <c r="GG79">
        <v>2</v>
      </c>
      <c r="GH79">
        <v>0</v>
      </c>
      <c r="GI79">
        <v>-2</v>
      </c>
      <c r="GJ79">
        <v>0</v>
      </c>
      <c r="GK79">
        <f>ROUND(R79*(R12)/100,0)</f>
        <v>0</v>
      </c>
      <c r="GL79">
        <f t="shared" si="96"/>
        <v>0</v>
      </c>
      <c r="GM79">
        <f t="shared" si="97"/>
        <v>32760</v>
      </c>
      <c r="GN79">
        <f t="shared" si="98"/>
        <v>0</v>
      </c>
      <c r="GO79">
        <f t="shared" si="99"/>
        <v>0</v>
      </c>
      <c r="GP79">
        <f t="shared" si="100"/>
        <v>0</v>
      </c>
      <c r="GR79">
        <v>0</v>
      </c>
    </row>
    <row r="80" spans="1:200" x14ac:dyDescent="0.2">
      <c r="A80">
        <v>17</v>
      </c>
      <c r="B80">
        <v>1</v>
      </c>
      <c r="E80" t="s">
        <v>135</v>
      </c>
      <c r="F80" t="s">
        <v>1822</v>
      </c>
      <c r="G80" t="s">
        <v>136</v>
      </c>
      <c r="H80" t="s">
        <v>3</v>
      </c>
      <c r="I80">
        <v>190</v>
      </c>
      <c r="J80">
        <v>0</v>
      </c>
      <c r="O80">
        <f t="shared" si="64"/>
        <v>5890</v>
      </c>
      <c r="P80">
        <f t="shared" si="65"/>
        <v>5890</v>
      </c>
      <c r="Q80">
        <f t="shared" si="66"/>
        <v>0</v>
      </c>
      <c r="R80">
        <f t="shared" si="67"/>
        <v>0</v>
      </c>
      <c r="S80">
        <f t="shared" si="68"/>
        <v>0</v>
      </c>
      <c r="T80">
        <f t="shared" si="69"/>
        <v>0</v>
      </c>
      <c r="U80">
        <f t="shared" si="70"/>
        <v>0</v>
      </c>
      <c r="V80">
        <f t="shared" si="71"/>
        <v>0</v>
      </c>
      <c r="W80">
        <f t="shared" si="72"/>
        <v>0</v>
      </c>
      <c r="X80">
        <f t="shared" si="73"/>
        <v>0</v>
      </c>
      <c r="Y80">
        <f t="shared" si="74"/>
        <v>0</v>
      </c>
      <c r="AA80">
        <v>23982063</v>
      </c>
      <c r="AB80">
        <f t="shared" si="75"/>
        <v>31</v>
      </c>
      <c r="AC80">
        <f t="shared" si="76"/>
        <v>31</v>
      </c>
      <c r="AD80">
        <f t="shared" si="77"/>
        <v>0</v>
      </c>
      <c r="AE80">
        <f t="shared" si="78"/>
        <v>0</v>
      </c>
      <c r="AF80">
        <f t="shared" si="79"/>
        <v>0</v>
      </c>
      <c r="AG80">
        <f t="shared" si="80"/>
        <v>0</v>
      </c>
      <c r="AH80">
        <f t="shared" si="81"/>
        <v>0</v>
      </c>
      <c r="AI80">
        <f t="shared" si="82"/>
        <v>0</v>
      </c>
      <c r="AJ80">
        <f t="shared" si="83"/>
        <v>0</v>
      </c>
      <c r="AK80">
        <v>30.1</v>
      </c>
      <c r="AL80">
        <v>30.1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</v>
      </c>
      <c r="AW80">
        <v>1</v>
      </c>
      <c r="AZ80">
        <v>1</v>
      </c>
      <c r="BA80">
        <v>1</v>
      </c>
      <c r="BB80">
        <v>1</v>
      </c>
      <c r="BC80">
        <v>1</v>
      </c>
      <c r="BD80" t="s">
        <v>3</v>
      </c>
      <c r="BE80" t="s">
        <v>3</v>
      </c>
      <c r="BF80" t="s">
        <v>3</v>
      </c>
      <c r="BG80" t="s">
        <v>3</v>
      </c>
      <c r="BH80">
        <v>3</v>
      </c>
      <c r="BI80">
        <v>3</v>
      </c>
      <c r="BJ80" t="s">
        <v>3</v>
      </c>
      <c r="BM80">
        <v>600001</v>
      </c>
      <c r="BN80">
        <v>0</v>
      </c>
      <c r="BO80" t="s">
        <v>3</v>
      </c>
      <c r="BP80">
        <v>0</v>
      </c>
      <c r="BQ80">
        <v>5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0</v>
      </c>
      <c r="CA80">
        <v>0</v>
      </c>
      <c r="CF80">
        <v>0</v>
      </c>
      <c r="CG80">
        <v>0</v>
      </c>
      <c r="CM80">
        <v>0</v>
      </c>
      <c r="CN80" t="s">
        <v>34</v>
      </c>
      <c r="CO80">
        <v>0</v>
      </c>
      <c r="CP80">
        <f t="shared" si="84"/>
        <v>5890</v>
      </c>
      <c r="CQ80">
        <f t="shared" si="85"/>
        <v>31</v>
      </c>
      <c r="CR80">
        <f t="shared" si="86"/>
        <v>0</v>
      </c>
      <c r="CS80">
        <f t="shared" si="87"/>
        <v>0</v>
      </c>
      <c r="CT80">
        <f t="shared" si="88"/>
        <v>0</v>
      </c>
      <c r="CU80">
        <f t="shared" si="89"/>
        <v>0</v>
      </c>
      <c r="CV80">
        <f t="shared" si="90"/>
        <v>0</v>
      </c>
      <c r="CW80">
        <f t="shared" si="91"/>
        <v>0</v>
      </c>
      <c r="CX80">
        <f t="shared" si="92"/>
        <v>0</v>
      </c>
      <c r="CY80">
        <f t="shared" si="93"/>
        <v>0</v>
      </c>
      <c r="CZ80">
        <f t="shared" si="94"/>
        <v>0</v>
      </c>
      <c r="DC80" t="s">
        <v>3</v>
      </c>
      <c r="DD80" t="s">
        <v>35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EE80">
        <v>20573217</v>
      </c>
      <c r="EF80">
        <v>5</v>
      </c>
      <c r="EG80" t="s">
        <v>36</v>
      </c>
      <c r="EH80">
        <v>0</v>
      </c>
      <c r="EI80" t="s">
        <v>3</v>
      </c>
      <c r="EJ80">
        <v>3</v>
      </c>
      <c r="EK80">
        <v>600001</v>
      </c>
      <c r="EL80" t="s">
        <v>37</v>
      </c>
      <c r="EM80" t="s">
        <v>38</v>
      </c>
      <c r="EO80" t="s">
        <v>3</v>
      </c>
      <c r="EQ80">
        <v>256</v>
      </c>
      <c r="ER80">
        <v>0</v>
      </c>
      <c r="ES80">
        <v>30.1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Q80">
        <v>0</v>
      </c>
      <c r="FR80">
        <f t="shared" si="95"/>
        <v>5890</v>
      </c>
      <c r="FS80">
        <v>0</v>
      </c>
      <c r="FX80">
        <v>0</v>
      </c>
      <c r="FY80">
        <v>0</v>
      </c>
      <c r="GA80" t="s">
        <v>137</v>
      </c>
      <c r="GG80">
        <v>2</v>
      </c>
      <c r="GH80">
        <v>0</v>
      </c>
      <c r="GI80">
        <v>-2</v>
      </c>
      <c r="GJ80">
        <v>0</v>
      </c>
      <c r="GK80">
        <f>ROUND(R80*(R12)/100,0)</f>
        <v>0</v>
      </c>
      <c r="GL80">
        <f t="shared" si="96"/>
        <v>0</v>
      </c>
      <c r="GM80">
        <f t="shared" si="97"/>
        <v>5890</v>
      </c>
      <c r="GN80">
        <f t="shared" si="98"/>
        <v>0</v>
      </c>
      <c r="GO80">
        <f t="shared" si="99"/>
        <v>0</v>
      </c>
      <c r="GP80">
        <f t="shared" si="100"/>
        <v>0</v>
      </c>
      <c r="GR80">
        <v>0</v>
      </c>
    </row>
    <row r="81" spans="1:200" x14ac:dyDescent="0.2">
      <c r="A81">
        <v>17</v>
      </c>
      <c r="B81">
        <v>1</v>
      </c>
      <c r="E81" t="s">
        <v>138</v>
      </c>
      <c r="F81" t="s">
        <v>1823</v>
      </c>
      <c r="G81" t="s">
        <v>139</v>
      </c>
      <c r="H81" t="s">
        <v>3</v>
      </c>
      <c r="I81">
        <v>2</v>
      </c>
      <c r="J81">
        <v>0</v>
      </c>
      <c r="O81">
        <f t="shared" si="64"/>
        <v>13810</v>
      </c>
      <c r="P81">
        <f t="shared" si="65"/>
        <v>13810</v>
      </c>
      <c r="Q81">
        <f t="shared" si="66"/>
        <v>0</v>
      </c>
      <c r="R81">
        <f t="shared" si="67"/>
        <v>0</v>
      </c>
      <c r="S81">
        <f t="shared" si="68"/>
        <v>0</v>
      </c>
      <c r="T81">
        <f t="shared" si="69"/>
        <v>0</v>
      </c>
      <c r="U81">
        <f t="shared" si="70"/>
        <v>0</v>
      </c>
      <c r="V81">
        <f t="shared" si="71"/>
        <v>0</v>
      </c>
      <c r="W81">
        <f t="shared" si="72"/>
        <v>0</v>
      </c>
      <c r="X81">
        <f t="shared" si="73"/>
        <v>0</v>
      </c>
      <c r="Y81">
        <f t="shared" si="74"/>
        <v>0</v>
      </c>
      <c r="AA81">
        <v>23982063</v>
      </c>
      <c r="AB81">
        <f t="shared" si="75"/>
        <v>6905</v>
      </c>
      <c r="AC81">
        <f>ROUND((((ES81*1.042)*1.008)),0)</f>
        <v>6905</v>
      </c>
      <c r="AD81">
        <f t="shared" si="77"/>
        <v>0</v>
      </c>
      <c r="AE81">
        <f t="shared" si="78"/>
        <v>0</v>
      </c>
      <c r="AF81">
        <f t="shared" si="79"/>
        <v>0</v>
      </c>
      <c r="AG81">
        <f t="shared" si="80"/>
        <v>0</v>
      </c>
      <c r="AH81">
        <f t="shared" si="81"/>
        <v>0</v>
      </c>
      <c r="AI81">
        <f t="shared" si="82"/>
        <v>0</v>
      </c>
      <c r="AJ81">
        <f t="shared" si="83"/>
        <v>0</v>
      </c>
      <c r="AK81">
        <v>6573.74</v>
      </c>
      <c r="AL81">
        <v>6573.74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1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3</v>
      </c>
      <c r="BJ81" t="s">
        <v>3</v>
      </c>
      <c r="BM81">
        <v>600001</v>
      </c>
      <c r="BN81">
        <v>0</v>
      </c>
      <c r="BO81" t="s">
        <v>3</v>
      </c>
      <c r="BP81">
        <v>0</v>
      </c>
      <c r="BQ81">
        <v>5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F81">
        <v>0</v>
      </c>
      <c r="CG81">
        <v>0</v>
      </c>
      <c r="CM81">
        <v>0</v>
      </c>
      <c r="CN81" t="s">
        <v>140</v>
      </c>
      <c r="CO81">
        <v>0</v>
      </c>
      <c r="CP81">
        <f t="shared" si="84"/>
        <v>13810</v>
      </c>
      <c r="CQ81">
        <f t="shared" si="85"/>
        <v>6905</v>
      </c>
      <c r="CR81">
        <f t="shared" si="86"/>
        <v>0</v>
      </c>
      <c r="CS81">
        <f t="shared" si="87"/>
        <v>0</v>
      </c>
      <c r="CT81">
        <f t="shared" si="88"/>
        <v>0</v>
      </c>
      <c r="CU81">
        <f t="shared" si="89"/>
        <v>0</v>
      </c>
      <c r="CV81">
        <f t="shared" si="90"/>
        <v>0</v>
      </c>
      <c r="CW81">
        <f t="shared" si="91"/>
        <v>0</v>
      </c>
      <c r="CX81">
        <f t="shared" si="92"/>
        <v>0</v>
      </c>
      <c r="CY81">
        <f t="shared" si="93"/>
        <v>0</v>
      </c>
      <c r="CZ81">
        <f t="shared" si="94"/>
        <v>0</v>
      </c>
      <c r="DC81" t="s">
        <v>3</v>
      </c>
      <c r="DD81" t="s">
        <v>141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EE81">
        <v>20573217</v>
      </c>
      <c r="EF81">
        <v>5</v>
      </c>
      <c r="EG81" t="s">
        <v>36</v>
      </c>
      <c r="EH81">
        <v>0</v>
      </c>
      <c r="EI81" t="s">
        <v>3</v>
      </c>
      <c r="EJ81">
        <v>3</v>
      </c>
      <c r="EK81">
        <v>600001</v>
      </c>
      <c r="EL81" t="s">
        <v>37</v>
      </c>
      <c r="EM81" t="s">
        <v>38</v>
      </c>
      <c r="EO81" t="s">
        <v>3</v>
      </c>
      <c r="EQ81">
        <v>256</v>
      </c>
      <c r="ER81">
        <v>0</v>
      </c>
      <c r="ES81">
        <v>6573.74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Q81">
        <v>0</v>
      </c>
      <c r="FR81">
        <f t="shared" si="95"/>
        <v>13810</v>
      </c>
      <c r="FS81">
        <v>0</v>
      </c>
      <c r="FX81">
        <v>0</v>
      </c>
      <c r="FY81">
        <v>0</v>
      </c>
      <c r="GA81" t="s">
        <v>142</v>
      </c>
      <c r="GG81">
        <v>2</v>
      </c>
      <c r="GH81">
        <v>0</v>
      </c>
      <c r="GI81">
        <v>-2</v>
      </c>
      <c r="GJ81">
        <v>0</v>
      </c>
      <c r="GK81">
        <f>ROUND(R81*(R12)/100,0)</f>
        <v>0</v>
      </c>
      <c r="GL81">
        <f t="shared" si="96"/>
        <v>0</v>
      </c>
      <c r="GM81">
        <f t="shared" si="97"/>
        <v>13810</v>
      </c>
      <c r="GN81">
        <f t="shared" si="98"/>
        <v>0</v>
      </c>
      <c r="GO81">
        <f t="shared" si="99"/>
        <v>0</v>
      </c>
      <c r="GP81">
        <f t="shared" si="100"/>
        <v>0</v>
      </c>
      <c r="GR81">
        <v>0</v>
      </c>
    </row>
    <row r="82" spans="1:200" x14ac:dyDescent="0.2">
      <c r="A82">
        <v>17</v>
      </c>
      <c r="B82">
        <v>1</v>
      </c>
      <c r="E82" t="s">
        <v>143</v>
      </c>
      <c r="F82" t="s">
        <v>1820</v>
      </c>
      <c r="G82" t="s">
        <v>144</v>
      </c>
      <c r="H82" t="s">
        <v>3</v>
      </c>
      <c r="I82">
        <v>2</v>
      </c>
      <c r="J82">
        <v>0</v>
      </c>
      <c r="O82">
        <f t="shared" si="64"/>
        <v>1056</v>
      </c>
      <c r="P82">
        <f t="shared" si="65"/>
        <v>1056</v>
      </c>
      <c r="Q82">
        <f t="shared" si="66"/>
        <v>0</v>
      </c>
      <c r="R82">
        <f t="shared" si="67"/>
        <v>0</v>
      </c>
      <c r="S82">
        <f t="shared" si="68"/>
        <v>0</v>
      </c>
      <c r="T82">
        <f t="shared" si="69"/>
        <v>0</v>
      </c>
      <c r="U82">
        <f t="shared" si="70"/>
        <v>0</v>
      </c>
      <c r="V82">
        <f t="shared" si="71"/>
        <v>0</v>
      </c>
      <c r="W82">
        <f t="shared" si="72"/>
        <v>0</v>
      </c>
      <c r="X82">
        <f t="shared" si="73"/>
        <v>0</v>
      </c>
      <c r="Y82">
        <f t="shared" si="74"/>
        <v>0</v>
      </c>
      <c r="AA82">
        <v>23982063</v>
      </c>
      <c r="AB82">
        <f t="shared" si="75"/>
        <v>528</v>
      </c>
      <c r="AC82">
        <f>ROUND((((ES82*1.042)*1.008)),0)</f>
        <v>528</v>
      </c>
      <c r="AD82">
        <f t="shared" si="77"/>
        <v>0</v>
      </c>
      <c r="AE82">
        <f t="shared" si="78"/>
        <v>0</v>
      </c>
      <c r="AF82">
        <f t="shared" si="79"/>
        <v>0</v>
      </c>
      <c r="AG82">
        <f t="shared" si="80"/>
        <v>0</v>
      </c>
      <c r="AH82">
        <f t="shared" si="81"/>
        <v>0</v>
      </c>
      <c r="AI82">
        <f t="shared" si="82"/>
        <v>0</v>
      </c>
      <c r="AJ82">
        <f t="shared" si="83"/>
        <v>0</v>
      </c>
      <c r="AK82">
        <v>502.93</v>
      </c>
      <c r="AL82">
        <v>502.93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</v>
      </c>
      <c r="AW82">
        <v>1</v>
      </c>
      <c r="AZ82">
        <v>1</v>
      </c>
      <c r="BA82">
        <v>1</v>
      </c>
      <c r="BB82">
        <v>1</v>
      </c>
      <c r="BC82">
        <v>1</v>
      </c>
      <c r="BD82" t="s">
        <v>3</v>
      </c>
      <c r="BE82" t="s">
        <v>3</v>
      </c>
      <c r="BF82" t="s">
        <v>3</v>
      </c>
      <c r="BG82" t="s">
        <v>3</v>
      </c>
      <c r="BH82">
        <v>3</v>
      </c>
      <c r="BI82">
        <v>3</v>
      </c>
      <c r="BJ82" t="s">
        <v>3</v>
      </c>
      <c r="BM82">
        <v>600001</v>
      </c>
      <c r="BN82">
        <v>0</v>
      </c>
      <c r="BO82" t="s">
        <v>3</v>
      </c>
      <c r="BP82">
        <v>0</v>
      </c>
      <c r="BQ82">
        <v>5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0</v>
      </c>
      <c r="CA82">
        <v>0</v>
      </c>
      <c r="CF82">
        <v>0</v>
      </c>
      <c r="CG82">
        <v>0</v>
      </c>
      <c r="CM82">
        <v>0</v>
      </c>
      <c r="CN82" t="s">
        <v>140</v>
      </c>
      <c r="CO82">
        <v>0</v>
      </c>
      <c r="CP82">
        <f t="shared" si="84"/>
        <v>1056</v>
      </c>
      <c r="CQ82">
        <f t="shared" si="85"/>
        <v>528</v>
      </c>
      <c r="CR82">
        <f t="shared" si="86"/>
        <v>0</v>
      </c>
      <c r="CS82">
        <f t="shared" si="87"/>
        <v>0</v>
      </c>
      <c r="CT82">
        <f t="shared" si="88"/>
        <v>0</v>
      </c>
      <c r="CU82">
        <f t="shared" si="89"/>
        <v>0</v>
      </c>
      <c r="CV82">
        <f t="shared" si="90"/>
        <v>0</v>
      </c>
      <c r="CW82">
        <f t="shared" si="91"/>
        <v>0</v>
      </c>
      <c r="CX82">
        <f t="shared" si="92"/>
        <v>0</v>
      </c>
      <c r="CY82">
        <f t="shared" si="93"/>
        <v>0</v>
      </c>
      <c r="CZ82">
        <f t="shared" si="94"/>
        <v>0</v>
      </c>
      <c r="DC82" t="s">
        <v>3</v>
      </c>
      <c r="DD82" t="s">
        <v>141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EE82">
        <v>20573217</v>
      </c>
      <c r="EF82">
        <v>5</v>
      </c>
      <c r="EG82" t="s">
        <v>36</v>
      </c>
      <c r="EH82">
        <v>0</v>
      </c>
      <c r="EI82" t="s">
        <v>3</v>
      </c>
      <c r="EJ82">
        <v>3</v>
      </c>
      <c r="EK82">
        <v>600001</v>
      </c>
      <c r="EL82" t="s">
        <v>37</v>
      </c>
      <c r="EM82" t="s">
        <v>38</v>
      </c>
      <c r="EO82" t="s">
        <v>3</v>
      </c>
      <c r="EQ82">
        <v>256</v>
      </c>
      <c r="ER82">
        <v>0</v>
      </c>
      <c r="ES82">
        <v>502.93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Q82">
        <v>0</v>
      </c>
      <c r="FR82">
        <f t="shared" si="95"/>
        <v>1056</v>
      </c>
      <c r="FS82">
        <v>0</v>
      </c>
      <c r="FX82">
        <v>0</v>
      </c>
      <c r="FY82">
        <v>0</v>
      </c>
      <c r="GA82" t="s">
        <v>145</v>
      </c>
      <c r="GG82">
        <v>2</v>
      </c>
      <c r="GH82">
        <v>0</v>
      </c>
      <c r="GI82">
        <v>-2</v>
      </c>
      <c r="GJ82">
        <v>0</v>
      </c>
      <c r="GK82">
        <f>ROUND(R82*(R12)/100,0)</f>
        <v>0</v>
      </c>
      <c r="GL82">
        <f t="shared" si="96"/>
        <v>0</v>
      </c>
      <c r="GM82">
        <f t="shared" si="97"/>
        <v>1056</v>
      </c>
      <c r="GN82">
        <f t="shared" si="98"/>
        <v>0</v>
      </c>
      <c r="GO82">
        <f t="shared" si="99"/>
        <v>0</v>
      </c>
      <c r="GP82">
        <f t="shared" si="100"/>
        <v>0</v>
      </c>
      <c r="GR82">
        <v>0</v>
      </c>
    </row>
    <row r="83" spans="1:200" x14ac:dyDescent="0.2">
      <c r="A83">
        <v>17</v>
      </c>
      <c r="B83">
        <v>1</v>
      </c>
      <c r="E83" t="s">
        <v>146</v>
      </c>
      <c r="F83" t="s">
        <v>1820</v>
      </c>
      <c r="G83" t="s">
        <v>148</v>
      </c>
      <c r="H83" t="s">
        <v>3</v>
      </c>
      <c r="I83">
        <v>4</v>
      </c>
      <c r="J83">
        <v>0</v>
      </c>
      <c r="O83">
        <f t="shared" si="64"/>
        <v>1168</v>
      </c>
      <c r="P83">
        <f t="shared" si="65"/>
        <v>1168</v>
      </c>
      <c r="Q83">
        <f t="shared" si="66"/>
        <v>0</v>
      </c>
      <c r="R83">
        <f t="shared" si="67"/>
        <v>0</v>
      </c>
      <c r="S83">
        <f t="shared" si="68"/>
        <v>0</v>
      </c>
      <c r="T83">
        <f t="shared" si="69"/>
        <v>0</v>
      </c>
      <c r="U83">
        <f t="shared" si="70"/>
        <v>0</v>
      </c>
      <c r="V83">
        <f t="shared" si="71"/>
        <v>0</v>
      </c>
      <c r="W83">
        <f t="shared" si="72"/>
        <v>0</v>
      </c>
      <c r="X83">
        <f t="shared" si="73"/>
        <v>0</v>
      </c>
      <c r="Y83">
        <f t="shared" si="74"/>
        <v>0</v>
      </c>
      <c r="AA83">
        <v>23982063</v>
      </c>
      <c r="AB83">
        <f t="shared" si="75"/>
        <v>292</v>
      </c>
      <c r="AC83">
        <f>ROUND(((ES83*1.042)),0)</f>
        <v>292</v>
      </c>
      <c r="AD83">
        <f t="shared" si="77"/>
        <v>0</v>
      </c>
      <c r="AE83">
        <f t="shared" si="78"/>
        <v>0</v>
      </c>
      <c r="AF83">
        <f t="shared" si="79"/>
        <v>0</v>
      </c>
      <c r="AG83">
        <f t="shared" si="80"/>
        <v>0</v>
      </c>
      <c r="AH83">
        <f t="shared" si="81"/>
        <v>0</v>
      </c>
      <c r="AI83">
        <f t="shared" si="82"/>
        <v>0</v>
      </c>
      <c r="AJ83">
        <f t="shared" si="83"/>
        <v>0</v>
      </c>
      <c r="AK83">
        <v>280.64</v>
      </c>
      <c r="AL83">
        <v>280.64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1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3</v>
      </c>
      <c r="BJ83" t="s">
        <v>3</v>
      </c>
      <c r="BM83">
        <v>600001</v>
      </c>
      <c r="BN83">
        <v>0</v>
      </c>
      <c r="BO83" t="s">
        <v>3</v>
      </c>
      <c r="BP83">
        <v>0</v>
      </c>
      <c r="BQ83">
        <v>5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F83">
        <v>0</v>
      </c>
      <c r="CG83">
        <v>0</v>
      </c>
      <c r="CM83">
        <v>0</v>
      </c>
      <c r="CN83" t="s">
        <v>34</v>
      </c>
      <c r="CO83">
        <v>0</v>
      </c>
      <c r="CP83">
        <f t="shared" si="84"/>
        <v>1168</v>
      </c>
      <c r="CQ83">
        <f t="shared" si="85"/>
        <v>292</v>
      </c>
      <c r="CR83">
        <f t="shared" si="86"/>
        <v>0</v>
      </c>
      <c r="CS83">
        <f t="shared" si="87"/>
        <v>0</v>
      </c>
      <c r="CT83">
        <f t="shared" si="88"/>
        <v>0</v>
      </c>
      <c r="CU83">
        <f t="shared" si="89"/>
        <v>0</v>
      </c>
      <c r="CV83">
        <f t="shared" si="90"/>
        <v>0</v>
      </c>
      <c r="CW83">
        <f t="shared" si="91"/>
        <v>0</v>
      </c>
      <c r="CX83">
        <f t="shared" si="92"/>
        <v>0</v>
      </c>
      <c r="CY83">
        <f t="shared" si="93"/>
        <v>0</v>
      </c>
      <c r="CZ83">
        <f t="shared" si="94"/>
        <v>0</v>
      </c>
      <c r="DC83" t="s">
        <v>3</v>
      </c>
      <c r="DD83" t="s">
        <v>57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EE83">
        <v>20573217</v>
      </c>
      <c r="EF83">
        <v>5</v>
      </c>
      <c r="EG83" t="s">
        <v>36</v>
      </c>
      <c r="EH83">
        <v>0</v>
      </c>
      <c r="EI83" t="s">
        <v>3</v>
      </c>
      <c r="EJ83">
        <v>3</v>
      </c>
      <c r="EK83">
        <v>600001</v>
      </c>
      <c r="EL83" t="s">
        <v>37</v>
      </c>
      <c r="EM83" t="s">
        <v>38</v>
      </c>
      <c r="EO83" t="s">
        <v>3</v>
      </c>
      <c r="EQ83">
        <v>256</v>
      </c>
      <c r="ER83">
        <v>0</v>
      </c>
      <c r="ES83">
        <v>280.64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Q83">
        <v>0</v>
      </c>
      <c r="FR83">
        <f t="shared" si="95"/>
        <v>1168</v>
      </c>
      <c r="FS83">
        <v>0</v>
      </c>
      <c r="FX83">
        <v>0</v>
      </c>
      <c r="FY83">
        <v>0</v>
      </c>
      <c r="GA83" t="s">
        <v>149</v>
      </c>
      <c r="GG83">
        <v>2</v>
      </c>
      <c r="GH83">
        <v>0</v>
      </c>
      <c r="GI83">
        <v>-2</v>
      </c>
      <c r="GJ83">
        <v>0</v>
      </c>
      <c r="GK83">
        <f>ROUND(R83*(R12)/100,0)</f>
        <v>0</v>
      </c>
      <c r="GL83">
        <f t="shared" si="96"/>
        <v>0</v>
      </c>
      <c r="GM83">
        <f t="shared" si="97"/>
        <v>1168</v>
      </c>
      <c r="GN83">
        <f t="shared" si="98"/>
        <v>0</v>
      </c>
      <c r="GO83">
        <f t="shared" si="99"/>
        <v>0</v>
      </c>
      <c r="GP83">
        <f t="shared" si="100"/>
        <v>0</v>
      </c>
      <c r="GR83">
        <v>0</v>
      </c>
    </row>
    <row r="84" spans="1:200" x14ac:dyDescent="0.2">
      <c r="A84">
        <v>17</v>
      </c>
      <c r="B84">
        <v>1</v>
      </c>
      <c r="E84" t="s">
        <v>150</v>
      </c>
      <c r="F84" t="s">
        <v>1817</v>
      </c>
      <c r="G84" t="s">
        <v>1703</v>
      </c>
      <c r="H84" t="s">
        <v>3</v>
      </c>
      <c r="I84">
        <v>4</v>
      </c>
      <c r="J84">
        <v>0</v>
      </c>
      <c r="O84">
        <f t="shared" si="64"/>
        <v>42068</v>
      </c>
      <c r="P84">
        <f t="shared" si="65"/>
        <v>42068</v>
      </c>
      <c r="Q84">
        <f t="shared" si="66"/>
        <v>0</v>
      </c>
      <c r="R84">
        <f t="shared" si="67"/>
        <v>0</v>
      </c>
      <c r="S84">
        <f t="shared" si="68"/>
        <v>0</v>
      </c>
      <c r="T84">
        <f t="shared" si="69"/>
        <v>0</v>
      </c>
      <c r="U84">
        <f t="shared" si="70"/>
        <v>0</v>
      </c>
      <c r="V84">
        <f t="shared" si="71"/>
        <v>0</v>
      </c>
      <c r="W84">
        <f t="shared" si="72"/>
        <v>0</v>
      </c>
      <c r="X84">
        <f t="shared" si="73"/>
        <v>0</v>
      </c>
      <c r="Y84">
        <f t="shared" si="74"/>
        <v>0</v>
      </c>
      <c r="AA84">
        <v>23982063</v>
      </c>
      <c r="AB84">
        <f t="shared" si="75"/>
        <v>10517</v>
      </c>
      <c r="AC84">
        <f>ROUND((((ES84*1.042)*1.008)),0)</f>
        <v>10517</v>
      </c>
      <c r="AD84">
        <f t="shared" si="77"/>
        <v>0</v>
      </c>
      <c r="AE84">
        <f t="shared" si="78"/>
        <v>0</v>
      </c>
      <c r="AF84">
        <f t="shared" si="79"/>
        <v>0</v>
      </c>
      <c r="AG84">
        <f t="shared" si="80"/>
        <v>0</v>
      </c>
      <c r="AH84">
        <f t="shared" si="81"/>
        <v>0</v>
      </c>
      <c r="AI84">
        <f t="shared" si="82"/>
        <v>0</v>
      </c>
      <c r="AJ84">
        <f t="shared" si="83"/>
        <v>0</v>
      </c>
      <c r="AK84">
        <v>10013.459999999999</v>
      </c>
      <c r="AL84">
        <v>10013.459999999999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1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3</v>
      </c>
      <c r="BJ84" t="s">
        <v>3</v>
      </c>
      <c r="BM84">
        <v>100</v>
      </c>
      <c r="BN84">
        <v>0</v>
      </c>
      <c r="BO84" t="s">
        <v>3</v>
      </c>
      <c r="BP84">
        <v>0</v>
      </c>
      <c r="BQ84">
        <v>5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F84">
        <v>0</v>
      </c>
      <c r="CG84">
        <v>0</v>
      </c>
      <c r="CM84">
        <v>0</v>
      </c>
      <c r="CN84" t="s">
        <v>140</v>
      </c>
      <c r="CO84">
        <v>0</v>
      </c>
      <c r="CP84">
        <f t="shared" si="84"/>
        <v>42068</v>
      </c>
      <c r="CQ84">
        <f t="shared" si="85"/>
        <v>10517</v>
      </c>
      <c r="CR84">
        <f t="shared" si="86"/>
        <v>0</v>
      </c>
      <c r="CS84">
        <f t="shared" si="87"/>
        <v>0</v>
      </c>
      <c r="CT84">
        <f t="shared" si="88"/>
        <v>0</v>
      </c>
      <c r="CU84">
        <f t="shared" si="89"/>
        <v>0</v>
      </c>
      <c r="CV84">
        <f t="shared" si="90"/>
        <v>0</v>
      </c>
      <c r="CW84">
        <f t="shared" si="91"/>
        <v>0</v>
      </c>
      <c r="CX84">
        <f t="shared" si="92"/>
        <v>0</v>
      </c>
      <c r="CY84">
        <f>0</f>
        <v>0</v>
      </c>
      <c r="CZ84">
        <f>0</f>
        <v>0</v>
      </c>
      <c r="DC84" t="s">
        <v>3</v>
      </c>
      <c r="DD84" t="s">
        <v>151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EE84">
        <v>20573451</v>
      </c>
      <c r="EF84">
        <v>5</v>
      </c>
      <c r="EG84" t="s">
        <v>36</v>
      </c>
      <c r="EH84">
        <v>0</v>
      </c>
      <c r="EI84" t="s">
        <v>3</v>
      </c>
      <c r="EJ84">
        <v>3</v>
      </c>
      <c r="EK84">
        <v>100</v>
      </c>
      <c r="EL84" t="s">
        <v>29</v>
      </c>
      <c r="EM84" t="s">
        <v>58</v>
      </c>
      <c r="EO84" t="s">
        <v>3</v>
      </c>
      <c r="EQ84">
        <v>256</v>
      </c>
      <c r="ER84">
        <v>0</v>
      </c>
      <c r="ES84">
        <v>10013.459999999999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Q84">
        <v>0</v>
      </c>
      <c r="FR84">
        <f t="shared" si="95"/>
        <v>42068</v>
      </c>
      <c r="FS84">
        <v>0</v>
      </c>
      <c r="FX84">
        <v>0</v>
      </c>
      <c r="FY84">
        <v>0</v>
      </c>
      <c r="GA84" t="s">
        <v>152</v>
      </c>
      <c r="GG84">
        <v>2</v>
      </c>
      <c r="GH84">
        <v>0</v>
      </c>
      <c r="GI84">
        <v>-2</v>
      </c>
      <c r="GJ84">
        <v>0</v>
      </c>
      <c r="GK84">
        <f>ROUND(R84*(R12)/100,0)</f>
        <v>0</v>
      </c>
      <c r="GL84">
        <f t="shared" si="96"/>
        <v>0</v>
      </c>
      <c r="GM84">
        <f t="shared" si="97"/>
        <v>42068</v>
      </c>
      <c r="GN84">
        <f t="shared" si="98"/>
        <v>0</v>
      </c>
      <c r="GO84">
        <f t="shared" si="99"/>
        <v>0</v>
      </c>
      <c r="GP84">
        <f t="shared" si="100"/>
        <v>0</v>
      </c>
      <c r="GR84">
        <v>0</v>
      </c>
    </row>
    <row r="85" spans="1:200" x14ac:dyDescent="0.2">
      <c r="A85">
        <v>17</v>
      </c>
      <c r="B85">
        <v>1</v>
      </c>
      <c r="E85" t="s">
        <v>153</v>
      </c>
      <c r="F85" t="s">
        <v>1817</v>
      </c>
      <c r="G85" t="s">
        <v>154</v>
      </c>
      <c r="H85" t="s">
        <v>3</v>
      </c>
      <c r="I85">
        <v>4</v>
      </c>
      <c r="J85">
        <v>0</v>
      </c>
      <c r="O85">
        <f t="shared" si="64"/>
        <v>7768</v>
      </c>
      <c r="P85">
        <f t="shared" si="65"/>
        <v>7768</v>
      </c>
      <c r="Q85">
        <f t="shared" si="66"/>
        <v>0</v>
      </c>
      <c r="R85">
        <f t="shared" si="67"/>
        <v>0</v>
      </c>
      <c r="S85">
        <f t="shared" si="68"/>
        <v>0</v>
      </c>
      <c r="T85">
        <f t="shared" si="69"/>
        <v>0</v>
      </c>
      <c r="U85">
        <f t="shared" si="70"/>
        <v>0</v>
      </c>
      <c r="V85">
        <f t="shared" si="71"/>
        <v>0</v>
      </c>
      <c r="W85">
        <f t="shared" si="72"/>
        <v>0</v>
      </c>
      <c r="X85">
        <f t="shared" si="73"/>
        <v>0</v>
      </c>
      <c r="Y85">
        <f t="shared" si="74"/>
        <v>0</v>
      </c>
      <c r="AA85">
        <v>23982063</v>
      </c>
      <c r="AB85">
        <f t="shared" si="75"/>
        <v>1942</v>
      </c>
      <c r="AC85">
        <f>ROUND((((ES85*1.042)*1.008)),0)</f>
        <v>1942</v>
      </c>
      <c r="AD85">
        <f t="shared" si="77"/>
        <v>0</v>
      </c>
      <c r="AE85">
        <f t="shared" si="78"/>
        <v>0</v>
      </c>
      <c r="AF85">
        <f t="shared" si="79"/>
        <v>0</v>
      </c>
      <c r="AG85">
        <f t="shared" si="80"/>
        <v>0</v>
      </c>
      <c r="AH85">
        <f t="shared" si="81"/>
        <v>0</v>
      </c>
      <c r="AI85">
        <f t="shared" si="82"/>
        <v>0</v>
      </c>
      <c r="AJ85">
        <f t="shared" si="83"/>
        <v>0</v>
      </c>
      <c r="AK85">
        <v>1848.83</v>
      </c>
      <c r="AL85">
        <v>1848.83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1</v>
      </c>
      <c r="BD85" t="s">
        <v>3</v>
      </c>
      <c r="BE85" t="s">
        <v>3</v>
      </c>
      <c r="BF85" t="s">
        <v>3</v>
      </c>
      <c r="BG85" t="s">
        <v>3</v>
      </c>
      <c r="BH85">
        <v>3</v>
      </c>
      <c r="BI85">
        <v>3</v>
      </c>
      <c r="BJ85" t="s">
        <v>3</v>
      </c>
      <c r="BM85">
        <v>100</v>
      </c>
      <c r="BN85">
        <v>0</v>
      </c>
      <c r="BO85" t="s">
        <v>3</v>
      </c>
      <c r="BP85">
        <v>0</v>
      </c>
      <c r="BQ85">
        <v>5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0</v>
      </c>
      <c r="CA85">
        <v>0</v>
      </c>
      <c r="CF85">
        <v>0</v>
      </c>
      <c r="CG85">
        <v>0</v>
      </c>
      <c r="CM85">
        <v>0</v>
      </c>
      <c r="CN85" t="s">
        <v>140</v>
      </c>
      <c r="CO85">
        <v>0</v>
      </c>
      <c r="CP85">
        <f t="shared" si="84"/>
        <v>7768</v>
      </c>
      <c r="CQ85">
        <f t="shared" si="85"/>
        <v>1942</v>
      </c>
      <c r="CR85">
        <f t="shared" si="86"/>
        <v>0</v>
      </c>
      <c r="CS85">
        <f t="shared" si="87"/>
        <v>0</v>
      </c>
      <c r="CT85">
        <f t="shared" si="88"/>
        <v>0</v>
      </c>
      <c r="CU85">
        <f t="shared" si="89"/>
        <v>0</v>
      </c>
      <c r="CV85">
        <f t="shared" si="90"/>
        <v>0</v>
      </c>
      <c r="CW85">
        <f t="shared" si="91"/>
        <v>0</v>
      </c>
      <c r="CX85">
        <f t="shared" si="92"/>
        <v>0</v>
      </c>
      <c r="CY85">
        <f>0</f>
        <v>0</v>
      </c>
      <c r="CZ85">
        <f>0</f>
        <v>0</v>
      </c>
      <c r="DC85" t="s">
        <v>3</v>
      </c>
      <c r="DD85" t="s">
        <v>151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EE85">
        <v>20573451</v>
      </c>
      <c r="EF85">
        <v>5</v>
      </c>
      <c r="EG85" t="s">
        <v>36</v>
      </c>
      <c r="EH85">
        <v>0</v>
      </c>
      <c r="EI85" t="s">
        <v>3</v>
      </c>
      <c r="EJ85">
        <v>3</v>
      </c>
      <c r="EK85">
        <v>100</v>
      </c>
      <c r="EL85" t="s">
        <v>29</v>
      </c>
      <c r="EM85" t="s">
        <v>58</v>
      </c>
      <c r="EO85" t="s">
        <v>3</v>
      </c>
      <c r="EQ85">
        <v>256</v>
      </c>
      <c r="ER85">
        <v>0</v>
      </c>
      <c r="ES85">
        <v>1848.83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Q85">
        <v>0</v>
      </c>
      <c r="FR85">
        <f t="shared" si="95"/>
        <v>7768</v>
      </c>
      <c r="FS85">
        <v>0</v>
      </c>
      <c r="FX85">
        <v>0</v>
      </c>
      <c r="FY85">
        <v>0</v>
      </c>
      <c r="GA85" t="s">
        <v>155</v>
      </c>
      <c r="GG85">
        <v>2</v>
      </c>
      <c r="GH85">
        <v>0</v>
      </c>
      <c r="GI85">
        <v>-2</v>
      </c>
      <c r="GJ85">
        <v>0</v>
      </c>
      <c r="GK85">
        <f>ROUND(R85*(R12)/100,0)</f>
        <v>0</v>
      </c>
      <c r="GL85">
        <f t="shared" si="96"/>
        <v>0</v>
      </c>
      <c r="GM85">
        <f t="shared" si="97"/>
        <v>7768</v>
      </c>
      <c r="GN85">
        <f t="shared" si="98"/>
        <v>0</v>
      </c>
      <c r="GO85">
        <f t="shared" si="99"/>
        <v>0</v>
      </c>
      <c r="GP85">
        <f t="shared" si="100"/>
        <v>0</v>
      </c>
      <c r="GR85">
        <v>0</v>
      </c>
    </row>
    <row r="86" spans="1:200" x14ac:dyDescent="0.2">
      <c r="A86">
        <v>17</v>
      </c>
      <c r="B86">
        <v>1</v>
      </c>
      <c r="E86" t="s">
        <v>156</v>
      </c>
      <c r="F86" t="s">
        <v>1824</v>
      </c>
      <c r="G86" t="s">
        <v>1704</v>
      </c>
      <c r="H86" t="s">
        <v>3</v>
      </c>
      <c r="I86">
        <v>4</v>
      </c>
      <c r="J86">
        <v>0</v>
      </c>
      <c r="O86">
        <f t="shared" si="64"/>
        <v>51456</v>
      </c>
      <c r="P86">
        <f t="shared" si="65"/>
        <v>51456</v>
      </c>
      <c r="Q86">
        <f t="shared" si="66"/>
        <v>0</v>
      </c>
      <c r="R86">
        <f t="shared" si="67"/>
        <v>0</v>
      </c>
      <c r="S86">
        <f t="shared" si="68"/>
        <v>0</v>
      </c>
      <c r="T86">
        <f t="shared" si="69"/>
        <v>0</v>
      </c>
      <c r="U86">
        <f t="shared" si="70"/>
        <v>0</v>
      </c>
      <c r="V86">
        <f t="shared" si="71"/>
        <v>0</v>
      </c>
      <c r="W86">
        <f t="shared" si="72"/>
        <v>0</v>
      </c>
      <c r="X86">
        <f t="shared" si="73"/>
        <v>0</v>
      </c>
      <c r="Y86">
        <f t="shared" si="74"/>
        <v>0</v>
      </c>
      <c r="AA86">
        <v>23982063</v>
      </c>
      <c r="AB86">
        <f t="shared" si="75"/>
        <v>12864</v>
      </c>
      <c r="AC86">
        <f>ROUND((((ES86*1.008)*1.042)),0)</f>
        <v>12864</v>
      </c>
      <c r="AD86">
        <f t="shared" si="77"/>
        <v>0</v>
      </c>
      <c r="AE86">
        <f t="shared" si="78"/>
        <v>0</v>
      </c>
      <c r="AF86">
        <f t="shared" si="79"/>
        <v>0</v>
      </c>
      <c r="AG86">
        <f t="shared" si="80"/>
        <v>0</v>
      </c>
      <c r="AH86">
        <f t="shared" si="81"/>
        <v>0</v>
      </c>
      <c r="AI86">
        <f t="shared" si="82"/>
        <v>0</v>
      </c>
      <c r="AJ86">
        <f t="shared" si="83"/>
        <v>0</v>
      </c>
      <c r="AK86">
        <v>12247.21</v>
      </c>
      <c r="AL86">
        <v>12247.21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1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3</v>
      </c>
      <c r="BJ86" t="s">
        <v>3</v>
      </c>
      <c r="BM86">
        <v>100</v>
      </c>
      <c r="BN86">
        <v>0</v>
      </c>
      <c r="BO86" t="s">
        <v>3</v>
      </c>
      <c r="BP86">
        <v>0</v>
      </c>
      <c r="BQ86">
        <v>5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F86">
        <v>0</v>
      </c>
      <c r="CG86">
        <v>0</v>
      </c>
      <c r="CM86">
        <v>0</v>
      </c>
      <c r="CN86" t="s">
        <v>140</v>
      </c>
      <c r="CO86">
        <v>0</v>
      </c>
      <c r="CP86">
        <f t="shared" si="84"/>
        <v>51456</v>
      </c>
      <c r="CQ86">
        <f t="shared" si="85"/>
        <v>12864</v>
      </c>
      <c r="CR86">
        <f t="shared" si="86"/>
        <v>0</v>
      </c>
      <c r="CS86">
        <f t="shared" si="87"/>
        <v>0</v>
      </c>
      <c r="CT86">
        <f t="shared" si="88"/>
        <v>0</v>
      </c>
      <c r="CU86">
        <f t="shared" si="89"/>
        <v>0</v>
      </c>
      <c r="CV86">
        <f t="shared" si="90"/>
        <v>0</v>
      </c>
      <c r="CW86">
        <f t="shared" si="91"/>
        <v>0</v>
      </c>
      <c r="CX86">
        <f t="shared" si="92"/>
        <v>0</v>
      </c>
      <c r="CY86">
        <f>0</f>
        <v>0</v>
      </c>
      <c r="CZ86">
        <f>0</f>
        <v>0</v>
      </c>
      <c r="DC86" t="s">
        <v>3</v>
      </c>
      <c r="DD86" t="s">
        <v>157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EE86">
        <v>20573451</v>
      </c>
      <c r="EF86">
        <v>5</v>
      </c>
      <c r="EG86" t="s">
        <v>36</v>
      </c>
      <c r="EH86">
        <v>0</v>
      </c>
      <c r="EI86" t="s">
        <v>3</v>
      </c>
      <c r="EJ86">
        <v>3</v>
      </c>
      <c r="EK86">
        <v>100</v>
      </c>
      <c r="EL86" t="s">
        <v>29</v>
      </c>
      <c r="EM86" t="s">
        <v>58</v>
      </c>
      <c r="EO86" t="s">
        <v>3</v>
      </c>
      <c r="EQ86">
        <v>256</v>
      </c>
      <c r="ER86">
        <v>0</v>
      </c>
      <c r="ES86">
        <v>12247.21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Q86">
        <v>0</v>
      </c>
      <c r="FR86">
        <f t="shared" si="95"/>
        <v>51456</v>
      </c>
      <c r="FS86">
        <v>0</v>
      </c>
      <c r="FX86">
        <v>0</v>
      </c>
      <c r="FY86">
        <v>0</v>
      </c>
      <c r="GA86" t="s">
        <v>158</v>
      </c>
      <c r="GG86">
        <v>2</v>
      </c>
      <c r="GH86">
        <v>0</v>
      </c>
      <c r="GI86">
        <v>-2</v>
      </c>
      <c r="GJ86">
        <v>0</v>
      </c>
      <c r="GK86">
        <f>ROUND(R86*(R12)/100,0)</f>
        <v>0</v>
      </c>
      <c r="GL86">
        <f t="shared" si="96"/>
        <v>0</v>
      </c>
      <c r="GM86">
        <f t="shared" si="97"/>
        <v>51456</v>
      </c>
      <c r="GN86">
        <f t="shared" si="98"/>
        <v>0</v>
      </c>
      <c r="GO86">
        <f t="shared" si="99"/>
        <v>0</v>
      </c>
      <c r="GP86">
        <f t="shared" si="100"/>
        <v>0</v>
      </c>
      <c r="GR86">
        <v>0</v>
      </c>
    </row>
    <row r="87" spans="1:200" x14ac:dyDescent="0.2">
      <c r="A87">
        <v>17</v>
      </c>
      <c r="B87">
        <v>1</v>
      </c>
      <c r="E87" t="s">
        <v>159</v>
      </c>
      <c r="F87" t="s">
        <v>1820</v>
      </c>
      <c r="G87" t="s">
        <v>160</v>
      </c>
      <c r="H87" t="s">
        <v>3</v>
      </c>
      <c r="I87">
        <v>10</v>
      </c>
      <c r="J87">
        <v>0</v>
      </c>
      <c r="O87">
        <f t="shared" si="64"/>
        <v>174340</v>
      </c>
      <c r="P87">
        <f t="shared" si="65"/>
        <v>174340</v>
      </c>
      <c r="Q87">
        <f t="shared" si="66"/>
        <v>0</v>
      </c>
      <c r="R87">
        <f t="shared" si="67"/>
        <v>0</v>
      </c>
      <c r="S87">
        <f t="shared" si="68"/>
        <v>0</v>
      </c>
      <c r="T87">
        <f t="shared" si="69"/>
        <v>0</v>
      </c>
      <c r="U87">
        <f t="shared" si="70"/>
        <v>0</v>
      </c>
      <c r="V87">
        <f t="shared" si="71"/>
        <v>0</v>
      </c>
      <c r="W87">
        <f t="shared" si="72"/>
        <v>0</v>
      </c>
      <c r="X87">
        <f t="shared" si="73"/>
        <v>0</v>
      </c>
      <c r="Y87">
        <f t="shared" si="74"/>
        <v>0</v>
      </c>
      <c r="AA87">
        <v>23982063</v>
      </c>
      <c r="AB87">
        <f t="shared" si="75"/>
        <v>17434</v>
      </c>
      <c r="AC87">
        <f>ROUND(((ES87*1.042)),0)</f>
        <v>17434</v>
      </c>
      <c r="AD87">
        <f t="shared" si="77"/>
        <v>0</v>
      </c>
      <c r="AE87">
        <f t="shared" si="78"/>
        <v>0</v>
      </c>
      <c r="AF87">
        <f t="shared" si="79"/>
        <v>0</v>
      </c>
      <c r="AG87">
        <f t="shared" si="80"/>
        <v>0</v>
      </c>
      <c r="AH87">
        <f t="shared" si="81"/>
        <v>0</v>
      </c>
      <c r="AI87">
        <f t="shared" si="82"/>
        <v>0</v>
      </c>
      <c r="AJ87">
        <f t="shared" si="83"/>
        <v>0</v>
      </c>
      <c r="AK87">
        <v>16731.66</v>
      </c>
      <c r="AL87">
        <v>16731.66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1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3</v>
      </c>
      <c r="BJ87" t="s">
        <v>3</v>
      </c>
      <c r="BM87">
        <v>100</v>
      </c>
      <c r="BN87">
        <v>0</v>
      </c>
      <c r="BO87" t="s">
        <v>3</v>
      </c>
      <c r="BP87">
        <v>0</v>
      </c>
      <c r="BQ87">
        <v>5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0</v>
      </c>
      <c r="CA87">
        <v>0</v>
      </c>
      <c r="CF87">
        <v>0</v>
      </c>
      <c r="CG87">
        <v>0</v>
      </c>
      <c r="CM87">
        <v>0</v>
      </c>
      <c r="CN87" t="s">
        <v>34</v>
      </c>
      <c r="CO87">
        <v>0</v>
      </c>
      <c r="CP87">
        <f t="shared" si="84"/>
        <v>174340</v>
      </c>
      <c r="CQ87">
        <f t="shared" si="85"/>
        <v>17434</v>
      </c>
      <c r="CR87">
        <f t="shared" si="86"/>
        <v>0</v>
      </c>
      <c r="CS87">
        <f t="shared" si="87"/>
        <v>0</v>
      </c>
      <c r="CT87">
        <f t="shared" si="88"/>
        <v>0</v>
      </c>
      <c r="CU87">
        <f t="shared" si="89"/>
        <v>0</v>
      </c>
      <c r="CV87">
        <f t="shared" si="90"/>
        <v>0</v>
      </c>
      <c r="CW87">
        <f t="shared" si="91"/>
        <v>0</v>
      </c>
      <c r="CX87">
        <f t="shared" si="92"/>
        <v>0</v>
      </c>
      <c r="CY87">
        <f>0</f>
        <v>0</v>
      </c>
      <c r="CZ87">
        <f>0</f>
        <v>0</v>
      </c>
      <c r="DC87" t="s">
        <v>3</v>
      </c>
      <c r="DD87" t="s">
        <v>57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EE87">
        <v>20573451</v>
      </c>
      <c r="EF87">
        <v>5</v>
      </c>
      <c r="EG87" t="s">
        <v>36</v>
      </c>
      <c r="EH87">
        <v>0</v>
      </c>
      <c r="EI87" t="s">
        <v>3</v>
      </c>
      <c r="EJ87">
        <v>3</v>
      </c>
      <c r="EK87">
        <v>100</v>
      </c>
      <c r="EL87" t="s">
        <v>29</v>
      </c>
      <c r="EM87" t="s">
        <v>58</v>
      </c>
      <c r="EO87" t="s">
        <v>3</v>
      </c>
      <c r="EQ87">
        <v>256</v>
      </c>
      <c r="ER87">
        <v>0</v>
      </c>
      <c r="ES87">
        <v>16731.66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Q87">
        <v>0</v>
      </c>
      <c r="FR87">
        <f t="shared" si="95"/>
        <v>174340</v>
      </c>
      <c r="FS87">
        <v>0</v>
      </c>
      <c r="FX87">
        <v>0</v>
      </c>
      <c r="FY87">
        <v>0</v>
      </c>
      <c r="GA87" t="s">
        <v>161</v>
      </c>
      <c r="GG87">
        <v>2</v>
      </c>
      <c r="GH87">
        <v>0</v>
      </c>
      <c r="GI87">
        <v>-2</v>
      </c>
      <c r="GJ87">
        <v>0</v>
      </c>
      <c r="GK87">
        <f>ROUND(R87*(R12)/100,0)</f>
        <v>0</v>
      </c>
      <c r="GL87">
        <f t="shared" si="96"/>
        <v>0</v>
      </c>
      <c r="GM87">
        <f t="shared" si="97"/>
        <v>174340</v>
      </c>
      <c r="GN87">
        <f t="shared" si="98"/>
        <v>0</v>
      </c>
      <c r="GO87">
        <f t="shared" si="99"/>
        <v>0</v>
      </c>
      <c r="GP87">
        <f t="shared" si="100"/>
        <v>0</v>
      </c>
      <c r="GR87">
        <v>0</v>
      </c>
    </row>
    <row r="89" spans="1:200" x14ac:dyDescent="0.2">
      <c r="A89" s="2">
        <v>51</v>
      </c>
      <c r="B89" s="2">
        <f>B65</f>
        <v>1</v>
      </c>
      <c r="C89" s="2">
        <f>A65</f>
        <v>5</v>
      </c>
      <c r="D89" s="2">
        <f>ROW(A65)</f>
        <v>65</v>
      </c>
      <c r="E89" s="2"/>
      <c r="F89" s="2" t="str">
        <f>IF(F65&lt;&gt;"",F65,"")</f>
        <v>Новый подраздел</v>
      </c>
      <c r="G89" s="2" t="str">
        <f>IF(G65&lt;&gt;"",G65,"")</f>
        <v>Сетевое оборудование и источники питания</v>
      </c>
      <c r="H89" s="2"/>
      <c r="I89" s="2"/>
      <c r="J89" s="2"/>
      <c r="K89" s="2"/>
      <c r="L89" s="2"/>
      <c r="M89" s="2"/>
      <c r="N89" s="2"/>
      <c r="O89" s="2">
        <f t="shared" ref="O89:T89" si="101">ROUND(AB89,0)</f>
        <v>6097290</v>
      </c>
      <c r="P89" s="2">
        <f t="shared" si="101"/>
        <v>6097290</v>
      </c>
      <c r="Q89" s="2">
        <f t="shared" si="101"/>
        <v>0</v>
      </c>
      <c r="R89" s="2">
        <f t="shared" si="101"/>
        <v>0</v>
      </c>
      <c r="S89" s="2">
        <f t="shared" si="101"/>
        <v>0</v>
      </c>
      <c r="T89" s="2">
        <f t="shared" si="101"/>
        <v>0</v>
      </c>
      <c r="U89" s="2">
        <f>AH89</f>
        <v>0</v>
      </c>
      <c r="V89" s="2">
        <f>AI89</f>
        <v>0</v>
      </c>
      <c r="W89" s="2">
        <f>ROUND(AJ89,0)</f>
        <v>0</v>
      </c>
      <c r="X89" s="2">
        <f>ROUND(AK89,0)</f>
        <v>0</v>
      </c>
      <c r="Y89" s="2">
        <f>ROUND(AL89,0)</f>
        <v>0</v>
      </c>
      <c r="Z89" s="2"/>
      <c r="AA89" s="2"/>
      <c r="AB89" s="2">
        <f>ROUND(SUMIF(AA69:AA87,"=23982063",O69:O87),0)</f>
        <v>6097290</v>
      </c>
      <c r="AC89" s="2">
        <f>ROUND(SUMIF(AA69:AA87,"=23982063",P69:P87),0)</f>
        <v>6097290</v>
      </c>
      <c r="AD89" s="2">
        <f>ROUND(SUMIF(AA69:AA87,"=23982063",Q69:Q87),0)</f>
        <v>0</v>
      </c>
      <c r="AE89" s="2">
        <f>ROUND(SUMIF(AA69:AA87,"=23982063",R69:R87),0)</f>
        <v>0</v>
      </c>
      <c r="AF89" s="2">
        <f>ROUND(SUMIF(AA69:AA87,"=23982063",S69:S87),0)</f>
        <v>0</v>
      </c>
      <c r="AG89" s="2">
        <f>ROUND(SUMIF(AA69:AA87,"=23982063",T69:T87),0)</f>
        <v>0</v>
      </c>
      <c r="AH89" s="2">
        <f>SUMIF(AA69:AA87,"=23982063",U69:U87)</f>
        <v>0</v>
      </c>
      <c r="AI89" s="2">
        <f>SUMIF(AA69:AA87,"=23982063",V69:V87)</f>
        <v>0</v>
      </c>
      <c r="AJ89" s="2">
        <f>ROUND(SUMIF(AA69:AA87,"=23982063",W69:W87),0)</f>
        <v>0</v>
      </c>
      <c r="AK89" s="2">
        <f>ROUND(SUMIF(AA69:AA87,"=23982063",X69:X87),0)</f>
        <v>0</v>
      </c>
      <c r="AL89" s="2">
        <f>ROUND(SUMIF(AA69:AA87,"=23982063",Y69:Y87),0)</f>
        <v>0</v>
      </c>
      <c r="AM89" s="2"/>
      <c r="AN89" s="2"/>
      <c r="AO89" s="2">
        <f t="shared" ref="AO89:AU89" si="102">ROUND(BB89,0)</f>
        <v>0</v>
      </c>
      <c r="AP89" s="2">
        <f t="shared" si="102"/>
        <v>6097290</v>
      </c>
      <c r="AQ89" s="2">
        <f t="shared" si="102"/>
        <v>0</v>
      </c>
      <c r="AR89" s="2">
        <f t="shared" si="102"/>
        <v>6097290</v>
      </c>
      <c r="AS89" s="2">
        <f t="shared" si="102"/>
        <v>0</v>
      </c>
      <c r="AT89" s="2">
        <f t="shared" si="102"/>
        <v>0</v>
      </c>
      <c r="AU89" s="2">
        <f t="shared" si="102"/>
        <v>0</v>
      </c>
      <c r="AV89" s="2"/>
      <c r="AW89" s="2"/>
      <c r="AX89" s="2"/>
      <c r="AY89" s="2"/>
      <c r="AZ89" s="2"/>
      <c r="BA89" s="2"/>
      <c r="BB89" s="2">
        <f>ROUND(SUMIF(AA69:AA87,"=23982063",FQ69:FQ87),0)</f>
        <v>0</v>
      </c>
      <c r="BC89" s="2">
        <f>ROUND(SUMIF(AA69:AA87,"=23982063",FR69:FR87),0)</f>
        <v>6097290</v>
      </c>
      <c r="BD89" s="2">
        <f>ROUND(SUMIF(AA69:AA87,"=23982063",GL69:GL87),0)</f>
        <v>0</v>
      </c>
      <c r="BE89" s="2">
        <f>ROUND(SUMIF(AA69:AA87,"=23982063",GM69:GM87),0)</f>
        <v>6097290</v>
      </c>
      <c r="BF89" s="2">
        <f>ROUND(SUMIF(AA69:AA87,"=23982063",GN69:GN87),0)</f>
        <v>0</v>
      </c>
      <c r="BG89" s="2">
        <f>ROUND(SUMIF(AA69:AA87,"=23982063",GO69:GO87),0)</f>
        <v>0</v>
      </c>
      <c r="BH89" s="2">
        <f>ROUND(SUMIF(AA69:AA87,"=23982063",GP69:GP87),0)</f>
        <v>0</v>
      </c>
      <c r="BI89" s="2"/>
      <c r="BJ89" s="2"/>
      <c r="BK89" s="2"/>
      <c r="BL89" s="2"/>
      <c r="BM89" s="2"/>
      <c r="BN89" s="2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>
        <v>0</v>
      </c>
    </row>
    <row r="91" spans="1:200" x14ac:dyDescent="0.2">
      <c r="A91" s="4">
        <v>50</v>
      </c>
      <c r="B91" s="4">
        <v>0</v>
      </c>
      <c r="C91" s="4">
        <v>0</v>
      </c>
      <c r="D91" s="4">
        <v>1</v>
      </c>
      <c r="E91" s="4">
        <v>201</v>
      </c>
      <c r="F91" s="4">
        <f>ROUND(Source!O89,O91)</f>
        <v>6097290</v>
      </c>
      <c r="G91" s="4" t="s">
        <v>72</v>
      </c>
      <c r="H91" s="4" t="s">
        <v>73</v>
      </c>
      <c r="I91" s="4"/>
      <c r="J91" s="4"/>
      <c r="K91" s="4">
        <v>201</v>
      </c>
      <c r="L91" s="4">
        <v>1</v>
      </c>
      <c r="M91" s="4">
        <v>3</v>
      </c>
      <c r="N91" s="4" t="s">
        <v>3</v>
      </c>
      <c r="O91" s="4">
        <v>0</v>
      </c>
      <c r="P91" s="4"/>
    </row>
    <row r="92" spans="1:200" x14ac:dyDescent="0.2">
      <c r="A92" s="4">
        <v>50</v>
      </c>
      <c r="B92" s="4">
        <v>0</v>
      </c>
      <c r="C92" s="4">
        <v>0</v>
      </c>
      <c r="D92" s="4">
        <v>1</v>
      </c>
      <c r="E92" s="4">
        <v>202</v>
      </c>
      <c r="F92" s="4">
        <f>ROUND(Source!P89,O92)</f>
        <v>6097290</v>
      </c>
      <c r="G92" s="4" t="s">
        <v>74</v>
      </c>
      <c r="H92" s="4" t="s">
        <v>75</v>
      </c>
      <c r="I92" s="4"/>
      <c r="J92" s="4"/>
      <c r="K92" s="4">
        <v>202</v>
      </c>
      <c r="L92" s="4">
        <v>2</v>
      </c>
      <c r="M92" s="4">
        <v>3</v>
      </c>
      <c r="N92" s="4" t="s">
        <v>3</v>
      </c>
      <c r="O92" s="4">
        <v>0</v>
      </c>
      <c r="P92" s="4"/>
    </row>
    <row r="93" spans="1:200" x14ac:dyDescent="0.2">
      <c r="A93" s="4">
        <v>50</v>
      </c>
      <c r="B93" s="4">
        <v>0</v>
      </c>
      <c r="C93" s="4">
        <v>0</v>
      </c>
      <c r="D93" s="4">
        <v>1</v>
      </c>
      <c r="E93" s="4">
        <v>222</v>
      </c>
      <c r="F93" s="4">
        <f>ROUND(Source!AO89,O93)</f>
        <v>0</v>
      </c>
      <c r="G93" s="4" t="s">
        <v>76</v>
      </c>
      <c r="H93" s="4" t="s">
        <v>77</v>
      </c>
      <c r="I93" s="4"/>
      <c r="J93" s="4"/>
      <c r="K93" s="4">
        <v>222</v>
      </c>
      <c r="L93" s="4">
        <v>3</v>
      </c>
      <c r="M93" s="4">
        <v>3</v>
      </c>
      <c r="N93" s="4" t="s">
        <v>3</v>
      </c>
      <c r="O93" s="4">
        <v>0</v>
      </c>
      <c r="P93" s="4"/>
    </row>
    <row r="94" spans="1:200" x14ac:dyDescent="0.2">
      <c r="A94" s="4">
        <v>50</v>
      </c>
      <c r="B94" s="4">
        <v>0</v>
      </c>
      <c r="C94" s="4">
        <v>0</v>
      </c>
      <c r="D94" s="4">
        <v>1</v>
      </c>
      <c r="E94" s="4">
        <v>216</v>
      </c>
      <c r="F94" s="4">
        <f>ROUND(Source!AP89,O94)</f>
        <v>6097290</v>
      </c>
      <c r="G94" s="4" t="s">
        <v>78</v>
      </c>
      <c r="H94" s="4" t="s">
        <v>79</v>
      </c>
      <c r="I94" s="4"/>
      <c r="J94" s="4"/>
      <c r="K94" s="4">
        <v>216</v>
      </c>
      <c r="L94" s="4">
        <v>4</v>
      </c>
      <c r="M94" s="4">
        <v>3</v>
      </c>
      <c r="N94" s="4" t="s">
        <v>3</v>
      </c>
      <c r="O94" s="4">
        <v>0</v>
      </c>
      <c r="P94" s="4"/>
    </row>
    <row r="95" spans="1:200" x14ac:dyDescent="0.2">
      <c r="A95" s="4">
        <v>50</v>
      </c>
      <c r="B95" s="4">
        <v>0</v>
      </c>
      <c r="C95" s="4">
        <v>0</v>
      </c>
      <c r="D95" s="4">
        <v>1</v>
      </c>
      <c r="E95" s="4">
        <v>223</v>
      </c>
      <c r="F95" s="4">
        <f>ROUND(Source!AQ89,O95)</f>
        <v>0</v>
      </c>
      <c r="G95" s="4" t="s">
        <v>80</v>
      </c>
      <c r="H95" s="4" t="s">
        <v>81</v>
      </c>
      <c r="I95" s="4"/>
      <c r="J95" s="4"/>
      <c r="K95" s="4">
        <v>223</v>
      </c>
      <c r="L95" s="4">
        <v>5</v>
      </c>
      <c r="M95" s="4">
        <v>3</v>
      </c>
      <c r="N95" s="4" t="s">
        <v>3</v>
      </c>
      <c r="O95" s="4">
        <v>0</v>
      </c>
      <c r="P95" s="4"/>
    </row>
    <row r="96" spans="1:200" x14ac:dyDescent="0.2">
      <c r="A96" s="4">
        <v>50</v>
      </c>
      <c r="B96" s="4">
        <v>0</v>
      </c>
      <c r="C96" s="4">
        <v>0</v>
      </c>
      <c r="D96" s="4">
        <v>1</v>
      </c>
      <c r="E96" s="4">
        <v>203</v>
      </c>
      <c r="F96" s="4">
        <f>ROUND(Source!Q89,O96)</f>
        <v>0</v>
      </c>
      <c r="G96" s="4" t="s">
        <v>82</v>
      </c>
      <c r="H96" s="4" t="s">
        <v>83</v>
      </c>
      <c r="I96" s="4"/>
      <c r="J96" s="4"/>
      <c r="K96" s="4">
        <v>203</v>
      </c>
      <c r="L96" s="4">
        <v>6</v>
      </c>
      <c r="M96" s="4">
        <v>3</v>
      </c>
      <c r="N96" s="4" t="s">
        <v>3</v>
      </c>
      <c r="O96" s="4">
        <v>0</v>
      </c>
      <c r="P96" s="4"/>
    </row>
    <row r="97" spans="1:118" x14ac:dyDescent="0.2">
      <c r="A97" s="4">
        <v>50</v>
      </c>
      <c r="B97" s="4">
        <v>0</v>
      </c>
      <c r="C97" s="4">
        <v>0</v>
      </c>
      <c r="D97" s="4">
        <v>1</v>
      </c>
      <c r="E97" s="4">
        <v>204</v>
      </c>
      <c r="F97" s="4">
        <f>ROUND(Source!R89,O97)</f>
        <v>0</v>
      </c>
      <c r="G97" s="4" t="s">
        <v>84</v>
      </c>
      <c r="H97" s="4" t="s">
        <v>85</v>
      </c>
      <c r="I97" s="4"/>
      <c r="J97" s="4"/>
      <c r="K97" s="4">
        <v>204</v>
      </c>
      <c r="L97" s="4">
        <v>7</v>
      </c>
      <c r="M97" s="4">
        <v>3</v>
      </c>
      <c r="N97" s="4" t="s">
        <v>3</v>
      </c>
      <c r="O97" s="4">
        <v>0</v>
      </c>
      <c r="P97" s="4"/>
    </row>
    <row r="98" spans="1:118" x14ac:dyDescent="0.2">
      <c r="A98" s="4">
        <v>50</v>
      </c>
      <c r="B98" s="4">
        <v>0</v>
      </c>
      <c r="C98" s="4">
        <v>0</v>
      </c>
      <c r="D98" s="4">
        <v>1</v>
      </c>
      <c r="E98" s="4">
        <v>205</v>
      </c>
      <c r="F98" s="4">
        <f>ROUND(Source!S89,O98)</f>
        <v>0</v>
      </c>
      <c r="G98" s="4" t="s">
        <v>86</v>
      </c>
      <c r="H98" s="4" t="s">
        <v>87</v>
      </c>
      <c r="I98" s="4"/>
      <c r="J98" s="4"/>
      <c r="K98" s="4">
        <v>205</v>
      </c>
      <c r="L98" s="4">
        <v>8</v>
      </c>
      <c r="M98" s="4">
        <v>3</v>
      </c>
      <c r="N98" s="4" t="s">
        <v>3</v>
      </c>
      <c r="O98" s="4">
        <v>0</v>
      </c>
      <c r="P98" s="4"/>
    </row>
    <row r="99" spans="1:118" x14ac:dyDescent="0.2">
      <c r="A99" s="4">
        <v>50</v>
      </c>
      <c r="B99" s="4">
        <v>0</v>
      </c>
      <c r="C99" s="4">
        <v>0</v>
      </c>
      <c r="D99" s="4">
        <v>1</v>
      </c>
      <c r="E99" s="4">
        <v>214</v>
      </c>
      <c r="F99" s="4">
        <f>ROUND(Source!AS89,O99)</f>
        <v>0</v>
      </c>
      <c r="G99" s="4" t="s">
        <v>88</v>
      </c>
      <c r="H99" s="4" t="s">
        <v>89</v>
      </c>
      <c r="I99" s="4"/>
      <c r="J99" s="4"/>
      <c r="K99" s="4">
        <v>214</v>
      </c>
      <c r="L99" s="4">
        <v>9</v>
      </c>
      <c r="M99" s="4">
        <v>3</v>
      </c>
      <c r="N99" s="4" t="s">
        <v>3</v>
      </c>
      <c r="O99" s="4">
        <v>0</v>
      </c>
      <c r="P99" s="4"/>
    </row>
    <row r="100" spans="1:118" x14ac:dyDescent="0.2">
      <c r="A100" s="4">
        <v>50</v>
      </c>
      <c r="B100" s="4">
        <v>0</v>
      </c>
      <c r="C100" s="4">
        <v>0</v>
      </c>
      <c r="D100" s="4">
        <v>1</v>
      </c>
      <c r="E100" s="4">
        <v>215</v>
      </c>
      <c r="F100" s="4">
        <f>ROUND(Source!AT89,O100)</f>
        <v>0</v>
      </c>
      <c r="G100" s="4" t="s">
        <v>90</v>
      </c>
      <c r="H100" s="4" t="s">
        <v>91</v>
      </c>
      <c r="I100" s="4"/>
      <c r="J100" s="4"/>
      <c r="K100" s="4">
        <v>215</v>
      </c>
      <c r="L100" s="4">
        <v>10</v>
      </c>
      <c r="M100" s="4">
        <v>3</v>
      </c>
      <c r="N100" s="4" t="s">
        <v>3</v>
      </c>
      <c r="O100" s="4">
        <v>0</v>
      </c>
      <c r="P100" s="4"/>
    </row>
    <row r="101" spans="1:118" x14ac:dyDescent="0.2">
      <c r="A101" s="4">
        <v>50</v>
      </c>
      <c r="B101" s="4">
        <v>0</v>
      </c>
      <c r="C101" s="4">
        <v>0</v>
      </c>
      <c r="D101" s="4">
        <v>1</v>
      </c>
      <c r="E101" s="4">
        <v>217</v>
      </c>
      <c r="F101" s="4">
        <f>ROUND(Source!AU89,O101)</f>
        <v>0</v>
      </c>
      <c r="G101" s="4" t="s">
        <v>92</v>
      </c>
      <c r="H101" s="4" t="s">
        <v>93</v>
      </c>
      <c r="I101" s="4"/>
      <c r="J101" s="4"/>
      <c r="K101" s="4">
        <v>217</v>
      </c>
      <c r="L101" s="4">
        <v>11</v>
      </c>
      <c r="M101" s="4">
        <v>3</v>
      </c>
      <c r="N101" s="4" t="s">
        <v>3</v>
      </c>
      <c r="O101" s="4">
        <v>0</v>
      </c>
      <c r="P101" s="4"/>
    </row>
    <row r="102" spans="1:118" x14ac:dyDescent="0.2">
      <c r="A102" s="4">
        <v>50</v>
      </c>
      <c r="B102" s="4">
        <v>0</v>
      </c>
      <c r="C102" s="4">
        <v>0</v>
      </c>
      <c r="D102" s="4">
        <v>1</v>
      </c>
      <c r="E102" s="4">
        <v>206</v>
      </c>
      <c r="F102" s="4">
        <f>ROUND(Source!T89,O102)</f>
        <v>0</v>
      </c>
      <c r="G102" s="4" t="s">
        <v>94</v>
      </c>
      <c r="H102" s="4" t="s">
        <v>95</v>
      </c>
      <c r="I102" s="4"/>
      <c r="J102" s="4"/>
      <c r="K102" s="4">
        <v>206</v>
      </c>
      <c r="L102" s="4">
        <v>12</v>
      </c>
      <c r="M102" s="4">
        <v>3</v>
      </c>
      <c r="N102" s="4" t="s">
        <v>3</v>
      </c>
      <c r="O102" s="4">
        <v>0</v>
      </c>
      <c r="P102" s="4"/>
    </row>
    <row r="103" spans="1:118" x14ac:dyDescent="0.2">
      <c r="A103" s="4">
        <v>50</v>
      </c>
      <c r="B103" s="4">
        <v>0</v>
      </c>
      <c r="C103" s="4">
        <v>0</v>
      </c>
      <c r="D103" s="4">
        <v>1</v>
      </c>
      <c r="E103" s="4">
        <v>207</v>
      </c>
      <c r="F103" s="4">
        <f>Source!U89</f>
        <v>0</v>
      </c>
      <c r="G103" s="4" t="s">
        <v>96</v>
      </c>
      <c r="H103" s="4" t="s">
        <v>97</v>
      </c>
      <c r="I103" s="4"/>
      <c r="J103" s="4"/>
      <c r="K103" s="4">
        <v>207</v>
      </c>
      <c r="L103" s="4">
        <v>13</v>
      </c>
      <c r="M103" s="4">
        <v>3</v>
      </c>
      <c r="N103" s="4" t="s">
        <v>3</v>
      </c>
      <c r="O103" s="4">
        <v>-1</v>
      </c>
      <c r="P103" s="4"/>
    </row>
    <row r="104" spans="1:118" x14ac:dyDescent="0.2">
      <c r="A104" s="4">
        <v>50</v>
      </c>
      <c r="B104" s="4">
        <v>0</v>
      </c>
      <c r="C104" s="4">
        <v>0</v>
      </c>
      <c r="D104" s="4">
        <v>1</v>
      </c>
      <c r="E104" s="4">
        <v>208</v>
      </c>
      <c r="F104" s="4">
        <f>Source!V89</f>
        <v>0</v>
      </c>
      <c r="G104" s="4" t="s">
        <v>98</v>
      </c>
      <c r="H104" s="4" t="s">
        <v>99</v>
      </c>
      <c r="I104" s="4"/>
      <c r="J104" s="4"/>
      <c r="K104" s="4">
        <v>208</v>
      </c>
      <c r="L104" s="4">
        <v>14</v>
      </c>
      <c r="M104" s="4">
        <v>3</v>
      </c>
      <c r="N104" s="4" t="s">
        <v>3</v>
      </c>
      <c r="O104" s="4">
        <v>-1</v>
      </c>
      <c r="P104" s="4"/>
    </row>
    <row r="105" spans="1:118" x14ac:dyDescent="0.2">
      <c r="A105" s="4">
        <v>50</v>
      </c>
      <c r="B105" s="4">
        <v>0</v>
      </c>
      <c r="C105" s="4">
        <v>0</v>
      </c>
      <c r="D105" s="4">
        <v>1</v>
      </c>
      <c r="E105" s="4">
        <v>209</v>
      </c>
      <c r="F105" s="4">
        <f>ROUND(Source!W89,O105)</f>
        <v>0</v>
      </c>
      <c r="G105" s="4" t="s">
        <v>100</v>
      </c>
      <c r="H105" s="4" t="s">
        <v>101</v>
      </c>
      <c r="I105" s="4"/>
      <c r="J105" s="4"/>
      <c r="K105" s="4">
        <v>209</v>
      </c>
      <c r="L105" s="4">
        <v>15</v>
      </c>
      <c r="M105" s="4">
        <v>3</v>
      </c>
      <c r="N105" s="4" t="s">
        <v>3</v>
      </c>
      <c r="O105" s="4">
        <v>0</v>
      </c>
      <c r="P105" s="4"/>
    </row>
    <row r="106" spans="1:118" x14ac:dyDescent="0.2">
      <c r="A106" s="4">
        <v>50</v>
      </c>
      <c r="B106" s="4">
        <v>0</v>
      </c>
      <c r="C106" s="4">
        <v>0</v>
      </c>
      <c r="D106" s="4">
        <v>1</v>
      </c>
      <c r="E106" s="4">
        <v>210</v>
      </c>
      <c r="F106" s="4">
        <f>ROUND(Source!X89,O106)</f>
        <v>0</v>
      </c>
      <c r="G106" s="4" t="s">
        <v>102</v>
      </c>
      <c r="H106" s="4" t="s">
        <v>103</v>
      </c>
      <c r="I106" s="4"/>
      <c r="J106" s="4"/>
      <c r="K106" s="4">
        <v>210</v>
      </c>
      <c r="L106" s="4">
        <v>16</v>
      </c>
      <c r="M106" s="4">
        <v>3</v>
      </c>
      <c r="N106" s="4" t="s">
        <v>3</v>
      </c>
      <c r="O106" s="4">
        <v>0</v>
      </c>
      <c r="P106" s="4"/>
    </row>
    <row r="107" spans="1:118" x14ac:dyDescent="0.2">
      <c r="A107" s="4">
        <v>50</v>
      </c>
      <c r="B107" s="4">
        <v>0</v>
      </c>
      <c r="C107" s="4">
        <v>0</v>
      </c>
      <c r="D107" s="4">
        <v>1</v>
      </c>
      <c r="E107" s="4">
        <v>211</v>
      </c>
      <c r="F107" s="4">
        <f>ROUND(Source!Y89,O107)</f>
        <v>0</v>
      </c>
      <c r="G107" s="4" t="s">
        <v>104</v>
      </c>
      <c r="H107" s="4" t="s">
        <v>105</v>
      </c>
      <c r="I107" s="4"/>
      <c r="J107" s="4"/>
      <c r="K107" s="4">
        <v>211</v>
      </c>
      <c r="L107" s="4">
        <v>17</v>
      </c>
      <c r="M107" s="4">
        <v>3</v>
      </c>
      <c r="N107" s="4" t="s">
        <v>3</v>
      </c>
      <c r="O107" s="4">
        <v>0</v>
      </c>
      <c r="P107" s="4"/>
    </row>
    <row r="108" spans="1:118" x14ac:dyDescent="0.2">
      <c r="A108" s="4">
        <v>50</v>
      </c>
      <c r="B108" s="4">
        <v>0</v>
      </c>
      <c r="C108" s="4">
        <v>0</v>
      </c>
      <c r="D108" s="4">
        <v>1</v>
      </c>
      <c r="E108" s="4">
        <v>224</v>
      </c>
      <c r="F108" s="4">
        <f>ROUND(Source!AR89,O108)</f>
        <v>6097290</v>
      </c>
      <c r="G108" s="4" t="s">
        <v>106</v>
      </c>
      <c r="H108" s="4" t="s">
        <v>107</v>
      </c>
      <c r="I108" s="4"/>
      <c r="J108" s="4"/>
      <c r="K108" s="4">
        <v>224</v>
      </c>
      <c r="L108" s="4">
        <v>18</v>
      </c>
      <c r="M108" s="4">
        <v>3</v>
      </c>
      <c r="N108" s="4" t="s">
        <v>3</v>
      </c>
      <c r="O108" s="4">
        <v>0</v>
      </c>
      <c r="P108" s="4"/>
    </row>
    <row r="110" spans="1:118" x14ac:dyDescent="0.2">
      <c r="A110" s="2">
        <v>51</v>
      </c>
      <c r="B110" s="2">
        <f>B24</f>
        <v>1</v>
      </c>
      <c r="C110" s="2">
        <f>A24</f>
        <v>4</v>
      </c>
      <c r="D110" s="2">
        <f>ROW(A24)</f>
        <v>24</v>
      </c>
      <c r="E110" s="2"/>
      <c r="F110" s="2" t="str">
        <f>IF(F24&lt;&gt;"",F24,"")</f>
        <v>Новый раздел</v>
      </c>
      <c r="G110" s="2" t="str">
        <f>IF(G24&lt;&gt;"",G24,"")</f>
        <v>Оборудование</v>
      </c>
      <c r="H110" s="2"/>
      <c r="I110" s="2"/>
      <c r="J110" s="2"/>
      <c r="K110" s="2"/>
      <c r="L110" s="2"/>
      <c r="M110" s="2"/>
      <c r="N110" s="2"/>
      <c r="O110" s="2">
        <f t="shared" ref="O110:T110" si="103">ROUND(O44+O89+AB110,0)</f>
        <v>8568385</v>
      </c>
      <c r="P110" s="2">
        <f t="shared" si="103"/>
        <v>8568385</v>
      </c>
      <c r="Q110" s="2">
        <f t="shared" si="103"/>
        <v>0</v>
      </c>
      <c r="R110" s="2">
        <f t="shared" si="103"/>
        <v>0</v>
      </c>
      <c r="S110" s="2">
        <f t="shared" si="103"/>
        <v>0</v>
      </c>
      <c r="T110" s="2">
        <f t="shared" si="103"/>
        <v>0</v>
      </c>
      <c r="U110" s="2">
        <f>U44+U89+AH110</f>
        <v>0</v>
      </c>
      <c r="V110" s="2">
        <f>V44+V89+AI110</f>
        <v>0</v>
      </c>
      <c r="W110" s="2">
        <f>ROUND(W44+W89+AJ110,0)</f>
        <v>0</v>
      </c>
      <c r="X110" s="2">
        <f>ROUND(X44+X89+AK110,0)</f>
        <v>0</v>
      </c>
      <c r="Y110" s="2">
        <f>ROUND(Y44+Y89+AL110,0)</f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>
        <f t="shared" ref="AO110:AU110" si="104">ROUND(AO44+AO89+BB110,0)</f>
        <v>0</v>
      </c>
      <c r="AP110" s="2">
        <f t="shared" si="104"/>
        <v>8568385</v>
      </c>
      <c r="AQ110" s="2">
        <f t="shared" si="104"/>
        <v>0</v>
      </c>
      <c r="AR110" s="2">
        <f t="shared" si="104"/>
        <v>8568385</v>
      </c>
      <c r="AS110" s="2">
        <f t="shared" si="104"/>
        <v>0</v>
      </c>
      <c r="AT110" s="2">
        <f t="shared" si="104"/>
        <v>0</v>
      </c>
      <c r="AU110" s="2">
        <f t="shared" si="104"/>
        <v>0</v>
      </c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>
        <v>0</v>
      </c>
    </row>
    <row r="112" spans="1:118" x14ac:dyDescent="0.2">
      <c r="A112" s="4">
        <v>50</v>
      </c>
      <c r="B112" s="4">
        <v>0</v>
      </c>
      <c r="C112" s="4">
        <v>0</v>
      </c>
      <c r="D112" s="4">
        <v>1</v>
      </c>
      <c r="E112" s="4">
        <v>201</v>
      </c>
      <c r="F112" s="4">
        <f>ROUND(Source!O110,O112)</f>
        <v>8568385</v>
      </c>
      <c r="G112" s="4" t="s">
        <v>72</v>
      </c>
      <c r="H112" s="4" t="s">
        <v>73</v>
      </c>
      <c r="I112" s="4"/>
      <c r="J112" s="4"/>
      <c r="K112" s="4">
        <v>201</v>
      </c>
      <c r="L112" s="4">
        <v>1</v>
      </c>
      <c r="M112" s="4">
        <v>3</v>
      </c>
      <c r="N112" s="4" t="s">
        <v>3</v>
      </c>
      <c r="O112" s="4">
        <v>0</v>
      </c>
      <c r="P112" s="4"/>
    </row>
    <row r="113" spans="1:16" x14ac:dyDescent="0.2">
      <c r="A113" s="4">
        <v>50</v>
      </c>
      <c r="B113" s="4">
        <v>0</v>
      </c>
      <c r="C113" s="4">
        <v>0</v>
      </c>
      <c r="D113" s="4">
        <v>1</v>
      </c>
      <c r="E113" s="4">
        <v>202</v>
      </c>
      <c r="F113" s="4">
        <f>ROUND(Source!P110,O113)</f>
        <v>8568385</v>
      </c>
      <c r="G113" s="4" t="s">
        <v>74</v>
      </c>
      <c r="H113" s="4" t="s">
        <v>75</v>
      </c>
      <c r="I113" s="4"/>
      <c r="J113" s="4"/>
      <c r="K113" s="4">
        <v>202</v>
      </c>
      <c r="L113" s="4">
        <v>2</v>
      </c>
      <c r="M113" s="4">
        <v>3</v>
      </c>
      <c r="N113" s="4" t="s">
        <v>3</v>
      </c>
      <c r="O113" s="4">
        <v>0</v>
      </c>
      <c r="P113" s="4"/>
    </row>
    <row r="114" spans="1:16" x14ac:dyDescent="0.2">
      <c r="A114" s="4">
        <v>50</v>
      </c>
      <c r="B114" s="4">
        <v>0</v>
      </c>
      <c r="C114" s="4">
        <v>0</v>
      </c>
      <c r="D114" s="4">
        <v>1</v>
      </c>
      <c r="E114" s="4">
        <v>222</v>
      </c>
      <c r="F114" s="4">
        <f>ROUND(Source!AO110,O114)</f>
        <v>0</v>
      </c>
      <c r="G114" s="4" t="s">
        <v>76</v>
      </c>
      <c r="H114" s="4" t="s">
        <v>77</v>
      </c>
      <c r="I114" s="4"/>
      <c r="J114" s="4"/>
      <c r="K114" s="4">
        <v>222</v>
      </c>
      <c r="L114" s="4">
        <v>3</v>
      </c>
      <c r="M114" s="4">
        <v>3</v>
      </c>
      <c r="N114" s="4" t="s">
        <v>3</v>
      </c>
      <c r="O114" s="4">
        <v>0</v>
      </c>
      <c r="P114" s="4"/>
    </row>
    <row r="115" spans="1:16" x14ac:dyDescent="0.2">
      <c r="A115" s="4">
        <v>50</v>
      </c>
      <c r="B115" s="4">
        <v>0</v>
      </c>
      <c r="C115" s="4">
        <v>0</v>
      </c>
      <c r="D115" s="4">
        <v>1</v>
      </c>
      <c r="E115" s="4">
        <v>216</v>
      </c>
      <c r="F115" s="4">
        <f>ROUND(Source!AP110,O115)</f>
        <v>8568385</v>
      </c>
      <c r="G115" s="4" t="s">
        <v>78</v>
      </c>
      <c r="H115" s="4" t="s">
        <v>79</v>
      </c>
      <c r="I115" s="4"/>
      <c r="J115" s="4"/>
      <c r="K115" s="4">
        <v>216</v>
      </c>
      <c r="L115" s="4">
        <v>4</v>
      </c>
      <c r="M115" s="4">
        <v>3</v>
      </c>
      <c r="N115" s="4" t="s">
        <v>3</v>
      </c>
      <c r="O115" s="4">
        <v>0</v>
      </c>
      <c r="P115" s="4"/>
    </row>
    <row r="116" spans="1:16" x14ac:dyDescent="0.2">
      <c r="A116" s="4">
        <v>50</v>
      </c>
      <c r="B116" s="4">
        <v>0</v>
      </c>
      <c r="C116" s="4">
        <v>0</v>
      </c>
      <c r="D116" s="4">
        <v>1</v>
      </c>
      <c r="E116" s="4">
        <v>223</v>
      </c>
      <c r="F116" s="4">
        <f>ROUND(Source!AQ110,O116)</f>
        <v>0</v>
      </c>
      <c r="G116" s="4" t="s">
        <v>80</v>
      </c>
      <c r="H116" s="4" t="s">
        <v>81</v>
      </c>
      <c r="I116" s="4"/>
      <c r="J116" s="4"/>
      <c r="K116" s="4">
        <v>223</v>
      </c>
      <c r="L116" s="4">
        <v>5</v>
      </c>
      <c r="M116" s="4">
        <v>3</v>
      </c>
      <c r="N116" s="4" t="s">
        <v>3</v>
      </c>
      <c r="O116" s="4">
        <v>0</v>
      </c>
      <c r="P116" s="4"/>
    </row>
    <row r="117" spans="1:16" x14ac:dyDescent="0.2">
      <c r="A117" s="4">
        <v>50</v>
      </c>
      <c r="B117" s="4">
        <v>0</v>
      </c>
      <c r="C117" s="4">
        <v>0</v>
      </c>
      <c r="D117" s="4">
        <v>1</v>
      </c>
      <c r="E117" s="4">
        <v>203</v>
      </c>
      <c r="F117" s="4">
        <f>ROUND(Source!Q110,O117)</f>
        <v>0</v>
      </c>
      <c r="G117" s="4" t="s">
        <v>82</v>
      </c>
      <c r="H117" s="4" t="s">
        <v>83</v>
      </c>
      <c r="I117" s="4"/>
      <c r="J117" s="4"/>
      <c r="K117" s="4">
        <v>203</v>
      </c>
      <c r="L117" s="4">
        <v>6</v>
      </c>
      <c r="M117" s="4">
        <v>3</v>
      </c>
      <c r="N117" s="4" t="s">
        <v>3</v>
      </c>
      <c r="O117" s="4">
        <v>0</v>
      </c>
      <c r="P117" s="4"/>
    </row>
    <row r="118" spans="1:16" x14ac:dyDescent="0.2">
      <c r="A118" s="4">
        <v>50</v>
      </c>
      <c r="B118" s="4">
        <v>0</v>
      </c>
      <c r="C118" s="4">
        <v>0</v>
      </c>
      <c r="D118" s="4">
        <v>1</v>
      </c>
      <c r="E118" s="4">
        <v>204</v>
      </c>
      <c r="F118" s="4">
        <f>ROUND(Source!R110,O118)</f>
        <v>0</v>
      </c>
      <c r="G118" s="4" t="s">
        <v>84</v>
      </c>
      <c r="H118" s="4" t="s">
        <v>85</v>
      </c>
      <c r="I118" s="4"/>
      <c r="J118" s="4"/>
      <c r="K118" s="4">
        <v>204</v>
      </c>
      <c r="L118" s="4">
        <v>7</v>
      </c>
      <c r="M118" s="4">
        <v>3</v>
      </c>
      <c r="N118" s="4" t="s">
        <v>3</v>
      </c>
      <c r="O118" s="4">
        <v>0</v>
      </c>
      <c r="P118" s="4"/>
    </row>
    <row r="119" spans="1:16" x14ac:dyDescent="0.2">
      <c r="A119" s="4">
        <v>50</v>
      </c>
      <c r="B119" s="4">
        <v>0</v>
      </c>
      <c r="C119" s="4">
        <v>0</v>
      </c>
      <c r="D119" s="4">
        <v>1</v>
      </c>
      <c r="E119" s="4">
        <v>205</v>
      </c>
      <c r="F119" s="4">
        <f>ROUND(Source!S110,O119)</f>
        <v>0</v>
      </c>
      <c r="G119" s="4" t="s">
        <v>86</v>
      </c>
      <c r="H119" s="4" t="s">
        <v>87</v>
      </c>
      <c r="I119" s="4"/>
      <c r="J119" s="4"/>
      <c r="K119" s="4">
        <v>205</v>
      </c>
      <c r="L119" s="4">
        <v>8</v>
      </c>
      <c r="M119" s="4">
        <v>3</v>
      </c>
      <c r="N119" s="4" t="s">
        <v>3</v>
      </c>
      <c r="O119" s="4">
        <v>0</v>
      </c>
      <c r="P119" s="4"/>
    </row>
    <row r="120" spans="1:16" x14ac:dyDescent="0.2">
      <c r="A120" s="4">
        <v>50</v>
      </c>
      <c r="B120" s="4">
        <v>0</v>
      </c>
      <c r="C120" s="4">
        <v>0</v>
      </c>
      <c r="D120" s="4">
        <v>1</v>
      </c>
      <c r="E120" s="4">
        <v>214</v>
      </c>
      <c r="F120" s="4">
        <f>ROUND(Source!AS110,O120)</f>
        <v>0</v>
      </c>
      <c r="G120" s="4" t="s">
        <v>88</v>
      </c>
      <c r="H120" s="4" t="s">
        <v>89</v>
      </c>
      <c r="I120" s="4"/>
      <c r="J120" s="4"/>
      <c r="K120" s="4">
        <v>214</v>
      </c>
      <c r="L120" s="4">
        <v>9</v>
      </c>
      <c r="M120" s="4">
        <v>3</v>
      </c>
      <c r="N120" s="4" t="s">
        <v>3</v>
      </c>
      <c r="O120" s="4">
        <v>0</v>
      </c>
      <c r="P120" s="4"/>
    </row>
    <row r="121" spans="1:16" x14ac:dyDescent="0.2">
      <c r="A121" s="4">
        <v>50</v>
      </c>
      <c r="B121" s="4">
        <v>0</v>
      </c>
      <c r="C121" s="4">
        <v>0</v>
      </c>
      <c r="D121" s="4">
        <v>1</v>
      </c>
      <c r="E121" s="4">
        <v>215</v>
      </c>
      <c r="F121" s="4">
        <f>ROUND(Source!AT110,O121)</f>
        <v>0</v>
      </c>
      <c r="G121" s="4" t="s">
        <v>90</v>
      </c>
      <c r="H121" s="4" t="s">
        <v>91</v>
      </c>
      <c r="I121" s="4"/>
      <c r="J121" s="4"/>
      <c r="K121" s="4">
        <v>215</v>
      </c>
      <c r="L121" s="4">
        <v>10</v>
      </c>
      <c r="M121" s="4">
        <v>3</v>
      </c>
      <c r="N121" s="4" t="s">
        <v>3</v>
      </c>
      <c r="O121" s="4">
        <v>0</v>
      </c>
      <c r="P121" s="4"/>
    </row>
    <row r="122" spans="1:16" x14ac:dyDescent="0.2">
      <c r="A122" s="4">
        <v>50</v>
      </c>
      <c r="B122" s="4">
        <v>0</v>
      </c>
      <c r="C122" s="4">
        <v>0</v>
      </c>
      <c r="D122" s="4">
        <v>1</v>
      </c>
      <c r="E122" s="4">
        <v>217</v>
      </c>
      <c r="F122" s="4">
        <f>ROUND(Source!AU110,O122)</f>
        <v>0</v>
      </c>
      <c r="G122" s="4" t="s">
        <v>92</v>
      </c>
      <c r="H122" s="4" t="s">
        <v>93</v>
      </c>
      <c r="I122" s="4"/>
      <c r="J122" s="4"/>
      <c r="K122" s="4">
        <v>217</v>
      </c>
      <c r="L122" s="4">
        <v>11</v>
      </c>
      <c r="M122" s="4">
        <v>3</v>
      </c>
      <c r="N122" s="4" t="s">
        <v>3</v>
      </c>
      <c r="O122" s="4">
        <v>0</v>
      </c>
      <c r="P122" s="4"/>
    </row>
    <row r="123" spans="1:16" x14ac:dyDescent="0.2">
      <c r="A123" s="4">
        <v>50</v>
      </c>
      <c r="B123" s="4">
        <v>0</v>
      </c>
      <c r="C123" s="4">
        <v>0</v>
      </c>
      <c r="D123" s="4">
        <v>1</v>
      </c>
      <c r="E123" s="4">
        <v>206</v>
      </c>
      <c r="F123" s="4">
        <f>ROUND(Source!T110,O123)</f>
        <v>0</v>
      </c>
      <c r="G123" s="4" t="s">
        <v>94</v>
      </c>
      <c r="H123" s="4" t="s">
        <v>95</v>
      </c>
      <c r="I123" s="4"/>
      <c r="J123" s="4"/>
      <c r="K123" s="4">
        <v>206</v>
      </c>
      <c r="L123" s="4">
        <v>12</v>
      </c>
      <c r="M123" s="4">
        <v>3</v>
      </c>
      <c r="N123" s="4" t="s">
        <v>3</v>
      </c>
      <c r="O123" s="4">
        <v>0</v>
      </c>
      <c r="P123" s="4"/>
    </row>
    <row r="124" spans="1:16" x14ac:dyDescent="0.2">
      <c r="A124" s="4">
        <v>50</v>
      </c>
      <c r="B124" s="4">
        <v>0</v>
      </c>
      <c r="C124" s="4">
        <v>0</v>
      </c>
      <c r="D124" s="4">
        <v>1</v>
      </c>
      <c r="E124" s="4">
        <v>207</v>
      </c>
      <c r="F124" s="4">
        <f>Source!U110</f>
        <v>0</v>
      </c>
      <c r="G124" s="4" t="s">
        <v>96</v>
      </c>
      <c r="H124" s="4" t="s">
        <v>97</v>
      </c>
      <c r="I124" s="4"/>
      <c r="J124" s="4"/>
      <c r="K124" s="4">
        <v>207</v>
      </c>
      <c r="L124" s="4">
        <v>13</v>
      </c>
      <c r="M124" s="4">
        <v>3</v>
      </c>
      <c r="N124" s="4" t="s">
        <v>3</v>
      </c>
      <c r="O124" s="4">
        <v>-1</v>
      </c>
      <c r="P124" s="4"/>
    </row>
    <row r="125" spans="1:16" x14ac:dyDescent="0.2">
      <c r="A125" s="4">
        <v>50</v>
      </c>
      <c r="B125" s="4">
        <v>0</v>
      </c>
      <c r="C125" s="4">
        <v>0</v>
      </c>
      <c r="D125" s="4">
        <v>1</v>
      </c>
      <c r="E125" s="4">
        <v>208</v>
      </c>
      <c r="F125" s="4">
        <f>Source!V110</f>
        <v>0</v>
      </c>
      <c r="G125" s="4" t="s">
        <v>98</v>
      </c>
      <c r="H125" s="4" t="s">
        <v>99</v>
      </c>
      <c r="I125" s="4"/>
      <c r="J125" s="4"/>
      <c r="K125" s="4">
        <v>208</v>
      </c>
      <c r="L125" s="4">
        <v>14</v>
      </c>
      <c r="M125" s="4">
        <v>3</v>
      </c>
      <c r="N125" s="4" t="s">
        <v>3</v>
      </c>
      <c r="O125" s="4">
        <v>-1</v>
      </c>
      <c r="P125" s="4"/>
    </row>
    <row r="126" spans="1:16" x14ac:dyDescent="0.2">
      <c r="A126" s="4">
        <v>50</v>
      </c>
      <c r="B126" s="4">
        <v>0</v>
      </c>
      <c r="C126" s="4">
        <v>0</v>
      </c>
      <c r="D126" s="4">
        <v>1</v>
      </c>
      <c r="E126" s="4">
        <v>209</v>
      </c>
      <c r="F126" s="4">
        <f>ROUND(Source!W110,O126)</f>
        <v>0</v>
      </c>
      <c r="G126" s="4" t="s">
        <v>100</v>
      </c>
      <c r="H126" s="4" t="s">
        <v>101</v>
      </c>
      <c r="I126" s="4"/>
      <c r="J126" s="4"/>
      <c r="K126" s="4">
        <v>209</v>
      </c>
      <c r="L126" s="4">
        <v>15</v>
      </c>
      <c r="M126" s="4">
        <v>3</v>
      </c>
      <c r="N126" s="4" t="s">
        <v>3</v>
      </c>
      <c r="O126" s="4">
        <v>0</v>
      </c>
      <c r="P126" s="4"/>
    </row>
    <row r="127" spans="1:16" x14ac:dyDescent="0.2">
      <c r="A127" s="4">
        <v>50</v>
      </c>
      <c r="B127" s="4">
        <v>0</v>
      </c>
      <c r="C127" s="4">
        <v>0</v>
      </c>
      <c r="D127" s="4">
        <v>1</v>
      </c>
      <c r="E127" s="4">
        <v>210</v>
      </c>
      <c r="F127" s="4">
        <f>ROUND(Source!X110,O127)</f>
        <v>0</v>
      </c>
      <c r="G127" s="4" t="s">
        <v>102</v>
      </c>
      <c r="H127" s="4" t="s">
        <v>103</v>
      </c>
      <c r="I127" s="4"/>
      <c r="J127" s="4"/>
      <c r="K127" s="4">
        <v>210</v>
      </c>
      <c r="L127" s="4">
        <v>16</v>
      </c>
      <c r="M127" s="4">
        <v>3</v>
      </c>
      <c r="N127" s="4" t="s">
        <v>3</v>
      </c>
      <c r="O127" s="4">
        <v>0</v>
      </c>
      <c r="P127" s="4"/>
    </row>
    <row r="128" spans="1:16" x14ac:dyDescent="0.2">
      <c r="A128" s="4">
        <v>50</v>
      </c>
      <c r="B128" s="4">
        <v>0</v>
      </c>
      <c r="C128" s="4">
        <v>0</v>
      </c>
      <c r="D128" s="4">
        <v>1</v>
      </c>
      <c r="E128" s="4">
        <v>211</v>
      </c>
      <c r="F128" s="4">
        <f>ROUND(Source!Y110,O128)</f>
        <v>0</v>
      </c>
      <c r="G128" s="4" t="s">
        <v>104</v>
      </c>
      <c r="H128" s="4" t="s">
        <v>105</v>
      </c>
      <c r="I128" s="4"/>
      <c r="J128" s="4"/>
      <c r="K128" s="4">
        <v>211</v>
      </c>
      <c r="L128" s="4">
        <v>17</v>
      </c>
      <c r="M128" s="4">
        <v>3</v>
      </c>
      <c r="N128" s="4" t="s">
        <v>3</v>
      </c>
      <c r="O128" s="4">
        <v>0</v>
      </c>
      <c r="P128" s="4"/>
    </row>
    <row r="129" spans="1:200" x14ac:dyDescent="0.2">
      <c r="A129" s="4">
        <v>50</v>
      </c>
      <c r="B129" s="4">
        <v>0</v>
      </c>
      <c r="C129" s="4">
        <v>0</v>
      </c>
      <c r="D129" s="4">
        <v>1</v>
      </c>
      <c r="E129" s="4">
        <v>224</v>
      </c>
      <c r="F129" s="4">
        <f>ROUND(Source!AR110,O129)</f>
        <v>8568385</v>
      </c>
      <c r="G129" s="4" t="s">
        <v>106</v>
      </c>
      <c r="H129" s="4" t="s">
        <v>107</v>
      </c>
      <c r="I129" s="4"/>
      <c r="J129" s="4"/>
      <c r="K129" s="4">
        <v>224</v>
      </c>
      <c r="L129" s="4">
        <v>18</v>
      </c>
      <c r="M129" s="4">
        <v>3</v>
      </c>
      <c r="N129" s="4" t="s">
        <v>3</v>
      </c>
      <c r="O129" s="4">
        <v>0</v>
      </c>
      <c r="P129" s="4"/>
    </row>
    <row r="130" spans="1:200" x14ac:dyDescent="0.2">
      <c r="A130" s="4">
        <v>50</v>
      </c>
      <c r="B130" s="4">
        <v>1</v>
      </c>
      <c r="C130" s="4">
        <v>0</v>
      </c>
      <c r="D130" s="4">
        <v>2</v>
      </c>
      <c r="E130" s="4">
        <v>0</v>
      </c>
      <c r="F130" s="4">
        <f>ROUND(F129*0.18,O130)</f>
        <v>1542309</v>
      </c>
      <c r="G130" s="4" t="s">
        <v>162</v>
      </c>
      <c r="H130" s="4" t="s">
        <v>163</v>
      </c>
      <c r="I130" s="4"/>
      <c r="J130" s="4"/>
      <c r="K130" s="4">
        <v>212</v>
      </c>
      <c r="L130" s="4">
        <v>19</v>
      </c>
      <c r="M130" s="4">
        <v>0</v>
      </c>
      <c r="N130" s="4" t="s">
        <v>3</v>
      </c>
      <c r="O130" s="4">
        <v>0</v>
      </c>
      <c r="P130" s="4"/>
    </row>
    <row r="132" spans="1:200" x14ac:dyDescent="0.2">
      <c r="A132" s="1">
        <v>4</v>
      </c>
      <c r="B132" s="1">
        <v>1</v>
      </c>
      <c r="C132" s="1"/>
      <c r="D132" s="1">
        <f>ROW(A250)</f>
        <v>250</v>
      </c>
      <c r="E132" s="1"/>
      <c r="F132" s="1" t="s">
        <v>28</v>
      </c>
      <c r="G132" s="1" t="s">
        <v>164</v>
      </c>
      <c r="H132" s="1" t="s">
        <v>3</v>
      </c>
      <c r="I132" s="1">
        <v>0</v>
      </c>
      <c r="J132" s="1"/>
      <c r="K132" s="1"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 t="s">
        <v>3</v>
      </c>
      <c r="V132" s="1">
        <v>0</v>
      </c>
      <c r="W132" s="1"/>
      <c r="X132" s="1"/>
      <c r="Y132" s="1"/>
      <c r="Z132" s="1"/>
      <c r="AA132" s="1"/>
      <c r="AB132" s="1" t="s">
        <v>3</v>
      </c>
      <c r="AC132" s="1" t="s">
        <v>3</v>
      </c>
      <c r="AD132" s="1" t="s">
        <v>3</v>
      </c>
      <c r="AE132" s="1" t="s">
        <v>3</v>
      </c>
      <c r="AF132" s="1" t="s">
        <v>3</v>
      </c>
      <c r="AG132" s="1" t="s">
        <v>3</v>
      </c>
      <c r="AH132" s="1"/>
      <c r="AI132" s="1"/>
      <c r="AJ132" s="1"/>
      <c r="AK132" s="1"/>
      <c r="AL132" s="1"/>
      <c r="AM132" s="1"/>
      <c r="AN132" s="1"/>
      <c r="AO132" s="1"/>
      <c r="AP132" s="1" t="s">
        <v>3</v>
      </c>
      <c r="AQ132" s="1" t="s">
        <v>3</v>
      </c>
      <c r="AR132" s="1" t="s">
        <v>3</v>
      </c>
      <c r="AS132" s="1"/>
      <c r="AT132" s="1"/>
      <c r="AU132" s="1"/>
      <c r="AV132" s="1"/>
      <c r="AW132" s="1"/>
      <c r="AX132" s="1"/>
      <c r="AY132" s="1"/>
      <c r="AZ132" s="1" t="s">
        <v>3</v>
      </c>
      <c r="BA132" s="1"/>
      <c r="BB132" s="1" t="s">
        <v>3</v>
      </c>
      <c r="BC132" s="1" t="s">
        <v>3</v>
      </c>
      <c r="BD132" s="1" t="s">
        <v>3</v>
      </c>
      <c r="BE132" s="1" t="s">
        <v>3</v>
      </c>
      <c r="BF132" s="1" t="s">
        <v>3</v>
      </c>
      <c r="BG132" s="1" t="s">
        <v>3</v>
      </c>
      <c r="BH132" s="1" t="s">
        <v>3</v>
      </c>
      <c r="BI132" s="1" t="s">
        <v>3</v>
      </c>
      <c r="BJ132" s="1" t="s">
        <v>3</v>
      </c>
      <c r="BK132" s="1" t="s">
        <v>3</v>
      </c>
      <c r="BL132" s="1" t="s">
        <v>3</v>
      </c>
      <c r="BM132" s="1" t="s">
        <v>3</v>
      </c>
      <c r="BN132" s="1" t="s">
        <v>3</v>
      </c>
      <c r="BO132" s="1" t="s">
        <v>3</v>
      </c>
      <c r="BP132" s="1" t="s">
        <v>3</v>
      </c>
      <c r="BQ132" s="1"/>
      <c r="BR132" s="1"/>
      <c r="BS132" s="1"/>
      <c r="BT132" s="1"/>
      <c r="BU132" s="1"/>
      <c r="BV132" s="1"/>
      <c r="BW132" s="1"/>
      <c r="BX132" s="1">
        <v>0</v>
      </c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>
        <v>0</v>
      </c>
    </row>
    <row r="134" spans="1:200" x14ac:dyDescent="0.2">
      <c r="A134" s="2">
        <v>52</v>
      </c>
      <c r="B134" s="2">
        <f t="shared" ref="B134:G134" si="105">B250</f>
        <v>1</v>
      </c>
      <c r="C134" s="2">
        <f t="shared" si="105"/>
        <v>4</v>
      </c>
      <c r="D134" s="2">
        <f t="shared" si="105"/>
        <v>132</v>
      </c>
      <c r="E134" s="2">
        <f t="shared" si="105"/>
        <v>0</v>
      </c>
      <c r="F134" s="2" t="str">
        <f t="shared" si="105"/>
        <v>Новый раздел</v>
      </c>
      <c r="G134" s="2" t="str">
        <f t="shared" si="105"/>
        <v>Монтажные работы</v>
      </c>
      <c r="H134" s="2"/>
      <c r="I134" s="2"/>
      <c r="J134" s="2"/>
      <c r="K134" s="2"/>
      <c r="L134" s="2"/>
      <c r="M134" s="2"/>
      <c r="N134" s="2"/>
      <c r="O134" s="2">
        <f t="shared" ref="O134:AT134" si="106">O250</f>
        <v>500818</v>
      </c>
      <c r="P134" s="2">
        <f t="shared" si="106"/>
        <v>105777</v>
      </c>
      <c r="Q134" s="2">
        <f t="shared" si="106"/>
        <v>74035</v>
      </c>
      <c r="R134" s="2">
        <f t="shared" si="106"/>
        <v>6275</v>
      </c>
      <c r="S134" s="2">
        <f t="shared" si="106"/>
        <v>321006</v>
      </c>
      <c r="T134" s="2">
        <f t="shared" si="106"/>
        <v>0</v>
      </c>
      <c r="U134" s="2">
        <f t="shared" si="106"/>
        <v>24449.501999999997</v>
      </c>
      <c r="V134" s="2">
        <f t="shared" si="106"/>
        <v>540.79065000000014</v>
      </c>
      <c r="W134" s="2">
        <f t="shared" si="106"/>
        <v>15</v>
      </c>
      <c r="X134" s="2">
        <f t="shared" si="106"/>
        <v>269177</v>
      </c>
      <c r="Y134" s="2">
        <f t="shared" si="106"/>
        <v>198086</v>
      </c>
      <c r="Z134" s="2">
        <f t="shared" si="106"/>
        <v>0</v>
      </c>
      <c r="AA134" s="2">
        <f t="shared" si="106"/>
        <v>0</v>
      </c>
      <c r="AB134" s="2">
        <f t="shared" si="106"/>
        <v>0</v>
      </c>
      <c r="AC134" s="2">
        <f t="shared" si="106"/>
        <v>0</v>
      </c>
      <c r="AD134" s="2">
        <f t="shared" si="106"/>
        <v>0</v>
      </c>
      <c r="AE134" s="2">
        <f t="shared" si="106"/>
        <v>0</v>
      </c>
      <c r="AF134" s="2">
        <f t="shared" si="106"/>
        <v>0</v>
      </c>
      <c r="AG134" s="2">
        <f t="shared" si="106"/>
        <v>0</v>
      </c>
      <c r="AH134" s="2">
        <f t="shared" si="106"/>
        <v>0</v>
      </c>
      <c r="AI134" s="2">
        <f t="shared" si="106"/>
        <v>0</v>
      </c>
      <c r="AJ134" s="2">
        <f t="shared" si="106"/>
        <v>0</v>
      </c>
      <c r="AK134" s="2">
        <f t="shared" si="106"/>
        <v>0</v>
      </c>
      <c r="AL134" s="2">
        <f t="shared" si="106"/>
        <v>0</v>
      </c>
      <c r="AM134" s="2">
        <f t="shared" si="106"/>
        <v>0</v>
      </c>
      <c r="AN134" s="2">
        <f t="shared" si="106"/>
        <v>0</v>
      </c>
      <c r="AO134" s="2">
        <f t="shared" si="106"/>
        <v>0</v>
      </c>
      <c r="AP134" s="2">
        <f t="shared" si="106"/>
        <v>0</v>
      </c>
      <c r="AQ134" s="2">
        <f t="shared" si="106"/>
        <v>0</v>
      </c>
      <c r="AR134" s="2">
        <f t="shared" si="106"/>
        <v>968081</v>
      </c>
      <c r="AS134" s="2">
        <f t="shared" si="106"/>
        <v>0</v>
      </c>
      <c r="AT134" s="2">
        <f t="shared" si="106"/>
        <v>968081</v>
      </c>
      <c r="AU134" s="2">
        <f t="shared" ref="AU134:BZ134" si="107">AU250</f>
        <v>0</v>
      </c>
      <c r="AV134" s="2">
        <f t="shared" si="107"/>
        <v>0</v>
      </c>
      <c r="AW134" s="2">
        <f t="shared" si="107"/>
        <v>0</v>
      </c>
      <c r="AX134" s="2">
        <f t="shared" si="107"/>
        <v>0</v>
      </c>
      <c r="AY134" s="2">
        <f t="shared" si="107"/>
        <v>0</v>
      </c>
      <c r="AZ134" s="2">
        <f t="shared" si="107"/>
        <v>0</v>
      </c>
      <c r="BA134" s="2">
        <f t="shared" si="107"/>
        <v>0</v>
      </c>
      <c r="BB134" s="2">
        <f t="shared" si="107"/>
        <v>0</v>
      </c>
      <c r="BC134" s="2">
        <f t="shared" si="107"/>
        <v>0</v>
      </c>
      <c r="BD134" s="2">
        <f t="shared" si="107"/>
        <v>0</v>
      </c>
      <c r="BE134" s="2">
        <f t="shared" si="107"/>
        <v>0</v>
      </c>
      <c r="BF134" s="2">
        <f t="shared" si="107"/>
        <v>0</v>
      </c>
      <c r="BG134" s="2">
        <f t="shared" si="107"/>
        <v>0</v>
      </c>
      <c r="BH134" s="2">
        <f t="shared" si="107"/>
        <v>0</v>
      </c>
      <c r="BI134" s="2">
        <f t="shared" si="107"/>
        <v>0</v>
      </c>
      <c r="BJ134" s="2">
        <f t="shared" si="107"/>
        <v>0</v>
      </c>
      <c r="BK134" s="2">
        <f t="shared" si="107"/>
        <v>0</v>
      </c>
      <c r="BL134" s="2">
        <f t="shared" si="107"/>
        <v>0</v>
      </c>
      <c r="BM134" s="2">
        <f t="shared" si="107"/>
        <v>0</v>
      </c>
      <c r="BN134" s="2">
        <f t="shared" si="107"/>
        <v>0</v>
      </c>
      <c r="BO134" s="3">
        <f t="shared" si="107"/>
        <v>0</v>
      </c>
      <c r="BP134" s="3">
        <f t="shared" si="107"/>
        <v>0</v>
      </c>
      <c r="BQ134" s="3">
        <f t="shared" si="107"/>
        <v>0</v>
      </c>
      <c r="BR134" s="3">
        <f t="shared" si="107"/>
        <v>0</v>
      </c>
      <c r="BS134" s="3">
        <f t="shared" si="107"/>
        <v>0</v>
      </c>
      <c r="BT134" s="3">
        <f t="shared" si="107"/>
        <v>0</v>
      </c>
      <c r="BU134" s="3">
        <f t="shared" si="107"/>
        <v>0</v>
      </c>
      <c r="BV134" s="3">
        <f t="shared" si="107"/>
        <v>0</v>
      </c>
      <c r="BW134" s="3">
        <f t="shared" si="107"/>
        <v>0</v>
      </c>
      <c r="BX134" s="3">
        <f t="shared" si="107"/>
        <v>0</v>
      </c>
      <c r="BY134" s="3">
        <f t="shared" si="107"/>
        <v>0</v>
      </c>
      <c r="BZ134" s="3">
        <f t="shared" si="107"/>
        <v>0</v>
      </c>
      <c r="CA134" s="3">
        <f t="shared" ref="CA134:DF134" si="108">CA250</f>
        <v>0</v>
      </c>
      <c r="CB134" s="3">
        <f t="shared" si="108"/>
        <v>0</v>
      </c>
      <c r="CC134" s="3">
        <f t="shared" si="108"/>
        <v>0</v>
      </c>
      <c r="CD134" s="3">
        <f t="shared" si="108"/>
        <v>0</v>
      </c>
      <c r="CE134" s="3">
        <f t="shared" si="108"/>
        <v>0</v>
      </c>
      <c r="CF134" s="3">
        <f t="shared" si="108"/>
        <v>0</v>
      </c>
      <c r="CG134" s="3">
        <f t="shared" si="108"/>
        <v>0</v>
      </c>
      <c r="CH134" s="3">
        <f t="shared" si="108"/>
        <v>0</v>
      </c>
      <c r="CI134" s="3">
        <f t="shared" si="108"/>
        <v>0</v>
      </c>
      <c r="CJ134" s="3">
        <f t="shared" si="108"/>
        <v>0</v>
      </c>
      <c r="CK134" s="3">
        <f t="shared" si="108"/>
        <v>0</v>
      </c>
      <c r="CL134" s="3">
        <f t="shared" si="108"/>
        <v>0</v>
      </c>
      <c r="CM134" s="3">
        <f t="shared" si="108"/>
        <v>0</v>
      </c>
      <c r="CN134" s="3">
        <f t="shared" si="108"/>
        <v>0</v>
      </c>
      <c r="CO134" s="3">
        <f t="shared" si="108"/>
        <v>0</v>
      </c>
      <c r="CP134" s="3">
        <f t="shared" si="108"/>
        <v>0</v>
      </c>
      <c r="CQ134" s="3">
        <f t="shared" si="108"/>
        <v>0</v>
      </c>
      <c r="CR134" s="3">
        <f t="shared" si="108"/>
        <v>0</v>
      </c>
      <c r="CS134" s="3">
        <f t="shared" si="108"/>
        <v>0</v>
      </c>
      <c r="CT134" s="3">
        <f t="shared" si="108"/>
        <v>0</v>
      </c>
      <c r="CU134" s="3">
        <f t="shared" si="108"/>
        <v>0</v>
      </c>
      <c r="CV134" s="3">
        <f t="shared" si="108"/>
        <v>0</v>
      </c>
      <c r="CW134" s="3">
        <f t="shared" si="108"/>
        <v>0</v>
      </c>
      <c r="CX134" s="3">
        <f t="shared" si="108"/>
        <v>0</v>
      </c>
      <c r="CY134" s="3">
        <f t="shared" si="108"/>
        <v>0</v>
      </c>
      <c r="CZ134" s="3">
        <f t="shared" si="108"/>
        <v>0</v>
      </c>
      <c r="DA134" s="3">
        <f t="shared" si="108"/>
        <v>0</v>
      </c>
      <c r="DB134" s="3">
        <f t="shared" si="108"/>
        <v>0</v>
      </c>
      <c r="DC134" s="3">
        <f t="shared" si="108"/>
        <v>0</v>
      </c>
      <c r="DD134" s="3">
        <f t="shared" si="108"/>
        <v>0</v>
      </c>
      <c r="DE134" s="3">
        <f t="shared" si="108"/>
        <v>0</v>
      </c>
      <c r="DF134" s="3">
        <f t="shared" si="108"/>
        <v>0</v>
      </c>
      <c r="DG134" s="3">
        <f t="shared" ref="DG134:DN134" si="109">DG250</f>
        <v>0</v>
      </c>
      <c r="DH134" s="3">
        <f t="shared" si="109"/>
        <v>0</v>
      </c>
      <c r="DI134" s="3">
        <f t="shared" si="109"/>
        <v>0</v>
      </c>
      <c r="DJ134" s="3">
        <f t="shared" si="109"/>
        <v>0</v>
      </c>
      <c r="DK134" s="3">
        <f t="shared" si="109"/>
        <v>0</v>
      </c>
      <c r="DL134" s="3">
        <f t="shared" si="109"/>
        <v>0</v>
      </c>
      <c r="DM134" s="3">
        <f t="shared" si="109"/>
        <v>0</v>
      </c>
      <c r="DN134" s="3">
        <f t="shared" si="109"/>
        <v>0</v>
      </c>
    </row>
    <row r="136" spans="1:200" x14ac:dyDescent="0.2">
      <c r="A136" s="1">
        <v>5</v>
      </c>
      <c r="B136" s="1">
        <v>1</v>
      </c>
      <c r="C136" s="1"/>
      <c r="D136" s="1">
        <f>ROW(A195)</f>
        <v>195</v>
      </c>
      <c r="E136" s="1"/>
      <c r="F136" s="1" t="s">
        <v>30</v>
      </c>
      <c r="G136" s="1" t="s">
        <v>90</v>
      </c>
      <c r="H136" s="1" t="s">
        <v>3</v>
      </c>
      <c r="I136" s="1">
        <v>0</v>
      </c>
      <c r="J136" s="1"/>
      <c r="K136" s="1"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 t="s">
        <v>3</v>
      </c>
      <c r="V136" s="1">
        <v>0</v>
      </c>
      <c r="W136" s="1"/>
      <c r="X136" s="1"/>
      <c r="Y136" s="1"/>
      <c r="Z136" s="1"/>
      <c r="AA136" s="1"/>
      <c r="AB136" s="1" t="s">
        <v>3</v>
      </c>
      <c r="AC136" s="1" t="s">
        <v>3</v>
      </c>
      <c r="AD136" s="1" t="s">
        <v>3</v>
      </c>
      <c r="AE136" s="1" t="s">
        <v>3</v>
      </c>
      <c r="AF136" s="1" t="s">
        <v>3</v>
      </c>
      <c r="AG136" s="1" t="s">
        <v>3</v>
      </c>
      <c r="AH136" s="1"/>
      <c r="AI136" s="1"/>
      <c r="AJ136" s="1"/>
      <c r="AK136" s="1"/>
      <c r="AL136" s="1"/>
      <c r="AM136" s="1"/>
      <c r="AN136" s="1"/>
      <c r="AO136" s="1"/>
      <c r="AP136" s="1" t="s">
        <v>3</v>
      </c>
      <c r="AQ136" s="1" t="s">
        <v>3</v>
      </c>
      <c r="AR136" s="1" t="s">
        <v>3</v>
      </c>
      <c r="AS136" s="1"/>
      <c r="AT136" s="1"/>
      <c r="AU136" s="1"/>
      <c r="AV136" s="1"/>
      <c r="AW136" s="1"/>
      <c r="AX136" s="1"/>
      <c r="AY136" s="1"/>
      <c r="AZ136" s="1" t="s">
        <v>3</v>
      </c>
      <c r="BA136" s="1"/>
      <c r="BB136" s="1" t="s">
        <v>3</v>
      </c>
      <c r="BC136" s="1" t="s">
        <v>3</v>
      </c>
      <c r="BD136" s="1" t="s">
        <v>3</v>
      </c>
      <c r="BE136" s="1" t="s">
        <v>3</v>
      </c>
      <c r="BF136" s="1" t="s">
        <v>3</v>
      </c>
      <c r="BG136" s="1" t="s">
        <v>3</v>
      </c>
      <c r="BH136" s="1" t="s">
        <v>3</v>
      </c>
      <c r="BI136" s="1" t="s">
        <v>3</v>
      </c>
      <c r="BJ136" s="1" t="s">
        <v>3</v>
      </c>
      <c r="BK136" s="1" t="s">
        <v>3</v>
      </c>
      <c r="BL136" s="1" t="s">
        <v>3</v>
      </c>
      <c r="BM136" s="1" t="s">
        <v>3</v>
      </c>
      <c r="BN136" s="1" t="s">
        <v>3</v>
      </c>
      <c r="BO136" s="1" t="s">
        <v>3</v>
      </c>
      <c r="BP136" s="1" t="s">
        <v>3</v>
      </c>
      <c r="BQ136" s="1"/>
      <c r="BR136" s="1"/>
      <c r="BS136" s="1"/>
      <c r="BT136" s="1"/>
      <c r="BU136" s="1"/>
      <c r="BV136" s="1"/>
      <c r="BW136" s="1"/>
      <c r="BX136" s="1">
        <v>0</v>
      </c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>
        <v>0</v>
      </c>
    </row>
    <row r="138" spans="1:200" x14ac:dyDescent="0.2">
      <c r="A138" s="2">
        <v>52</v>
      </c>
      <c r="B138" s="2">
        <f t="shared" ref="B138:G138" si="110">B195</f>
        <v>1</v>
      </c>
      <c r="C138" s="2">
        <f t="shared" si="110"/>
        <v>5</v>
      </c>
      <c r="D138" s="2">
        <f t="shared" si="110"/>
        <v>136</v>
      </c>
      <c r="E138" s="2">
        <f t="shared" si="110"/>
        <v>0</v>
      </c>
      <c r="F138" s="2" t="str">
        <f t="shared" si="110"/>
        <v>Новый подраздел</v>
      </c>
      <c r="G138" s="2" t="str">
        <f t="shared" si="110"/>
        <v>Монтаж</v>
      </c>
      <c r="H138" s="2"/>
      <c r="I138" s="2"/>
      <c r="J138" s="2"/>
      <c r="K138" s="2"/>
      <c r="L138" s="2"/>
      <c r="M138" s="2"/>
      <c r="N138" s="2"/>
      <c r="O138" s="2">
        <f t="shared" ref="O138:AT138" si="111">O195</f>
        <v>420677</v>
      </c>
      <c r="P138" s="2">
        <f t="shared" si="111"/>
        <v>25636</v>
      </c>
      <c r="Q138" s="2">
        <f t="shared" si="111"/>
        <v>74035</v>
      </c>
      <c r="R138" s="2">
        <f t="shared" si="111"/>
        <v>6275</v>
      </c>
      <c r="S138" s="2">
        <f t="shared" si="111"/>
        <v>321006</v>
      </c>
      <c r="T138" s="2">
        <f t="shared" si="111"/>
        <v>0</v>
      </c>
      <c r="U138" s="2">
        <f t="shared" si="111"/>
        <v>24449.501999999997</v>
      </c>
      <c r="V138" s="2">
        <f t="shared" si="111"/>
        <v>540.79065000000014</v>
      </c>
      <c r="W138" s="2">
        <f t="shared" si="111"/>
        <v>15</v>
      </c>
      <c r="X138" s="2">
        <f t="shared" si="111"/>
        <v>269177</v>
      </c>
      <c r="Y138" s="2">
        <f t="shared" si="111"/>
        <v>198086</v>
      </c>
      <c r="Z138" s="2">
        <f t="shared" si="111"/>
        <v>0</v>
      </c>
      <c r="AA138" s="2">
        <f t="shared" si="111"/>
        <v>0</v>
      </c>
      <c r="AB138" s="2">
        <f t="shared" si="111"/>
        <v>420677</v>
      </c>
      <c r="AC138" s="2">
        <f t="shared" si="111"/>
        <v>25636</v>
      </c>
      <c r="AD138" s="2">
        <f t="shared" si="111"/>
        <v>74035</v>
      </c>
      <c r="AE138" s="2">
        <f t="shared" si="111"/>
        <v>6275</v>
      </c>
      <c r="AF138" s="2">
        <f t="shared" si="111"/>
        <v>321006</v>
      </c>
      <c r="AG138" s="2">
        <f t="shared" si="111"/>
        <v>0</v>
      </c>
      <c r="AH138" s="2">
        <f t="shared" si="111"/>
        <v>24449.501999999997</v>
      </c>
      <c r="AI138" s="2">
        <f t="shared" si="111"/>
        <v>540.79065000000014</v>
      </c>
      <c r="AJ138" s="2">
        <f t="shared" si="111"/>
        <v>15</v>
      </c>
      <c r="AK138" s="2">
        <f t="shared" si="111"/>
        <v>269177</v>
      </c>
      <c r="AL138" s="2">
        <f t="shared" si="111"/>
        <v>198086</v>
      </c>
      <c r="AM138" s="2">
        <f t="shared" si="111"/>
        <v>0</v>
      </c>
      <c r="AN138" s="2">
        <f t="shared" si="111"/>
        <v>0</v>
      </c>
      <c r="AO138" s="2">
        <f t="shared" si="111"/>
        <v>0</v>
      </c>
      <c r="AP138" s="2">
        <f t="shared" si="111"/>
        <v>0</v>
      </c>
      <c r="AQ138" s="2">
        <f t="shared" si="111"/>
        <v>0</v>
      </c>
      <c r="AR138" s="2">
        <f t="shared" si="111"/>
        <v>887940</v>
      </c>
      <c r="AS138" s="2">
        <f t="shared" si="111"/>
        <v>0</v>
      </c>
      <c r="AT138" s="2">
        <f t="shared" si="111"/>
        <v>887940</v>
      </c>
      <c r="AU138" s="2">
        <f t="shared" ref="AU138:BZ138" si="112">AU195</f>
        <v>0</v>
      </c>
      <c r="AV138" s="2">
        <f t="shared" si="112"/>
        <v>0</v>
      </c>
      <c r="AW138" s="2">
        <f t="shared" si="112"/>
        <v>0</v>
      </c>
      <c r="AX138" s="2">
        <f t="shared" si="112"/>
        <v>0</v>
      </c>
      <c r="AY138" s="2">
        <f t="shared" si="112"/>
        <v>0</v>
      </c>
      <c r="AZ138" s="2">
        <f t="shared" si="112"/>
        <v>0</v>
      </c>
      <c r="BA138" s="2">
        <f t="shared" si="112"/>
        <v>0</v>
      </c>
      <c r="BB138" s="2">
        <f t="shared" si="112"/>
        <v>0</v>
      </c>
      <c r="BC138" s="2">
        <f t="shared" si="112"/>
        <v>0</v>
      </c>
      <c r="BD138" s="2">
        <f t="shared" si="112"/>
        <v>0</v>
      </c>
      <c r="BE138" s="2">
        <f t="shared" si="112"/>
        <v>887940</v>
      </c>
      <c r="BF138" s="2">
        <f t="shared" si="112"/>
        <v>0</v>
      </c>
      <c r="BG138" s="2">
        <f t="shared" si="112"/>
        <v>887940</v>
      </c>
      <c r="BH138" s="2">
        <f t="shared" si="112"/>
        <v>0</v>
      </c>
      <c r="BI138" s="2">
        <f t="shared" si="112"/>
        <v>0</v>
      </c>
      <c r="BJ138" s="2">
        <f t="shared" si="112"/>
        <v>0</v>
      </c>
      <c r="BK138" s="2">
        <f t="shared" si="112"/>
        <v>0</v>
      </c>
      <c r="BL138" s="2">
        <f t="shared" si="112"/>
        <v>0</v>
      </c>
      <c r="BM138" s="2">
        <f t="shared" si="112"/>
        <v>0</v>
      </c>
      <c r="BN138" s="2">
        <f t="shared" si="112"/>
        <v>0</v>
      </c>
      <c r="BO138" s="3">
        <f t="shared" si="112"/>
        <v>0</v>
      </c>
      <c r="BP138" s="3">
        <f t="shared" si="112"/>
        <v>0</v>
      </c>
      <c r="BQ138" s="3">
        <f t="shared" si="112"/>
        <v>0</v>
      </c>
      <c r="BR138" s="3">
        <f t="shared" si="112"/>
        <v>0</v>
      </c>
      <c r="BS138" s="3">
        <f t="shared" si="112"/>
        <v>0</v>
      </c>
      <c r="BT138" s="3">
        <f t="shared" si="112"/>
        <v>0</v>
      </c>
      <c r="BU138" s="3">
        <f t="shared" si="112"/>
        <v>0</v>
      </c>
      <c r="BV138" s="3">
        <f t="shared" si="112"/>
        <v>0</v>
      </c>
      <c r="BW138" s="3">
        <f t="shared" si="112"/>
        <v>0</v>
      </c>
      <c r="BX138" s="3">
        <f t="shared" si="112"/>
        <v>0</v>
      </c>
      <c r="BY138" s="3">
        <f t="shared" si="112"/>
        <v>0</v>
      </c>
      <c r="BZ138" s="3">
        <f t="shared" si="112"/>
        <v>0</v>
      </c>
      <c r="CA138" s="3">
        <f t="shared" ref="CA138:DF138" si="113">CA195</f>
        <v>0</v>
      </c>
      <c r="CB138" s="3">
        <f t="shared" si="113"/>
        <v>0</v>
      </c>
      <c r="CC138" s="3">
        <f t="shared" si="113"/>
        <v>0</v>
      </c>
      <c r="CD138" s="3">
        <f t="shared" si="113"/>
        <v>0</v>
      </c>
      <c r="CE138" s="3">
        <f t="shared" si="113"/>
        <v>0</v>
      </c>
      <c r="CF138" s="3">
        <f t="shared" si="113"/>
        <v>0</v>
      </c>
      <c r="CG138" s="3">
        <f t="shared" si="113"/>
        <v>0</v>
      </c>
      <c r="CH138" s="3">
        <f t="shared" si="113"/>
        <v>0</v>
      </c>
      <c r="CI138" s="3">
        <f t="shared" si="113"/>
        <v>0</v>
      </c>
      <c r="CJ138" s="3">
        <f t="shared" si="113"/>
        <v>0</v>
      </c>
      <c r="CK138" s="3">
        <f t="shared" si="113"/>
        <v>0</v>
      </c>
      <c r="CL138" s="3">
        <f t="shared" si="113"/>
        <v>0</v>
      </c>
      <c r="CM138" s="3">
        <f t="shared" si="113"/>
        <v>0</v>
      </c>
      <c r="CN138" s="3">
        <f t="shared" si="113"/>
        <v>0</v>
      </c>
      <c r="CO138" s="3">
        <f t="shared" si="113"/>
        <v>0</v>
      </c>
      <c r="CP138" s="3">
        <f t="shared" si="113"/>
        <v>0</v>
      </c>
      <c r="CQ138" s="3">
        <f t="shared" si="113"/>
        <v>0</v>
      </c>
      <c r="CR138" s="3">
        <f t="shared" si="113"/>
        <v>0</v>
      </c>
      <c r="CS138" s="3">
        <f t="shared" si="113"/>
        <v>0</v>
      </c>
      <c r="CT138" s="3">
        <f t="shared" si="113"/>
        <v>0</v>
      </c>
      <c r="CU138" s="3">
        <f t="shared" si="113"/>
        <v>0</v>
      </c>
      <c r="CV138" s="3">
        <f t="shared" si="113"/>
        <v>0</v>
      </c>
      <c r="CW138" s="3">
        <f t="shared" si="113"/>
        <v>0</v>
      </c>
      <c r="CX138" s="3">
        <f t="shared" si="113"/>
        <v>0</v>
      </c>
      <c r="CY138" s="3">
        <f t="shared" si="113"/>
        <v>0</v>
      </c>
      <c r="CZ138" s="3">
        <f t="shared" si="113"/>
        <v>0</v>
      </c>
      <c r="DA138" s="3">
        <f t="shared" si="113"/>
        <v>0</v>
      </c>
      <c r="DB138" s="3">
        <f t="shared" si="113"/>
        <v>0</v>
      </c>
      <c r="DC138" s="3">
        <f t="shared" si="113"/>
        <v>0</v>
      </c>
      <c r="DD138" s="3">
        <f t="shared" si="113"/>
        <v>0</v>
      </c>
      <c r="DE138" s="3">
        <f t="shared" si="113"/>
        <v>0</v>
      </c>
      <c r="DF138" s="3">
        <f t="shared" si="113"/>
        <v>0</v>
      </c>
      <c r="DG138" s="3">
        <f t="shared" ref="DG138:DN138" si="114">DG195</f>
        <v>0</v>
      </c>
      <c r="DH138" s="3">
        <f t="shared" si="114"/>
        <v>0</v>
      </c>
      <c r="DI138" s="3">
        <f t="shared" si="114"/>
        <v>0</v>
      </c>
      <c r="DJ138" s="3">
        <f t="shared" si="114"/>
        <v>0</v>
      </c>
      <c r="DK138" s="3">
        <f t="shared" si="114"/>
        <v>0</v>
      </c>
      <c r="DL138" s="3">
        <f t="shared" si="114"/>
        <v>0</v>
      </c>
      <c r="DM138" s="3">
        <f t="shared" si="114"/>
        <v>0</v>
      </c>
      <c r="DN138" s="3">
        <f t="shared" si="114"/>
        <v>0</v>
      </c>
    </row>
    <row r="140" spans="1:200" x14ac:dyDescent="0.2">
      <c r="A140">
        <v>17</v>
      </c>
      <c r="B140">
        <v>1</v>
      </c>
      <c r="C140">
        <f>ROW(SmtRes!A5)</f>
        <v>5</v>
      </c>
      <c r="D140">
        <f>ROW(EtalonRes!A5)</f>
        <v>5</v>
      </c>
      <c r="E140" t="s">
        <v>165</v>
      </c>
      <c r="F140" t="s">
        <v>166</v>
      </c>
      <c r="G140" t="s">
        <v>167</v>
      </c>
      <c r="H140" t="s">
        <v>168</v>
      </c>
      <c r="I140">
        <v>33</v>
      </c>
      <c r="J140">
        <v>0</v>
      </c>
      <c r="O140">
        <f t="shared" ref="O140:O171" si="115">ROUND(CP140,0)</f>
        <v>2046</v>
      </c>
      <c r="P140">
        <f t="shared" ref="P140:P171" si="116">ROUND(CQ140*I140,0)</f>
        <v>66</v>
      </c>
      <c r="Q140">
        <f t="shared" ref="Q140:Q171" si="117">ROUND(CR140*I140,0)</f>
        <v>363</v>
      </c>
      <c r="R140">
        <f t="shared" ref="R140:R171" si="118">ROUND(CS140*I140,0)</f>
        <v>0</v>
      </c>
      <c r="S140">
        <f t="shared" ref="S140:S171" si="119">ROUND(CT140*I140,0)</f>
        <v>1617</v>
      </c>
      <c r="T140">
        <f t="shared" ref="T140:T171" si="120">ROUND(CU140*I140,0)</f>
        <v>0</v>
      </c>
      <c r="U140">
        <f t="shared" ref="U140:U171" si="121">CV140*I140</f>
        <v>147.53062500000001</v>
      </c>
      <c r="V140">
        <f t="shared" ref="V140:V171" si="122">CW140*I140</f>
        <v>0</v>
      </c>
      <c r="W140">
        <f t="shared" ref="W140:W171" si="123">ROUND(CX140*I140,0)</f>
        <v>0</v>
      </c>
      <c r="X140">
        <f t="shared" ref="X140:X171" si="124">ROUND(CY140,0)</f>
        <v>1617</v>
      </c>
      <c r="Y140">
        <f t="shared" ref="Y140:Y171" si="125">ROUND(CZ140,0)</f>
        <v>889</v>
      </c>
      <c r="AA140">
        <v>23982063</v>
      </c>
      <c r="AB140">
        <f t="shared" ref="AB140:AB171" si="126">ROUND((AC140+AD140+AF140),0)</f>
        <v>62</v>
      </c>
      <c r="AC140">
        <f t="shared" ref="AC140:AC171" si="127">ROUND((ES140),0)</f>
        <v>2</v>
      </c>
      <c r="AD140">
        <f>ROUND(((ET140*1.15)),0)</f>
        <v>11</v>
      </c>
      <c r="AE140">
        <f>ROUND(((EU140*1.15)),0)</f>
        <v>0</v>
      </c>
      <c r="AF140">
        <f>ROUND((((EV140*1.15)*1.25)),0)</f>
        <v>49</v>
      </c>
      <c r="AG140">
        <f t="shared" ref="AG140:AG171" si="128">ROUND((AP140),0)</f>
        <v>0</v>
      </c>
      <c r="AH140">
        <f>(((EW140*1.15)*1.25))</f>
        <v>4.4706250000000001</v>
      </c>
      <c r="AI140">
        <f>((EX140*1.15))</f>
        <v>0</v>
      </c>
      <c r="AJ140">
        <f t="shared" ref="AJ140:AJ171" si="129">ROUND((AS140),0)</f>
        <v>0</v>
      </c>
      <c r="AK140">
        <v>45.75</v>
      </c>
      <c r="AL140">
        <v>1.76</v>
      </c>
      <c r="AM140">
        <v>9.9700000000000006</v>
      </c>
      <c r="AN140">
        <v>0</v>
      </c>
      <c r="AO140">
        <v>34.020000000000003</v>
      </c>
      <c r="AP140">
        <v>0</v>
      </c>
      <c r="AQ140">
        <v>3.11</v>
      </c>
      <c r="AR140">
        <v>0</v>
      </c>
      <c r="AS140">
        <v>0</v>
      </c>
      <c r="AT140">
        <v>100</v>
      </c>
      <c r="AU140">
        <v>55</v>
      </c>
      <c r="AV140">
        <v>1</v>
      </c>
      <c r="AW140">
        <v>1</v>
      </c>
      <c r="AZ140">
        <v>1</v>
      </c>
      <c r="BA140">
        <v>1</v>
      </c>
      <c r="BB140">
        <v>1</v>
      </c>
      <c r="BC140">
        <v>1</v>
      </c>
      <c r="BD140" t="s">
        <v>3</v>
      </c>
      <c r="BE140" t="s">
        <v>3</v>
      </c>
      <c r="BF140" t="s">
        <v>3</v>
      </c>
      <c r="BG140" t="s">
        <v>3</v>
      </c>
      <c r="BH140">
        <v>0</v>
      </c>
      <c r="BI140">
        <v>2</v>
      </c>
      <c r="BJ140" t="s">
        <v>169</v>
      </c>
      <c r="BM140">
        <v>110004</v>
      </c>
      <c r="BN140">
        <v>0</v>
      </c>
      <c r="BO140" t="s">
        <v>3</v>
      </c>
      <c r="BP140">
        <v>0</v>
      </c>
      <c r="BQ140">
        <v>3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 t="s">
        <v>3</v>
      </c>
      <c r="BZ140">
        <v>100</v>
      </c>
      <c r="CA140">
        <v>55</v>
      </c>
      <c r="CF140">
        <v>0</v>
      </c>
      <c r="CG140">
        <v>0</v>
      </c>
      <c r="CM140">
        <v>0</v>
      </c>
      <c r="CN140" t="s">
        <v>1705</v>
      </c>
      <c r="CO140">
        <v>0</v>
      </c>
      <c r="CP140">
        <f t="shared" ref="CP140:CP171" si="130">(P140+Q140+S140)</f>
        <v>2046</v>
      </c>
      <c r="CQ140">
        <f t="shared" ref="CQ140:CQ171" si="131">AC140*BC140</f>
        <v>2</v>
      </c>
      <c r="CR140">
        <f t="shared" ref="CR140:CR171" si="132">AD140*BB140</f>
        <v>11</v>
      </c>
      <c r="CS140">
        <f t="shared" ref="CS140:CS171" si="133">AE140*BS140</f>
        <v>0</v>
      </c>
      <c r="CT140">
        <f t="shared" ref="CT140:CT171" si="134">AF140*BA140</f>
        <v>49</v>
      </c>
      <c r="CU140">
        <f t="shared" ref="CU140:CU171" si="135">AG140</f>
        <v>0</v>
      </c>
      <c r="CV140">
        <f t="shared" ref="CV140:CV171" si="136">AH140</f>
        <v>4.4706250000000001</v>
      </c>
      <c r="CW140">
        <f t="shared" ref="CW140:CW171" si="137">AI140</f>
        <v>0</v>
      </c>
      <c r="CX140">
        <f t="shared" ref="CX140:CX171" si="138">AJ140</f>
        <v>0</v>
      </c>
      <c r="CY140">
        <f t="shared" ref="CY140:CY171" si="139">(((S140+R140)*AT140)/100)</f>
        <v>1617</v>
      </c>
      <c r="CZ140">
        <f t="shared" ref="CZ140:CZ171" si="140">(((S140+R140)*AU140)/100)</f>
        <v>889.35</v>
      </c>
      <c r="DC140" t="s">
        <v>3</v>
      </c>
      <c r="DD140" t="s">
        <v>3</v>
      </c>
      <c r="DE140" t="s">
        <v>170</v>
      </c>
      <c r="DF140" t="s">
        <v>170</v>
      </c>
      <c r="DG140" t="s">
        <v>171</v>
      </c>
      <c r="DH140" t="s">
        <v>3</v>
      </c>
      <c r="DI140" t="s">
        <v>171</v>
      </c>
      <c r="DJ140" t="s">
        <v>170</v>
      </c>
      <c r="DK140" t="s">
        <v>3</v>
      </c>
      <c r="DL140" t="s">
        <v>3</v>
      </c>
      <c r="DM140" t="s">
        <v>3</v>
      </c>
      <c r="DN140">
        <v>0</v>
      </c>
      <c r="DO140">
        <v>0</v>
      </c>
      <c r="DP140">
        <v>1</v>
      </c>
      <c r="DQ140">
        <v>1</v>
      </c>
      <c r="DU140">
        <v>1013</v>
      </c>
      <c r="DV140" t="s">
        <v>168</v>
      </c>
      <c r="DW140" t="s">
        <v>168</v>
      </c>
      <c r="DX140">
        <v>1</v>
      </c>
      <c r="EE140">
        <v>20573165</v>
      </c>
      <c r="EF140">
        <v>3</v>
      </c>
      <c r="EG140" t="s">
        <v>164</v>
      </c>
      <c r="EH140">
        <v>0</v>
      </c>
      <c r="EI140" t="s">
        <v>3</v>
      </c>
      <c r="EJ140">
        <v>2</v>
      </c>
      <c r="EK140">
        <v>110004</v>
      </c>
      <c r="EL140" t="s">
        <v>172</v>
      </c>
      <c r="EM140" t="s">
        <v>173</v>
      </c>
      <c r="EO140" t="s">
        <v>174</v>
      </c>
      <c r="EQ140">
        <v>768</v>
      </c>
      <c r="ER140">
        <v>45.75</v>
      </c>
      <c r="ES140">
        <v>1.76</v>
      </c>
      <c r="ET140">
        <v>9.9700000000000006</v>
      </c>
      <c r="EU140">
        <v>0</v>
      </c>
      <c r="EV140">
        <v>34.020000000000003</v>
      </c>
      <c r="EW140">
        <v>3.11</v>
      </c>
      <c r="EX140">
        <v>0</v>
      </c>
      <c r="EY140">
        <v>0</v>
      </c>
      <c r="EZ140">
        <v>0</v>
      </c>
      <c r="FQ140">
        <v>0</v>
      </c>
      <c r="FR140">
        <f t="shared" ref="FR140:FR171" si="141">ROUND(IF(AND(BH140=3,BI140=3),P140,0),0)</f>
        <v>0</v>
      </c>
      <c r="FS140">
        <v>0</v>
      </c>
      <c r="FX140">
        <v>100</v>
      </c>
      <c r="FY140">
        <v>55</v>
      </c>
      <c r="GA140" t="s">
        <v>3</v>
      </c>
      <c r="GG140">
        <v>2</v>
      </c>
      <c r="GH140">
        <v>-2</v>
      </c>
      <c r="GI140">
        <v>-2</v>
      </c>
      <c r="GJ140">
        <v>0</v>
      </c>
      <c r="GK140">
        <f>ROUND(R140*(R12)/100,0)</f>
        <v>0</v>
      </c>
      <c r="GL140">
        <f t="shared" ref="GL140:GL171" si="142">ROUND(IF(AND(BH140=3,BI140=3,FS140&lt;&gt;0),P140,0),0)</f>
        <v>0</v>
      </c>
      <c r="GM140">
        <f t="shared" ref="GM140:GM171" si="143">O140+X140+Y140</f>
        <v>4552</v>
      </c>
      <c r="GN140">
        <f t="shared" ref="GN140:GN171" si="144">ROUND(IF(OR(BI140=0,BI140=1),O140+X140+Y140,0),0)</f>
        <v>0</v>
      </c>
      <c r="GO140">
        <f t="shared" ref="GO140:GO171" si="145">ROUND(IF(BI140=2,O140+X140+Y140,0),0)</f>
        <v>4552</v>
      </c>
      <c r="GP140">
        <f t="shared" ref="GP140:GP171" si="146">ROUND(IF(BI140=4,O140+X140+Y140,0),0)</f>
        <v>0</v>
      </c>
      <c r="GR140">
        <v>0</v>
      </c>
    </row>
    <row r="141" spans="1:200" x14ac:dyDescent="0.2">
      <c r="A141">
        <v>17</v>
      </c>
      <c r="B141">
        <v>1</v>
      </c>
      <c r="C141">
        <f>ROW(SmtRes!A10)</f>
        <v>10</v>
      </c>
      <c r="D141">
        <f>ROW(EtalonRes!A10)</f>
        <v>10</v>
      </c>
      <c r="E141" t="s">
        <v>175</v>
      </c>
      <c r="F141" t="s">
        <v>176</v>
      </c>
      <c r="G141" t="s">
        <v>177</v>
      </c>
      <c r="H141" t="s">
        <v>168</v>
      </c>
      <c r="I141">
        <v>98</v>
      </c>
      <c r="J141">
        <v>0</v>
      </c>
      <c r="O141">
        <f t="shared" si="115"/>
        <v>5390</v>
      </c>
      <c r="P141">
        <f t="shared" si="116"/>
        <v>98</v>
      </c>
      <c r="Q141">
        <f t="shared" si="117"/>
        <v>490</v>
      </c>
      <c r="R141">
        <f t="shared" si="118"/>
        <v>0</v>
      </c>
      <c r="S141">
        <f t="shared" si="119"/>
        <v>4802</v>
      </c>
      <c r="T141">
        <f t="shared" si="120"/>
        <v>0</v>
      </c>
      <c r="U141">
        <f t="shared" si="121"/>
        <v>441.55125000000004</v>
      </c>
      <c r="V141">
        <f t="shared" si="122"/>
        <v>0</v>
      </c>
      <c r="W141">
        <f t="shared" si="123"/>
        <v>0</v>
      </c>
      <c r="X141">
        <f t="shared" si="124"/>
        <v>4802</v>
      </c>
      <c r="Y141">
        <f t="shared" si="125"/>
        <v>2641</v>
      </c>
      <c r="AA141">
        <v>23982063</v>
      </c>
      <c r="AB141">
        <f t="shared" si="126"/>
        <v>55</v>
      </c>
      <c r="AC141">
        <f t="shared" si="127"/>
        <v>1</v>
      </c>
      <c r="AD141">
        <f>ROUND(((ET141*1.35)),0)</f>
        <v>5</v>
      </c>
      <c r="AE141">
        <f>ROUND(((EU141*1.35)),0)</f>
        <v>0</v>
      </c>
      <c r="AF141">
        <f>ROUND((((EV141*1.35)*1.25)),0)</f>
        <v>49</v>
      </c>
      <c r="AG141">
        <f t="shared" si="128"/>
        <v>0</v>
      </c>
      <c r="AH141">
        <f>(((EW141*1.35)*1.25))</f>
        <v>4.5056250000000002</v>
      </c>
      <c r="AI141">
        <f>((EX141*1.35))</f>
        <v>0</v>
      </c>
      <c r="AJ141">
        <f t="shared" si="129"/>
        <v>0</v>
      </c>
      <c r="AK141">
        <v>33.729999999999997</v>
      </c>
      <c r="AL141">
        <v>0.94</v>
      </c>
      <c r="AM141">
        <v>3.58</v>
      </c>
      <c r="AN141">
        <v>0</v>
      </c>
      <c r="AO141">
        <v>29.21</v>
      </c>
      <c r="AP141">
        <v>0</v>
      </c>
      <c r="AQ141">
        <v>2.67</v>
      </c>
      <c r="AR141">
        <v>0</v>
      </c>
      <c r="AS141">
        <v>0</v>
      </c>
      <c r="AT141">
        <v>100</v>
      </c>
      <c r="AU141">
        <v>55</v>
      </c>
      <c r="AV141">
        <v>1</v>
      </c>
      <c r="AW141">
        <v>1</v>
      </c>
      <c r="AZ141">
        <v>1</v>
      </c>
      <c r="BA141">
        <v>1</v>
      </c>
      <c r="BB141">
        <v>1</v>
      </c>
      <c r="BC141">
        <v>1</v>
      </c>
      <c r="BD141" t="s">
        <v>3</v>
      </c>
      <c r="BE141" t="s">
        <v>3</v>
      </c>
      <c r="BF141" t="s">
        <v>3</v>
      </c>
      <c r="BG141" t="s">
        <v>3</v>
      </c>
      <c r="BH141">
        <v>0</v>
      </c>
      <c r="BI141">
        <v>2</v>
      </c>
      <c r="BJ141" t="s">
        <v>178</v>
      </c>
      <c r="BM141">
        <v>110004</v>
      </c>
      <c r="BN141">
        <v>0</v>
      </c>
      <c r="BO141" t="s">
        <v>3</v>
      </c>
      <c r="BP141">
        <v>0</v>
      </c>
      <c r="BQ141">
        <v>3</v>
      </c>
      <c r="BS141">
        <v>1</v>
      </c>
      <c r="BT141">
        <v>1</v>
      </c>
      <c r="BU141">
        <v>1</v>
      </c>
      <c r="BV141">
        <v>1</v>
      </c>
      <c r="BW141">
        <v>1</v>
      </c>
      <c r="BX141">
        <v>1</v>
      </c>
      <c r="BY141" t="s">
        <v>3</v>
      </c>
      <c r="BZ141">
        <v>100</v>
      </c>
      <c r="CA141">
        <v>55</v>
      </c>
      <c r="CF141">
        <v>0</v>
      </c>
      <c r="CG141">
        <v>0</v>
      </c>
      <c r="CM141">
        <v>0</v>
      </c>
      <c r="CN141" t="s">
        <v>1706</v>
      </c>
      <c r="CO141">
        <v>0</v>
      </c>
      <c r="CP141">
        <f t="shared" si="130"/>
        <v>5390</v>
      </c>
      <c r="CQ141">
        <f t="shared" si="131"/>
        <v>1</v>
      </c>
      <c r="CR141">
        <f t="shared" si="132"/>
        <v>5</v>
      </c>
      <c r="CS141">
        <f t="shared" si="133"/>
        <v>0</v>
      </c>
      <c r="CT141">
        <f t="shared" si="134"/>
        <v>49</v>
      </c>
      <c r="CU141">
        <f t="shared" si="135"/>
        <v>0</v>
      </c>
      <c r="CV141">
        <f t="shared" si="136"/>
        <v>4.5056250000000002</v>
      </c>
      <c r="CW141">
        <f t="shared" si="137"/>
        <v>0</v>
      </c>
      <c r="CX141">
        <f t="shared" si="138"/>
        <v>0</v>
      </c>
      <c r="CY141">
        <f t="shared" si="139"/>
        <v>4802</v>
      </c>
      <c r="CZ141">
        <f t="shared" si="140"/>
        <v>2641.1</v>
      </c>
      <c r="DC141" t="s">
        <v>3</v>
      </c>
      <c r="DD141" t="s">
        <v>3</v>
      </c>
      <c r="DE141" t="s">
        <v>179</v>
      </c>
      <c r="DF141" t="s">
        <v>179</v>
      </c>
      <c r="DG141" t="s">
        <v>180</v>
      </c>
      <c r="DH141" t="s">
        <v>3</v>
      </c>
      <c r="DI141" t="s">
        <v>180</v>
      </c>
      <c r="DJ141" t="s">
        <v>179</v>
      </c>
      <c r="DK141" t="s">
        <v>3</v>
      </c>
      <c r="DL141" t="s">
        <v>3</v>
      </c>
      <c r="DM141" t="s">
        <v>3</v>
      </c>
      <c r="DN141">
        <v>0</v>
      </c>
      <c r="DO141">
        <v>0</v>
      </c>
      <c r="DP141">
        <v>1</v>
      </c>
      <c r="DQ141">
        <v>1</v>
      </c>
      <c r="DU141">
        <v>1013</v>
      </c>
      <c r="DV141" t="s">
        <v>168</v>
      </c>
      <c r="DW141" t="s">
        <v>168</v>
      </c>
      <c r="DX141">
        <v>1</v>
      </c>
      <c r="EE141">
        <v>20573165</v>
      </c>
      <c r="EF141">
        <v>3</v>
      </c>
      <c r="EG141" t="s">
        <v>164</v>
      </c>
      <c r="EH141">
        <v>0</v>
      </c>
      <c r="EI141" t="s">
        <v>3</v>
      </c>
      <c r="EJ141">
        <v>2</v>
      </c>
      <c r="EK141">
        <v>110004</v>
      </c>
      <c r="EL141" t="s">
        <v>172</v>
      </c>
      <c r="EM141" t="s">
        <v>173</v>
      </c>
      <c r="EO141" t="s">
        <v>181</v>
      </c>
      <c r="EQ141">
        <v>768</v>
      </c>
      <c r="ER141">
        <v>33.729999999999997</v>
      </c>
      <c r="ES141">
        <v>0.94</v>
      </c>
      <c r="ET141">
        <v>3.58</v>
      </c>
      <c r="EU141">
        <v>0</v>
      </c>
      <c r="EV141">
        <v>29.21</v>
      </c>
      <c r="EW141">
        <v>2.67</v>
      </c>
      <c r="EX141">
        <v>0</v>
      </c>
      <c r="EY141">
        <v>0</v>
      </c>
      <c r="EZ141">
        <v>0</v>
      </c>
      <c r="FQ141">
        <v>0</v>
      </c>
      <c r="FR141">
        <f t="shared" si="141"/>
        <v>0</v>
      </c>
      <c r="FS141">
        <v>0</v>
      </c>
      <c r="FX141">
        <v>100</v>
      </c>
      <c r="FY141">
        <v>55</v>
      </c>
      <c r="GA141" t="s">
        <v>3</v>
      </c>
      <c r="GG141">
        <v>2</v>
      </c>
      <c r="GH141">
        <v>-2</v>
      </c>
      <c r="GI141">
        <v>-2</v>
      </c>
      <c r="GJ141">
        <v>0</v>
      </c>
      <c r="GK141">
        <f>ROUND(R141*(R12)/100,0)</f>
        <v>0</v>
      </c>
      <c r="GL141">
        <f t="shared" si="142"/>
        <v>0</v>
      </c>
      <c r="GM141">
        <f t="shared" si="143"/>
        <v>12833</v>
      </c>
      <c r="GN141">
        <f t="shared" si="144"/>
        <v>0</v>
      </c>
      <c r="GO141">
        <f t="shared" si="145"/>
        <v>12833</v>
      </c>
      <c r="GP141">
        <f t="shared" si="146"/>
        <v>0</v>
      </c>
      <c r="GR141">
        <v>0</v>
      </c>
    </row>
    <row r="142" spans="1:200" x14ac:dyDescent="0.2">
      <c r="A142">
        <v>17</v>
      </c>
      <c r="B142">
        <v>1</v>
      </c>
      <c r="C142">
        <f>ROW(SmtRes!A15)</f>
        <v>15</v>
      </c>
      <c r="D142">
        <f>ROW(EtalonRes!A15)</f>
        <v>15</v>
      </c>
      <c r="E142" t="s">
        <v>182</v>
      </c>
      <c r="F142" t="s">
        <v>176</v>
      </c>
      <c r="G142" t="s">
        <v>183</v>
      </c>
      <c r="H142" t="s">
        <v>168</v>
      </c>
      <c r="I142">
        <v>1</v>
      </c>
      <c r="J142">
        <v>0</v>
      </c>
      <c r="O142">
        <f t="shared" si="115"/>
        <v>47</v>
      </c>
      <c r="P142">
        <f t="shared" si="116"/>
        <v>1</v>
      </c>
      <c r="Q142">
        <f t="shared" si="117"/>
        <v>4</v>
      </c>
      <c r="R142">
        <f t="shared" si="118"/>
        <v>0</v>
      </c>
      <c r="S142">
        <f t="shared" si="119"/>
        <v>42</v>
      </c>
      <c r="T142">
        <f t="shared" si="120"/>
        <v>0</v>
      </c>
      <c r="U142">
        <f t="shared" si="121"/>
        <v>3.8381249999999993</v>
      </c>
      <c r="V142">
        <f t="shared" si="122"/>
        <v>0</v>
      </c>
      <c r="W142">
        <f t="shared" si="123"/>
        <v>0</v>
      </c>
      <c r="X142">
        <f t="shared" si="124"/>
        <v>42</v>
      </c>
      <c r="Y142">
        <f t="shared" si="125"/>
        <v>23</v>
      </c>
      <c r="AA142">
        <v>23982063</v>
      </c>
      <c r="AB142">
        <f t="shared" si="126"/>
        <v>47</v>
      </c>
      <c r="AC142">
        <f t="shared" si="127"/>
        <v>1</v>
      </c>
      <c r="AD142">
        <f>ROUND(((ET142*1.15)),0)</f>
        <v>4</v>
      </c>
      <c r="AE142">
        <f>ROUND(((EU142*1.15)),0)</f>
        <v>0</v>
      </c>
      <c r="AF142">
        <f>ROUND((((EV142*1.15)*1.25)),0)</f>
        <v>42</v>
      </c>
      <c r="AG142">
        <f t="shared" si="128"/>
        <v>0</v>
      </c>
      <c r="AH142">
        <f>(((EW142*1.15)*1.25))</f>
        <v>3.8381249999999993</v>
      </c>
      <c r="AI142">
        <f>((EX142*1.15))</f>
        <v>0</v>
      </c>
      <c r="AJ142">
        <f t="shared" si="129"/>
        <v>0</v>
      </c>
      <c r="AK142">
        <v>33.729999999999997</v>
      </c>
      <c r="AL142">
        <v>0.94</v>
      </c>
      <c r="AM142">
        <v>3.58</v>
      </c>
      <c r="AN142">
        <v>0</v>
      </c>
      <c r="AO142">
        <v>29.21</v>
      </c>
      <c r="AP142">
        <v>0</v>
      </c>
      <c r="AQ142">
        <v>2.67</v>
      </c>
      <c r="AR142">
        <v>0</v>
      </c>
      <c r="AS142">
        <v>0</v>
      </c>
      <c r="AT142">
        <v>100</v>
      </c>
      <c r="AU142">
        <v>55</v>
      </c>
      <c r="AV142">
        <v>1</v>
      </c>
      <c r="AW142">
        <v>1</v>
      </c>
      <c r="AZ142">
        <v>1</v>
      </c>
      <c r="BA142">
        <v>1</v>
      </c>
      <c r="BB142">
        <v>1</v>
      </c>
      <c r="BC142">
        <v>1</v>
      </c>
      <c r="BD142" t="s">
        <v>3</v>
      </c>
      <c r="BE142" t="s">
        <v>3</v>
      </c>
      <c r="BF142" t="s">
        <v>3</v>
      </c>
      <c r="BG142" t="s">
        <v>3</v>
      </c>
      <c r="BH142">
        <v>0</v>
      </c>
      <c r="BI142">
        <v>2</v>
      </c>
      <c r="BJ142" t="s">
        <v>178</v>
      </c>
      <c r="BM142">
        <v>110004</v>
      </c>
      <c r="BN142">
        <v>0</v>
      </c>
      <c r="BO142" t="s">
        <v>3</v>
      </c>
      <c r="BP142">
        <v>0</v>
      </c>
      <c r="BQ142">
        <v>3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 t="s">
        <v>3</v>
      </c>
      <c r="BZ142">
        <v>100</v>
      </c>
      <c r="CA142">
        <v>55</v>
      </c>
      <c r="CF142">
        <v>0</v>
      </c>
      <c r="CG142">
        <v>0</v>
      </c>
      <c r="CM142">
        <v>0</v>
      </c>
      <c r="CN142" t="s">
        <v>1705</v>
      </c>
      <c r="CO142">
        <v>0</v>
      </c>
      <c r="CP142">
        <f t="shared" si="130"/>
        <v>47</v>
      </c>
      <c r="CQ142">
        <f t="shared" si="131"/>
        <v>1</v>
      </c>
      <c r="CR142">
        <f t="shared" si="132"/>
        <v>4</v>
      </c>
      <c r="CS142">
        <f t="shared" si="133"/>
        <v>0</v>
      </c>
      <c r="CT142">
        <f t="shared" si="134"/>
        <v>42</v>
      </c>
      <c r="CU142">
        <f t="shared" si="135"/>
        <v>0</v>
      </c>
      <c r="CV142">
        <f t="shared" si="136"/>
        <v>3.8381249999999993</v>
      </c>
      <c r="CW142">
        <f t="shared" si="137"/>
        <v>0</v>
      </c>
      <c r="CX142">
        <f t="shared" si="138"/>
        <v>0</v>
      </c>
      <c r="CY142">
        <f t="shared" si="139"/>
        <v>42</v>
      </c>
      <c r="CZ142">
        <f t="shared" si="140"/>
        <v>23.1</v>
      </c>
      <c r="DC142" t="s">
        <v>3</v>
      </c>
      <c r="DD142" t="s">
        <v>3</v>
      </c>
      <c r="DE142" t="s">
        <v>170</v>
      </c>
      <c r="DF142" t="s">
        <v>170</v>
      </c>
      <c r="DG142" t="s">
        <v>171</v>
      </c>
      <c r="DH142" t="s">
        <v>3</v>
      </c>
      <c r="DI142" t="s">
        <v>171</v>
      </c>
      <c r="DJ142" t="s">
        <v>170</v>
      </c>
      <c r="DK142" t="s">
        <v>3</v>
      </c>
      <c r="DL142" t="s">
        <v>3</v>
      </c>
      <c r="DM142" t="s">
        <v>3</v>
      </c>
      <c r="DN142">
        <v>0</v>
      </c>
      <c r="DO142">
        <v>0</v>
      </c>
      <c r="DP142">
        <v>1</v>
      </c>
      <c r="DQ142">
        <v>1</v>
      </c>
      <c r="DU142">
        <v>1013</v>
      </c>
      <c r="DV142" t="s">
        <v>168</v>
      </c>
      <c r="DW142" t="s">
        <v>168</v>
      </c>
      <c r="DX142">
        <v>1</v>
      </c>
      <c r="EE142">
        <v>20573165</v>
      </c>
      <c r="EF142">
        <v>3</v>
      </c>
      <c r="EG142" t="s">
        <v>164</v>
      </c>
      <c r="EH142">
        <v>0</v>
      </c>
      <c r="EI142" t="s">
        <v>3</v>
      </c>
      <c r="EJ142">
        <v>2</v>
      </c>
      <c r="EK142">
        <v>110004</v>
      </c>
      <c r="EL142" t="s">
        <v>172</v>
      </c>
      <c r="EM142" t="s">
        <v>173</v>
      </c>
      <c r="EO142" t="s">
        <v>174</v>
      </c>
      <c r="EQ142">
        <v>768</v>
      </c>
      <c r="ER142">
        <v>33.729999999999997</v>
      </c>
      <c r="ES142">
        <v>0.94</v>
      </c>
      <c r="ET142">
        <v>3.58</v>
      </c>
      <c r="EU142">
        <v>0</v>
      </c>
      <c r="EV142">
        <v>29.21</v>
      </c>
      <c r="EW142">
        <v>2.67</v>
      </c>
      <c r="EX142">
        <v>0</v>
      </c>
      <c r="EY142">
        <v>0</v>
      </c>
      <c r="EZ142">
        <v>0</v>
      </c>
      <c r="FQ142">
        <v>0</v>
      </c>
      <c r="FR142">
        <f t="shared" si="141"/>
        <v>0</v>
      </c>
      <c r="FS142">
        <v>0</v>
      </c>
      <c r="FX142">
        <v>100</v>
      </c>
      <c r="FY142">
        <v>55</v>
      </c>
      <c r="GA142" t="s">
        <v>3</v>
      </c>
      <c r="GG142">
        <v>2</v>
      </c>
      <c r="GH142">
        <v>-2</v>
      </c>
      <c r="GI142">
        <v>-2</v>
      </c>
      <c r="GJ142">
        <v>0</v>
      </c>
      <c r="GK142">
        <f>ROUND(R142*(R12)/100,0)</f>
        <v>0</v>
      </c>
      <c r="GL142">
        <f t="shared" si="142"/>
        <v>0</v>
      </c>
      <c r="GM142">
        <f t="shared" si="143"/>
        <v>112</v>
      </c>
      <c r="GN142">
        <f t="shared" si="144"/>
        <v>0</v>
      </c>
      <c r="GO142">
        <f t="shared" si="145"/>
        <v>112</v>
      </c>
      <c r="GP142">
        <f t="shared" si="146"/>
        <v>0</v>
      </c>
      <c r="GR142">
        <v>0</v>
      </c>
    </row>
    <row r="143" spans="1:200" x14ac:dyDescent="0.2">
      <c r="A143">
        <v>17</v>
      </c>
      <c r="B143">
        <v>1</v>
      </c>
      <c r="C143">
        <f>ROW(SmtRes!A20)</f>
        <v>20</v>
      </c>
      <c r="D143">
        <f>ROW(EtalonRes!A20)</f>
        <v>20</v>
      </c>
      <c r="E143" t="s">
        <v>184</v>
      </c>
      <c r="F143" t="s">
        <v>176</v>
      </c>
      <c r="G143" t="s">
        <v>185</v>
      </c>
      <c r="H143" t="s">
        <v>168</v>
      </c>
      <c r="I143">
        <v>7</v>
      </c>
      <c r="J143">
        <v>0</v>
      </c>
      <c r="O143">
        <f t="shared" si="115"/>
        <v>385</v>
      </c>
      <c r="P143">
        <f t="shared" si="116"/>
        <v>7</v>
      </c>
      <c r="Q143">
        <f t="shared" si="117"/>
        <v>35</v>
      </c>
      <c r="R143">
        <f t="shared" si="118"/>
        <v>0</v>
      </c>
      <c r="S143">
        <f t="shared" si="119"/>
        <v>343</v>
      </c>
      <c r="T143">
        <f t="shared" si="120"/>
        <v>0</v>
      </c>
      <c r="U143">
        <f t="shared" si="121"/>
        <v>31.539375</v>
      </c>
      <c r="V143">
        <f t="shared" si="122"/>
        <v>0</v>
      </c>
      <c r="W143">
        <f t="shared" si="123"/>
        <v>0</v>
      </c>
      <c r="X143">
        <f t="shared" si="124"/>
        <v>343</v>
      </c>
      <c r="Y143">
        <f t="shared" si="125"/>
        <v>189</v>
      </c>
      <c r="AA143">
        <v>23982063</v>
      </c>
      <c r="AB143">
        <f t="shared" si="126"/>
        <v>55</v>
      </c>
      <c r="AC143">
        <f t="shared" si="127"/>
        <v>1</v>
      </c>
      <c r="AD143">
        <f t="shared" ref="AD143:AE145" si="147">ROUND(((ET143*1.35)),0)</f>
        <v>5</v>
      </c>
      <c r="AE143">
        <f t="shared" si="147"/>
        <v>0</v>
      </c>
      <c r="AF143">
        <f>ROUND((((EV143*1.35)*1.25)),0)</f>
        <v>49</v>
      </c>
      <c r="AG143">
        <f t="shared" si="128"/>
        <v>0</v>
      </c>
      <c r="AH143">
        <f>(((EW143*1.35)*1.25))</f>
        <v>4.5056250000000002</v>
      </c>
      <c r="AI143">
        <f>((EX143*1.35))</f>
        <v>0</v>
      </c>
      <c r="AJ143">
        <f t="shared" si="129"/>
        <v>0</v>
      </c>
      <c r="AK143">
        <v>33.729999999999997</v>
      </c>
      <c r="AL143">
        <v>0.94</v>
      </c>
      <c r="AM143">
        <v>3.58</v>
      </c>
      <c r="AN143">
        <v>0</v>
      </c>
      <c r="AO143">
        <v>29.21</v>
      </c>
      <c r="AP143">
        <v>0</v>
      </c>
      <c r="AQ143">
        <v>2.67</v>
      </c>
      <c r="AR143">
        <v>0</v>
      </c>
      <c r="AS143">
        <v>0</v>
      </c>
      <c r="AT143">
        <v>100</v>
      </c>
      <c r="AU143">
        <v>55</v>
      </c>
      <c r="AV143">
        <v>1</v>
      </c>
      <c r="AW143">
        <v>1</v>
      </c>
      <c r="AZ143">
        <v>1</v>
      </c>
      <c r="BA143">
        <v>1</v>
      </c>
      <c r="BB143">
        <v>1</v>
      </c>
      <c r="BC143">
        <v>1</v>
      </c>
      <c r="BD143" t="s">
        <v>3</v>
      </c>
      <c r="BE143" t="s">
        <v>3</v>
      </c>
      <c r="BF143" t="s">
        <v>3</v>
      </c>
      <c r="BG143" t="s">
        <v>3</v>
      </c>
      <c r="BH143">
        <v>0</v>
      </c>
      <c r="BI143">
        <v>2</v>
      </c>
      <c r="BJ143" t="s">
        <v>178</v>
      </c>
      <c r="BM143">
        <v>110004</v>
      </c>
      <c r="BN143">
        <v>0</v>
      </c>
      <c r="BO143" t="s">
        <v>3</v>
      </c>
      <c r="BP143">
        <v>0</v>
      </c>
      <c r="BQ143">
        <v>3</v>
      </c>
      <c r="BS143">
        <v>1</v>
      </c>
      <c r="BT143">
        <v>1</v>
      </c>
      <c r="BU143">
        <v>1</v>
      </c>
      <c r="BV143">
        <v>1</v>
      </c>
      <c r="BW143">
        <v>1</v>
      </c>
      <c r="BX143">
        <v>1</v>
      </c>
      <c r="BY143" t="s">
        <v>3</v>
      </c>
      <c r="BZ143">
        <v>100</v>
      </c>
      <c r="CA143">
        <v>55</v>
      </c>
      <c r="CF143">
        <v>0</v>
      </c>
      <c r="CG143">
        <v>0</v>
      </c>
      <c r="CM143">
        <v>0</v>
      </c>
      <c r="CN143" t="s">
        <v>1706</v>
      </c>
      <c r="CO143">
        <v>0</v>
      </c>
      <c r="CP143">
        <f t="shared" si="130"/>
        <v>385</v>
      </c>
      <c r="CQ143">
        <f t="shared" si="131"/>
        <v>1</v>
      </c>
      <c r="CR143">
        <f t="shared" si="132"/>
        <v>5</v>
      </c>
      <c r="CS143">
        <f t="shared" si="133"/>
        <v>0</v>
      </c>
      <c r="CT143">
        <f t="shared" si="134"/>
        <v>49</v>
      </c>
      <c r="CU143">
        <f t="shared" si="135"/>
        <v>0</v>
      </c>
      <c r="CV143">
        <f t="shared" si="136"/>
        <v>4.5056250000000002</v>
      </c>
      <c r="CW143">
        <f t="shared" si="137"/>
        <v>0</v>
      </c>
      <c r="CX143">
        <f t="shared" si="138"/>
        <v>0</v>
      </c>
      <c r="CY143">
        <f t="shared" si="139"/>
        <v>343</v>
      </c>
      <c r="CZ143">
        <f t="shared" si="140"/>
        <v>188.65</v>
      </c>
      <c r="DC143" t="s">
        <v>3</v>
      </c>
      <c r="DD143" t="s">
        <v>3</v>
      </c>
      <c r="DE143" t="s">
        <v>179</v>
      </c>
      <c r="DF143" t="s">
        <v>179</v>
      </c>
      <c r="DG143" t="s">
        <v>180</v>
      </c>
      <c r="DH143" t="s">
        <v>3</v>
      </c>
      <c r="DI143" t="s">
        <v>180</v>
      </c>
      <c r="DJ143" t="s">
        <v>179</v>
      </c>
      <c r="DK143" t="s">
        <v>3</v>
      </c>
      <c r="DL143" t="s">
        <v>3</v>
      </c>
      <c r="DM143" t="s">
        <v>3</v>
      </c>
      <c r="DN143">
        <v>0</v>
      </c>
      <c r="DO143">
        <v>0</v>
      </c>
      <c r="DP143">
        <v>1</v>
      </c>
      <c r="DQ143">
        <v>1</v>
      </c>
      <c r="DU143">
        <v>1013</v>
      </c>
      <c r="DV143" t="s">
        <v>168</v>
      </c>
      <c r="DW143" t="s">
        <v>168</v>
      </c>
      <c r="DX143">
        <v>1</v>
      </c>
      <c r="EE143">
        <v>20573165</v>
      </c>
      <c r="EF143">
        <v>3</v>
      </c>
      <c r="EG143" t="s">
        <v>164</v>
      </c>
      <c r="EH143">
        <v>0</v>
      </c>
      <c r="EI143" t="s">
        <v>3</v>
      </c>
      <c r="EJ143">
        <v>2</v>
      </c>
      <c r="EK143">
        <v>110004</v>
      </c>
      <c r="EL143" t="s">
        <v>172</v>
      </c>
      <c r="EM143" t="s">
        <v>173</v>
      </c>
      <c r="EO143" t="s">
        <v>181</v>
      </c>
      <c r="EQ143">
        <v>768</v>
      </c>
      <c r="ER143">
        <v>33.729999999999997</v>
      </c>
      <c r="ES143">
        <v>0.94</v>
      </c>
      <c r="ET143">
        <v>3.58</v>
      </c>
      <c r="EU143">
        <v>0</v>
      </c>
      <c r="EV143">
        <v>29.21</v>
      </c>
      <c r="EW143">
        <v>2.67</v>
      </c>
      <c r="EX143">
        <v>0</v>
      </c>
      <c r="EY143">
        <v>0</v>
      </c>
      <c r="EZ143">
        <v>0</v>
      </c>
      <c r="FQ143">
        <v>0</v>
      </c>
      <c r="FR143">
        <f t="shared" si="141"/>
        <v>0</v>
      </c>
      <c r="FS143">
        <v>0</v>
      </c>
      <c r="FX143">
        <v>100</v>
      </c>
      <c r="FY143">
        <v>55</v>
      </c>
      <c r="GA143" t="s">
        <v>3</v>
      </c>
      <c r="GG143">
        <v>2</v>
      </c>
      <c r="GH143">
        <v>-2</v>
      </c>
      <c r="GI143">
        <v>-2</v>
      </c>
      <c r="GJ143">
        <v>0</v>
      </c>
      <c r="GK143">
        <f>ROUND(R143*(R12)/100,0)</f>
        <v>0</v>
      </c>
      <c r="GL143">
        <f t="shared" si="142"/>
        <v>0</v>
      </c>
      <c r="GM143">
        <f t="shared" si="143"/>
        <v>917</v>
      </c>
      <c r="GN143">
        <f t="shared" si="144"/>
        <v>0</v>
      </c>
      <c r="GO143">
        <f t="shared" si="145"/>
        <v>917</v>
      </c>
      <c r="GP143">
        <f t="shared" si="146"/>
        <v>0</v>
      </c>
      <c r="GR143">
        <v>0</v>
      </c>
    </row>
    <row r="144" spans="1:200" x14ac:dyDescent="0.2">
      <c r="A144">
        <v>17</v>
      </c>
      <c r="B144">
        <v>1</v>
      </c>
      <c r="C144">
        <f>ROW(SmtRes!A22)</f>
        <v>22</v>
      </c>
      <c r="D144">
        <f>ROW(EtalonRes!A22)</f>
        <v>22</v>
      </c>
      <c r="E144" t="s">
        <v>186</v>
      </c>
      <c r="F144" t="s">
        <v>187</v>
      </c>
      <c r="G144" t="s">
        <v>188</v>
      </c>
      <c r="H144" t="s">
        <v>189</v>
      </c>
      <c r="I144">
        <v>27.8</v>
      </c>
      <c r="J144">
        <v>0</v>
      </c>
      <c r="O144">
        <f t="shared" si="115"/>
        <v>1835</v>
      </c>
      <c r="P144">
        <f t="shared" si="116"/>
        <v>28</v>
      </c>
      <c r="Q144">
        <f t="shared" si="117"/>
        <v>0</v>
      </c>
      <c r="R144">
        <f t="shared" si="118"/>
        <v>0</v>
      </c>
      <c r="S144">
        <f t="shared" si="119"/>
        <v>1807</v>
      </c>
      <c r="T144">
        <f t="shared" si="120"/>
        <v>0</v>
      </c>
      <c r="U144">
        <f t="shared" si="121"/>
        <v>187.65</v>
      </c>
      <c r="V144">
        <f t="shared" si="122"/>
        <v>0</v>
      </c>
      <c r="W144">
        <f t="shared" si="123"/>
        <v>0</v>
      </c>
      <c r="X144">
        <f t="shared" si="124"/>
        <v>1446</v>
      </c>
      <c r="Y144">
        <f t="shared" si="125"/>
        <v>1084</v>
      </c>
      <c r="AA144">
        <v>23982063</v>
      </c>
      <c r="AB144">
        <f t="shared" si="126"/>
        <v>66</v>
      </c>
      <c r="AC144">
        <f t="shared" si="127"/>
        <v>1</v>
      </c>
      <c r="AD144">
        <f t="shared" si="147"/>
        <v>0</v>
      </c>
      <c r="AE144">
        <f t="shared" si="147"/>
        <v>0</v>
      </c>
      <c r="AF144">
        <f>ROUND(((EV144*1.35)),0)</f>
        <v>65</v>
      </c>
      <c r="AG144">
        <f t="shared" si="128"/>
        <v>0</v>
      </c>
      <c r="AH144">
        <f>((EW144*1.35))</f>
        <v>6.75</v>
      </c>
      <c r="AI144">
        <f>((EX144*1.35))</f>
        <v>0</v>
      </c>
      <c r="AJ144">
        <f t="shared" si="129"/>
        <v>0</v>
      </c>
      <c r="AK144">
        <v>49.06</v>
      </c>
      <c r="AL144">
        <v>0.96</v>
      </c>
      <c r="AM144">
        <v>0</v>
      </c>
      <c r="AN144">
        <v>0</v>
      </c>
      <c r="AO144">
        <v>48.1</v>
      </c>
      <c r="AP144">
        <v>0</v>
      </c>
      <c r="AQ144">
        <v>5</v>
      </c>
      <c r="AR144">
        <v>0</v>
      </c>
      <c r="AS144">
        <v>0</v>
      </c>
      <c r="AT144">
        <v>80</v>
      </c>
      <c r="AU144">
        <v>60</v>
      </c>
      <c r="AV144">
        <v>1</v>
      </c>
      <c r="AW144">
        <v>1</v>
      </c>
      <c r="AZ144">
        <v>1</v>
      </c>
      <c r="BA144">
        <v>1</v>
      </c>
      <c r="BB144">
        <v>1</v>
      </c>
      <c r="BC144">
        <v>1</v>
      </c>
      <c r="BD144" t="s">
        <v>3</v>
      </c>
      <c r="BE144" t="s">
        <v>3</v>
      </c>
      <c r="BF144" t="s">
        <v>3</v>
      </c>
      <c r="BG144" t="s">
        <v>3</v>
      </c>
      <c r="BH144">
        <v>0</v>
      </c>
      <c r="BI144">
        <v>2</v>
      </c>
      <c r="BJ144" t="s">
        <v>190</v>
      </c>
      <c r="BM144">
        <v>110001</v>
      </c>
      <c r="BN144">
        <v>0</v>
      </c>
      <c r="BO144" t="s">
        <v>3</v>
      </c>
      <c r="BP144">
        <v>0</v>
      </c>
      <c r="BQ144">
        <v>3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1</v>
      </c>
      <c r="BY144" t="s">
        <v>3</v>
      </c>
      <c r="BZ144">
        <v>80</v>
      </c>
      <c r="CA144">
        <v>60</v>
      </c>
      <c r="CF144">
        <v>0</v>
      </c>
      <c r="CG144">
        <v>0</v>
      </c>
      <c r="CM144">
        <v>0</v>
      </c>
      <c r="CN144" t="s">
        <v>1707</v>
      </c>
      <c r="CO144">
        <v>0</v>
      </c>
      <c r="CP144">
        <f t="shared" si="130"/>
        <v>1835</v>
      </c>
      <c r="CQ144">
        <f t="shared" si="131"/>
        <v>1</v>
      </c>
      <c r="CR144">
        <f t="shared" si="132"/>
        <v>0</v>
      </c>
      <c r="CS144">
        <f t="shared" si="133"/>
        <v>0</v>
      </c>
      <c r="CT144">
        <f t="shared" si="134"/>
        <v>65</v>
      </c>
      <c r="CU144">
        <f t="shared" si="135"/>
        <v>0</v>
      </c>
      <c r="CV144">
        <f t="shared" si="136"/>
        <v>6.75</v>
      </c>
      <c r="CW144">
        <f t="shared" si="137"/>
        <v>0</v>
      </c>
      <c r="CX144">
        <f t="shared" si="138"/>
        <v>0</v>
      </c>
      <c r="CY144">
        <f t="shared" si="139"/>
        <v>1445.6</v>
      </c>
      <c r="CZ144">
        <f t="shared" si="140"/>
        <v>1084.2</v>
      </c>
      <c r="DC144" t="s">
        <v>3</v>
      </c>
      <c r="DD144" t="s">
        <v>3</v>
      </c>
      <c r="DE144" t="s">
        <v>179</v>
      </c>
      <c r="DF144" t="s">
        <v>179</v>
      </c>
      <c r="DG144" t="s">
        <v>179</v>
      </c>
      <c r="DH144" t="s">
        <v>3</v>
      </c>
      <c r="DI144" t="s">
        <v>179</v>
      </c>
      <c r="DJ144" t="s">
        <v>179</v>
      </c>
      <c r="DK144" t="s">
        <v>3</v>
      </c>
      <c r="DL144" t="s">
        <v>3</v>
      </c>
      <c r="DM144" t="s">
        <v>3</v>
      </c>
      <c r="DN144">
        <v>0</v>
      </c>
      <c r="DO144">
        <v>0</v>
      </c>
      <c r="DP144">
        <v>1</v>
      </c>
      <c r="DQ144">
        <v>1</v>
      </c>
      <c r="DU144">
        <v>1010</v>
      </c>
      <c r="DV144" t="s">
        <v>189</v>
      </c>
      <c r="DW144" t="s">
        <v>191</v>
      </c>
      <c r="DX144">
        <v>10</v>
      </c>
      <c r="EE144">
        <v>20573163</v>
      </c>
      <c r="EF144">
        <v>3</v>
      </c>
      <c r="EG144" t="s">
        <v>164</v>
      </c>
      <c r="EH144">
        <v>0</v>
      </c>
      <c r="EI144" t="s">
        <v>3</v>
      </c>
      <c r="EJ144">
        <v>2</v>
      </c>
      <c r="EK144">
        <v>110001</v>
      </c>
      <c r="EL144" t="s">
        <v>192</v>
      </c>
      <c r="EM144" t="s">
        <v>173</v>
      </c>
      <c r="EO144" t="s">
        <v>193</v>
      </c>
      <c r="EQ144">
        <v>768</v>
      </c>
      <c r="ER144">
        <v>49.06</v>
      </c>
      <c r="ES144">
        <v>0.96</v>
      </c>
      <c r="ET144">
        <v>0</v>
      </c>
      <c r="EU144">
        <v>0</v>
      </c>
      <c r="EV144">
        <v>48.1</v>
      </c>
      <c r="EW144">
        <v>5</v>
      </c>
      <c r="EX144">
        <v>0</v>
      </c>
      <c r="EY144">
        <v>0</v>
      </c>
      <c r="EZ144">
        <v>0</v>
      </c>
      <c r="FQ144">
        <v>0</v>
      </c>
      <c r="FR144">
        <f t="shared" si="141"/>
        <v>0</v>
      </c>
      <c r="FS144">
        <v>0</v>
      </c>
      <c r="FX144">
        <v>80</v>
      </c>
      <c r="FY144">
        <v>60</v>
      </c>
      <c r="GA144" t="s">
        <v>3</v>
      </c>
      <c r="GG144">
        <v>2</v>
      </c>
      <c r="GH144">
        <v>1</v>
      </c>
      <c r="GI144">
        <v>-2</v>
      </c>
      <c r="GJ144">
        <v>0</v>
      </c>
      <c r="GK144">
        <f>ROUND(R144*(R12)/100,0)</f>
        <v>0</v>
      </c>
      <c r="GL144">
        <f t="shared" si="142"/>
        <v>0</v>
      </c>
      <c r="GM144">
        <f t="shared" si="143"/>
        <v>4365</v>
      </c>
      <c r="GN144">
        <f t="shared" si="144"/>
        <v>0</v>
      </c>
      <c r="GO144">
        <f t="shared" si="145"/>
        <v>4365</v>
      </c>
      <c r="GP144">
        <f t="shared" si="146"/>
        <v>0</v>
      </c>
      <c r="GR144">
        <v>0</v>
      </c>
    </row>
    <row r="145" spans="1:200" x14ac:dyDescent="0.2">
      <c r="A145">
        <v>17</v>
      </c>
      <c r="B145">
        <v>1</v>
      </c>
      <c r="C145">
        <f>ROW(SmtRes!A38)</f>
        <v>38</v>
      </c>
      <c r="D145">
        <f>ROW(EtalonRes!A39)</f>
        <v>39</v>
      </c>
      <c r="E145" t="s">
        <v>194</v>
      </c>
      <c r="F145" t="s">
        <v>195</v>
      </c>
      <c r="G145" t="s">
        <v>196</v>
      </c>
      <c r="H145" t="s">
        <v>168</v>
      </c>
      <c r="I145">
        <v>7</v>
      </c>
      <c r="J145">
        <v>0</v>
      </c>
      <c r="O145">
        <f t="shared" si="115"/>
        <v>1764</v>
      </c>
      <c r="P145">
        <f t="shared" si="116"/>
        <v>336</v>
      </c>
      <c r="Q145">
        <f t="shared" si="117"/>
        <v>371</v>
      </c>
      <c r="R145">
        <f t="shared" si="118"/>
        <v>42</v>
      </c>
      <c r="S145">
        <f t="shared" si="119"/>
        <v>1057</v>
      </c>
      <c r="T145">
        <f t="shared" si="120"/>
        <v>0</v>
      </c>
      <c r="U145">
        <f t="shared" si="121"/>
        <v>95.444999999999993</v>
      </c>
      <c r="V145">
        <f t="shared" si="122"/>
        <v>4.1580000000000004</v>
      </c>
      <c r="W145">
        <f t="shared" si="123"/>
        <v>0</v>
      </c>
      <c r="X145">
        <f t="shared" si="124"/>
        <v>879</v>
      </c>
      <c r="Y145">
        <f t="shared" si="125"/>
        <v>659</v>
      </c>
      <c r="AA145">
        <v>23982063</v>
      </c>
      <c r="AB145">
        <f t="shared" si="126"/>
        <v>252</v>
      </c>
      <c r="AC145">
        <f t="shared" si="127"/>
        <v>48</v>
      </c>
      <c r="AD145">
        <f t="shared" si="147"/>
        <v>53</v>
      </c>
      <c r="AE145">
        <f t="shared" si="147"/>
        <v>6</v>
      </c>
      <c r="AF145">
        <f>ROUND(((EV145*1.35)),0)</f>
        <v>151</v>
      </c>
      <c r="AG145">
        <f t="shared" si="128"/>
        <v>0</v>
      </c>
      <c r="AH145">
        <f>((EW145*1.35))</f>
        <v>13.635</v>
      </c>
      <c r="AI145">
        <f>((EX145*1.35))</f>
        <v>0.59400000000000008</v>
      </c>
      <c r="AJ145">
        <f t="shared" si="129"/>
        <v>0</v>
      </c>
      <c r="AK145">
        <v>199.93</v>
      </c>
      <c r="AL145">
        <v>48.32</v>
      </c>
      <c r="AM145">
        <v>39.6</v>
      </c>
      <c r="AN145">
        <v>4.43</v>
      </c>
      <c r="AO145">
        <v>112.01</v>
      </c>
      <c r="AP145">
        <v>0</v>
      </c>
      <c r="AQ145">
        <v>10.1</v>
      </c>
      <c r="AR145">
        <v>0.44</v>
      </c>
      <c r="AS145">
        <v>0</v>
      </c>
      <c r="AT145">
        <v>80</v>
      </c>
      <c r="AU145">
        <v>60</v>
      </c>
      <c r="AV145">
        <v>1</v>
      </c>
      <c r="AW145">
        <v>1</v>
      </c>
      <c r="AZ145">
        <v>1</v>
      </c>
      <c r="BA145">
        <v>1</v>
      </c>
      <c r="BB145">
        <v>1</v>
      </c>
      <c r="BC145">
        <v>1</v>
      </c>
      <c r="BD145" t="s">
        <v>3</v>
      </c>
      <c r="BE145" t="s">
        <v>3</v>
      </c>
      <c r="BF145" t="s">
        <v>3</v>
      </c>
      <c r="BG145" t="s">
        <v>3</v>
      </c>
      <c r="BH145">
        <v>0</v>
      </c>
      <c r="BI145">
        <v>2</v>
      </c>
      <c r="BJ145" t="s">
        <v>197</v>
      </c>
      <c r="BM145">
        <v>110001</v>
      </c>
      <c r="BN145">
        <v>0</v>
      </c>
      <c r="BO145" t="s">
        <v>3</v>
      </c>
      <c r="BP145">
        <v>0</v>
      </c>
      <c r="BQ145">
        <v>3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 t="s">
        <v>3</v>
      </c>
      <c r="BZ145">
        <v>80</v>
      </c>
      <c r="CA145">
        <v>60</v>
      </c>
      <c r="CF145">
        <v>0</v>
      </c>
      <c r="CG145">
        <v>0</v>
      </c>
      <c r="CM145">
        <v>0</v>
      </c>
      <c r="CN145" t="s">
        <v>1707</v>
      </c>
      <c r="CO145">
        <v>0</v>
      </c>
      <c r="CP145">
        <f t="shared" si="130"/>
        <v>1764</v>
      </c>
      <c r="CQ145">
        <f t="shared" si="131"/>
        <v>48</v>
      </c>
      <c r="CR145">
        <f t="shared" si="132"/>
        <v>53</v>
      </c>
      <c r="CS145">
        <f t="shared" si="133"/>
        <v>6</v>
      </c>
      <c r="CT145">
        <f t="shared" si="134"/>
        <v>151</v>
      </c>
      <c r="CU145">
        <f t="shared" si="135"/>
        <v>0</v>
      </c>
      <c r="CV145">
        <f t="shared" si="136"/>
        <v>13.635</v>
      </c>
      <c r="CW145">
        <f t="shared" si="137"/>
        <v>0.59400000000000008</v>
      </c>
      <c r="CX145">
        <f t="shared" si="138"/>
        <v>0</v>
      </c>
      <c r="CY145">
        <f t="shared" si="139"/>
        <v>879.2</v>
      </c>
      <c r="CZ145">
        <f t="shared" si="140"/>
        <v>659.4</v>
      </c>
      <c r="DC145" t="s">
        <v>3</v>
      </c>
      <c r="DD145" t="s">
        <v>3</v>
      </c>
      <c r="DE145" t="s">
        <v>179</v>
      </c>
      <c r="DF145" t="s">
        <v>179</v>
      </c>
      <c r="DG145" t="s">
        <v>179</v>
      </c>
      <c r="DH145" t="s">
        <v>3</v>
      </c>
      <c r="DI145" t="s">
        <v>179</v>
      </c>
      <c r="DJ145" t="s">
        <v>179</v>
      </c>
      <c r="DK145" t="s">
        <v>3</v>
      </c>
      <c r="DL145" t="s">
        <v>3</v>
      </c>
      <c r="DM145" t="s">
        <v>3</v>
      </c>
      <c r="DN145">
        <v>0</v>
      </c>
      <c r="DO145">
        <v>0</v>
      </c>
      <c r="DP145">
        <v>1</v>
      </c>
      <c r="DQ145">
        <v>1</v>
      </c>
      <c r="DU145">
        <v>1013</v>
      </c>
      <c r="DV145" t="s">
        <v>168</v>
      </c>
      <c r="DW145" t="s">
        <v>168</v>
      </c>
      <c r="DX145">
        <v>1</v>
      </c>
      <c r="EE145">
        <v>20573163</v>
      </c>
      <c r="EF145">
        <v>3</v>
      </c>
      <c r="EG145" t="s">
        <v>164</v>
      </c>
      <c r="EH145">
        <v>0</v>
      </c>
      <c r="EI145" t="s">
        <v>3</v>
      </c>
      <c r="EJ145">
        <v>2</v>
      </c>
      <c r="EK145">
        <v>110001</v>
      </c>
      <c r="EL145" t="s">
        <v>192</v>
      </c>
      <c r="EM145" t="s">
        <v>173</v>
      </c>
      <c r="EO145" t="s">
        <v>193</v>
      </c>
      <c r="EQ145">
        <v>768</v>
      </c>
      <c r="ER145">
        <v>199.93</v>
      </c>
      <c r="ES145">
        <v>48.32</v>
      </c>
      <c r="ET145">
        <v>39.6</v>
      </c>
      <c r="EU145">
        <v>4.43</v>
      </c>
      <c r="EV145">
        <v>112.01</v>
      </c>
      <c r="EW145">
        <v>10.1</v>
      </c>
      <c r="EX145">
        <v>0.44</v>
      </c>
      <c r="EY145">
        <v>0</v>
      </c>
      <c r="EZ145">
        <v>0</v>
      </c>
      <c r="FQ145">
        <v>0</v>
      </c>
      <c r="FR145">
        <f t="shared" si="141"/>
        <v>0</v>
      </c>
      <c r="FS145">
        <v>0</v>
      </c>
      <c r="FX145">
        <v>80</v>
      </c>
      <c r="FY145">
        <v>60</v>
      </c>
      <c r="GA145" t="s">
        <v>3</v>
      </c>
      <c r="GG145">
        <v>2</v>
      </c>
      <c r="GH145">
        <v>1</v>
      </c>
      <c r="GI145">
        <v>-2</v>
      </c>
      <c r="GJ145">
        <v>0</v>
      </c>
      <c r="GK145">
        <f>ROUND(R145*(R12)/100,0)</f>
        <v>0</v>
      </c>
      <c r="GL145">
        <f t="shared" si="142"/>
        <v>0</v>
      </c>
      <c r="GM145">
        <f t="shared" si="143"/>
        <v>3302</v>
      </c>
      <c r="GN145">
        <f t="shared" si="144"/>
        <v>0</v>
      </c>
      <c r="GO145">
        <f t="shared" si="145"/>
        <v>3302</v>
      </c>
      <c r="GP145">
        <f t="shared" si="146"/>
        <v>0</v>
      </c>
      <c r="GR145">
        <v>0</v>
      </c>
    </row>
    <row r="146" spans="1:200" x14ac:dyDescent="0.2">
      <c r="A146">
        <v>17</v>
      </c>
      <c r="B146">
        <v>1</v>
      </c>
      <c r="C146">
        <f>ROW(SmtRes!A48)</f>
        <v>48</v>
      </c>
      <c r="D146">
        <f>ROW(EtalonRes!A49)</f>
        <v>49</v>
      </c>
      <c r="E146" t="s">
        <v>198</v>
      </c>
      <c r="F146" t="s">
        <v>199</v>
      </c>
      <c r="G146" t="s">
        <v>200</v>
      </c>
      <c r="H146" t="s">
        <v>168</v>
      </c>
      <c r="I146">
        <v>33</v>
      </c>
      <c r="J146">
        <v>0</v>
      </c>
      <c r="O146">
        <f t="shared" si="115"/>
        <v>6369</v>
      </c>
      <c r="P146">
        <f t="shared" si="116"/>
        <v>1650</v>
      </c>
      <c r="Q146">
        <f t="shared" si="117"/>
        <v>3795</v>
      </c>
      <c r="R146">
        <f t="shared" si="118"/>
        <v>363</v>
      </c>
      <c r="S146">
        <f t="shared" si="119"/>
        <v>924</v>
      </c>
      <c r="T146">
        <f t="shared" si="120"/>
        <v>0</v>
      </c>
      <c r="U146">
        <f t="shared" si="121"/>
        <v>88.70812500000001</v>
      </c>
      <c r="V146">
        <f t="shared" si="122"/>
        <v>26.185499999999998</v>
      </c>
      <c r="W146">
        <f t="shared" si="123"/>
        <v>0</v>
      </c>
      <c r="X146">
        <f t="shared" si="124"/>
        <v>1223</v>
      </c>
      <c r="Y146">
        <f t="shared" si="125"/>
        <v>837</v>
      </c>
      <c r="AA146">
        <v>23982063</v>
      </c>
      <c r="AB146">
        <f t="shared" si="126"/>
        <v>193</v>
      </c>
      <c r="AC146">
        <f t="shared" si="127"/>
        <v>50</v>
      </c>
      <c r="AD146">
        <f>ROUND(((ET146*1.15)),0)</f>
        <v>115</v>
      </c>
      <c r="AE146">
        <f>ROUND(((EU146*1.15)),0)</f>
        <v>11</v>
      </c>
      <c r="AF146">
        <f>ROUND((((EV146*1.15)*1.25)),0)</f>
        <v>28</v>
      </c>
      <c r="AG146">
        <f t="shared" si="128"/>
        <v>0</v>
      </c>
      <c r="AH146">
        <f>(((EW146*1.15)*1.25))</f>
        <v>2.6881250000000003</v>
      </c>
      <c r="AI146">
        <f>((EX146*1.15))</f>
        <v>0.79349999999999987</v>
      </c>
      <c r="AJ146">
        <f t="shared" si="129"/>
        <v>0</v>
      </c>
      <c r="AK146">
        <v>169.25</v>
      </c>
      <c r="AL146">
        <v>49.56</v>
      </c>
      <c r="AM146">
        <v>100.05</v>
      </c>
      <c r="AN146">
        <v>9.32</v>
      </c>
      <c r="AO146">
        <v>19.64</v>
      </c>
      <c r="AP146">
        <v>0</v>
      </c>
      <c r="AQ146">
        <v>1.87</v>
      </c>
      <c r="AR146">
        <v>0.69</v>
      </c>
      <c r="AS146">
        <v>0</v>
      </c>
      <c r="AT146">
        <v>95</v>
      </c>
      <c r="AU146">
        <v>65</v>
      </c>
      <c r="AV146">
        <v>1</v>
      </c>
      <c r="AW146">
        <v>1</v>
      </c>
      <c r="AZ146">
        <v>1</v>
      </c>
      <c r="BA146">
        <v>1</v>
      </c>
      <c r="BB146">
        <v>1</v>
      </c>
      <c r="BC146">
        <v>1</v>
      </c>
      <c r="BD146" t="s">
        <v>3</v>
      </c>
      <c r="BE146" t="s">
        <v>3</v>
      </c>
      <c r="BF146" t="s">
        <v>3</v>
      </c>
      <c r="BG146" t="s">
        <v>3</v>
      </c>
      <c r="BH146">
        <v>0</v>
      </c>
      <c r="BI146">
        <v>2</v>
      </c>
      <c r="BJ146" t="s">
        <v>201</v>
      </c>
      <c r="BM146">
        <v>108001</v>
      </c>
      <c r="BN146">
        <v>0</v>
      </c>
      <c r="BO146" t="s">
        <v>3</v>
      </c>
      <c r="BP146">
        <v>0</v>
      </c>
      <c r="BQ146">
        <v>3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3</v>
      </c>
      <c r="BZ146">
        <v>95</v>
      </c>
      <c r="CA146">
        <v>65</v>
      </c>
      <c r="CF146">
        <v>0</v>
      </c>
      <c r="CG146">
        <v>0</v>
      </c>
      <c r="CM146">
        <v>0</v>
      </c>
      <c r="CN146" t="s">
        <v>1705</v>
      </c>
      <c r="CO146">
        <v>0</v>
      </c>
      <c r="CP146">
        <f t="shared" si="130"/>
        <v>6369</v>
      </c>
      <c r="CQ146">
        <f t="shared" si="131"/>
        <v>50</v>
      </c>
      <c r="CR146">
        <f t="shared" si="132"/>
        <v>115</v>
      </c>
      <c r="CS146">
        <f t="shared" si="133"/>
        <v>11</v>
      </c>
      <c r="CT146">
        <f t="shared" si="134"/>
        <v>28</v>
      </c>
      <c r="CU146">
        <f t="shared" si="135"/>
        <v>0</v>
      </c>
      <c r="CV146">
        <f t="shared" si="136"/>
        <v>2.6881250000000003</v>
      </c>
      <c r="CW146">
        <f t="shared" si="137"/>
        <v>0.79349999999999987</v>
      </c>
      <c r="CX146">
        <f t="shared" si="138"/>
        <v>0</v>
      </c>
      <c r="CY146">
        <f t="shared" si="139"/>
        <v>1222.6500000000001</v>
      </c>
      <c r="CZ146">
        <f t="shared" si="140"/>
        <v>836.55</v>
      </c>
      <c r="DC146" t="s">
        <v>3</v>
      </c>
      <c r="DD146" t="s">
        <v>3</v>
      </c>
      <c r="DE146" t="s">
        <v>170</v>
      </c>
      <c r="DF146" t="s">
        <v>170</v>
      </c>
      <c r="DG146" t="s">
        <v>171</v>
      </c>
      <c r="DH146" t="s">
        <v>3</v>
      </c>
      <c r="DI146" t="s">
        <v>171</v>
      </c>
      <c r="DJ146" t="s">
        <v>170</v>
      </c>
      <c r="DK146" t="s">
        <v>3</v>
      </c>
      <c r="DL146" t="s">
        <v>3</v>
      </c>
      <c r="DM146" t="s">
        <v>3</v>
      </c>
      <c r="DN146">
        <v>0</v>
      </c>
      <c r="DO146">
        <v>0</v>
      </c>
      <c r="DP146">
        <v>1</v>
      </c>
      <c r="DQ146">
        <v>1</v>
      </c>
      <c r="DU146">
        <v>1013</v>
      </c>
      <c r="DV146" t="s">
        <v>168</v>
      </c>
      <c r="DW146" t="s">
        <v>168</v>
      </c>
      <c r="DX146">
        <v>1</v>
      </c>
      <c r="EE146">
        <v>20573159</v>
      </c>
      <c r="EF146">
        <v>3</v>
      </c>
      <c r="EG146" t="s">
        <v>164</v>
      </c>
      <c r="EH146">
        <v>0</v>
      </c>
      <c r="EI146" t="s">
        <v>3</v>
      </c>
      <c r="EJ146">
        <v>2</v>
      </c>
      <c r="EK146">
        <v>108001</v>
      </c>
      <c r="EL146" t="s">
        <v>202</v>
      </c>
      <c r="EM146" t="s">
        <v>203</v>
      </c>
      <c r="EO146" t="s">
        <v>174</v>
      </c>
      <c r="EQ146">
        <v>768</v>
      </c>
      <c r="ER146">
        <v>169.25</v>
      </c>
      <c r="ES146">
        <v>49.56</v>
      </c>
      <c r="ET146">
        <v>100.05</v>
      </c>
      <c r="EU146">
        <v>9.32</v>
      </c>
      <c r="EV146">
        <v>19.64</v>
      </c>
      <c r="EW146">
        <v>1.87</v>
      </c>
      <c r="EX146">
        <v>0.69</v>
      </c>
      <c r="EY146">
        <v>0</v>
      </c>
      <c r="EZ146">
        <v>0</v>
      </c>
      <c r="FQ146">
        <v>0</v>
      </c>
      <c r="FR146">
        <f t="shared" si="141"/>
        <v>0</v>
      </c>
      <c r="FS146">
        <v>0</v>
      </c>
      <c r="FX146">
        <v>95</v>
      </c>
      <c r="FY146">
        <v>65</v>
      </c>
      <c r="GA146" t="s">
        <v>3</v>
      </c>
      <c r="GG146">
        <v>2</v>
      </c>
      <c r="GH146">
        <v>1</v>
      </c>
      <c r="GI146">
        <v>-2</v>
      </c>
      <c r="GJ146">
        <v>0</v>
      </c>
      <c r="GK146">
        <f>ROUND(R146*(R12)/100,0)</f>
        <v>0</v>
      </c>
      <c r="GL146">
        <f t="shared" si="142"/>
        <v>0</v>
      </c>
      <c r="GM146">
        <f t="shared" si="143"/>
        <v>8429</v>
      </c>
      <c r="GN146">
        <f t="shared" si="144"/>
        <v>0</v>
      </c>
      <c r="GO146">
        <f t="shared" si="145"/>
        <v>8429</v>
      </c>
      <c r="GP146">
        <f t="shared" si="146"/>
        <v>0</v>
      </c>
      <c r="GR146">
        <v>0</v>
      </c>
    </row>
    <row r="147" spans="1:200" x14ac:dyDescent="0.2">
      <c r="A147">
        <v>17</v>
      </c>
      <c r="B147">
        <v>1</v>
      </c>
      <c r="C147">
        <f>ROW(SmtRes!A64)</f>
        <v>64</v>
      </c>
      <c r="D147">
        <f>ROW(EtalonRes!A66)</f>
        <v>66</v>
      </c>
      <c r="E147" t="s">
        <v>204</v>
      </c>
      <c r="F147" t="s">
        <v>195</v>
      </c>
      <c r="G147" t="s">
        <v>205</v>
      </c>
      <c r="H147" t="s">
        <v>168</v>
      </c>
      <c r="I147">
        <v>33</v>
      </c>
      <c r="J147">
        <v>0</v>
      </c>
      <c r="O147">
        <f t="shared" si="115"/>
        <v>8316</v>
      </c>
      <c r="P147">
        <f t="shared" si="116"/>
        <v>1584</v>
      </c>
      <c r="Q147">
        <f t="shared" si="117"/>
        <v>1749</v>
      </c>
      <c r="R147">
        <f t="shared" si="118"/>
        <v>198</v>
      </c>
      <c r="S147">
        <f t="shared" si="119"/>
        <v>4983</v>
      </c>
      <c r="T147">
        <f t="shared" si="120"/>
        <v>0</v>
      </c>
      <c r="U147">
        <f t="shared" si="121"/>
        <v>449.95499999999998</v>
      </c>
      <c r="V147">
        <f t="shared" si="122"/>
        <v>19.602000000000004</v>
      </c>
      <c r="W147">
        <f t="shared" si="123"/>
        <v>0</v>
      </c>
      <c r="X147">
        <f t="shared" si="124"/>
        <v>4145</v>
      </c>
      <c r="Y147">
        <f t="shared" si="125"/>
        <v>3109</v>
      </c>
      <c r="AA147">
        <v>23982063</v>
      </c>
      <c r="AB147">
        <f t="shared" si="126"/>
        <v>252</v>
      </c>
      <c r="AC147">
        <f t="shared" si="127"/>
        <v>48</v>
      </c>
      <c r="AD147">
        <f t="shared" ref="AD147:AD178" si="148">ROUND(((ET147*1.35)),0)</f>
        <v>53</v>
      </c>
      <c r="AE147">
        <f t="shared" ref="AE147:AE178" si="149">ROUND(((EU147*1.35)),0)</f>
        <v>6</v>
      </c>
      <c r="AF147">
        <f t="shared" ref="AF147:AF178" si="150">ROUND(((EV147*1.35)),0)</f>
        <v>151</v>
      </c>
      <c r="AG147">
        <f t="shared" si="128"/>
        <v>0</v>
      </c>
      <c r="AH147">
        <f t="shared" ref="AH147:AH178" si="151">((EW147*1.35))</f>
        <v>13.635</v>
      </c>
      <c r="AI147">
        <f t="shared" ref="AI147:AI178" si="152">((EX147*1.35))</f>
        <v>0.59400000000000008</v>
      </c>
      <c r="AJ147">
        <f t="shared" si="129"/>
        <v>0</v>
      </c>
      <c r="AK147">
        <v>199.93</v>
      </c>
      <c r="AL147">
        <v>48.32</v>
      </c>
      <c r="AM147">
        <v>39.6</v>
      </c>
      <c r="AN147">
        <v>4.43</v>
      </c>
      <c r="AO147">
        <v>112.01</v>
      </c>
      <c r="AP147">
        <v>0</v>
      </c>
      <c r="AQ147">
        <v>10.1</v>
      </c>
      <c r="AR147">
        <v>0.44</v>
      </c>
      <c r="AS147">
        <v>0</v>
      </c>
      <c r="AT147">
        <v>80</v>
      </c>
      <c r="AU147">
        <v>60</v>
      </c>
      <c r="AV147">
        <v>1</v>
      </c>
      <c r="AW147">
        <v>1</v>
      </c>
      <c r="AZ147">
        <v>1</v>
      </c>
      <c r="BA147">
        <v>1</v>
      </c>
      <c r="BB147">
        <v>1</v>
      </c>
      <c r="BC147">
        <v>1</v>
      </c>
      <c r="BD147" t="s">
        <v>3</v>
      </c>
      <c r="BE147" t="s">
        <v>3</v>
      </c>
      <c r="BF147" t="s">
        <v>3</v>
      </c>
      <c r="BG147" t="s">
        <v>3</v>
      </c>
      <c r="BH147">
        <v>0</v>
      </c>
      <c r="BI147">
        <v>2</v>
      </c>
      <c r="BJ147" t="s">
        <v>197</v>
      </c>
      <c r="BM147">
        <v>110001</v>
      </c>
      <c r="BN147">
        <v>0</v>
      </c>
      <c r="BO147" t="s">
        <v>3</v>
      </c>
      <c r="BP147">
        <v>0</v>
      </c>
      <c r="BQ147">
        <v>3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1</v>
      </c>
      <c r="BY147" t="s">
        <v>3</v>
      </c>
      <c r="BZ147">
        <v>80</v>
      </c>
      <c r="CA147">
        <v>60</v>
      </c>
      <c r="CF147">
        <v>0</v>
      </c>
      <c r="CG147">
        <v>0</v>
      </c>
      <c r="CM147">
        <v>0</v>
      </c>
      <c r="CN147" t="s">
        <v>1707</v>
      </c>
      <c r="CO147">
        <v>0</v>
      </c>
      <c r="CP147">
        <f t="shared" si="130"/>
        <v>8316</v>
      </c>
      <c r="CQ147">
        <f t="shared" si="131"/>
        <v>48</v>
      </c>
      <c r="CR147">
        <f t="shared" si="132"/>
        <v>53</v>
      </c>
      <c r="CS147">
        <f t="shared" si="133"/>
        <v>6</v>
      </c>
      <c r="CT147">
        <f t="shared" si="134"/>
        <v>151</v>
      </c>
      <c r="CU147">
        <f t="shared" si="135"/>
        <v>0</v>
      </c>
      <c r="CV147">
        <f t="shared" si="136"/>
        <v>13.635</v>
      </c>
      <c r="CW147">
        <f t="shared" si="137"/>
        <v>0.59400000000000008</v>
      </c>
      <c r="CX147">
        <f t="shared" si="138"/>
        <v>0</v>
      </c>
      <c r="CY147">
        <f t="shared" si="139"/>
        <v>4144.8</v>
      </c>
      <c r="CZ147">
        <f t="shared" si="140"/>
        <v>3108.6</v>
      </c>
      <c r="DC147" t="s">
        <v>3</v>
      </c>
      <c r="DD147" t="s">
        <v>3</v>
      </c>
      <c r="DE147" t="s">
        <v>179</v>
      </c>
      <c r="DF147" t="s">
        <v>179</v>
      </c>
      <c r="DG147" t="s">
        <v>179</v>
      </c>
      <c r="DH147" t="s">
        <v>3</v>
      </c>
      <c r="DI147" t="s">
        <v>179</v>
      </c>
      <c r="DJ147" t="s">
        <v>179</v>
      </c>
      <c r="DK147" t="s">
        <v>3</v>
      </c>
      <c r="DL147" t="s">
        <v>3</v>
      </c>
      <c r="DM147" t="s">
        <v>3</v>
      </c>
      <c r="DN147">
        <v>0</v>
      </c>
      <c r="DO147">
        <v>0</v>
      </c>
      <c r="DP147">
        <v>1</v>
      </c>
      <c r="DQ147">
        <v>1</v>
      </c>
      <c r="DU147">
        <v>1013</v>
      </c>
      <c r="DV147" t="s">
        <v>168</v>
      </c>
      <c r="DW147" t="s">
        <v>168</v>
      </c>
      <c r="DX147">
        <v>1</v>
      </c>
      <c r="EE147">
        <v>20573163</v>
      </c>
      <c r="EF147">
        <v>3</v>
      </c>
      <c r="EG147" t="s">
        <v>164</v>
      </c>
      <c r="EH147">
        <v>0</v>
      </c>
      <c r="EI147" t="s">
        <v>3</v>
      </c>
      <c r="EJ147">
        <v>2</v>
      </c>
      <c r="EK147">
        <v>110001</v>
      </c>
      <c r="EL147" t="s">
        <v>192</v>
      </c>
      <c r="EM147" t="s">
        <v>173</v>
      </c>
      <c r="EO147" t="s">
        <v>193</v>
      </c>
      <c r="EQ147">
        <v>768</v>
      </c>
      <c r="ER147">
        <v>199.93</v>
      </c>
      <c r="ES147">
        <v>48.32</v>
      </c>
      <c r="ET147">
        <v>39.6</v>
      </c>
      <c r="EU147">
        <v>4.43</v>
      </c>
      <c r="EV147">
        <v>112.01</v>
      </c>
      <c r="EW147">
        <v>10.1</v>
      </c>
      <c r="EX147">
        <v>0.44</v>
      </c>
      <c r="EY147">
        <v>0</v>
      </c>
      <c r="EZ147">
        <v>0</v>
      </c>
      <c r="FQ147">
        <v>0</v>
      </c>
      <c r="FR147">
        <f t="shared" si="141"/>
        <v>0</v>
      </c>
      <c r="FS147">
        <v>0</v>
      </c>
      <c r="FX147">
        <v>80</v>
      </c>
      <c r="FY147">
        <v>60</v>
      </c>
      <c r="GA147" t="s">
        <v>3</v>
      </c>
      <c r="GG147">
        <v>2</v>
      </c>
      <c r="GH147">
        <v>1</v>
      </c>
      <c r="GI147">
        <v>-2</v>
      </c>
      <c r="GJ147">
        <v>0</v>
      </c>
      <c r="GK147">
        <f>ROUND(R147*(R12)/100,0)</f>
        <v>0</v>
      </c>
      <c r="GL147">
        <f t="shared" si="142"/>
        <v>0</v>
      </c>
      <c r="GM147">
        <f t="shared" si="143"/>
        <v>15570</v>
      </c>
      <c r="GN147">
        <f t="shared" si="144"/>
        <v>0</v>
      </c>
      <c r="GO147">
        <f t="shared" si="145"/>
        <v>15570</v>
      </c>
      <c r="GP147">
        <f t="shared" si="146"/>
        <v>0</v>
      </c>
      <c r="GR147">
        <v>0</v>
      </c>
    </row>
    <row r="148" spans="1:200" x14ac:dyDescent="0.2">
      <c r="A148">
        <v>17</v>
      </c>
      <c r="B148">
        <v>1</v>
      </c>
      <c r="C148">
        <f>ROW(SmtRes!A69)</f>
        <v>69</v>
      </c>
      <c r="D148">
        <f>ROW(EtalonRes!A72)</f>
        <v>72</v>
      </c>
      <c r="E148" t="s">
        <v>206</v>
      </c>
      <c r="F148" t="s">
        <v>207</v>
      </c>
      <c r="G148" t="s">
        <v>208</v>
      </c>
      <c r="H148" t="s">
        <v>209</v>
      </c>
      <c r="I148">
        <v>14</v>
      </c>
      <c r="J148">
        <v>0</v>
      </c>
      <c r="O148">
        <f t="shared" si="115"/>
        <v>22358</v>
      </c>
      <c r="P148">
        <f t="shared" si="116"/>
        <v>364</v>
      </c>
      <c r="Q148">
        <f t="shared" si="117"/>
        <v>5936</v>
      </c>
      <c r="R148">
        <f t="shared" si="118"/>
        <v>658</v>
      </c>
      <c r="S148">
        <f t="shared" si="119"/>
        <v>16058</v>
      </c>
      <c r="T148">
        <f t="shared" si="120"/>
        <v>0</v>
      </c>
      <c r="U148">
        <f t="shared" si="121"/>
        <v>1668.87</v>
      </c>
      <c r="V148">
        <f t="shared" si="122"/>
        <v>65.961000000000013</v>
      </c>
      <c r="W148">
        <f t="shared" si="123"/>
        <v>0</v>
      </c>
      <c r="X148">
        <f t="shared" si="124"/>
        <v>13373</v>
      </c>
      <c r="Y148">
        <f t="shared" si="125"/>
        <v>10030</v>
      </c>
      <c r="AA148">
        <v>23982063</v>
      </c>
      <c r="AB148">
        <f t="shared" si="126"/>
        <v>1597</v>
      </c>
      <c r="AC148">
        <f t="shared" si="127"/>
        <v>26</v>
      </c>
      <c r="AD148">
        <f t="shared" si="148"/>
        <v>424</v>
      </c>
      <c r="AE148">
        <f t="shared" si="149"/>
        <v>47</v>
      </c>
      <c r="AF148">
        <f t="shared" si="150"/>
        <v>1147</v>
      </c>
      <c r="AG148">
        <f t="shared" si="128"/>
        <v>0</v>
      </c>
      <c r="AH148">
        <f t="shared" si="151"/>
        <v>119.205</v>
      </c>
      <c r="AI148">
        <f t="shared" si="152"/>
        <v>4.7115000000000009</v>
      </c>
      <c r="AJ148">
        <f t="shared" si="129"/>
        <v>0</v>
      </c>
      <c r="AK148">
        <v>1189.1099999999999</v>
      </c>
      <c r="AL148">
        <v>25.59</v>
      </c>
      <c r="AM148">
        <v>314.07</v>
      </c>
      <c r="AN148">
        <v>35.11</v>
      </c>
      <c r="AO148">
        <v>849.45</v>
      </c>
      <c r="AP148">
        <v>0</v>
      </c>
      <c r="AQ148">
        <v>88.3</v>
      </c>
      <c r="AR148">
        <v>3.49</v>
      </c>
      <c r="AS148">
        <v>0</v>
      </c>
      <c r="AT148">
        <v>80</v>
      </c>
      <c r="AU148">
        <v>60</v>
      </c>
      <c r="AV148">
        <v>1</v>
      </c>
      <c r="AW148">
        <v>1</v>
      </c>
      <c r="AZ148">
        <v>1</v>
      </c>
      <c r="BA148">
        <v>1</v>
      </c>
      <c r="BB148">
        <v>1</v>
      </c>
      <c r="BC148">
        <v>1</v>
      </c>
      <c r="BD148" t="s">
        <v>3</v>
      </c>
      <c r="BE148" t="s">
        <v>3</v>
      </c>
      <c r="BF148" t="s">
        <v>3</v>
      </c>
      <c r="BG148" t="s">
        <v>3</v>
      </c>
      <c r="BH148">
        <v>0</v>
      </c>
      <c r="BI148">
        <v>2</v>
      </c>
      <c r="BJ148" t="s">
        <v>210</v>
      </c>
      <c r="BM148">
        <v>110001</v>
      </c>
      <c r="BN148">
        <v>0</v>
      </c>
      <c r="BO148" t="s">
        <v>3</v>
      </c>
      <c r="BP148">
        <v>0</v>
      </c>
      <c r="BQ148">
        <v>3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3</v>
      </c>
      <c r="BZ148">
        <v>80</v>
      </c>
      <c r="CA148">
        <v>60</v>
      </c>
      <c r="CF148">
        <v>0</v>
      </c>
      <c r="CG148">
        <v>0</v>
      </c>
      <c r="CM148">
        <v>0</v>
      </c>
      <c r="CN148" t="s">
        <v>1707</v>
      </c>
      <c r="CO148">
        <v>0</v>
      </c>
      <c r="CP148">
        <f t="shared" si="130"/>
        <v>22358</v>
      </c>
      <c r="CQ148">
        <f t="shared" si="131"/>
        <v>26</v>
      </c>
      <c r="CR148">
        <f t="shared" si="132"/>
        <v>424</v>
      </c>
      <c r="CS148">
        <f t="shared" si="133"/>
        <v>47</v>
      </c>
      <c r="CT148">
        <f t="shared" si="134"/>
        <v>1147</v>
      </c>
      <c r="CU148">
        <f t="shared" si="135"/>
        <v>0</v>
      </c>
      <c r="CV148">
        <f t="shared" si="136"/>
        <v>119.205</v>
      </c>
      <c r="CW148">
        <f t="shared" si="137"/>
        <v>4.7115000000000009</v>
      </c>
      <c r="CX148">
        <f t="shared" si="138"/>
        <v>0</v>
      </c>
      <c r="CY148">
        <f t="shared" si="139"/>
        <v>13372.8</v>
      </c>
      <c r="CZ148">
        <f t="shared" si="140"/>
        <v>10029.6</v>
      </c>
      <c r="DC148" t="s">
        <v>3</v>
      </c>
      <c r="DD148" t="s">
        <v>3</v>
      </c>
      <c r="DE148" t="s">
        <v>179</v>
      </c>
      <c r="DF148" t="s">
        <v>179</v>
      </c>
      <c r="DG148" t="s">
        <v>179</v>
      </c>
      <c r="DH148" t="s">
        <v>3</v>
      </c>
      <c r="DI148" t="s">
        <v>179</v>
      </c>
      <c r="DJ148" t="s">
        <v>179</v>
      </c>
      <c r="DK148" t="s">
        <v>3</v>
      </c>
      <c r="DL148" t="s">
        <v>3</v>
      </c>
      <c r="DM148" t="s">
        <v>3</v>
      </c>
      <c r="DN148">
        <v>0</v>
      </c>
      <c r="DO148">
        <v>0</v>
      </c>
      <c r="DP148">
        <v>1</v>
      </c>
      <c r="DQ148">
        <v>1</v>
      </c>
      <c r="DU148">
        <v>1010</v>
      </c>
      <c r="DV148" t="s">
        <v>209</v>
      </c>
      <c r="DW148" t="s">
        <v>211</v>
      </c>
      <c r="DX148">
        <v>1</v>
      </c>
      <c r="EE148">
        <v>20573163</v>
      </c>
      <c r="EF148">
        <v>3</v>
      </c>
      <c r="EG148" t="s">
        <v>164</v>
      </c>
      <c r="EH148">
        <v>0</v>
      </c>
      <c r="EI148" t="s">
        <v>3</v>
      </c>
      <c r="EJ148">
        <v>2</v>
      </c>
      <c r="EK148">
        <v>110001</v>
      </c>
      <c r="EL148" t="s">
        <v>192</v>
      </c>
      <c r="EM148" t="s">
        <v>173</v>
      </c>
      <c r="EO148" t="s">
        <v>193</v>
      </c>
      <c r="EQ148">
        <v>768</v>
      </c>
      <c r="ER148">
        <v>1189.1099999999999</v>
      </c>
      <c r="ES148">
        <v>25.59</v>
      </c>
      <c r="ET148">
        <v>314.07</v>
      </c>
      <c r="EU148">
        <v>35.11</v>
      </c>
      <c r="EV148">
        <v>849.45</v>
      </c>
      <c r="EW148">
        <v>88.3</v>
      </c>
      <c r="EX148">
        <v>3.49</v>
      </c>
      <c r="EY148">
        <v>0</v>
      </c>
      <c r="EZ148">
        <v>0</v>
      </c>
      <c r="FQ148">
        <v>0</v>
      </c>
      <c r="FR148">
        <f t="shared" si="141"/>
        <v>0</v>
      </c>
      <c r="FS148">
        <v>0</v>
      </c>
      <c r="FX148">
        <v>80</v>
      </c>
      <c r="FY148">
        <v>60</v>
      </c>
      <c r="GA148" t="s">
        <v>3</v>
      </c>
      <c r="GG148">
        <v>2</v>
      </c>
      <c r="GH148">
        <v>-2</v>
      </c>
      <c r="GI148">
        <v>-2</v>
      </c>
      <c r="GJ148">
        <v>0</v>
      </c>
      <c r="GK148">
        <f>ROUND(R148*(R12)/100,0)</f>
        <v>0</v>
      </c>
      <c r="GL148">
        <f t="shared" si="142"/>
        <v>0</v>
      </c>
      <c r="GM148">
        <f t="shared" si="143"/>
        <v>45761</v>
      </c>
      <c r="GN148">
        <f t="shared" si="144"/>
        <v>0</v>
      </c>
      <c r="GO148">
        <f t="shared" si="145"/>
        <v>45761</v>
      </c>
      <c r="GP148">
        <f t="shared" si="146"/>
        <v>0</v>
      </c>
      <c r="GR148">
        <v>0</v>
      </c>
    </row>
    <row r="149" spans="1:200" x14ac:dyDescent="0.2">
      <c r="A149">
        <v>17</v>
      </c>
      <c r="B149">
        <v>1</v>
      </c>
      <c r="C149">
        <f>ROW(SmtRes!A71)</f>
        <v>71</v>
      </c>
      <c r="D149">
        <f>ROW(EtalonRes!A74)</f>
        <v>74</v>
      </c>
      <c r="E149" t="s">
        <v>212</v>
      </c>
      <c r="F149" t="s">
        <v>213</v>
      </c>
      <c r="G149" t="s">
        <v>214</v>
      </c>
      <c r="H149" t="s">
        <v>215</v>
      </c>
      <c r="I149">
        <v>14</v>
      </c>
      <c r="J149">
        <v>0</v>
      </c>
      <c r="O149">
        <f t="shared" si="115"/>
        <v>30730</v>
      </c>
      <c r="P149">
        <f t="shared" si="116"/>
        <v>448</v>
      </c>
      <c r="Q149">
        <f t="shared" si="117"/>
        <v>0</v>
      </c>
      <c r="R149">
        <f t="shared" si="118"/>
        <v>0</v>
      </c>
      <c r="S149">
        <f t="shared" si="119"/>
        <v>30282</v>
      </c>
      <c r="T149">
        <f t="shared" si="120"/>
        <v>0</v>
      </c>
      <c r="U149">
        <f t="shared" si="121"/>
        <v>2343.6</v>
      </c>
      <c r="V149">
        <f t="shared" si="122"/>
        <v>0</v>
      </c>
      <c r="W149">
        <f t="shared" si="123"/>
        <v>0</v>
      </c>
      <c r="X149">
        <f t="shared" si="124"/>
        <v>24226</v>
      </c>
      <c r="Y149">
        <f t="shared" si="125"/>
        <v>18169</v>
      </c>
      <c r="AA149">
        <v>23982063</v>
      </c>
      <c r="AB149">
        <f t="shared" si="126"/>
        <v>2195</v>
      </c>
      <c r="AC149">
        <f t="shared" si="127"/>
        <v>32</v>
      </c>
      <c r="AD149">
        <f t="shared" si="148"/>
        <v>0</v>
      </c>
      <c r="AE149">
        <f t="shared" si="149"/>
        <v>0</v>
      </c>
      <c r="AF149">
        <f t="shared" si="150"/>
        <v>2163</v>
      </c>
      <c r="AG149">
        <f t="shared" si="128"/>
        <v>0</v>
      </c>
      <c r="AH149">
        <f t="shared" si="151"/>
        <v>167.4</v>
      </c>
      <c r="AI149">
        <f t="shared" si="152"/>
        <v>0</v>
      </c>
      <c r="AJ149">
        <f t="shared" si="129"/>
        <v>0</v>
      </c>
      <c r="AK149">
        <v>1634.12</v>
      </c>
      <c r="AL149">
        <v>32.04</v>
      </c>
      <c r="AM149">
        <v>0</v>
      </c>
      <c r="AN149">
        <v>0</v>
      </c>
      <c r="AO149">
        <v>1602.08</v>
      </c>
      <c r="AP149">
        <v>0</v>
      </c>
      <c r="AQ149">
        <v>124</v>
      </c>
      <c r="AR149">
        <v>0</v>
      </c>
      <c r="AS149">
        <v>0</v>
      </c>
      <c r="AT149">
        <v>80</v>
      </c>
      <c r="AU149">
        <v>60</v>
      </c>
      <c r="AV149">
        <v>1</v>
      </c>
      <c r="AW149">
        <v>1</v>
      </c>
      <c r="AZ149">
        <v>1</v>
      </c>
      <c r="BA149">
        <v>1</v>
      </c>
      <c r="BB149">
        <v>1</v>
      </c>
      <c r="BC149">
        <v>1</v>
      </c>
      <c r="BD149" t="s">
        <v>3</v>
      </c>
      <c r="BE149" t="s">
        <v>3</v>
      </c>
      <c r="BF149" t="s">
        <v>3</v>
      </c>
      <c r="BG149" t="s">
        <v>3</v>
      </c>
      <c r="BH149">
        <v>0</v>
      </c>
      <c r="BI149">
        <v>2</v>
      </c>
      <c r="BJ149" t="s">
        <v>216</v>
      </c>
      <c r="BM149">
        <v>110001</v>
      </c>
      <c r="BN149">
        <v>0</v>
      </c>
      <c r="BO149" t="s">
        <v>3</v>
      </c>
      <c r="BP149">
        <v>0</v>
      </c>
      <c r="BQ149">
        <v>3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 t="s">
        <v>3</v>
      </c>
      <c r="BZ149">
        <v>80</v>
      </c>
      <c r="CA149">
        <v>60</v>
      </c>
      <c r="CF149">
        <v>0</v>
      </c>
      <c r="CG149">
        <v>0</v>
      </c>
      <c r="CM149">
        <v>0</v>
      </c>
      <c r="CN149" t="s">
        <v>1707</v>
      </c>
      <c r="CO149">
        <v>0</v>
      </c>
      <c r="CP149">
        <f t="shared" si="130"/>
        <v>30730</v>
      </c>
      <c r="CQ149">
        <f t="shared" si="131"/>
        <v>32</v>
      </c>
      <c r="CR149">
        <f t="shared" si="132"/>
        <v>0</v>
      </c>
      <c r="CS149">
        <f t="shared" si="133"/>
        <v>0</v>
      </c>
      <c r="CT149">
        <f t="shared" si="134"/>
        <v>2163</v>
      </c>
      <c r="CU149">
        <f t="shared" si="135"/>
        <v>0</v>
      </c>
      <c r="CV149">
        <f t="shared" si="136"/>
        <v>167.4</v>
      </c>
      <c r="CW149">
        <f t="shared" si="137"/>
        <v>0</v>
      </c>
      <c r="CX149">
        <f t="shared" si="138"/>
        <v>0</v>
      </c>
      <c r="CY149">
        <f t="shared" si="139"/>
        <v>24225.599999999999</v>
      </c>
      <c r="CZ149">
        <f t="shared" si="140"/>
        <v>18169.2</v>
      </c>
      <c r="DC149" t="s">
        <v>3</v>
      </c>
      <c r="DD149" t="s">
        <v>3</v>
      </c>
      <c r="DE149" t="s">
        <v>179</v>
      </c>
      <c r="DF149" t="s">
        <v>179</v>
      </c>
      <c r="DG149" t="s">
        <v>179</v>
      </c>
      <c r="DH149" t="s">
        <v>3</v>
      </c>
      <c r="DI149" t="s">
        <v>179</v>
      </c>
      <c r="DJ149" t="s">
        <v>179</v>
      </c>
      <c r="DK149" t="s">
        <v>3</v>
      </c>
      <c r="DL149" t="s">
        <v>3</v>
      </c>
      <c r="DM149" t="s">
        <v>3</v>
      </c>
      <c r="DN149">
        <v>0</v>
      </c>
      <c r="DO149">
        <v>0</v>
      </c>
      <c r="DP149">
        <v>1</v>
      </c>
      <c r="DQ149">
        <v>1</v>
      </c>
      <c r="DU149">
        <v>1013</v>
      </c>
      <c r="DV149" t="s">
        <v>215</v>
      </c>
      <c r="DW149" t="s">
        <v>215</v>
      </c>
      <c r="DX149">
        <v>1</v>
      </c>
      <c r="EE149">
        <v>20573163</v>
      </c>
      <c r="EF149">
        <v>3</v>
      </c>
      <c r="EG149" t="s">
        <v>164</v>
      </c>
      <c r="EH149">
        <v>0</v>
      </c>
      <c r="EI149" t="s">
        <v>3</v>
      </c>
      <c r="EJ149">
        <v>2</v>
      </c>
      <c r="EK149">
        <v>110001</v>
      </c>
      <c r="EL149" t="s">
        <v>192</v>
      </c>
      <c r="EM149" t="s">
        <v>173</v>
      </c>
      <c r="EO149" t="s">
        <v>193</v>
      </c>
      <c r="EQ149">
        <v>768</v>
      </c>
      <c r="ER149">
        <v>1634.12</v>
      </c>
      <c r="ES149">
        <v>32.04</v>
      </c>
      <c r="ET149">
        <v>0</v>
      </c>
      <c r="EU149">
        <v>0</v>
      </c>
      <c r="EV149">
        <v>1602.08</v>
      </c>
      <c r="EW149">
        <v>124</v>
      </c>
      <c r="EX149">
        <v>0</v>
      </c>
      <c r="EY149">
        <v>0</v>
      </c>
      <c r="EZ149">
        <v>0</v>
      </c>
      <c r="FQ149">
        <v>0</v>
      </c>
      <c r="FR149">
        <f t="shared" si="141"/>
        <v>0</v>
      </c>
      <c r="FS149">
        <v>0</v>
      </c>
      <c r="FX149">
        <v>80</v>
      </c>
      <c r="FY149">
        <v>60</v>
      </c>
      <c r="GA149" t="s">
        <v>3</v>
      </c>
      <c r="GG149">
        <v>2</v>
      </c>
      <c r="GH149">
        <v>-2</v>
      </c>
      <c r="GI149">
        <v>-2</v>
      </c>
      <c r="GJ149">
        <v>0</v>
      </c>
      <c r="GK149">
        <f>ROUND(R149*(R12)/100,0)</f>
        <v>0</v>
      </c>
      <c r="GL149">
        <f t="shared" si="142"/>
        <v>0</v>
      </c>
      <c r="GM149">
        <f t="shared" si="143"/>
        <v>73125</v>
      </c>
      <c r="GN149">
        <f t="shared" si="144"/>
        <v>0</v>
      </c>
      <c r="GO149">
        <f t="shared" si="145"/>
        <v>73125</v>
      </c>
      <c r="GP149">
        <f t="shared" si="146"/>
        <v>0</v>
      </c>
      <c r="GR149">
        <v>0</v>
      </c>
    </row>
    <row r="150" spans="1:200" x14ac:dyDescent="0.2">
      <c r="A150">
        <v>17</v>
      </c>
      <c r="B150">
        <v>1</v>
      </c>
      <c r="C150">
        <f>ROW(SmtRes!A76)</f>
        <v>76</v>
      </c>
      <c r="D150">
        <f>ROW(EtalonRes!A80)</f>
        <v>80</v>
      </c>
      <c r="E150" t="s">
        <v>217</v>
      </c>
      <c r="F150" t="s">
        <v>207</v>
      </c>
      <c r="G150" t="s">
        <v>218</v>
      </c>
      <c r="H150" t="s">
        <v>209</v>
      </c>
      <c r="I150">
        <v>1</v>
      </c>
      <c r="J150">
        <v>0</v>
      </c>
      <c r="O150">
        <f t="shared" si="115"/>
        <v>1597</v>
      </c>
      <c r="P150">
        <f t="shared" si="116"/>
        <v>26</v>
      </c>
      <c r="Q150">
        <f t="shared" si="117"/>
        <v>424</v>
      </c>
      <c r="R150">
        <f t="shared" si="118"/>
        <v>47</v>
      </c>
      <c r="S150">
        <f t="shared" si="119"/>
        <v>1147</v>
      </c>
      <c r="T150">
        <f t="shared" si="120"/>
        <v>0</v>
      </c>
      <c r="U150">
        <f t="shared" si="121"/>
        <v>119.205</v>
      </c>
      <c r="V150">
        <f t="shared" si="122"/>
        <v>4.7115000000000009</v>
      </c>
      <c r="W150">
        <f t="shared" si="123"/>
        <v>0</v>
      </c>
      <c r="X150">
        <f t="shared" si="124"/>
        <v>955</v>
      </c>
      <c r="Y150">
        <f t="shared" si="125"/>
        <v>716</v>
      </c>
      <c r="AA150">
        <v>23982063</v>
      </c>
      <c r="AB150">
        <f t="shared" si="126"/>
        <v>1597</v>
      </c>
      <c r="AC150">
        <f t="shared" si="127"/>
        <v>26</v>
      </c>
      <c r="AD150">
        <f t="shared" si="148"/>
        <v>424</v>
      </c>
      <c r="AE150">
        <f t="shared" si="149"/>
        <v>47</v>
      </c>
      <c r="AF150">
        <f t="shared" si="150"/>
        <v>1147</v>
      </c>
      <c r="AG150">
        <f t="shared" si="128"/>
        <v>0</v>
      </c>
      <c r="AH150">
        <f t="shared" si="151"/>
        <v>119.205</v>
      </c>
      <c r="AI150">
        <f t="shared" si="152"/>
        <v>4.7115000000000009</v>
      </c>
      <c r="AJ150">
        <f t="shared" si="129"/>
        <v>0</v>
      </c>
      <c r="AK150">
        <v>1189.1099999999999</v>
      </c>
      <c r="AL150">
        <v>25.59</v>
      </c>
      <c r="AM150">
        <v>314.07</v>
      </c>
      <c r="AN150">
        <v>35.11</v>
      </c>
      <c r="AO150">
        <v>849.45</v>
      </c>
      <c r="AP150">
        <v>0</v>
      </c>
      <c r="AQ150">
        <v>88.3</v>
      </c>
      <c r="AR150">
        <v>3.49</v>
      </c>
      <c r="AS150">
        <v>0</v>
      </c>
      <c r="AT150">
        <v>80</v>
      </c>
      <c r="AU150">
        <v>60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v>1</v>
      </c>
      <c r="BD150" t="s">
        <v>3</v>
      </c>
      <c r="BE150" t="s">
        <v>3</v>
      </c>
      <c r="BF150" t="s">
        <v>3</v>
      </c>
      <c r="BG150" t="s">
        <v>3</v>
      </c>
      <c r="BH150">
        <v>0</v>
      </c>
      <c r="BI150">
        <v>2</v>
      </c>
      <c r="BJ150" t="s">
        <v>210</v>
      </c>
      <c r="BM150">
        <v>110001</v>
      </c>
      <c r="BN150">
        <v>0</v>
      </c>
      <c r="BO150" t="s">
        <v>3</v>
      </c>
      <c r="BP150">
        <v>0</v>
      </c>
      <c r="BQ150">
        <v>3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3</v>
      </c>
      <c r="BZ150">
        <v>80</v>
      </c>
      <c r="CA150">
        <v>60</v>
      </c>
      <c r="CF150">
        <v>0</v>
      </c>
      <c r="CG150">
        <v>0</v>
      </c>
      <c r="CM150">
        <v>0</v>
      </c>
      <c r="CN150" t="s">
        <v>1707</v>
      </c>
      <c r="CO150">
        <v>0</v>
      </c>
      <c r="CP150">
        <f t="shared" si="130"/>
        <v>1597</v>
      </c>
      <c r="CQ150">
        <f t="shared" si="131"/>
        <v>26</v>
      </c>
      <c r="CR150">
        <f t="shared" si="132"/>
        <v>424</v>
      </c>
      <c r="CS150">
        <f t="shared" si="133"/>
        <v>47</v>
      </c>
      <c r="CT150">
        <f t="shared" si="134"/>
        <v>1147</v>
      </c>
      <c r="CU150">
        <f t="shared" si="135"/>
        <v>0</v>
      </c>
      <c r="CV150">
        <f t="shared" si="136"/>
        <v>119.205</v>
      </c>
      <c r="CW150">
        <f t="shared" si="137"/>
        <v>4.7115000000000009</v>
      </c>
      <c r="CX150">
        <f t="shared" si="138"/>
        <v>0</v>
      </c>
      <c r="CY150">
        <f t="shared" si="139"/>
        <v>955.2</v>
      </c>
      <c r="CZ150">
        <f t="shared" si="140"/>
        <v>716.4</v>
      </c>
      <c r="DC150" t="s">
        <v>3</v>
      </c>
      <c r="DD150" t="s">
        <v>3</v>
      </c>
      <c r="DE150" t="s">
        <v>179</v>
      </c>
      <c r="DF150" t="s">
        <v>179</v>
      </c>
      <c r="DG150" t="s">
        <v>179</v>
      </c>
      <c r="DH150" t="s">
        <v>3</v>
      </c>
      <c r="DI150" t="s">
        <v>179</v>
      </c>
      <c r="DJ150" t="s">
        <v>179</v>
      </c>
      <c r="DK150" t="s">
        <v>3</v>
      </c>
      <c r="DL150" t="s">
        <v>3</v>
      </c>
      <c r="DM150" t="s">
        <v>3</v>
      </c>
      <c r="DN150">
        <v>0</v>
      </c>
      <c r="DO150">
        <v>0</v>
      </c>
      <c r="DP150">
        <v>1</v>
      </c>
      <c r="DQ150">
        <v>1</v>
      </c>
      <c r="DU150">
        <v>1010</v>
      </c>
      <c r="DV150" t="s">
        <v>209</v>
      </c>
      <c r="DW150" t="s">
        <v>211</v>
      </c>
      <c r="DX150">
        <v>1</v>
      </c>
      <c r="EE150">
        <v>20573163</v>
      </c>
      <c r="EF150">
        <v>3</v>
      </c>
      <c r="EG150" t="s">
        <v>164</v>
      </c>
      <c r="EH150">
        <v>0</v>
      </c>
      <c r="EI150" t="s">
        <v>3</v>
      </c>
      <c r="EJ150">
        <v>2</v>
      </c>
      <c r="EK150">
        <v>110001</v>
      </c>
      <c r="EL150" t="s">
        <v>192</v>
      </c>
      <c r="EM150" t="s">
        <v>173</v>
      </c>
      <c r="EO150" t="s">
        <v>193</v>
      </c>
      <c r="EQ150">
        <v>768</v>
      </c>
      <c r="ER150">
        <v>1189.1099999999999</v>
      </c>
      <c r="ES150">
        <v>25.59</v>
      </c>
      <c r="ET150">
        <v>314.07</v>
      </c>
      <c r="EU150">
        <v>35.11</v>
      </c>
      <c r="EV150">
        <v>849.45</v>
      </c>
      <c r="EW150">
        <v>88.3</v>
      </c>
      <c r="EX150">
        <v>3.49</v>
      </c>
      <c r="EY150">
        <v>0</v>
      </c>
      <c r="EZ150">
        <v>0</v>
      </c>
      <c r="FQ150">
        <v>0</v>
      </c>
      <c r="FR150">
        <f t="shared" si="141"/>
        <v>0</v>
      </c>
      <c r="FS150">
        <v>0</v>
      </c>
      <c r="FX150">
        <v>80</v>
      </c>
      <c r="FY150">
        <v>60</v>
      </c>
      <c r="GA150" t="s">
        <v>3</v>
      </c>
      <c r="GG150">
        <v>2</v>
      </c>
      <c r="GH150">
        <v>-2</v>
      </c>
      <c r="GI150">
        <v>-2</v>
      </c>
      <c r="GJ150">
        <v>0</v>
      </c>
      <c r="GK150">
        <f>ROUND(R150*(R12)/100,0)</f>
        <v>0</v>
      </c>
      <c r="GL150">
        <f t="shared" si="142"/>
        <v>0</v>
      </c>
      <c r="GM150">
        <f t="shared" si="143"/>
        <v>3268</v>
      </c>
      <c r="GN150">
        <f t="shared" si="144"/>
        <v>0</v>
      </c>
      <c r="GO150">
        <f t="shared" si="145"/>
        <v>3268</v>
      </c>
      <c r="GP150">
        <f t="shared" si="146"/>
        <v>0</v>
      </c>
      <c r="GR150">
        <v>0</v>
      </c>
    </row>
    <row r="151" spans="1:200" x14ac:dyDescent="0.2">
      <c r="A151">
        <v>17</v>
      </c>
      <c r="B151">
        <v>1</v>
      </c>
      <c r="C151">
        <f>ROW(SmtRes!A78)</f>
        <v>78</v>
      </c>
      <c r="D151">
        <f>ROW(EtalonRes!A82)</f>
        <v>82</v>
      </c>
      <c r="E151" t="s">
        <v>219</v>
      </c>
      <c r="F151" t="s">
        <v>220</v>
      </c>
      <c r="G151" t="s">
        <v>221</v>
      </c>
      <c r="H151" t="s">
        <v>215</v>
      </c>
      <c r="I151">
        <v>1</v>
      </c>
      <c r="J151">
        <v>0</v>
      </c>
      <c r="O151">
        <f t="shared" si="115"/>
        <v>4301</v>
      </c>
      <c r="P151">
        <f t="shared" si="116"/>
        <v>63</v>
      </c>
      <c r="Q151">
        <f t="shared" si="117"/>
        <v>0</v>
      </c>
      <c r="R151">
        <f t="shared" si="118"/>
        <v>0</v>
      </c>
      <c r="S151">
        <f t="shared" si="119"/>
        <v>4238</v>
      </c>
      <c r="T151">
        <f t="shared" si="120"/>
        <v>0</v>
      </c>
      <c r="U151">
        <f t="shared" si="121"/>
        <v>328.05</v>
      </c>
      <c r="V151">
        <f t="shared" si="122"/>
        <v>0</v>
      </c>
      <c r="W151">
        <f t="shared" si="123"/>
        <v>0</v>
      </c>
      <c r="X151">
        <f t="shared" si="124"/>
        <v>3390</v>
      </c>
      <c r="Y151">
        <f t="shared" si="125"/>
        <v>2543</v>
      </c>
      <c r="AA151">
        <v>23982063</v>
      </c>
      <c r="AB151">
        <f t="shared" si="126"/>
        <v>4301</v>
      </c>
      <c r="AC151">
        <f t="shared" si="127"/>
        <v>63</v>
      </c>
      <c r="AD151">
        <f t="shared" si="148"/>
        <v>0</v>
      </c>
      <c r="AE151">
        <f t="shared" si="149"/>
        <v>0</v>
      </c>
      <c r="AF151">
        <f t="shared" si="150"/>
        <v>4238</v>
      </c>
      <c r="AG151">
        <f t="shared" si="128"/>
        <v>0</v>
      </c>
      <c r="AH151">
        <f t="shared" si="151"/>
        <v>328.05</v>
      </c>
      <c r="AI151">
        <f t="shared" si="152"/>
        <v>0</v>
      </c>
      <c r="AJ151">
        <f t="shared" si="129"/>
        <v>0</v>
      </c>
      <c r="AK151">
        <v>3202.35</v>
      </c>
      <c r="AL151">
        <v>62.79</v>
      </c>
      <c r="AM151">
        <v>0</v>
      </c>
      <c r="AN151">
        <v>0</v>
      </c>
      <c r="AO151">
        <v>3139.56</v>
      </c>
      <c r="AP151">
        <v>0</v>
      </c>
      <c r="AQ151">
        <v>243</v>
      </c>
      <c r="AR151">
        <v>0</v>
      </c>
      <c r="AS151">
        <v>0</v>
      </c>
      <c r="AT151">
        <v>80</v>
      </c>
      <c r="AU151">
        <v>60</v>
      </c>
      <c r="AV151">
        <v>1</v>
      </c>
      <c r="AW151">
        <v>1</v>
      </c>
      <c r="AZ151">
        <v>1</v>
      </c>
      <c r="BA151">
        <v>1</v>
      </c>
      <c r="BB151">
        <v>1</v>
      </c>
      <c r="BC151">
        <v>1</v>
      </c>
      <c r="BD151" t="s">
        <v>3</v>
      </c>
      <c r="BE151" t="s">
        <v>3</v>
      </c>
      <c r="BF151" t="s">
        <v>3</v>
      </c>
      <c r="BG151" t="s">
        <v>3</v>
      </c>
      <c r="BH151">
        <v>0</v>
      </c>
      <c r="BI151">
        <v>2</v>
      </c>
      <c r="BJ151" t="s">
        <v>222</v>
      </c>
      <c r="BM151">
        <v>110001</v>
      </c>
      <c r="BN151">
        <v>0</v>
      </c>
      <c r="BO151" t="s">
        <v>3</v>
      </c>
      <c r="BP151">
        <v>0</v>
      </c>
      <c r="BQ151">
        <v>3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3</v>
      </c>
      <c r="BZ151">
        <v>80</v>
      </c>
      <c r="CA151">
        <v>60</v>
      </c>
      <c r="CF151">
        <v>0</v>
      </c>
      <c r="CG151">
        <v>0</v>
      </c>
      <c r="CM151">
        <v>0</v>
      </c>
      <c r="CN151" t="s">
        <v>1707</v>
      </c>
      <c r="CO151">
        <v>0</v>
      </c>
      <c r="CP151">
        <f t="shared" si="130"/>
        <v>4301</v>
      </c>
      <c r="CQ151">
        <f t="shared" si="131"/>
        <v>63</v>
      </c>
      <c r="CR151">
        <f t="shared" si="132"/>
        <v>0</v>
      </c>
      <c r="CS151">
        <f t="shared" si="133"/>
        <v>0</v>
      </c>
      <c r="CT151">
        <f t="shared" si="134"/>
        <v>4238</v>
      </c>
      <c r="CU151">
        <f t="shared" si="135"/>
        <v>0</v>
      </c>
      <c r="CV151">
        <f t="shared" si="136"/>
        <v>328.05</v>
      </c>
      <c r="CW151">
        <f t="shared" si="137"/>
        <v>0</v>
      </c>
      <c r="CX151">
        <f t="shared" si="138"/>
        <v>0</v>
      </c>
      <c r="CY151">
        <f t="shared" si="139"/>
        <v>3390.4</v>
      </c>
      <c r="CZ151">
        <f t="shared" si="140"/>
        <v>2542.8000000000002</v>
      </c>
      <c r="DC151" t="s">
        <v>3</v>
      </c>
      <c r="DD151" t="s">
        <v>3</v>
      </c>
      <c r="DE151" t="s">
        <v>179</v>
      </c>
      <c r="DF151" t="s">
        <v>179</v>
      </c>
      <c r="DG151" t="s">
        <v>179</v>
      </c>
      <c r="DH151" t="s">
        <v>3</v>
      </c>
      <c r="DI151" t="s">
        <v>179</v>
      </c>
      <c r="DJ151" t="s">
        <v>179</v>
      </c>
      <c r="DK151" t="s">
        <v>3</v>
      </c>
      <c r="DL151" t="s">
        <v>3</v>
      </c>
      <c r="DM151" t="s">
        <v>3</v>
      </c>
      <c r="DN151">
        <v>0</v>
      </c>
      <c r="DO151">
        <v>0</v>
      </c>
      <c r="DP151">
        <v>1</v>
      </c>
      <c r="DQ151">
        <v>1</v>
      </c>
      <c r="DU151">
        <v>1013</v>
      </c>
      <c r="DV151" t="s">
        <v>215</v>
      </c>
      <c r="DW151" t="s">
        <v>215</v>
      </c>
      <c r="DX151">
        <v>1</v>
      </c>
      <c r="EE151">
        <v>20573163</v>
      </c>
      <c r="EF151">
        <v>3</v>
      </c>
      <c r="EG151" t="s">
        <v>164</v>
      </c>
      <c r="EH151">
        <v>0</v>
      </c>
      <c r="EI151" t="s">
        <v>3</v>
      </c>
      <c r="EJ151">
        <v>2</v>
      </c>
      <c r="EK151">
        <v>110001</v>
      </c>
      <c r="EL151" t="s">
        <v>192</v>
      </c>
      <c r="EM151" t="s">
        <v>173</v>
      </c>
      <c r="EO151" t="s">
        <v>193</v>
      </c>
      <c r="EQ151">
        <v>768</v>
      </c>
      <c r="ER151">
        <v>3202.35</v>
      </c>
      <c r="ES151">
        <v>62.79</v>
      </c>
      <c r="ET151">
        <v>0</v>
      </c>
      <c r="EU151">
        <v>0</v>
      </c>
      <c r="EV151">
        <v>3139.56</v>
      </c>
      <c r="EW151">
        <v>243</v>
      </c>
      <c r="EX151">
        <v>0</v>
      </c>
      <c r="EY151">
        <v>0</v>
      </c>
      <c r="EZ151">
        <v>0</v>
      </c>
      <c r="FQ151">
        <v>0</v>
      </c>
      <c r="FR151">
        <f t="shared" si="141"/>
        <v>0</v>
      </c>
      <c r="FS151">
        <v>0</v>
      </c>
      <c r="FX151">
        <v>80</v>
      </c>
      <c r="FY151">
        <v>60</v>
      </c>
      <c r="GA151" t="s">
        <v>3</v>
      </c>
      <c r="GG151">
        <v>2</v>
      </c>
      <c r="GH151">
        <v>1</v>
      </c>
      <c r="GI151">
        <v>-2</v>
      </c>
      <c r="GJ151">
        <v>0</v>
      </c>
      <c r="GK151">
        <f>ROUND(R151*(R12)/100,0)</f>
        <v>0</v>
      </c>
      <c r="GL151">
        <f t="shared" si="142"/>
        <v>0</v>
      </c>
      <c r="GM151">
        <f t="shared" si="143"/>
        <v>10234</v>
      </c>
      <c r="GN151">
        <f t="shared" si="144"/>
        <v>0</v>
      </c>
      <c r="GO151">
        <f t="shared" si="145"/>
        <v>10234</v>
      </c>
      <c r="GP151">
        <f t="shared" si="146"/>
        <v>0</v>
      </c>
      <c r="GR151">
        <v>0</v>
      </c>
    </row>
    <row r="152" spans="1:200" x14ac:dyDescent="0.2">
      <c r="A152">
        <v>17</v>
      </c>
      <c r="B152">
        <v>1</v>
      </c>
      <c r="C152">
        <f>ROW(SmtRes!A90)</f>
        <v>90</v>
      </c>
      <c r="D152">
        <f>ROW(EtalonRes!A94)</f>
        <v>94</v>
      </c>
      <c r="E152" t="s">
        <v>223</v>
      </c>
      <c r="F152" t="s">
        <v>224</v>
      </c>
      <c r="G152" t="s">
        <v>225</v>
      </c>
      <c r="H152" t="s">
        <v>209</v>
      </c>
      <c r="I152">
        <v>1</v>
      </c>
      <c r="J152">
        <v>0</v>
      </c>
      <c r="O152">
        <f t="shared" si="115"/>
        <v>433</v>
      </c>
      <c r="P152">
        <f t="shared" si="116"/>
        <v>47</v>
      </c>
      <c r="Q152">
        <f t="shared" si="117"/>
        <v>141</v>
      </c>
      <c r="R152">
        <f t="shared" si="118"/>
        <v>8</v>
      </c>
      <c r="S152">
        <f t="shared" si="119"/>
        <v>245</v>
      </c>
      <c r="T152">
        <f t="shared" si="120"/>
        <v>0</v>
      </c>
      <c r="U152">
        <f t="shared" si="121"/>
        <v>27.27</v>
      </c>
      <c r="V152">
        <f t="shared" si="122"/>
        <v>0.58050000000000002</v>
      </c>
      <c r="W152">
        <f t="shared" si="123"/>
        <v>0</v>
      </c>
      <c r="X152">
        <f t="shared" si="124"/>
        <v>233</v>
      </c>
      <c r="Y152">
        <f t="shared" si="125"/>
        <v>164</v>
      </c>
      <c r="AA152">
        <v>23982063</v>
      </c>
      <c r="AB152">
        <f t="shared" si="126"/>
        <v>433</v>
      </c>
      <c r="AC152">
        <f t="shared" si="127"/>
        <v>47</v>
      </c>
      <c r="AD152">
        <f t="shared" si="148"/>
        <v>141</v>
      </c>
      <c r="AE152">
        <f t="shared" si="149"/>
        <v>8</v>
      </c>
      <c r="AF152">
        <f t="shared" si="150"/>
        <v>245</v>
      </c>
      <c r="AG152">
        <f t="shared" si="128"/>
        <v>0</v>
      </c>
      <c r="AH152">
        <f t="shared" si="151"/>
        <v>27.27</v>
      </c>
      <c r="AI152">
        <f t="shared" si="152"/>
        <v>0.58050000000000002</v>
      </c>
      <c r="AJ152">
        <f t="shared" si="129"/>
        <v>0</v>
      </c>
      <c r="AK152">
        <v>332.49</v>
      </c>
      <c r="AL152">
        <v>47</v>
      </c>
      <c r="AM152">
        <v>104.3</v>
      </c>
      <c r="AN152">
        <v>5.81</v>
      </c>
      <c r="AO152">
        <v>181.19</v>
      </c>
      <c r="AP152">
        <v>0</v>
      </c>
      <c r="AQ152">
        <v>20.2</v>
      </c>
      <c r="AR152">
        <v>0.43</v>
      </c>
      <c r="AS152">
        <v>0</v>
      </c>
      <c r="AT152">
        <v>92</v>
      </c>
      <c r="AU152">
        <v>65</v>
      </c>
      <c r="AV152">
        <v>1</v>
      </c>
      <c r="AW152">
        <v>1</v>
      </c>
      <c r="AZ152">
        <v>1</v>
      </c>
      <c r="BA152">
        <v>1</v>
      </c>
      <c r="BB152">
        <v>1</v>
      </c>
      <c r="BC152">
        <v>1</v>
      </c>
      <c r="BD152" t="s">
        <v>3</v>
      </c>
      <c r="BE152" t="s">
        <v>3</v>
      </c>
      <c r="BF152" t="s">
        <v>3</v>
      </c>
      <c r="BG152" t="s">
        <v>3</v>
      </c>
      <c r="BH152">
        <v>0</v>
      </c>
      <c r="BI152">
        <v>2</v>
      </c>
      <c r="BJ152" t="s">
        <v>226</v>
      </c>
      <c r="BM152">
        <v>111002</v>
      </c>
      <c r="BN152">
        <v>0</v>
      </c>
      <c r="BO152" t="s">
        <v>3</v>
      </c>
      <c r="BP152">
        <v>0</v>
      </c>
      <c r="BQ152">
        <v>3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3</v>
      </c>
      <c r="BZ152">
        <v>92</v>
      </c>
      <c r="CA152">
        <v>65</v>
      </c>
      <c r="CF152">
        <v>0</v>
      </c>
      <c r="CG152">
        <v>0</v>
      </c>
      <c r="CM152">
        <v>0</v>
      </c>
      <c r="CN152" t="s">
        <v>1707</v>
      </c>
      <c r="CO152">
        <v>0</v>
      </c>
      <c r="CP152">
        <f t="shared" si="130"/>
        <v>433</v>
      </c>
      <c r="CQ152">
        <f t="shared" si="131"/>
        <v>47</v>
      </c>
      <c r="CR152">
        <f t="shared" si="132"/>
        <v>141</v>
      </c>
      <c r="CS152">
        <f t="shared" si="133"/>
        <v>8</v>
      </c>
      <c r="CT152">
        <f t="shared" si="134"/>
        <v>245</v>
      </c>
      <c r="CU152">
        <f t="shared" si="135"/>
        <v>0</v>
      </c>
      <c r="CV152">
        <f t="shared" si="136"/>
        <v>27.27</v>
      </c>
      <c r="CW152">
        <f t="shared" si="137"/>
        <v>0.58050000000000002</v>
      </c>
      <c r="CX152">
        <f t="shared" si="138"/>
        <v>0</v>
      </c>
      <c r="CY152">
        <f t="shared" si="139"/>
        <v>232.76</v>
      </c>
      <c r="CZ152">
        <f t="shared" si="140"/>
        <v>164.45</v>
      </c>
      <c r="DC152" t="s">
        <v>3</v>
      </c>
      <c r="DD152" t="s">
        <v>3</v>
      </c>
      <c r="DE152" t="s">
        <v>179</v>
      </c>
      <c r="DF152" t="s">
        <v>179</v>
      </c>
      <c r="DG152" t="s">
        <v>179</v>
      </c>
      <c r="DH152" t="s">
        <v>3</v>
      </c>
      <c r="DI152" t="s">
        <v>179</v>
      </c>
      <c r="DJ152" t="s">
        <v>179</v>
      </c>
      <c r="DK152" t="s">
        <v>3</v>
      </c>
      <c r="DL152" t="s">
        <v>3</v>
      </c>
      <c r="DM152" t="s">
        <v>3</v>
      </c>
      <c r="DN152">
        <v>0</v>
      </c>
      <c r="DO152">
        <v>0</v>
      </c>
      <c r="DP152">
        <v>1</v>
      </c>
      <c r="DQ152">
        <v>1</v>
      </c>
      <c r="DU152">
        <v>1010</v>
      </c>
      <c r="DV152" t="s">
        <v>209</v>
      </c>
      <c r="DW152" t="s">
        <v>227</v>
      </c>
      <c r="DX152">
        <v>1</v>
      </c>
      <c r="EE152">
        <v>20573169</v>
      </c>
      <c r="EF152">
        <v>3</v>
      </c>
      <c r="EG152" t="s">
        <v>164</v>
      </c>
      <c r="EH152">
        <v>0</v>
      </c>
      <c r="EI152" t="s">
        <v>3</v>
      </c>
      <c r="EJ152">
        <v>2</v>
      </c>
      <c r="EK152">
        <v>111002</v>
      </c>
      <c r="EL152" t="s">
        <v>228</v>
      </c>
      <c r="EM152" t="s">
        <v>229</v>
      </c>
      <c r="EO152" t="s">
        <v>193</v>
      </c>
      <c r="EQ152">
        <v>768</v>
      </c>
      <c r="ER152">
        <v>332.49</v>
      </c>
      <c r="ES152">
        <v>47</v>
      </c>
      <c r="ET152">
        <v>104.3</v>
      </c>
      <c r="EU152">
        <v>5.81</v>
      </c>
      <c r="EV152">
        <v>181.19</v>
      </c>
      <c r="EW152">
        <v>20.2</v>
      </c>
      <c r="EX152">
        <v>0.43</v>
      </c>
      <c r="EY152">
        <v>0</v>
      </c>
      <c r="EZ152">
        <v>0</v>
      </c>
      <c r="FQ152">
        <v>0</v>
      </c>
      <c r="FR152">
        <f t="shared" si="141"/>
        <v>0</v>
      </c>
      <c r="FS152">
        <v>0</v>
      </c>
      <c r="FX152">
        <v>92</v>
      </c>
      <c r="FY152">
        <v>65</v>
      </c>
      <c r="GA152" t="s">
        <v>3</v>
      </c>
      <c r="GG152">
        <v>2</v>
      </c>
      <c r="GH152">
        <v>-2</v>
      </c>
      <c r="GI152">
        <v>-2</v>
      </c>
      <c r="GJ152">
        <v>0</v>
      </c>
      <c r="GK152">
        <f>ROUND(R152*(R12)/100,0)</f>
        <v>0</v>
      </c>
      <c r="GL152">
        <f t="shared" si="142"/>
        <v>0</v>
      </c>
      <c r="GM152">
        <f t="shared" si="143"/>
        <v>830</v>
      </c>
      <c r="GN152">
        <f t="shared" si="144"/>
        <v>0</v>
      </c>
      <c r="GO152">
        <f t="shared" si="145"/>
        <v>830</v>
      </c>
      <c r="GP152">
        <f t="shared" si="146"/>
        <v>0</v>
      </c>
      <c r="GR152">
        <v>0</v>
      </c>
    </row>
    <row r="153" spans="1:200" x14ac:dyDescent="0.2">
      <c r="A153">
        <v>17</v>
      </c>
      <c r="B153">
        <v>1</v>
      </c>
      <c r="C153">
        <f>ROW(SmtRes!A93)</f>
        <v>93</v>
      </c>
      <c r="D153">
        <f>ROW(EtalonRes!A97)</f>
        <v>97</v>
      </c>
      <c r="E153" t="s">
        <v>230</v>
      </c>
      <c r="F153" t="s">
        <v>231</v>
      </c>
      <c r="G153" t="s">
        <v>232</v>
      </c>
      <c r="H153" t="s">
        <v>168</v>
      </c>
      <c r="I153">
        <v>1</v>
      </c>
      <c r="J153">
        <v>0</v>
      </c>
      <c r="O153">
        <f t="shared" si="115"/>
        <v>13</v>
      </c>
      <c r="P153">
        <f t="shared" si="116"/>
        <v>0</v>
      </c>
      <c r="Q153">
        <f t="shared" si="117"/>
        <v>1</v>
      </c>
      <c r="R153">
        <f t="shared" si="118"/>
        <v>0</v>
      </c>
      <c r="S153">
        <f t="shared" si="119"/>
        <v>12</v>
      </c>
      <c r="T153">
        <f t="shared" si="120"/>
        <v>0</v>
      </c>
      <c r="U153">
        <f t="shared" si="121"/>
        <v>1.3905000000000001</v>
      </c>
      <c r="V153">
        <f t="shared" si="122"/>
        <v>0</v>
      </c>
      <c r="W153">
        <f t="shared" si="123"/>
        <v>0</v>
      </c>
      <c r="X153">
        <f t="shared" si="124"/>
        <v>11</v>
      </c>
      <c r="Y153">
        <f t="shared" si="125"/>
        <v>8</v>
      </c>
      <c r="AA153">
        <v>23982063</v>
      </c>
      <c r="AB153">
        <f t="shared" si="126"/>
        <v>13</v>
      </c>
      <c r="AC153">
        <f t="shared" si="127"/>
        <v>0</v>
      </c>
      <c r="AD153">
        <f t="shared" si="148"/>
        <v>1</v>
      </c>
      <c r="AE153">
        <f t="shared" si="149"/>
        <v>0</v>
      </c>
      <c r="AF153">
        <f t="shared" si="150"/>
        <v>12</v>
      </c>
      <c r="AG153">
        <f t="shared" si="128"/>
        <v>0</v>
      </c>
      <c r="AH153">
        <f t="shared" si="151"/>
        <v>1.3905000000000001</v>
      </c>
      <c r="AI153">
        <f t="shared" si="152"/>
        <v>0</v>
      </c>
      <c r="AJ153">
        <f t="shared" si="129"/>
        <v>0</v>
      </c>
      <c r="AK153">
        <v>9.9499999999999993</v>
      </c>
      <c r="AL153">
        <v>0.18</v>
      </c>
      <c r="AM153">
        <v>0.87</v>
      </c>
      <c r="AN153">
        <v>0</v>
      </c>
      <c r="AO153">
        <v>8.9</v>
      </c>
      <c r="AP153">
        <v>0</v>
      </c>
      <c r="AQ153">
        <v>1.03</v>
      </c>
      <c r="AR153">
        <v>0</v>
      </c>
      <c r="AS153">
        <v>0</v>
      </c>
      <c r="AT153">
        <v>92</v>
      </c>
      <c r="AU153">
        <v>65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v>1</v>
      </c>
      <c r="BD153" t="s">
        <v>3</v>
      </c>
      <c r="BE153" t="s">
        <v>3</v>
      </c>
      <c r="BF153" t="s">
        <v>3</v>
      </c>
      <c r="BG153" t="s">
        <v>3</v>
      </c>
      <c r="BH153">
        <v>0</v>
      </c>
      <c r="BI153">
        <v>2</v>
      </c>
      <c r="BJ153" t="s">
        <v>233</v>
      </c>
      <c r="BM153">
        <v>111002</v>
      </c>
      <c r="BN153">
        <v>0</v>
      </c>
      <c r="BO153" t="s">
        <v>3</v>
      </c>
      <c r="BP153">
        <v>0</v>
      </c>
      <c r="BQ153">
        <v>3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92</v>
      </c>
      <c r="CA153">
        <v>65</v>
      </c>
      <c r="CF153">
        <v>0</v>
      </c>
      <c r="CG153">
        <v>0</v>
      </c>
      <c r="CM153">
        <v>0</v>
      </c>
      <c r="CN153" t="s">
        <v>1707</v>
      </c>
      <c r="CO153">
        <v>0</v>
      </c>
      <c r="CP153">
        <f t="shared" si="130"/>
        <v>13</v>
      </c>
      <c r="CQ153">
        <f t="shared" si="131"/>
        <v>0</v>
      </c>
      <c r="CR153">
        <f t="shared" si="132"/>
        <v>1</v>
      </c>
      <c r="CS153">
        <f t="shared" si="133"/>
        <v>0</v>
      </c>
      <c r="CT153">
        <f t="shared" si="134"/>
        <v>12</v>
      </c>
      <c r="CU153">
        <f t="shared" si="135"/>
        <v>0</v>
      </c>
      <c r="CV153">
        <f t="shared" si="136"/>
        <v>1.3905000000000001</v>
      </c>
      <c r="CW153">
        <f t="shared" si="137"/>
        <v>0</v>
      </c>
      <c r="CX153">
        <f t="shared" si="138"/>
        <v>0</v>
      </c>
      <c r="CY153">
        <f t="shared" si="139"/>
        <v>11.04</v>
      </c>
      <c r="CZ153">
        <f t="shared" si="140"/>
        <v>7.8</v>
      </c>
      <c r="DC153" t="s">
        <v>3</v>
      </c>
      <c r="DD153" t="s">
        <v>3</v>
      </c>
      <c r="DE153" t="s">
        <v>179</v>
      </c>
      <c r="DF153" t="s">
        <v>179</v>
      </c>
      <c r="DG153" t="s">
        <v>179</v>
      </c>
      <c r="DH153" t="s">
        <v>3</v>
      </c>
      <c r="DI153" t="s">
        <v>179</v>
      </c>
      <c r="DJ153" t="s">
        <v>179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1013</v>
      </c>
      <c r="DV153" t="s">
        <v>168</v>
      </c>
      <c r="DW153" t="s">
        <v>168</v>
      </c>
      <c r="DX153">
        <v>1</v>
      </c>
      <c r="EE153">
        <v>20573169</v>
      </c>
      <c r="EF153">
        <v>3</v>
      </c>
      <c r="EG153" t="s">
        <v>164</v>
      </c>
      <c r="EH153">
        <v>0</v>
      </c>
      <c r="EI153" t="s">
        <v>3</v>
      </c>
      <c r="EJ153">
        <v>2</v>
      </c>
      <c r="EK153">
        <v>111002</v>
      </c>
      <c r="EL153" t="s">
        <v>228</v>
      </c>
      <c r="EM153" t="s">
        <v>229</v>
      </c>
      <c r="EO153" t="s">
        <v>193</v>
      </c>
      <c r="EQ153">
        <v>768</v>
      </c>
      <c r="ER153">
        <v>9.9499999999999993</v>
      </c>
      <c r="ES153">
        <v>0.18</v>
      </c>
      <c r="ET153">
        <v>0.87</v>
      </c>
      <c r="EU153">
        <v>0</v>
      </c>
      <c r="EV153">
        <v>8.9</v>
      </c>
      <c r="EW153">
        <v>1.03</v>
      </c>
      <c r="EX153">
        <v>0</v>
      </c>
      <c r="EY153">
        <v>0</v>
      </c>
      <c r="EZ153">
        <v>0</v>
      </c>
      <c r="FQ153">
        <v>0</v>
      </c>
      <c r="FR153">
        <f t="shared" si="141"/>
        <v>0</v>
      </c>
      <c r="FS153">
        <v>0</v>
      </c>
      <c r="FX153">
        <v>92</v>
      </c>
      <c r="FY153">
        <v>65</v>
      </c>
      <c r="GA153" t="s">
        <v>3</v>
      </c>
      <c r="GG153">
        <v>2</v>
      </c>
      <c r="GH153">
        <v>1</v>
      </c>
      <c r="GI153">
        <v>-2</v>
      </c>
      <c r="GJ153">
        <v>0</v>
      </c>
      <c r="GK153">
        <f>ROUND(R153*(R12)/100,0)</f>
        <v>0</v>
      </c>
      <c r="GL153">
        <f t="shared" si="142"/>
        <v>0</v>
      </c>
      <c r="GM153">
        <f t="shared" si="143"/>
        <v>32</v>
      </c>
      <c r="GN153">
        <f t="shared" si="144"/>
        <v>0</v>
      </c>
      <c r="GO153">
        <f t="shared" si="145"/>
        <v>32</v>
      </c>
      <c r="GP153">
        <f t="shared" si="146"/>
        <v>0</v>
      </c>
      <c r="GR153">
        <v>0</v>
      </c>
    </row>
    <row r="154" spans="1:200" x14ac:dyDescent="0.2">
      <c r="A154">
        <v>17</v>
      </c>
      <c r="B154">
        <v>1</v>
      </c>
      <c r="C154">
        <f>ROW(SmtRes!A95)</f>
        <v>95</v>
      </c>
      <c r="D154">
        <f>ROW(EtalonRes!A99)</f>
        <v>99</v>
      </c>
      <c r="E154" t="s">
        <v>234</v>
      </c>
      <c r="F154" t="s">
        <v>213</v>
      </c>
      <c r="G154" t="s">
        <v>235</v>
      </c>
      <c r="H154" t="s">
        <v>236</v>
      </c>
      <c r="I154">
        <v>1</v>
      </c>
      <c r="J154">
        <v>0</v>
      </c>
      <c r="O154">
        <f t="shared" si="115"/>
        <v>2195</v>
      </c>
      <c r="P154">
        <f t="shared" si="116"/>
        <v>32</v>
      </c>
      <c r="Q154">
        <f t="shared" si="117"/>
        <v>0</v>
      </c>
      <c r="R154">
        <f t="shared" si="118"/>
        <v>0</v>
      </c>
      <c r="S154">
        <f t="shared" si="119"/>
        <v>2163</v>
      </c>
      <c r="T154">
        <f t="shared" si="120"/>
        <v>0</v>
      </c>
      <c r="U154">
        <f t="shared" si="121"/>
        <v>167.4</v>
      </c>
      <c r="V154">
        <f t="shared" si="122"/>
        <v>0</v>
      </c>
      <c r="W154">
        <f t="shared" si="123"/>
        <v>0</v>
      </c>
      <c r="X154">
        <f t="shared" si="124"/>
        <v>1730</v>
      </c>
      <c r="Y154">
        <f t="shared" si="125"/>
        <v>1298</v>
      </c>
      <c r="AA154">
        <v>23982063</v>
      </c>
      <c r="AB154">
        <f t="shared" si="126"/>
        <v>2195</v>
      </c>
      <c r="AC154">
        <f t="shared" si="127"/>
        <v>32</v>
      </c>
      <c r="AD154">
        <f t="shared" si="148"/>
        <v>0</v>
      </c>
      <c r="AE154">
        <f t="shared" si="149"/>
        <v>0</v>
      </c>
      <c r="AF154">
        <f t="shared" si="150"/>
        <v>2163</v>
      </c>
      <c r="AG154">
        <f t="shared" si="128"/>
        <v>0</v>
      </c>
      <c r="AH154">
        <f t="shared" si="151"/>
        <v>167.4</v>
      </c>
      <c r="AI154">
        <f t="shared" si="152"/>
        <v>0</v>
      </c>
      <c r="AJ154">
        <f t="shared" si="129"/>
        <v>0</v>
      </c>
      <c r="AK154">
        <v>1634.12</v>
      </c>
      <c r="AL154">
        <v>32.04</v>
      </c>
      <c r="AM154">
        <v>0</v>
      </c>
      <c r="AN154">
        <v>0</v>
      </c>
      <c r="AO154">
        <v>1602.08</v>
      </c>
      <c r="AP154">
        <v>0</v>
      </c>
      <c r="AQ154">
        <v>124</v>
      </c>
      <c r="AR154">
        <v>0</v>
      </c>
      <c r="AS154">
        <v>0</v>
      </c>
      <c r="AT154">
        <v>80</v>
      </c>
      <c r="AU154">
        <v>60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1</v>
      </c>
      <c r="BD154" t="s">
        <v>3</v>
      </c>
      <c r="BE154" t="s">
        <v>3</v>
      </c>
      <c r="BF154" t="s">
        <v>3</v>
      </c>
      <c r="BG154" t="s">
        <v>3</v>
      </c>
      <c r="BH154">
        <v>0</v>
      </c>
      <c r="BI154">
        <v>2</v>
      </c>
      <c r="BJ154" t="s">
        <v>237</v>
      </c>
      <c r="BM154">
        <v>110001</v>
      </c>
      <c r="BN154">
        <v>0</v>
      </c>
      <c r="BO154" t="s">
        <v>3</v>
      </c>
      <c r="BP154">
        <v>0</v>
      </c>
      <c r="BQ154">
        <v>3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80</v>
      </c>
      <c r="CA154">
        <v>60</v>
      </c>
      <c r="CF154">
        <v>0</v>
      </c>
      <c r="CG154">
        <v>0</v>
      </c>
      <c r="CM154">
        <v>0</v>
      </c>
      <c r="CN154" t="s">
        <v>1707</v>
      </c>
      <c r="CO154">
        <v>0</v>
      </c>
      <c r="CP154">
        <f t="shared" si="130"/>
        <v>2195</v>
      </c>
      <c r="CQ154">
        <f t="shared" si="131"/>
        <v>32</v>
      </c>
      <c r="CR154">
        <f t="shared" si="132"/>
        <v>0</v>
      </c>
      <c r="CS154">
        <f t="shared" si="133"/>
        <v>0</v>
      </c>
      <c r="CT154">
        <f t="shared" si="134"/>
        <v>2163</v>
      </c>
      <c r="CU154">
        <f t="shared" si="135"/>
        <v>0</v>
      </c>
      <c r="CV154">
        <f t="shared" si="136"/>
        <v>167.4</v>
      </c>
      <c r="CW154">
        <f t="shared" si="137"/>
        <v>0</v>
      </c>
      <c r="CX154">
        <f t="shared" si="138"/>
        <v>0</v>
      </c>
      <c r="CY154">
        <f t="shared" si="139"/>
        <v>1730.4</v>
      </c>
      <c r="CZ154">
        <f t="shared" si="140"/>
        <v>1297.8</v>
      </c>
      <c r="DC154" t="s">
        <v>3</v>
      </c>
      <c r="DD154" t="s">
        <v>3</v>
      </c>
      <c r="DE154" t="s">
        <v>179</v>
      </c>
      <c r="DF154" t="s">
        <v>179</v>
      </c>
      <c r="DG154" t="s">
        <v>179</v>
      </c>
      <c r="DH154" t="s">
        <v>3</v>
      </c>
      <c r="DI154" t="s">
        <v>179</v>
      </c>
      <c r="DJ154" t="s">
        <v>179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1013</v>
      </c>
      <c r="DV154" t="s">
        <v>236</v>
      </c>
      <c r="DW154" t="s">
        <v>238</v>
      </c>
      <c r="DX154">
        <v>1</v>
      </c>
      <c r="EE154">
        <v>20573163</v>
      </c>
      <c r="EF154">
        <v>3</v>
      </c>
      <c r="EG154" t="s">
        <v>164</v>
      </c>
      <c r="EH154">
        <v>0</v>
      </c>
      <c r="EI154" t="s">
        <v>3</v>
      </c>
      <c r="EJ154">
        <v>2</v>
      </c>
      <c r="EK154">
        <v>110001</v>
      </c>
      <c r="EL154" t="s">
        <v>192</v>
      </c>
      <c r="EM154" t="s">
        <v>173</v>
      </c>
      <c r="EO154" t="s">
        <v>193</v>
      </c>
      <c r="EQ154">
        <v>768</v>
      </c>
      <c r="ER154">
        <v>1634.12</v>
      </c>
      <c r="ES154">
        <v>32.04</v>
      </c>
      <c r="ET154">
        <v>0</v>
      </c>
      <c r="EU154">
        <v>0</v>
      </c>
      <c r="EV154">
        <v>1602.08</v>
      </c>
      <c r="EW154">
        <v>124</v>
      </c>
      <c r="EX154">
        <v>0</v>
      </c>
      <c r="EY154">
        <v>0</v>
      </c>
      <c r="EZ154">
        <v>0</v>
      </c>
      <c r="FQ154">
        <v>0</v>
      </c>
      <c r="FR154">
        <f t="shared" si="141"/>
        <v>0</v>
      </c>
      <c r="FS154">
        <v>0</v>
      </c>
      <c r="FX154">
        <v>80</v>
      </c>
      <c r="FY154">
        <v>60</v>
      </c>
      <c r="GA154" t="s">
        <v>3</v>
      </c>
      <c r="GG154">
        <v>2</v>
      </c>
      <c r="GH154">
        <v>-2</v>
      </c>
      <c r="GI154">
        <v>-2</v>
      </c>
      <c r="GJ154">
        <v>0</v>
      </c>
      <c r="GK154">
        <f>ROUND(R154*(R12)/100,0)</f>
        <v>0</v>
      </c>
      <c r="GL154">
        <f t="shared" si="142"/>
        <v>0</v>
      </c>
      <c r="GM154">
        <f t="shared" si="143"/>
        <v>5223</v>
      </c>
      <c r="GN154">
        <f t="shared" si="144"/>
        <v>0</v>
      </c>
      <c r="GO154">
        <f t="shared" si="145"/>
        <v>5223</v>
      </c>
      <c r="GP154">
        <f t="shared" si="146"/>
        <v>0</v>
      </c>
      <c r="GR154">
        <v>0</v>
      </c>
    </row>
    <row r="155" spans="1:200" x14ac:dyDescent="0.2">
      <c r="A155">
        <v>17</v>
      </c>
      <c r="B155">
        <v>1</v>
      </c>
      <c r="C155">
        <f>ROW(SmtRes!A97)</f>
        <v>97</v>
      </c>
      <c r="D155">
        <f>ROW(EtalonRes!A101)</f>
        <v>101</v>
      </c>
      <c r="E155" t="s">
        <v>239</v>
      </c>
      <c r="F155" t="s">
        <v>240</v>
      </c>
      <c r="G155" t="s">
        <v>241</v>
      </c>
      <c r="H155" t="s">
        <v>209</v>
      </c>
      <c r="I155">
        <v>1</v>
      </c>
      <c r="J155">
        <v>0</v>
      </c>
      <c r="O155">
        <f t="shared" si="115"/>
        <v>274</v>
      </c>
      <c r="P155">
        <f t="shared" si="116"/>
        <v>4</v>
      </c>
      <c r="Q155">
        <f t="shared" si="117"/>
        <v>0</v>
      </c>
      <c r="R155">
        <f t="shared" si="118"/>
        <v>0</v>
      </c>
      <c r="S155">
        <f t="shared" si="119"/>
        <v>270</v>
      </c>
      <c r="T155">
        <f t="shared" si="120"/>
        <v>0</v>
      </c>
      <c r="U155">
        <f t="shared" si="121"/>
        <v>20.925000000000001</v>
      </c>
      <c r="V155">
        <f t="shared" si="122"/>
        <v>0</v>
      </c>
      <c r="W155">
        <f t="shared" si="123"/>
        <v>0</v>
      </c>
      <c r="X155">
        <f t="shared" si="124"/>
        <v>216</v>
      </c>
      <c r="Y155">
        <f t="shared" si="125"/>
        <v>162</v>
      </c>
      <c r="AA155">
        <v>23982063</v>
      </c>
      <c r="AB155">
        <f t="shared" si="126"/>
        <v>274</v>
      </c>
      <c r="AC155">
        <f t="shared" si="127"/>
        <v>4</v>
      </c>
      <c r="AD155">
        <f t="shared" si="148"/>
        <v>0</v>
      </c>
      <c r="AE155">
        <f t="shared" si="149"/>
        <v>0</v>
      </c>
      <c r="AF155">
        <f t="shared" si="150"/>
        <v>270</v>
      </c>
      <c r="AG155">
        <f t="shared" si="128"/>
        <v>0</v>
      </c>
      <c r="AH155">
        <f t="shared" si="151"/>
        <v>20.925000000000001</v>
      </c>
      <c r="AI155">
        <f t="shared" si="152"/>
        <v>0</v>
      </c>
      <c r="AJ155">
        <f t="shared" si="129"/>
        <v>0</v>
      </c>
      <c r="AK155">
        <v>204.27</v>
      </c>
      <c r="AL155">
        <v>4.01</v>
      </c>
      <c r="AM155">
        <v>0</v>
      </c>
      <c r="AN155">
        <v>0</v>
      </c>
      <c r="AO155">
        <v>200.26</v>
      </c>
      <c r="AP155">
        <v>0</v>
      </c>
      <c r="AQ155">
        <v>15.5</v>
      </c>
      <c r="AR155">
        <v>0</v>
      </c>
      <c r="AS155">
        <v>0</v>
      </c>
      <c r="AT155">
        <v>80</v>
      </c>
      <c r="AU155">
        <v>60</v>
      </c>
      <c r="AV155">
        <v>1</v>
      </c>
      <c r="AW155">
        <v>1</v>
      </c>
      <c r="AZ155">
        <v>1</v>
      </c>
      <c r="BA155">
        <v>1</v>
      </c>
      <c r="BB155">
        <v>1</v>
      </c>
      <c r="BC155">
        <v>1</v>
      </c>
      <c r="BD155" t="s">
        <v>3</v>
      </c>
      <c r="BE155" t="s">
        <v>3</v>
      </c>
      <c r="BF155" t="s">
        <v>3</v>
      </c>
      <c r="BG155" t="s">
        <v>3</v>
      </c>
      <c r="BH155">
        <v>0</v>
      </c>
      <c r="BI155">
        <v>2</v>
      </c>
      <c r="BJ155" t="s">
        <v>242</v>
      </c>
      <c r="BM155">
        <v>110001</v>
      </c>
      <c r="BN155">
        <v>0</v>
      </c>
      <c r="BO155" t="s">
        <v>3</v>
      </c>
      <c r="BP155">
        <v>0</v>
      </c>
      <c r="BQ155">
        <v>3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80</v>
      </c>
      <c r="CA155">
        <v>60</v>
      </c>
      <c r="CF155">
        <v>0</v>
      </c>
      <c r="CG155">
        <v>0</v>
      </c>
      <c r="CM155">
        <v>0</v>
      </c>
      <c r="CN155" t="s">
        <v>1707</v>
      </c>
      <c r="CO155">
        <v>0</v>
      </c>
      <c r="CP155">
        <f t="shared" si="130"/>
        <v>274</v>
      </c>
      <c r="CQ155">
        <f t="shared" si="131"/>
        <v>4</v>
      </c>
      <c r="CR155">
        <f t="shared" si="132"/>
        <v>0</v>
      </c>
      <c r="CS155">
        <f t="shared" si="133"/>
        <v>0</v>
      </c>
      <c r="CT155">
        <f t="shared" si="134"/>
        <v>270</v>
      </c>
      <c r="CU155">
        <f t="shared" si="135"/>
        <v>0</v>
      </c>
      <c r="CV155">
        <f t="shared" si="136"/>
        <v>20.925000000000001</v>
      </c>
      <c r="CW155">
        <f t="shared" si="137"/>
        <v>0</v>
      </c>
      <c r="CX155">
        <f t="shared" si="138"/>
        <v>0</v>
      </c>
      <c r="CY155">
        <f t="shared" si="139"/>
        <v>216</v>
      </c>
      <c r="CZ155">
        <f t="shared" si="140"/>
        <v>162</v>
      </c>
      <c r="DC155" t="s">
        <v>3</v>
      </c>
      <c r="DD155" t="s">
        <v>3</v>
      </c>
      <c r="DE155" t="s">
        <v>179</v>
      </c>
      <c r="DF155" t="s">
        <v>179</v>
      </c>
      <c r="DG155" t="s">
        <v>179</v>
      </c>
      <c r="DH155" t="s">
        <v>3</v>
      </c>
      <c r="DI155" t="s">
        <v>179</v>
      </c>
      <c r="DJ155" t="s">
        <v>179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1010</v>
      </c>
      <c r="DV155" t="s">
        <v>209</v>
      </c>
      <c r="DW155" t="s">
        <v>243</v>
      </c>
      <c r="DX155">
        <v>1</v>
      </c>
      <c r="EE155">
        <v>20573163</v>
      </c>
      <c r="EF155">
        <v>3</v>
      </c>
      <c r="EG155" t="s">
        <v>164</v>
      </c>
      <c r="EH155">
        <v>0</v>
      </c>
      <c r="EI155" t="s">
        <v>3</v>
      </c>
      <c r="EJ155">
        <v>2</v>
      </c>
      <c r="EK155">
        <v>110001</v>
      </c>
      <c r="EL155" t="s">
        <v>192</v>
      </c>
      <c r="EM155" t="s">
        <v>173</v>
      </c>
      <c r="EO155" t="s">
        <v>193</v>
      </c>
      <c r="EQ155">
        <v>768</v>
      </c>
      <c r="ER155">
        <v>204.27</v>
      </c>
      <c r="ES155">
        <v>4.01</v>
      </c>
      <c r="ET155">
        <v>0</v>
      </c>
      <c r="EU155">
        <v>0</v>
      </c>
      <c r="EV155">
        <v>200.26</v>
      </c>
      <c r="EW155">
        <v>15.5</v>
      </c>
      <c r="EX155">
        <v>0</v>
      </c>
      <c r="EY155">
        <v>0</v>
      </c>
      <c r="EZ155">
        <v>0</v>
      </c>
      <c r="FQ155">
        <v>0</v>
      </c>
      <c r="FR155">
        <f t="shared" si="141"/>
        <v>0</v>
      </c>
      <c r="FS155">
        <v>0</v>
      </c>
      <c r="FX155">
        <v>80</v>
      </c>
      <c r="FY155">
        <v>60</v>
      </c>
      <c r="GA155" t="s">
        <v>3</v>
      </c>
      <c r="GG155">
        <v>2</v>
      </c>
      <c r="GH155">
        <v>1</v>
      </c>
      <c r="GI155">
        <v>-2</v>
      </c>
      <c r="GJ155">
        <v>0</v>
      </c>
      <c r="GK155">
        <f>ROUND(R155*(R12)/100,0)</f>
        <v>0</v>
      </c>
      <c r="GL155">
        <f t="shared" si="142"/>
        <v>0</v>
      </c>
      <c r="GM155">
        <f t="shared" si="143"/>
        <v>652</v>
      </c>
      <c r="GN155">
        <f t="shared" si="144"/>
        <v>0</v>
      </c>
      <c r="GO155">
        <f t="shared" si="145"/>
        <v>652</v>
      </c>
      <c r="GP155">
        <f t="shared" si="146"/>
        <v>0</v>
      </c>
      <c r="GR155">
        <v>0</v>
      </c>
    </row>
    <row r="156" spans="1:200" x14ac:dyDescent="0.2">
      <c r="A156">
        <v>17</v>
      </c>
      <c r="B156">
        <v>1</v>
      </c>
      <c r="C156">
        <f>ROW(SmtRes!A100)</f>
        <v>100</v>
      </c>
      <c r="D156">
        <f>ROW(EtalonRes!A104)</f>
        <v>104</v>
      </c>
      <c r="E156" t="s">
        <v>244</v>
      </c>
      <c r="F156" t="s">
        <v>245</v>
      </c>
      <c r="G156" t="s">
        <v>246</v>
      </c>
      <c r="H156" t="s">
        <v>209</v>
      </c>
      <c r="I156">
        <v>1</v>
      </c>
      <c r="J156">
        <v>0</v>
      </c>
      <c r="O156">
        <f t="shared" si="115"/>
        <v>31</v>
      </c>
      <c r="P156">
        <f t="shared" si="116"/>
        <v>0</v>
      </c>
      <c r="Q156">
        <f t="shared" si="117"/>
        <v>19</v>
      </c>
      <c r="R156">
        <f t="shared" si="118"/>
        <v>0</v>
      </c>
      <c r="S156">
        <f t="shared" si="119"/>
        <v>12</v>
      </c>
      <c r="T156">
        <f t="shared" si="120"/>
        <v>0</v>
      </c>
      <c r="U156">
        <f t="shared" si="121"/>
        <v>1.3905000000000001</v>
      </c>
      <c r="V156">
        <f t="shared" si="122"/>
        <v>0</v>
      </c>
      <c r="W156">
        <f t="shared" si="123"/>
        <v>0</v>
      </c>
      <c r="X156">
        <f t="shared" si="124"/>
        <v>11</v>
      </c>
      <c r="Y156">
        <f t="shared" si="125"/>
        <v>8</v>
      </c>
      <c r="AA156">
        <v>23982063</v>
      </c>
      <c r="AB156">
        <f t="shared" si="126"/>
        <v>31</v>
      </c>
      <c r="AC156">
        <f t="shared" si="127"/>
        <v>0</v>
      </c>
      <c r="AD156">
        <f t="shared" si="148"/>
        <v>19</v>
      </c>
      <c r="AE156">
        <f t="shared" si="149"/>
        <v>0</v>
      </c>
      <c r="AF156">
        <f t="shared" si="150"/>
        <v>12</v>
      </c>
      <c r="AG156">
        <f t="shared" si="128"/>
        <v>0</v>
      </c>
      <c r="AH156">
        <f t="shared" si="151"/>
        <v>1.3905000000000001</v>
      </c>
      <c r="AI156">
        <f t="shared" si="152"/>
        <v>0</v>
      </c>
      <c r="AJ156">
        <f t="shared" si="129"/>
        <v>0</v>
      </c>
      <c r="AK156">
        <v>22.92</v>
      </c>
      <c r="AL156">
        <v>0.18</v>
      </c>
      <c r="AM156">
        <v>13.95</v>
      </c>
      <c r="AN156">
        <v>0</v>
      </c>
      <c r="AO156">
        <v>8.7899999999999991</v>
      </c>
      <c r="AP156">
        <v>0</v>
      </c>
      <c r="AQ156">
        <v>1.03</v>
      </c>
      <c r="AR156">
        <v>0</v>
      </c>
      <c r="AS156">
        <v>0</v>
      </c>
      <c r="AT156">
        <v>92</v>
      </c>
      <c r="AU156">
        <v>65</v>
      </c>
      <c r="AV156">
        <v>1</v>
      </c>
      <c r="AW156">
        <v>1</v>
      </c>
      <c r="AZ156">
        <v>1</v>
      </c>
      <c r="BA156">
        <v>1</v>
      </c>
      <c r="BB156">
        <v>1</v>
      </c>
      <c r="BC156">
        <v>1</v>
      </c>
      <c r="BD156" t="s">
        <v>3</v>
      </c>
      <c r="BE156" t="s">
        <v>3</v>
      </c>
      <c r="BF156" t="s">
        <v>3</v>
      </c>
      <c r="BG156" t="s">
        <v>3</v>
      </c>
      <c r="BH156">
        <v>0</v>
      </c>
      <c r="BI156">
        <v>2</v>
      </c>
      <c r="BJ156" t="s">
        <v>247</v>
      </c>
      <c r="BM156">
        <v>111002</v>
      </c>
      <c r="BN156">
        <v>0</v>
      </c>
      <c r="BO156" t="s">
        <v>3</v>
      </c>
      <c r="BP156">
        <v>0</v>
      </c>
      <c r="BQ156">
        <v>3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92</v>
      </c>
      <c r="CA156">
        <v>65</v>
      </c>
      <c r="CF156">
        <v>0</v>
      </c>
      <c r="CG156">
        <v>0</v>
      </c>
      <c r="CM156">
        <v>0</v>
      </c>
      <c r="CN156" t="s">
        <v>1707</v>
      </c>
      <c r="CO156">
        <v>0</v>
      </c>
      <c r="CP156">
        <f t="shared" si="130"/>
        <v>31</v>
      </c>
      <c r="CQ156">
        <f t="shared" si="131"/>
        <v>0</v>
      </c>
      <c r="CR156">
        <f t="shared" si="132"/>
        <v>19</v>
      </c>
      <c r="CS156">
        <f t="shared" si="133"/>
        <v>0</v>
      </c>
      <c r="CT156">
        <f t="shared" si="134"/>
        <v>12</v>
      </c>
      <c r="CU156">
        <f t="shared" si="135"/>
        <v>0</v>
      </c>
      <c r="CV156">
        <f t="shared" si="136"/>
        <v>1.3905000000000001</v>
      </c>
      <c r="CW156">
        <f t="shared" si="137"/>
        <v>0</v>
      </c>
      <c r="CX156">
        <f t="shared" si="138"/>
        <v>0</v>
      </c>
      <c r="CY156">
        <f t="shared" si="139"/>
        <v>11.04</v>
      </c>
      <c r="CZ156">
        <f t="shared" si="140"/>
        <v>7.8</v>
      </c>
      <c r="DC156" t="s">
        <v>3</v>
      </c>
      <c r="DD156" t="s">
        <v>3</v>
      </c>
      <c r="DE156" t="s">
        <v>179</v>
      </c>
      <c r="DF156" t="s">
        <v>179</v>
      </c>
      <c r="DG156" t="s">
        <v>179</v>
      </c>
      <c r="DH156" t="s">
        <v>3</v>
      </c>
      <c r="DI156" t="s">
        <v>179</v>
      </c>
      <c r="DJ156" t="s">
        <v>179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1010</v>
      </c>
      <c r="DV156" t="s">
        <v>209</v>
      </c>
      <c r="DW156" t="s">
        <v>227</v>
      </c>
      <c r="DX156">
        <v>1</v>
      </c>
      <c r="EE156">
        <v>20573169</v>
      </c>
      <c r="EF156">
        <v>3</v>
      </c>
      <c r="EG156" t="s">
        <v>164</v>
      </c>
      <c r="EH156">
        <v>0</v>
      </c>
      <c r="EI156" t="s">
        <v>3</v>
      </c>
      <c r="EJ156">
        <v>2</v>
      </c>
      <c r="EK156">
        <v>111002</v>
      </c>
      <c r="EL156" t="s">
        <v>228</v>
      </c>
      <c r="EM156" t="s">
        <v>229</v>
      </c>
      <c r="EO156" t="s">
        <v>193</v>
      </c>
      <c r="EQ156">
        <v>768</v>
      </c>
      <c r="ER156">
        <v>22.92</v>
      </c>
      <c r="ES156">
        <v>0.18</v>
      </c>
      <c r="ET156">
        <v>13.95</v>
      </c>
      <c r="EU156">
        <v>0</v>
      </c>
      <c r="EV156">
        <v>8.7899999999999991</v>
      </c>
      <c r="EW156">
        <v>1.03</v>
      </c>
      <c r="EX156">
        <v>0</v>
      </c>
      <c r="EY156">
        <v>0</v>
      </c>
      <c r="EZ156">
        <v>0</v>
      </c>
      <c r="FQ156">
        <v>0</v>
      </c>
      <c r="FR156">
        <f t="shared" si="141"/>
        <v>0</v>
      </c>
      <c r="FS156">
        <v>0</v>
      </c>
      <c r="FX156">
        <v>92</v>
      </c>
      <c r="FY156">
        <v>65</v>
      </c>
      <c r="GA156" t="s">
        <v>3</v>
      </c>
      <c r="GG156">
        <v>2</v>
      </c>
      <c r="GH156">
        <v>-2</v>
      </c>
      <c r="GI156">
        <v>-2</v>
      </c>
      <c r="GJ156">
        <v>0</v>
      </c>
      <c r="GK156">
        <f>ROUND(R156*(R12)/100,0)</f>
        <v>0</v>
      </c>
      <c r="GL156">
        <f t="shared" si="142"/>
        <v>0</v>
      </c>
      <c r="GM156">
        <f t="shared" si="143"/>
        <v>50</v>
      </c>
      <c r="GN156">
        <f t="shared" si="144"/>
        <v>0</v>
      </c>
      <c r="GO156">
        <f t="shared" si="145"/>
        <v>50</v>
      </c>
      <c r="GP156">
        <f t="shared" si="146"/>
        <v>0</v>
      </c>
      <c r="GR156">
        <v>0</v>
      </c>
    </row>
    <row r="157" spans="1:200" x14ac:dyDescent="0.2">
      <c r="A157">
        <v>17</v>
      </c>
      <c r="B157">
        <v>1</v>
      </c>
      <c r="C157">
        <f>ROW(SmtRes!A102)</f>
        <v>102</v>
      </c>
      <c r="D157">
        <f>ROW(EtalonRes!A106)</f>
        <v>106</v>
      </c>
      <c r="E157" t="s">
        <v>248</v>
      </c>
      <c r="F157" t="s">
        <v>249</v>
      </c>
      <c r="G157" t="s">
        <v>250</v>
      </c>
      <c r="H157" t="s">
        <v>251</v>
      </c>
      <c r="I157">
        <v>1</v>
      </c>
      <c r="J157">
        <v>0</v>
      </c>
      <c r="O157">
        <f t="shared" si="115"/>
        <v>3</v>
      </c>
      <c r="P157">
        <f t="shared" si="116"/>
        <v>0</v>
      </c>
      <c r="Q157">
        <f t="shared" si="117"/>
        <v>0</v>
      </c>
      <c r="R157">
        <f t="shared" si="118"/>
        <v>0</v>
      </c>
      <c r="S157">
        <f t="shared" si="119"/>
        <v>3</v>
      </c>
      <c r="T157">
        <f t="shared" si="120"/>
        <v>0</v>
      </c>
      <c r="U157">
        <f t="shared" si="121"/>
        <v>0.29700000000000004</v>
      </c>
      <c r="V157">
        <f t="shared" si="122"/>
        <v>0</v>
      </c>
      <c r="W157">
        <f t="shared" si="123"/>
        <v>0</v>
      </c>
      <c r="X157">
        <f t="shared" si="124"/>
        <v>3</v>
      </c>
      <c r="Y157">
        <f t="shared" si="125"/>
        <v>2</v>
      </c>
      <c r="AA157">
        <v>23982063</v>
      </c>
      <c r="AB157">
        <f t="shared" si="126"/>
        <v>3</v>
      </c>
      <c r="AC157">
        <f t="shared" si="127"/>
        <v>0</v>
      </c>
      <c r="AD157">
        <f t="shared" si="148"/>
        <v>0</v>
      </c>
      <c r="AE157">
        <f t="shared" si="149"/>
        <v>0</v>
      </c>
      <c r="AF157">
        <f t="shared" si="150"/>
        <v>3</v>
      </c>
      <c r="AG157">
        <f t="shared" si="128"/>
        <v>0</v>
      </c>
      <c r="AH157">
        <f t="shared" si="151"/>
        <v>0.29700000000000004</v>
      </c>
      <c r="AI157">
        <f t="shared" si="152"/>
        <v>0</v>
      </c>
      <c r="AJ157">
        <f t="shared" si="129"/>
        <v>0</v>
      </c>
      <c r="AK157">
        <v>2.11</v>
      </c>
      <c r="AL157">
        <v>0.04</v>
      </c>
      <c r="AM157">
        <v>0</v>
      </c>
      <c r="AN157">
        <v>0</v>
      </c>
      <c r="AO157">
        <v>2.0699999999999998</v>
      </c>
      <c r="AP157">
        <v>0</v>
      </c>
      <c r="AQ157">
        <v>0.22</v>
      </c>
      <c r="AR157">
        <v>0</v>
      </c>
      <c r="AS157">
        <v>0</v>
      </c>
      <c r="AT157">
        <v>92</v>
      </c>
      <c r="AU157">
        <v>65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1</v>
      </c>
      <c r="BD157" t="s">
        <v>3</v>
      </c>
      <c r="BE157" t="s">
        <v>3</v>
      </c>
      <c r="BF157" t="s">
        <v>3</v>
      </c>
      <c r="BG157" t="s">
        <v>3</v>
      </c>
      <c r="BH157">
        <v>0</v>
      </c>
      <c r="BI157">
        <v>2</v>
      </c>
      <c r="BJ157" t="s">
        <v>252</v>
      </c>
      <c r="BM157">
        <v>111002</v>
      </c>
      <c r="BN157">
        <v>0</v>
      </c>
      <c r="BO157" t="s">
        <v>3</v>
      </c>
      <c r="BP157">
        <v>0</v>
      </c>
      <c r="BQ157">
        <v>3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92</v>
      </c>
      <c r="CA157">
        <v>65</v>
      </c>
      <c r="CF157">
        <v>0</v>
      </c>
      <c r="CG157">
        <v>0</v>
      </c>
      <c r="CM157">
        <v>0</v>
      </c>
      <c r="CN157" t="s">
        <v>1707</v>
      </c>
      <c r="CO157">
        <v>0</v>
      </c>
      <c r="CP157">
        <f t="shared" si="130"/>
        <v>3</v>
      </c>
      <c r="CQ157">
        <f t="shared" si="131"/>
        <v>0</v>
      </c>
      <c r="CR157">
        <f t="shared" si="132"/>
        <v>0</v>
      </c>
      <c r="CS157">
        <f t="shared" si="133"/>
        <v>0</v>
      </c>
      <c r="CT157">
        <f t="shared" si="134"/>
        <v>3</v>
      </c>
      <c r="CU157">
        <f t="shared" si="135"/>
        <v>0</v>
      </c>
      <c r="CV157">
        <f t="shared" si="136"/>
        <v>0.29700000000000004</v>
      </c>
      <c r="CW157">
        <f t="shared" si="137"/>
        <v>0</v>
      </c>
      <c r="CX157">
        <f t="shared" si="138"/>
        <v>0</v>
      </c>
      <c r="CY157">
        <f t="shared" si="139"/>
        <v>2.76</v>
      </c>
      <c r="CZ157">
        <f t="shared" si="140"/>
        <v>1.95</v>
      </c>
      <c r="DC157" t="s">
        <v>3</v>
      </c>
      <c r="DD157" t="s">
        <v>3</v>
      </c>
      <c r="DE157" t="s">
        <v>179</v>
      </c>
      <c r="DF157" t="s">
        <v>179</v>
      </c>
      <c r="DG157" t="s">
        <v>179</v>
      </c>
      <c r="DH157" t="s">
        <v>3</v>
      </c>
      <c r="DI157" t="s">
        <v>179</v>
      </c>
      <c r="DJ157" t="s">
        <v>179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1013</v>
      </c>
      <c r="DV157" t="s">
        <v>251</v>
      </c>
      <c r="DW157" t="s">
        <v>251</v>
      </c>
      <c r="DX157">
        <v>1</v>
      </c>
      <c r="EE157">
        <v>20573169</v>
      </c>
      <c r="EF157">
        <v>3</v>
      </c>
      <c r="EG157" t="s">
        <v>164</v>
      </c>
      <c r="EH157">
        <v>0</v>
      </c>
      <c r="EI157" t="s">
        <v>3</v>
      </c>
      <c r="EJ157">
        <v>2</v>
      </c>
      <c r="EK157">
        <v>111002</v>
      </c>
      <c r="EL157" t="s">
        <v>228</v>
      </c>
      <c r="EM157" t="s">
        <v>229</v>
      </c>
      <c r="EO157" t="s">
        <v>193</v>
      </c>
      <c r="EQ157">
        <v>768</v>
      </c>
      <c r="ER157">
        <v>2.11</v>
      </c>
      <c r="ES157">
        <v>0.04</v>
      </c>
      <c r="ET157">
        <v>0</v>
      </c>
      <c r="EU157">
        <v>0</v>
      </c>
      <c r="EV157">
        <v>2.0699999999999998</v>
      </c>
      <c r="EW157">
        <v>0.22</v>
      </c>
      <c r="EX157">
        <v>0</v>
      </c>
      <c r="EY157">
        <v>0</v>
      </c>
      <c r="EZ157">
        <v>0</v>
      </c>
      <c r="FQ157">
        <v>0</v>
      </c>
      <c r="FR157">
        <f t="shared" si="141"/>
        <v>0</v>
      </c>
      <c r="FS157">
        <v>0</v>
      </c>
      <c r="FX157">
        <v>92</v>
      </c>
      <c r="FY157">
        <v>65</v>
      </c>
      <c r="GA157" t="s">
        <v>3</v>
      </c>
      <c r="GG157">
        <v>2</v>
      </c>
      <c r="GH157">
        <v>-2</v>
      </c>
      <c r="GI157">
        <v>-2</v>
      </c>
      <c r="GJ157">
        <v>0</v>
      </c>
      <c r="GK157">
        <f>ROUND(R157*(R12)/100,0)</f>
        <v>0</v>
      </c>
      <c r="GL157">
        <f t="shared" si="142"/>
        <v>0</v>
      </c>
      <c r="GM157">
        <f t="shared" si="143"/>
        <v>8</v>
      </c>
      <c r="GN157">
        <f t="shared" si="144"/>
        <v>0</v>
      </c>
      <c r="GO157">
        <f t="shared" si="145"/>
        <v>8</v>
      </c>
      <c r="GP157">
        <f t="shared" si="146"/>
        <v>0</v>
      </c>
      <c r="GR157">
        <v>0</v>
      </c>
    </row>
    <row r="158" spans="1:200" x14ac:dyDescent="0.2">
      <c r="A158">
        <v>17</v>
      </c>
      <c r="B158">
        <v>1</v>
      </c>
      <c r="C158">
        <f>ROW(SmtRes!A105)</f>
        <v>105</v>
      </c>
      <c r="D158">
        <f>ROW(EtalonRes!A109)</f>
        <v>109</v>
      </c>
      <c r="E158" t="s">
        <v>253</v>
      </c>
      <c r="F158" t="s">
        <v>245</v>
      </c>
      <c r="G158" t="s">
        <v>254</v>
      </c>
      <c r="H158" t="s">
        <v>209</v>
      </c>
      <c r="I158">
        <v>1</v>
      </c>
      <c r="J158">
        <v>0</v>
      </c>
      <c r="O158">
        <f t="shared" si="115"/>
        <v>31</v>
      </c>
      <c r="P158">
        <f t="shared" si="116"/>
        <v>0</v>
      </c>
      <c r="Q158">
        <f t="shared" si="117"/>
        <v>19</v>
      </c>
      <c r="R158">
        <f t="shared" si="118"/>
        <v>0</v>
      </c>
      <c r="S158">
        <f t="shared" si="119"/>
        <v>12</v>
      </c>
      <c r="T158">
        <f t="shared" si="120"/>
        <v>0</v>
      </c>
      <c r="U158">
        <f t="shared" si="121"/>
        <v>1.3905000000000001</v>
      </c>
      <c r="V158">
        <f t="shared" si="122"/>
        <v>0</v>
      </c>
      <c r="W158">
        <f t="shared" si="123"/>
        <v>0</v>
      </c>
      <c r="X158">
        <f t="shared" si="124"/>
        <v>11</v>
      </c>
      <c r="Y158">
        <f t="shared" si="125"/>
        <v>8</v>
      </c>
      <c r="AA158">
        <v>23982063</v>
      </c>
      <c r="AB158">
        <f t="shared" si="126"/>
        <v>31</v>
      </c>
      <c r="AC158">
        <f t="shared" si="127"/>
        <v>0</v>
      </c>
      <c r="AD158">
        <f t="shared" si="148"/>
        <v>19</v>
      </c>
      <c r="AE158">
        <f t="shared" si="149"/>
        <v>0</v>
      </c>
      <c r="AF158">
        <f t="shared" si="150"/>
        <v>12</v>
      </c>
      <c r="AG158">
        <f t="shared" si="128"/>
        <v>0</v>
      </c>
      <c r="AH158">
        <f t="shared" si="151"/>
        <v>1.3905000000000001</v>
      </c>
      <c r="AI158">
        <f t="shared" si="152"/>
        <v>0</v>
      </c>
      <c r="AJ158">
        <f t="shared" si="129"/>
        <v>0</v>
      </c>
      <c r="AK158">
        <v>22.92</v>
      </c>
      <c r="AL158">
        <v>0.18</v>
      </c>
      <c r="AM158">
        <v>13.95</v>
      </c>
      <c r="AN158">
        <v>0</v>
      </c>
      <c r="AO158">
        <v>8.7899999999999991</v>
      </c>
      <c r="AP158">
        <v>0</v>
      </c>
      <c r="AQ158">
        <v>1.03</v>
      </c>
      <c r="AR158">
        <v>0</v>
      </c>
      <c r="AS158">
        <v>0</v>
      </c>
      <c r="AT158">
        <v>92</v>
      </c>
      <c r="AU158">
        <v>65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1</v>
      </c>
      <c r="BD158" t="s">
        <v>3</v>
      </c>
      <c r="BE158" t="s">
        <v>3</v>
      </c>
      <c r="BF158" t="s">
        <v>3</v>
      </c>
      <c r="BG158" t="s">
        <v>3</v>
      </c>
      <c r="BH158">
        <v>0</v>
      </c>
      <c r="BI158">
        <v>2</v>
      </c>
      <c r="BJ158" t="s">
        <v>247</v>
      </c>
      <c r="BM158">
        <v>111002</v>
      </c>
      <c r="BN158">
        <v>0</v>
      </c>
      <c r="BO158" t="s">
        <v>3</v>
      </c>
      <c r="BP158">
        <v>0</v>
      </c>
      <c r="BQ158">
        <v>3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92</v>
      </c>
      <c r="CA158">
        <v>65</v>
      </c>
      <c r="CF158">
        <v>0</v>
      </c>
      <c r="CG158">
        <v>0</v>
      </c>
      <c r="CM158">
        <v>0</v>
      </c>
      <c r="CN158" t="s">
        <v>1707</v>
      </c>
      <c r="CO158">
        <v>0</v>
      </c>
      <c r="CP158">
        <f t="shared" si="130"/>
        <v>31</v>
      </c>
      <c r="CQ158">
        <f t="shared" si="131"/>
        <v>0</v>
      </c>
      <c r="CR158">
        <f t="shared" si="132"/>
        <v>19</v>
      </c>
      <c r="CS158">
        <f t="shared" si="133"/>
        <v>0</v>
      </c>
      <c r="CT158">
        <f t="shared" si="134"/>
        <v>12</v>
      </c>
      <c r="CU158">
        <f t="shared" si="135"/>
        <v>0</v>
      </c>
      <c r="CV158">
        <f t="shared" si="136"/>
        <v>1.3905000000000001</v>
      </c>
      <c r="CW158">
        <f t="shared" si="137"/>
        <v>0</v>
      </c>
      <c r="CX158">
        <f t="shared" si="138"/>
        <v>0</v>
      </c>
      <c r="CY158">
        <f t="shared" si="139"/>
        <v>11.04</v>
      </c>
      <c r="CZ158">
        <f t="shared" si="140"/>
        <v>7.8</v>
      </c>
      <c r="DC158" t="s">
        <v>3</v>
      </c>
      <c r="DD158" t="s">
        <v>3</v>
      </c>
      <c r="DE158" t="s">
        <v>179</v>
      </c>
      <c r="DF158" t="s">
        <v>179</v>
      </c>
      <c r="DG158" t="s">
        <v>179</v>
      </c>
      <c r="DH158" t="s">
        <v>3</v>
      </c>
      <c r="DI158" t="s">
        <v>179</v>
      </c>
      <c r="DJ158" t="s">
        <v>179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1010</v>
      </c>
      <c r="DV158" t="s">
        <v>209</v>
      </c>
      <c r="DW158" t="s">
        <v>227</v>
      </c>
      <c r="DX158">
        <v>1</v>
      </c>
      <c r="EE158">
        <v>20573169</v>
      </c>
      <c r="EF158">
        <v>3</v>
      </c>
      <c r="EG158" t="s">
        <v>164</v>
      </c>
      <c r="EH158">
        <v>0</v>
      </c>
      <c r="EI158" t="s">
        <v>3</v>
      </c>
      <c r="EJ158">
        <v>2</v>
      </c>
      <c r="EK158">
        <v>111002</v>
      </c>
      <c r="EL158" t="s">
        <v>228</v>
      </c>
      <c r="EM158" t="s">
        <v>229</v>
      </c>
      <c r="EO158" t="s">
        <v>193</v>
      </c>
      <c r="EQ158">
        <v>768</v>
      </c>
      <c r="ER158">
        <v>22.92</v>
      </c>
      <c r="ES158">
        <v>0.18</v>
      </c>
      <c r="ET158">
        <v>13.95</v>
      </c>
      <c r="EU158">
        <v>0</v>
      </c>
      <c r="EV158">
        <v>8.7899999999999991</v>
      </c>
      <c r="EW158">
        <v>1.03</v>
      </c>
      <c r="EX158">
        <v>0</v>
      </c>
      <c r="EY158">
        <v>0</v>
      </c>
      <c r="EZ158">
        <v>0</v>
      </c>
      <c r="FQ158">
        <v>0</v>
      </c>
      <c r="FR158">
        <f t="shared" si="141"/>
        <v>0</v>
      </c>
      <c r="FS158">
        <v>0</v>
      </c>
      <c r="FX158">
        <v>92</v>
      </c>
      <c r="FY158">
        <v>65</v>
      </c>
      <c r="GA158" t="s">
        <v>3</v>
      </c>
      <c r="GG158">
        <v>2</v>
      </c>
      <c r="GH158">
        <v>-2</v>
      </c>
      <c r="GI158">
        <v>-2</v>
      </c>
      <c r="GJ158">
        <v>0</v>
      </c>
      <c r="GK158">
        <f>ROUND(R158*(R12)/100,0)</f>
        <v>0</v>
      </c>
      <c r="GL158">
        <f t="shared" si="142"/>
        <v>0</v>
      </c>
      <c r="GM158">
        <f t="shared" si="143"/>
        <v>50</v>
      </c>
      <c r="GN158">
        <f t="shared" si="144"/>
        <v>0</v>
      </c>
      <c r="GO158">
        <f t="shared" si="145"/>
        <v>50</v>
      </c>
      <c r="GP158">
        <f t="shared" si="146"/>
        <v>0</v>
      </c>
      <c r="GR158">
        <v>0</v>
      </c>
    </row>
    <row r="159" spans="1:200" x14ac:dyDescent="0.2">
      <c r="A159">
        <v>17</v>
      </c>
      <c r="B159">
        <v>1</v>
      </c>
      <c r="C159">
        <f>ROW(SmtRes!A117)</f>
        <v>117</v>
      </c>
      <c r="D159">
        <f>ROW(EtalonRes!A121)</f>
        <v>121</v>
      </c>
      <c r="E159" t="s">
        <v>255</v>
      </c>
      <c r="F159" t="s">
        <v>224</v>
      </c>
      <c r="G159" t="s">
        <v>256</v>
      </c>
      <c r="H159" t="s">
        <v>209</v>
      </c>
      <c r="I159">
        <v>3</v>
      </c>
      <c r="J159">
        <v>0</v>
      </c>
      <c r="O159">
        <f t="shared" si="115"/>
        <v>1299</v>
      </c>
      <c r="P159">
        <f t="shared" si="116"/>
        <v>141</v>
      </c>
      <c r="Q159">
        <f t="shared" si="117"/>
        <v>423</v>
      </c>
      <c r="R159">
        <f t="shared" si="118"/>
        <v>24</v>
      </c>
      <c r="S159">
        <f t="shared" si="119"/>
        <v>735</v>
      </c>
      <c r="T159">
        <f t="shared" si="120"/>
        <v>0</v>
      </c>
      <c r="U159">
        <f t="shared" si="121"/>
        <v>81.81</v>
      </c>
      <c r="V159">
        <f t="shared" si="122"/>
        <v>1.7415</v>
      </c>
      <c r="W159">
        <f t="shared" si="123"/>
        <v>0</v>
      </c>
      <c r="X159">
        <f t="shared" si="124"/>
        <v>698</v>
      </c>
      <c r="Y159">
        <f t="shared" si="125"/>
        <v>493</v>
      </c>
      <c r="AA159">
        <v>23982063</v>
      </c>
      <c r="AB159">
        <f t="shared" si="126"/>
        <v>433</v>
      </c>
      <c r="AC159">
        <f t="shared" si="127"/>
        <v>47</v>
      </c>
      <c r="AD159">
        <f t="shared" si="148"/>
        <v>141</v>
      </c>
      <c r="AE159">
        <f t="shared" si="149"/>
        <v>8</v>
      </c>
      <c r="AF159">
        <f t="shared" si="150"/>
        <v>245</v>
      </c>
      <c r="AG159">
        <f t="shared" si="128"/>
        <v>0</v>
      </c>
      <c r="AH159">
        <f t="shared" si="151"/>
        <v>27.27</v>
      </c>
      <c r="AI159">
        <f t="shared" si="152"/>
        <v>0.58050000000000002</v>
      </c>
      <c r="AJ159">
        <f t="shared" si="129"/>
        <v>0</v>
      </c>
      <c r="AK159">
        <v>332.49</v>
      </c>
      <c r="AL159">
        <v>47</v>
      </c>
      <c r="AM159">
        <v>104.3</v>
      </c>
      <c r="AN159">
        <v>5.81</v>
      </c>
      <c r="AO159">
        <v>181.19</v>
      </c>
      <c r="AP159">
        <v>0</v>
      </c>
      <c r="AQ159">
        <v>20.2</v>
      </c>
      <c r="AR159">
        <v>0.43</v>
      </c>
      <c r="AS159">
        <v>0</v>
      </c>
      <c r="AT159">
        <v>92</v>
      </c>
      <c r="AU159">
        <v>65</v>
      </c>
      <c r="AV159">
        <v>1</v>
      </c>
      <c r="AW159">
        <v>1</v>
      </c>
      <c r="AZ159">
        <v>1</v>
      </c>
      <c r="BA159">
        <v>1</v>
      </c>
      <c r="BB159">
        <v>1</v>
      </c>
      <c r="BC159">
        <v>1</v>
      </c>
      <c r="BD159" t="s">
        <v>3</v>
      </c>
      <c r="BE159" t="s">
        <v>3</v>
      </c>
      <c r="BF159" t="s">
        <v>3</v>
      </c>
      <c r="BG159" t="s">
        <v>3</v>
      </c>
      <c r="BH159">
        <v>0</v>
      </c>
      <c r="BI159">
        <v>2</v>
      </c>
      <c r="BJ159" t="s">
        <v>226</v>
      </c>
      <c r="BM159">
        <v>111002</v>
      </c>
      <c r="BN159">
        <v>0</v>
      </c>
      <c r="BO159" t="s">
        <v>3</v>
      </c>
      <c r="BP159">
        <v>0</v>
      </c>
      <c r="BQ159">
        <v>3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92</v>
      </c>
      <c r="CA159">
        <v>65</v>
      </c>
      <c r="CF159">
        <v>0</v>
      </c>
      <c r="CG159">
        <v>0</v>
      </c>
      <c r="CM159">
        <v>0</v>
      </c>
      <c r="CN159" t="s">
        <v>1707</v>
      </c>
      <c r="CO159">
        <v>0</v>
      </c>
      <c r="CP159">
        <f t="shared" si="130"/>
        <v>1299</v>
      </c>
      <c r="CQ159">
        <f t="shared" si="131"/>
        <v>47</v>
      </c>
      <c r="CR159">
        <f t="shared" si="132"/>
        <v>141</v>
      </c>
      <c r="CS159">
        <f t="shared" si="133"/>
        <v>8</v>
      </c>
      <c r="CT159">
        <f t="shared" si="134"/>
        <v>245</v>
      </c>
      <c r="CU159">
        <f t="shared" si="135"/>
        <v>0</v>
      </c>
      <c r="CV159">
        <f t="shared" si="136"/>
        <v>27.27</v>
      </c>
      <c r="CW159">
        <f t="shared" si="137"/>
        <v>0.58050000000000002</v>
      </c>
      <c r="CX159">
        <f t="shared" si="138"/>
        <v>0</v>
      </c>
      <c r="CY159">
        <f t="shared" si="139"/>
        <v>698.28</v>
      </c>
      <c r="CZ159">
        <f t="shared" si="140"/>
        <v>493.35</v>
      </c>
      <c r="DC159" t="s">
        <v>3</v>
      </c>
      <c r="DD159" t="s">
        <v>3</v>
      </c>
      <c r="DE159" t="s">
        <v>179</v>
      </c>
      <c r="DF159" t="s">
        <v>179</v>
      </c>
      <c r="DG159" t="s">
        <v>179</v>
      </c>
      <c r="DH159" t="s">
        <v>3</v>
      </c>
      <c r="DI159" t="s">
        <v>179</v>
      </c>
      <c r="DJ159" t="s">
        <v>179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1010</v>
      </c>
      <c r="DV159" t="s">
        <v>209</v>
      </c>
      <c r="DW159" t="s">
        <v>227</v>
      </c>
      <c r="DX159">
        <v>1</v>
      </c>
      <c r="EE159">
        <v>20573169</v>
      </c>
      <c r="EF159">
        <v>3</v>
      </c>
      <c r="EG159" t="s">
        <v>164</v>
      </c>
      <c r="EH159">
        <v>0</v>
      </c>
      <c r="EI159" t="s">
        <v>3</v>
      </c>
      <c r="EJ159">
        <v>2</v>
      </c>
      <c r="EK159">
        <v>111002</v>
      </c>
      <c r="EL159" t="s">
        <v>228</v>
      </c>
      <c r="EM159" t="s">
        <v>229</v>
      </c>
      <c r="EO159" t="s">
        <v>193</v>
      </c>
      <c r="EQ159">
        <v>768</v>
      </c>
      <c r="ER159">
        <v>332.49</v>
      </c>
      <c r="ES159">
        <v>47</v>
      </c>
      <c r="ET159">
        <v>104.3</v>
      </c>
      <c r="EU159">
        <v>5.81</v>
      </c>
      <c r="EV159">
        <v>181.19</v>
      </c>
      <c r="EW159">
        <v>20.2</v>
      </c>
      <c r="EX159">
        <v>0.43</v>
      </c>
      <c r="EY159">
        <v>0</v>
      </c>
      <c r="EZ159">
        <v>0</v>
      </c>
      <c r="FQ159">
        <v>0</v>
      </c>
      <c r="FR159">
        <f t="shared" si="141"/>
        <v>0</v>
      </c>
      <c r="FS159">
        <v>0</v>
      </c>
      <c r="FX159">
        <v>92</v>
      </c>
      <c r="FY159">
        <v>65</v>
      </c>
      <c r="GA159" t="s">
        <v>3</v>
      </c>
      <c r="GG159">
        <v>2</v>
      </c>
      <c r="GH159">
        <v>-2</v>
      </c>
      <c r="GI159">
        <v>-2</v>
      </c>
      <c r="GJ159">
        <v>0</v>
      </c>
      <c r="GK159">
        <f>ROUND(R159*(R12)/100,0)</f>
        <v>0</v>
      </c>
      <c r="GL159">
        <f t="shared" si="142"/>
        <v>0</v>
      </c>
      <c r="GM159">
        <f t="shared" si="143"/>
        <v>2490</v>
      </c>
      <c r="GN159">
        <f t="shared" si="144"/>
        <v>0</v>
      </c>
      <c r="GO159">
        <f t="shared" si="145"/>
        <v>2490</v>
      </c>
      <c r="GP159">
        <f t="shared" si="146"/>
        <v>0</v>
      </c>
      <c r="GR159">
        <v>0</v>
      </c>
    </row>
    <row r="160" spans="1:200" x14ac:dyDescent="0.2">
      <c r="A160">
        <v>17</v>
      </c>
      <c r="B160">
        <v>1</v>
      </c>
      <c r="C160">
        <f>ROW(SmtRes!A120)</f>
        <v>120</v>
      </c>
      <c r="D160">
        <f>ROW(EtalonRes!A124)</f>
        <v>124</v>
      </c>
      <c r="E160" t="s">
        <v>257</v>
      </c>
      <c r="F160" t="s">
        <v>231</v>
      </c>
      <c r="G160" t="s">
        <v>232</v>
      </c>
      <c r="H160" t="s">
        <v>168</v>
      </c>
      <c r="I160">
        <v>3</v>
      </c>
      <c r="J160">
        <v>0</v>
      </c>
      <c r="O160">
        <f t="shared" si="115"/>
        <v>39</v>
      </c>
      <c r="P160">
        <f t="shared" si="116"/>
        <v>0</v>
      </c>
      <c r="Q160">
        <f t="shared" si="117"/>
        <v>3</v>
      </c>
      <c r="R160">
        <f t="shared" si="118"/>
        <v>0</v>
      </c>
      <c r="S160">
        <f t="shared" si="119"/>
        <v>36</v>
      </c>
      <c r="T160">
        <f t="shared" si="120"/>
        <v>0</v>
      </c>
      <c r="U160">
        <f t="shared" si="121"/>
        <v>4.1715</v>
      </c>
      <c r="V160">
        <f t="shared" si="122"/>
        <v>0</v>
      </c>
      <c r="W160">
        <f t="shared" si="123"/>
        <v>0</v>
      </c>
      <c r="X160">
        <f t="shared" si="124"/>
        <v>33</v>
      </c>
      <c r="Y160">
        <f t="shared" si="125"/>
        <v>23</v>
      </c>
      <c r="AA160">
        <v>23982063</v>
      </c>
      <c r="AB160">
        <f t="shared" si="126"/>
        <v>13</v>
      </c>
      <c r="AC160">
        <f t="shared" si="127"/>
        <v>0</v>
      </c>
      <c r="AD160">
        <f t="shared" si="148"/>
        <v>1</v>
      </c>
      <c r="AE160">
        <f t="shared" si="149"/>
        <v>0</v>
      </c>
      <c r="AF160">
        <f t="shared" si="150"/>
        <v>12</v>
      </c>
      <c r="AG160">
        <f t="shared" si="128"/>
        <v>0</v>
      </c>
      <c r="AH160">
        <f t="shared" si="151"/>
        <v>1.3905000000000001</v>
      </c>
      <c r="AI160">
        <f t="shared" si="152"/>
        <v>0</v>
      </c>
      <c r="AJ160">
        <f t="shared" si="129"/>
        <v>0</v>
      </c>
      <c r="AK160">
        <v>9.9499999999999993</v>
      </c>
      <c r="AL160">
        <v>0.18</v>
      </c>
      <c r="AM160">
        <v>0.87</v>
      </c>
      <c r="AN160">
        <v>0</v>
      </c>
      <c r="AO160">
        <v>8.9</v>
      </c>
      <c r="AP160">
        <v>0</v>
      </c>
      <c r="AQ160">
        <v>1.03</v>
      </c>
      <c r="AR160">
        <v>0</v>
      </c>
      <c r="AS160">
        <v>0</v>
      </c>
      <c r="AT160">
        <v>92</v>
      </c>
      <c r="AU160">
        <v>65</v>
      </c>
      <c r="AV160">
        <v>1</v>
      </c>
      <c r="AW160">
        <v>1</v>
      </c>
      <c r="AZ160">
        <v>1</v>
      </c>
      <c r="BA160">
        <v>1</v>
      </c>
      <c r="BB160">
        <v>1</v>
      </c>
      <c r="BC160">
        <v>1</v>
      </c>
      <c r="BD160" t="s">
        <v>3</v>
      </c>
      <c r="BE160" t="s">
        <v>3</v>
      </c>
      <c r="BF160" t="s">
        <v>3</v>
      </c>
      <c r="BG160" t="s">
        <v>3</v>
      </c>
      <c r="BH160">
        <v>0</v>
      </c>
      <c r="BI160">
        <v>2</v>
      </c>
      <c r="BJ160" t="s">
        <v>233</v>
      </c>
      <c r="BM160">
        <v>111002</v>
      </c>
      <c r="BN160">
        <v>0</v>
      </c>
      <c r="BO160" t="s">
        <v>3</v>
      </c>
      <c r="BP160">
        <v>0</v>
      </c>
      <c r="BQ160">
        <v>3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92</v>
      </c>
      <c r="CA160">
        <v>65</v>
      </c>
      <c r="CF160">
        <v>0</v>
      </c>
      <c r="CG160">
        <v>0</v>
      </c>
      <c r="CM160">
        <v>0</v>
      </c>
      <c r="CN160" t="s">
        <v>1707</v>
      </c>
      <c r="CO160">
        <v>0</v>
      </c>
      <c r="CP160">
        <f t="shared" si="130"/>
        <v>39</v>
      </c>
      <c r="CQ160">
        <f t="shared" si="131"/>
        <v>0</v>
      </c>
      <c r="CR160">
        <f t="shared" si="132"/>
        <v>1</v>
      </c>
      <c r="CS160">
        <f t="shared" si="133"/>
        <v>0</v>
      </c>
      <c r="CT160">
        <f t="shared" si="134"/>
        <v>12</v>
      </c>
      <c r="CU160">
        <f t="shared" si="135"/>
        <v>0</v>
      </c>
      <c r="CV160">
        <f t="shared" si="136"/>
        <v>1.3905000000000001</v>
      </c>
      <c r="CW160">
        <f t="shared" si="137"/>
        <v>0</v>
      </c>
      <c r="CX160">
        <f t="shared" si="138"/>
        <v>0</v>
      </c>
      <c r="CY160">
        <f t="shared" si="139"/>
        <v>33.119999999999997</v>
      </c>
      <c r="CZ160">
        <f t="shared" si="140"/>
        <v>23.4</v>
      </c>
      <c r="DC160" t="s">
        <v>3</v>
      </c>
      <c r="DD160" t="s">
        <v>3</v>
      </c>
      <c r="DE160" t="s">
        <v>179</v>
      </c>
      <c r="DF160" t="s">
        <v>179</v>
      </c>
      <c r="DG160" t="s">
        <v>179</v>
      </c>
      <c r="DH160" t="s">
        <v>3</v>
      </c>
      <c r="DI160" t="s">
        <v>179</v>
      </c>
      <c r="DJ160" t="s">
        <v>179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1013</v>
      </c>
      <c r="DV160" t="s">
        <v>168</v>
      </c>
      <c r="DW160" t="s">
        <v>168</v>
      </c>
      <c r="DX160">
        <v>1</v>
      </c>
      <c r="EE160">
        <v>20573169</v>
      </c>
      <c r="EF160">
        <v>3</v>
      </c>
      <c r="EG160" t="s">
        <v>164</v>
      </c>
      <c r="EH160">
        <v>0</v>
      </c>
      <c r="EI160" t="s">
        <v>3</v>
      </c>
      <c r="EJ160">
        <v>2</v>
      </c>
      <c r="EK160">
        <v>111002</v>
      </c>
      <c r="EL160" t="s">
        <v>228</v>
      </c>
      <c r="EM160" t="s">
        <v>229</v>
      </c>
      <c r="EO160" t="s">
        <v>193</v>
      </c>
      <c r="EQ160">
        <v>768</v>
      </c>
      <c r="ER160">
        <v>9.9499999999999993</v>
      </c>
      <c r="ES160">
        <v>0.18</v>
      </c>
      <c r="ET160">
        <v>0.87</v>
      </c>
      <c r="EU160">
        <v>0</v>
      </c>
      <c r="EV160">
        <v>8.9</v>
      </c>
      <c r="EW160">
        <v>1.03</v>
      </c>
      <c r="EX160">
        <v>0</v>
      </c>
      <c r="EY160">
        <v>0</v>
      </c>
      <c r="EZ160">
        <v>0</v>
      </c>
      <c r="FQ160">
        <v>0</v>
      </c>
      <c r="FR160">
        <f t="shared" si="141"/>
        <v>0</v>
      </c>
      <c r="FS160">
        <v>0</v>
      </c>
      <c r="FX160">
        <v>92</v>
      </c>
      <c r="FY160">
        <v>65</v>
      </c>
      <c r="GA160" t="s">
        <v>3</v>
      </c>
      <c r="GG160">
        <v>2</v>
      </c>
      <c r="GH160">
        <v>1</v>
      </c>
      <c r="GI160">
        <v>-2</v>
      </c>
      <c r="GJ160">
        <v>0</v>
      </c>
      <c r="GK160">
        <f>ROUND(R160*(R12)/100,0)</f>
        <v>0</v>
      </c>
      <c r="GL160">
        <f t="shared" si="142"/>
        <v>0</v>
      </c>
      <c r="GM160">
        <f t="shared" si="143"/>
        <v>95</v>
      </c>
      <c r="GN160">
        <f t="shared" si="144"/>
        <v>0</v>
      </c>
      <c r="GO160">
        <f t="shared" si="145"/>
        <v>95</v>
      </c>
      <c r="GP160">
        <f t="shared" si="146"/>
        <v>0</v>
      </c>
      <c r="GR160">
        <v>0</v>
      </c>
    </row>
    <row r="161" spans="1:200" x14ac:dyDescent="0.2">
      <c r="A161">
        <v>17</v>
      </c>
      <c r="B161">
        <v>1</v>
      </c>
      <c r="C161">
        <f>ROW(SmtRes!A122)</f>
        <v>122</v>
      </c>
      <c r="D161">
        <f>ROW(EtalonRes!A126)</f>
        <v>126</v>
      </c>
      <c r="E161" t="s">
        <v>258</v>
      </c>
      <c r="F161" t="s">
        <v>213</v>
      </c>
      <c r="G161" t="s">
        <v>259</v>
      </c>
      <c r="H161" t="s">
        <v>236</v>
      </c>
      <c r="I161">
        <v>3</v>
      </c>
      <c r="J161">
        <v>0</v>
      </c>
      <c r="O161">
        <f t="shared" si="115"/>
        <v>6585</v>
      </c>
      <c r="P161">
        <f t="shared" si="116"/>
        <v>96</v>
      </c>
      <c r="Q161">
        <f t="shared" si="117"/>
        <v>0</v>
      </c>
      <c r="R161">
        <f t="shared" si="118"/>
        <v>0</v>
      </c>
      <c r="S161">
        <f t="shared" si="119"/>
        <v>6489</v>
      </c>
      <c r="T161">
        <f t="shared" si="120"/>
        <v>0</v>
      </c>
      <c r="U161">
        <f t="shared" si="121"/>
        <v>502.20000000000005</v>
      </c>
      <c r="V161">
        <f t="shared" si="122"/>
        <v>0</v>
      </c>
      <c r="W161">
        <f t="shared" si="123"/>
        <v>0</v>
      </c>
      <c r="X161">
        <f t="shared" si="124"/>
        <v>5191</v>
      </c>
      <c r="Y161">
        <f t="shared" si="125"/>
        <v>3893</v>
      </c>
      <c r="AA161">
        <v>23982063</v>
      </c>
      <c r="AB161">
        <f t="shared" si="126"/>
        <v>2195</v>
      </c>
      <c r="AC161">
        <f t="shared" si="127"/>
        <v>32</v>
      </c>
      <c r="AD161">
        <f t="shared" si="148"/>
        <v>0</v>
      </c>
      <c r="AE161">
        <f t="shared" si="149"/>
        <v>0</v>
      </c>
      <c r="AF161">
        <f t="shared" si="150"/>
        <v>2163</v>
      </c>
      <c r="AG161">
        <f t="shared" si="128"/>
        <v>0</v>
      </c>
      <c r="AH161">
        <f t="shared" si="151"/>
        <v>167.4</v>
      </c>
      <c r="AI161">
        <f t="shared" si="152"/>
        <v>0</v>
      </c>
      <c r="AJ161">
        <f t="shared" si="129"/>
        <v>0</v>
      </c>
      <c r="AK161">
        <v>1634.12</v>
      </c>
      <c r="AL161">
        <v>32.04</v>
      </c>
      <c r="AM161">
        <v>0</v>
      </c>
      <c r="AN161">
        <v>0</v>
      </c>
      <c r="AO161">
        <v>1602.08</v>
      </c>
      <c r="AP161">
        <v>0</v>
      </c>
      <c r="AQ161">
        <v>124</v>
      </c>
      <c r="AR161">
        <v>0</v>
      </c>
      <c r="AS161">
        <v>0</v>
      </c>
      <c r="AT161">
        <v>80</v>
      </c>
      <c r="AU161">
        <v>60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v>1</v>
      </c>
      <c r="BD161" t="s">
        <v>3</v>
      </c>
      <c r="BE161" t="s">
        <v>3</v>
      </c>
      <c r="BF161" t="s">
        <v>3</v>
      </c>
      <c r="BG161" t="s">
        <v>3</v>
      </c>
      <c r="BH161">
        <v>0</v>
      </c>
      <c r="BI161">
        <v>2</v>
      </c>
      <c r="BJ161" t="s">
        <v>237</v>
      </c>
      <c r="BM161">
        <v>110001</v>
      </c>
      <c r="BN161">
        <v>0</v>
      </c>
      <c r="BO161" t="s">
        <v>3</v>
      </c>
      <c r="BP161">
        <v>0</v>
      </c>
      <c r="BQ161">
        <v>3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80</v>
      </c>
      <c r="CA161">
        <v>60</v>
      </c>
      <c r="CF161">
        <v>0</v>
      </c>
      <c r="CG161">
        <v>0</v>
      </c>
      <c r="CM161">
        <v>0</v>
      </c>
      <c r="CN161" t="s">
        <v>1707</v>
      </c>
      <c r="CO161">
        <v>0</v>
      </c>
      <c r="CP161">
        <f t="shared" si="130"/>
        <v>6585</v>
      </c>
      <c r="CQ161">
        <f t="shared" si="131"/>
        <v>32</v>
      </c>
      <c r="CR161">
        <f t="shared" si="132"/>
        <v>0</v>
      </c>
      <c r="CS161">
        <f t="shared" si="133"/>
        <v>0</v>
      </c>
      <c r="CT161">
        <f t="shared" si="134"/>
        <v>2163</v>
      </c>
      <c r="CU161">
        <f t="shared" si="135"/>
        <v>0</v>
      </c>
      <c r="CV161">
        <f t="shared" si="136"/>
        <v>167.4</v>
      </c>
      <c r="CW161">
        <f t="shared" si="137"/>
        <v>0</v>
      </c>
      <c r="CX161">
        <f t="shared" si="138"/>
        <v>0</v>
      </c>
      <c r="CY161">
        <f t="shared" si="139"/>
        <v>5191.2</v>
      </c>
      <c r="CZ161">
        <f t="shared" si="140"/>
        <v>3893.4</v>
      </c>
      <c r="DC161" t="s">
        <v>3</v>
      </c>
      <c r="DD161" t="s">
        <v>3</v>
      </c>
      <c r="DE161" t="s">
        <v>179</v>
      </c>
      <c r="DF161" t="s">
        <v>179</v>
      </c>
      <c r="DG161" t="s">
        <v>179</v>
      </c>
      <c r="DH161" t="s">
        <v>3</v>
      </c>
      <c r="DI161" t="s">
        <v>179</v>
      </c>
      <c r="DJ161" t="s">
        <v>179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1013</v>
      </c>
      <c r="DV161" t="s">
        <v>236</v>
      </c>
      <c r="DW161" t="s">
        <v>238</v>
      </c>
      <c r="DX161">
        <v>1</v>
      </c>
      <c r="EE161">
        <v>20573163</v>
      </c>
      <c r="EF161">
        <v>3</v>
      </c>
      <c r="EG161" t="s">
        <v>164</v>
      </c>
      <c r="EH161">
        <v>0</v>
      </c>
      <c r="EI161" t="s">
        <v>3</v>
      </c>
      <c r="EJ161">
        <v>2</v>
      </c>
      <c r="EK161">
        <v>110001</v>
      </c>
      <c r="EL161" t="s">
        <v>192</v>
      </c>
      <c r="EM161" t="s">
        <v>173</v>
      </c>
      <c r="EO161" t="s">
        <v>193</v>
      </c>
      <c r="EQ161">
        <v>768</v>
      </c>
      <c r="ER161">
        <v>1634.12</v>
      </c>
      <c r="ES161">
        <v>32.04</v>
      </c>
      <c r="ET161">
        <v>0</v>
      </c>
      <c r="EU161">
        <v>0</v>
      </c>
      <c r="EV161">
        <v>1602.08</v>
      </c>
      <c r="EW161">
        <v>124</v>
      </c>
      <c r="EX161">
        <v>0</v>
      </c>
      <c r="EY161">
        <v>0</v>
      </c>
      <c r="EZ161">
        <v>0</v>
      </c>
      <c r="FQ161">
        <v>0</v>
      </c>
      <c r="FR161">
        <f t="shared" si="141"/>
        <v>0</v>
      </c>
      <c r="FS161">
        <v>0</v>
      </c>
      <c r="FX161">
        <v>80</v>
      </c>
      <c r="FY161">
        <v>60</v>
      </c>
      <c r="GA161" t="s">
        <v>3</v>
      </c>
      <c r="GG161">
        <v>2</v>
      </c>
      <c r="GH161">
        <v>-2</v>
      </c>
      <c r="GI161">
        <v>-2</v>
      </c>
      <c r="GJ161">
        <v>0</v>
      </c>
      <c r="GK161">
        <f>ROUND(R161*(R12)/100,0)</f>
        <v>0</v>
      </c>
      <c r="GL161">
        <f t="shared" si="142"/>
        <v>0</v>
      </c>
      <c r="GM161">
        <f t="shared" si="143"/>
        <v>15669</v>
      </c>
      <c r="GN161">
        <f t="shared" si="144"/>
        <v>0</v>
      </c>
      <c r="GO161">
        <f t="shared" si="145"/>
        <v>15669</v>
      </c>
      <c r="GP161">
        <f t="shared" si="146"/>
        <v>0</v>
      </c>
      <c r="GR161">
        <v>0</v>
      </c>
    </row>
    <row r="162" spans="1:200" x14ac:dyDescent="0.2">
      <c r="A162">
        <v>17</v>
      </c>
      <c r="B162">
        <v>1</v>
      </c>
      <c r="C162">
        <f>ROW(SmtRes!A124)</f>
        <v>124</v>
      </c>
      <c r="D162">
        <f>ROW(EtalonRes!A128)</f>
        <v>128</v>
      </c>
      <c r="E162" t="s">
        <v>260</v>
      </c>
      <c r="F162" t="s">
        <v>240</v>
      </c>
      <c r="G162" t="s">
        <v>261</v>
      </c>
      <c r="H162" t="s">
        <v>209</v>
      </c>
      <c r="I162">
        <v>3</v>
      </c>
      <c r="J162">
        <v>0</v>
      </c>
      <c r="O162">
        <f t="shared" si="115"/>
        <v>822</v>
      </c>
      <c r="P162">
        <f t="shared" si="116"/>
        <v>12</v>
      </c>
      <c r="Q162">
        <f t="shared" si="117"/>
        <v>0</v>
      </c>
      <c r="R162">
        <f t="shared" si="118"/>
        <v>0</v>
      </c>
      <c r="S162">
        <f t="shared" si="119"/>
        <v>810</v>
      </c>
      <c r="T162">
        <f t="shared" si="120"/>
        <v>0</v>
      </c>
      <c r="U162">
        <f t="shared" si="121"/>
        <v>62.775000000000006</v>
      </c>
      <c r="V162">
        <f t="shared" si="122"/>
        <v>0</v>
      </c>
      <c r="W162">
        <f t="shared" si="123"/>
        <v>0</v>
      </c>
      <c r="X162">
        <f t="shared" si="124"/>
        <v>648</v>
      </c>
      <c r="Y162">
        <f t="shared" si="125"/>
        <v>486</v>
      </c>
      <c r="AA162">
        <v>23982063</v>
      </c>
      <c r="AB162">
        <f t="shared" si="126"/>
        <v>274</v>
      </c>
      <c r="AC162">
        <f t="shared" si="127"/>
        <v>4</v>
      </c>
      <c r="AD162">
        <f t="shared" si="148"/>
        <v>0</v>
      </c>
      <c r="AE162">
        <f t="shared" si="149"/>
        <v>0</v>
      </c>
      <c r="AF162">
        <f t="shared" si="150"/>
        <v>270</v>
      </c>
      <c r="AG162">
        <f t="shared" si="128"/>
        <v>0</v>
      </c>
      <c r="AH162">
        <f t="shared" si="151"/>
        <v>20.925000000000001</v>
      </c>
      <c r="AI162">
        <f t="shared" si="152"/>
        <v>0</v>
      </c>
      <c r="AJ162">
        <f t="shared" si="129"/>
        <v>0</v>
      </c>
      <c r="AK162">
        <v>204.27</v>
      </c>
      <c r="AL162">
        <v>4.01</v>
      </c>
      <c r="AM162">
        <v>0</v>
      </c>
      <c r="AN162">
        <v>0</v>
      </c>
      <c r="AO162">
        <v>200.26</v>
      </c>
      <c r="AP162">
        <v>0</v>
      </c>
      <c r="AQ162">
        <v>15.5</v>
      </c>
      <c r="AR162">
        <v>0</v>
      </c>
      <c r="AS162">
        <v>0</v>
      </c>
      <c r="AT162">
        <v>80</v>
      </c>
      <c r="AU162">
        <v>60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1</v>
      </c>
      <c r="BD162" t="s">
        <v>3</v>
      </c>
      <c r="BE162" t="s">
        <v>3</v>
      </c>
      <c r="BF162" t="s">
        <v>3</v>
      </c>
      <c r="BG162" t="s">
        <v>3</v>
      </c>
      <c r="BH162">
        <v>0</v>
      </c>
      <c r="BI162">
        <v>2</v>
      </c>
      <c r="BJ162" t="s">
        <v>242</v>
      </c>
      <c r="BM162">
        <v>110001</v>
      </c>
      <c r="BN162">
        <v>0</v>
      </c>
      <c r="BO162" t="s">
        <v>3</v>
      </c>
      <c r="BP162">
        <v>0</v>
      </c>
      <c r="BQ162">
        <v>3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80</v>
      </c>
      <c r="CA162">
        <v>60</v>
      </c>
      <c r="CF162">
        <v>0</v>
      </c>
      <c r="CG162">
        <v>0</v>
      </c>
      <c r="CM162">
        <v>0</v>
      </c>
      <c r="CN162" t="s">
        <v>1707</v>
      </c>
      <c r="CO162">
        <v>0</v>
      </c>
      <c r="CP162">
        <f t="shared" si="130"/>
        <v>822</v>
      </c>
      <c r="CQ162">
        <f t="shared" si="131"/>
        <v>4</v>
      </c>
      <c r="CR162">
        <f t="shared" si="132"/>
        <v>0</v>
      </c>
      <c r="CS162">
        <f t="shared" si="133"/>
        <v>0</v>
      </c>
      <c r="CT162">
        <f t="shared" si="134"/>
        <v>270</v>
      </c>
      <c r="CU162">
        <f t="shared" si="135"/>
        <v>0</v>
      </c>
      <c r="CV162">
        <f t="shared" si="136"/>
        <v>20.925000000000001</v>
      </c>
      <c r="CW162">
        <f t="shared" si="137"/>
        <v>0</v>
      </c>
      <c r="CX162">
        <f t="shared" si="138"/>
        <v>0</v>
      </c>
      <c r="CY162">
        <f t="shared" si="139"/>
        <v>648</v>
      </c>
      <c r="CZ162">
        <f t="shared" si="140"/>
        <v>486</v>
      </c>
      <c r="DC162" t="s">
        <v>3</v>
      </c>
      <c r="DD162" t="s">
        <v>3</v>
      </c>
      <c r="DE162" t="s">
        <v>179</v>
      </c>
      <c r="DF162" t="s">
        <v>179</v>
      </c>
      <c r="DG162" t="s">
        <v>179</v>
      </c>
      <c r="DH162" t="s">
        <v>3</v>
      </c>
      <c r="DI162" t="s">
        <v>179</v>
      </c>
      <c r="DJ162" t="s">
        <v>179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1010</v>
      </c>
      <c r="DV162" t="s">
        <v>209</v>
      </c>
      <c r="DW162" t="s">
        <v>243</v>
      </c>
      <c r="DX162">
        <v>1</v>
      </c>
      <c r="EE162">
        <v>20573163</v>
      </c>
      <c r="EF162">
        <v>3</v>
      </c>
      <c r="EG162" t="s">
        <v>164</v>
      </c>
      <c r="EH162">
        <v>0</v>
      </c>
      <c r="EI162" t="s">
        <v>3</v>
      </c>
      <c r="EJ162">
        <v>2</v>
      </c>
      <c r="EK162">
        <v>110001</v>
      </c>
      <c r="EL162" t="s">
        <v>192</v>
      </c>
      <c r="EM162" t="s">
        <v>173</v>
      </c>
      <c r="EO162" t="s">
        <v>193</v>
      </c>
      <c r="EQ162">
        <v>768</v>
      </c>
      <c r="ER162">
        <v>204.27</v>
      </c>
      <c r="ES162">
        <v>4.01</v>
      </c>
      <c r="ET162">
        <v>0</v>
      </c>
      <c r="EU162">
        <v>0</v>
      </c>
      <c r="EV162">
        <v>200.26</v>
      </c>
      <c r="EW162">
        <v>15.5</v>
      </c>
      <c r="EX162">
        <v>0</v>
      </c>
      <c r="EY162">
        <v>0</v>
      </c>
      <c r="EZ162">
        <v>0</v>
      </c>
      <c r="FQ162">
        <v>0</v>
      </c>
      <c r="FR162">
        <f t="shared" si="141"/>
        <v>0</v>
      </c>
      <c r="FS162">
        <v>0</v>
      </c>
      <c r="FX162">
        <v>80</v>
      </c>
      <c r="FY162">
        <v>60</v>
      </c>
      <c r="GA162" t="s">
        <v>3</v>
      </c>
      <c r="GG162">
        <v>2</v>
      </c>
      <c r="GH162">
        <v>1</v>
      </c>
      <c r="GI162">
        <v>-2</v>
      </c>
      <c r="GJ162">
        <v>0</v>
      </c>
      <c r="GK162">
        <f>ROUND(R162*(R12)/100,0)</f>
        <v>0</v>
      </c>
      <c r="GL162">
        <f t="shared" si="142"/>
        <v>0</v>
      </c>
      <c r="GM162">
        <f t="shared" si="143"/>
        <v>1956</v>
      </c>
      <c r="GN162">
        <f t="shared" si="144"/>
        <v>0</v>
      </c>
      <c r="GO162">
        <f t="shared" si="145"/>
        <v>1956</v>
      </c>
      <c r="GP162">
        <f t="shared" si="146"/>
        <v>0</v>
      </c>
      <c r="GR162">
        <v>0</v>
      </c>
    </row>
    <row r="163" spans="1:200" x14ac:dyDescent="0.2">
      <c r="A163">
        <v>17</v>
      </c>
      <c r="B163">
        <v>1</v>
      </c>
      <c r="C163">
        <f>ROW(SmtRes!A127)</f>
        <v>127</v>
      </c>
      <c r="D163">
        <f>ROW(EtalonRes!A131)</f>
        <v>131</v>
      </c>
      <c r="E163" t="s">
        <v>262</v>
      </c>
      <c r="F163" t="s">
        <v>245</v>
      </c>
      <c r="G163" t="s">
        <v>246</v>
      </c>
      <c r="H163" t="s">
        <v>209</v>
      </c>
      <c r="I163">
        <v>6</v>
      </c>
      <c r="J163">
        <v>0</v>
      </c>
      <c r="O163">
        <f t="shared" si="115"/>
        <v>186</v>
      </c>
      <c r="P163">
        <f t="shared" si="116"/>
        <v>0</v>
      </c>
      <c r="Q163">
        <f t="shared" si="117"/>
        <v>114</v>
      </c>
      <c r="R163">
        <f t="shared" si="118"/>
        <v>0</v>
      </c>
      <c r="S163">
        <f t="shared" si="119"/>
        <v>72</v>
      </c>
      <c r="T163">
        <f t="shared" si="120"/>
        <v>0</v>
      </c>
      <c r="U163">
        <f t="shared" si="121"/>
        <v>8.343</v>
      </c>
      <c r="V163">
        <f t="shared" si="122"/>
        <v>0</v>
      </c>
      <c r="W163">
        <f t="shared" si="123"/>
        <v>0</v>
      </c>
      <c r="X163">
        <f t="shared" si="124"/>
        <v>66</v>
      </c>
      <c r="Y163">
        <f t="shared" si="125"/>
        <v>47</v>
      </c>
      <c r="AA163">
        <v>23982063</v>
      </c>
      <c r="AB163">
        <f t="shared" si="126"/>
        <v>31</v>
      </c>
      <c r="AC163">
        <f t="shared" si="127"/>
        <v>0</v>
      </c>
      <c r="AD163">
        <f t="shared" si="148"/>
        <v>19</v>
      </c>
      <c r="AE163">
        <f t="shared" si="149"/>
        <v>0</v>
      </c>
      <c r="AF163">
        <f t="shared" si="150"/>
        <v>12</v>
      </c>
      <c r="AG163">
        <f t="shared" si="128"/>
        <v>0</v>
      </c>
      <c r="AH163">
        <f t="shared" si="151"/>
        <v>1.3905000000000001</v>
      </c>
      <c r="AI163">
        <f t="shared" si="152"/>
        <v>0</v>
      </c>
      <c r="AJ163">
        <f t="shared" si="129"/>
        <v>0</v>
      </c>
      <c r="AK163">
        <v>22.92</v>
      </c>
      <c r="AL163">
        <v>0.18</v>
      </c>
      <c r="AM163">
        <v>13.95</v>
      </c>
      <c r="AN163">
        <v>0</v>
      </c>
      <c r="AO163">
        <v>8.7899999999999991</v>
      </c>
      <c r="AP163">
        <v>0</v>
      </c>
      <c r="AQ163">
        <v>1.03</v>
      </c>
      <c r="AR163">
        <v>0</v>
      </c>
      <c r="AS163">
        <v>0</v>
      </c>
      <c r="AT163">
        <v>92</v>
      </c>
      <c r="AU163">
        <v>65</v>
      </c>
      <c r="AV163">
        <v>1</v>
      </c>
      <c r="AW163">
        <v>1</v>
      </c>
      <c r="AZ163">
        <v>1</v>
      </c>
      <c r="BA163">
        <v>1</v>
      </c>
      <c r="BB163">
        <v>1</v>
      </c>
      <c r="BC163">
        <v>1</v>
      </c>
      <c r="BD163" t="s">
        <v>3</v>
      </c>
      <c r="BE163" t="s">
        <v>3</v>
      </c>
      <c r="BF163" t="s">
        <v>3</v>
      </c>
      <c r="BG163" t="s">
        <v>3</v>
      </c>
      <c r="BH163">
        <v>0</v>
      </c>
      <c r="BI163">
        <v>2</v>
      </c>
      <c r="BJ163" t="s">
        <v>247</v>
      </c>
      <c r="BM163">
        <v>111002</v>
      </c>
      <c r="BN163">
        <v>0</v>
      </c>
      <c r="BO163" t="s">
        <v>3</v>
      </c>
      <c r="BP163">
        <v>0</v>
      </c>
      <c r="BQ163">
        <v>3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92</v>
      </c>
      <c r="CA163">
        <v>65</v>
      </c>
      <c r="CF163">
        <v>0</v>
      </c>
      <c r="CG163">
        <v>0</v>
      </c>
      <c r="CM163">
        <v>0</v>
      </c>
      <c r="CN163" t="s">
        <v>1707</v>
      </c>
      <c r="CO163">
        <v>0</v>
      </c>
      <c r="CP163">
        <f t="shared" si="130"/>
        <v>186</v>
      </c>
      <c r="CQ163">
        <f t="shared" si="131"/>
        <v>0</v>
      </c>
      <c r="CR163">
        <f t="shared" si="132"/>
        <v>19</v>
      </c>
      <c r="CS163">
        <f t="shared" si="133"/>
        <v>0</v>
      </c>
      <c r="CT163">
        <f t="shared" si="134"/>
        <v>12</v>
      </c>
      <c r="CU163">
        <f t="shared" si="135"/>
        <v>0</v>
      </c>
      <c r="CV163">
        <f t="shared" si="136"/>
        <v>1.3905000000000001</v>
      </c>
      <c r="CW163">
        <f t="shared" si="137"/>
        <v>0</v>
      </c>
      <c r="CX163">
        <f t="shared" si="138"/>
        <v>0</v>
      </c>
      <c r="CY163">
        <f t="shared" si="139"/>
        <v>66.239999999999995</v>
      </c>
      <c r="CZ163">
        <f t="shared" si="140"/>
        <v>46.8</v>
      </c>
      <c r="DC163" t="s">
        <v>3</v>
      </c>
      <c r="DD163" t="s">
        <v>3</v>
      </c>
      <c r="DE163" t="s">
        <v>179</v>
      </c>
      <c r="DF163" t="s">
        <v>179</v>
      </c>
      <c r="DG163" t="s">
        <v>179</v>
      </c>
      <c r="DH163" t="s">
        <v>3</v>
      </c>
      <c r="DI163" t="s">
        <v>179</v>
      </c>
      <c r="DJ163" t="s">
        <v>179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1010</v>
      </c>
      <c r="DV163" t="s">
        <v>209</v>
      </c>
      <c r="DW163" t="s">
        <v>227</v>
      </c>
      <c r="DX163">
        <v>1</v>
      </c>
      <c r="EE163">
        <v>20573169</v>
      </c>
      <c r="EF163">
        <v>3</v>
      </c>
      <c r="EG163" t="s">
        <v>164</v>
      </c>
      <c r="EH163">
        <v>0</v>
      </c>
      <c r="EI163" t="s">
        <v>3</v>
      </c>
      <c r="EJ163">
        <v>2</v>
      </c>
      <c r="EK163">
        <v>111002</v>
      </c>
      <c r="EL163" t="s">
        <v>228</v>
      </c>
      <c r="EM163" t="s">
        <v>229</v>
      </c>
      <c r="EO163" t="s">
        <v>193</v>
      </c>
      <c r="EQ163">
        <v>768</v>
      </c>
      <c r="ER163">
        <v>22.92</v>
      </c>
      <c r="ES163">
        <v>0.18</v>
      </c>
      <c r="ET163">
        <v>13.95</v>
      </c>
      <c r="EU163">
        <v>0</v>
      </c>
      <c r="EV163">
        <v>8.7899999999999991</v>
      </c>
      <c r="EW163">
        <v>1.03</v>
      </c>
      <c r="EX163">
        <v>0</v>
      </c>
      <c r="EY163">
        <v>0</v>
      </c>
      <c r="EZ163">
        <v>0</v>
      </c>
      <c r="FQ163">
        <v>0</v>
      </c>
      <c r="FR163">
        <f t="shared" si="141"/>
        <v>0</v>
      </c>
      <c r="FS163">
        <v>0</v>
      </c>
      <c r="FX163">
        <v>92</v>
      </c>
      <c r="FY163">
        <v>65</v>
      </c>
      <c r="GA163" t="s">
        <v>3</v>
      </c>
      <c r="GG163">
        <v>2</v>
      </c>
      <c r="GH163">
        <v>-2</v>
      </c>
      <c r="GI163">
        <v>-2</v>
      </c>
      <c r="GJ163">
        <v>0</v>
      </c>
      <c r="GK163">
        <f>ROUND(R163*(R12)/100,0)</f>
        <v>0</v>
      </c>
      <c r="GL163">
        <f t="shared" si="142"/>
        <v>0</v>
      </c>
      <c r="GM163">
        <f t="shared" si="143"/>
        <v>299</v>
      </c>
      <c r="GN163">
        <f t="shared" si="144"/>
        <v>0</v>
      </c>
      <c r="GO163">
        <f t="shared" si="145"/>
        <v>299</v>
      </c>
      <c r="GP163">
        <f t="shared" si="146"/>
        <v>0</v>
      </c>
      <c r="GR163">
        <v>0</v>
      </c>
    </row>
    <row r="164" spans="1:200" x14ac:dyDescent="0.2">
      <c r="A164">
        <v>17</v>
      </c>
      <c r="B164">
        <v>1</v>
      </c>
      <c r="C164">
        <f>ROW(SmtRes!A129)</f>
        <v>129</v>
      </c>
      <c r="D164">
        <f>ROW(EtalonRes!A133)</f>
        <v>133</v>
      </c>
      <c r="E164" t="s">
        <v>263</v>
      </c>
      <c r="F164" t="s">
        <v>249</v>
      </c>
      <c r="G164" t="s">
        <v>250</v>
      </c>
      <c r="H164" t="s">
        <v>251</v>
      </c>
      <c r="I164">
        <v>6</v>
      </c>
      <c r="J164">
        <v>0</v>
      </c>
      <c r="O164">
        <f t="shared" si="115"/>
        <v>18</v>
      </c>
      <c r="P164">
        <f t="shared" si="116"/>
        <v>0</v>
      </c>
      <c r="Q164">
        <f t="shared" si="117"/>
        <v>0</v>
      </c>
      <c r="R164">
        <f t="shared" si="118"/>
        <v>0</v>
      </c>
      <c r="S164">
        <f t="shared" si="119"/>
        <v>18</v>
      </c>
      <c r="T164">
        <f t="shared" si="120"/>
        <v>0</v>
      </c>
      <c r="U164">
        <f t="shared" si="121"/>
        <v>1.7820000000000003</v>
      </c>
      <c r="V164">
        <f t="shared" si="122"/>
        <v>0</v>
      </c>
      <c r="W164">
        <f t="shared" si="123"/>
        <v>0</v>
      </c>
      <c r="X164">
        <f t="shared" si="124"/>
        <v>17</v>
      </c>
      <c r="Y164">
        <f t="shared" si="125"/>
        <v>12</v>
      </c>
      <c r="AA164">
        <v>23982063</v>
      </c>
      <c r="AB164">
        <f t="shared" si="126"/>
        <v>3</v>
      </c>
      <c r="AC164">
        <f t="shared" si="127"/>
        <v>0</v>
      </c>
      <c r="AD164">
        <f t="shared" si="148"/>
        <v>0</v>
      </c>
      <c r="AE164">
        <f t="shared" si="149"/>
        <v>0</v>
      </c>
      <c r="AF164">
        <f t="shared" si="150"/>
        <v>3</v>
      </c>
      <c r="AG164">
        <f t="shared" si="128"/>
        <v>0</v>
      </c>
      <c r="AH164">
        <f t="shared" si="151"/>
        <v>0.29700000000000004</v>
      </c>
      <c r="AI164">
        <f t="shared" si="152"/>
        <v>0</v>
      </c>
      <c r="AJ164">
        <f t="shared" si="129"/>
        <v>0</v>
      </c>
      <c r="AK164">
        <v>2.11</v>
      </c>
      <c r="AL164">
        <v>0.04</v>
      </c>
      <c r="AM164">
        <v>0</v>
      </c>
      <c r="AN164">
        <v>0</v>
      </c>
      <c r="AO164">
        <v>2.0699999999999998</v>
      </c>
      <c r="AP164">
        <v>0</v>
      </c>
      <c r="AQ164">
        <v>0.22</v>
      </c>
      <c r="AR164">
        <v>0</v>
      </c>
      <c r="AS164">
        <v>0</v>
      </c>
      <c r="AT164">
        <v>92</v>
      </c>
      <c r="AU164">
        <v>65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1</v>
      </c>
      <c r="BD164" t="s">
        <v>3</v>
      </c>
      <c r="BE164" t="s">
        <v>3</v>
      </c>
      <c r="BF164" t="s">
        <v>3</v>
      </c>
      <c r="BG164" t="s">
        <v>3</v>
      </c>
      <c r="BH164">
        <v>0</v>
      </c>
      <c r="BI164">
        <v>2</v>
      </c>
      <c r="BJ164" t="s">
        <v>252</v>
      </c>
      <c r="BM164">
        <v>111002</v>
      </c>
      <c r="BN164">
        <v>0</v>
      </c>
      <c r="BO164" t="s">
        <v>3</v>
      </c>
      <c r="BP164">
        <v>0</v>
      </c>
      <c r="BQ164">
        <v>3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92</v>
      </c>
      <c r="CA164">
        <v>65</v>
      </c>
      <c r="CF164">
        <v>0</v>
      </c>
      <c r="CG164">
        <v>0</v>
      </c>
      <c r="CM164">
        <v>0</v>
      </c>
      <c r="CN164" t="s">
        <v>1707</v>
      </c>
      <c r="CO164">
        <v>0</v>
      </c>
      <c r="CP164">
        <f t="shared" si="130"/>
        <v>18</v>
      </c>
      <c r="CQ164">
        <f t="shared" si="131"/>
        <v>0</v>
      </c>
      <c r="CR164">
        <f t="shared" si="132"/>
        <v>0</v>
      </c>
      <c r="CS164">
        <f t="shared" si="133"/>
        <v>0</v>
      </c>
      <c r="CT164">
        <f t="shared" si="134"/>
        <v>3</v>
      </c>
      <c r="CU164">
        <f t="shared" si="135"/>
        <v>0</v>
      </c>
      <c r="CV164">
        <f t="shared" si="136"/>
        <v>0.29700000000000004</v>
      </c>
      <c r="CW164">
        <f t="shared" si="137"/>
        <v>0</v>
      </c>
      <c r="CX164">
        <f t="shared" si="138"/>
        <v>0</v>
      </c>
      <c r="CY164">
        <f t="shared" si="139"/>
        <v>16.559999999999999</v>
      </c>
      <c r="CZ164">
        <f t="shared" si="140"/>
        <v>11.7</v>
      </c>
      <c r="DC164" t="s">
        <v>3</v>
      </c>
      <c r="DD164" t="s">
        <v>3</v>
      </c>
      <c r="DE164" t="s">
        <v>179</v>
      </c>
      <c r="DF164" t="s">
        <v>179</v>
      </c>
      <c r="DG164" t="s">
        <v>179</v>
      </c>
      <c r="DH164" t="s">
        <v>3</v>
      </c>
      <c r="DI164" t="s">
        <v>179</v>
      </c>
      <c r="DJ164" t="s">
        <v>179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251</v>
      </c>
      <c r="DW164" t="s">
        <v>251</v>
      </c>
      <c r="DX164">
        <v>1</v>
      </c>
      <c r="EE164">
        <v>20573169</v>
      </c>
      <c r="EF164">
        <v>3</v>
      </c>
      <c r="EG164" t="s">
        <v>164</v>
      </c>
      <c r="EH164">
        <v>0</v>
      </c>
      <c r="EI164" t="s">
        <v>3</v>
      </c>
      <c r="EJ164">
        <v>2</v>
      </c>
      <c r="EK164">
        <v>111002</v>
      </c>
      <c r="EL164" t="s">
        <v>228</v>
      </c>
      <c r="EM164" t="s">
        <v>229</v>
      </c>
      <c r="EO164" t="s">
        <v>193</v>
      </c>
      <c r="EQ164">
        <v>768</v>
      </c>
      <c r="ER164">
        <v>2.11</v>
      </c>
      <c r="ES164">
        <v>0.04</v>
      </c>
      <c r="ET164">
        <v>0</v>
      </c>
      <c r="EU164">
        <v>0</v>
      </c>
      <c r="EV164">
        <v>2.0699999999999998</v>
      </c>
      <c r="EW164">
        <v>0.22</v>
      </c>
      <c r="EX164">
        <v>0</v>
      </c>
      <c r="EY164">
        <v>0</v>
      </c>
      <c r="EZ164">
        <v>0</v>
      </c>
      <c r="FQ164">
        <v>0</v>
      </c>
      <c r="FR164">
        <f t="shared" si="141"/>
        <v>0</v>
      </c>
      <c r="FS164">
        <v>0</v>
      </c>
      <c r="FX164">
        <v>92</v>
      </c>
      <c r="FY164">
        <v>65</v>
      </c>
      <c r="GA164" t="s">
        <v>3</v>
      </c>
      <c r="GG164">
        <v>2</v>
      </c>
      <c r="GH164">
        <v>-2</v>
      </c>
      <c r="GI164">
        <v>-2</v>
      </c>
      <c r="GJ164">
        <v>0</v>
      </c>
      <c r="GK164">
        <f>ROUND(R164*(R12)/100,0)</f>
        <v>0</v>
      </c>
      <c r="GL164">
        <f t="shared" si="142"/>
        <v>0</v>
      </c>
      <c r="GM164">
        <f t="shared" si="143"/>
        <v>47</v>
      </c>
      <c r="GN164">
        <f t="shared" si="144"/>
        <v>0</v>
      </c>
      <c r="GO164">
        <f t="shared" si="145"/>
        <v>47</v>
      </c>
      <c r="GP164">
        <f t="shared" si="146"/>
        <v>0</v>
      </c>
      <c r="GR164">
        <v>0</v>
      </c>
    </row>
    <row r="165" spans="1:200" x14ac:dyDescent="0.2">
      <c r="A165">
        <v>17</v>
      </c>
      <c r="B165">
        <v>1</v>
      </c>
      <c r="C165">
        <f>ROW(SmtRes!A132)</f>
        <v>132</v>
      </c>
      <c r="D165">
        <f>ROW(EtalonRes!A136)</f>
        <v>136</v>
      </c>
      <c r="E165" t="s">
        <v>264</v>
      </c>
      <c r="F165" t="s">
        <v>265</v>
      </c>
      <c r="G165" t="s">
        <v>266</v>
      </c>
      <c r="H165" t="s">
        <v>168</v>
      </c>
      <c r="I165">
        <v>18</v>
      </c>
      <c r="J165">
        <v>0</v>
      </c>
      <c r="O165">
        <f t="shared" si="115"/>
        <v>11664</v>
      </c>
      <c r="P165">
        <f t="shared" si="116"/>
        <v>162</v>
      </c>
      <c r="Q165">
        <f t="shared" si="117"/>
        <v>0</v>
      </c>
      <c r="R165">
        <f t="shared" si="118"/>
        <v>0</v>
      </c>
      <c r="S165">
        <f t="shared" si="119"/>
        <v>11502</v>
      </c>
      <c r="T165">
        <f t="shared" si="120"/>
        <v>0</v>
      </c>
      <c r="U165">
        <f t="shared" si="121"/>
        <v>777.6</v>
      </c>
      <c r="V165">
        <f t="shared" si="122"/>
        <v>0</v>
      </c>
      <c r="W165">
        <f t="shared" si="123"/>
        <v>0</v>
      </c>
      <c r="X165">
        <f t="shared" si="124"/>
        <v>9202</v>
      </c>
      <c r="Y165">
        <f t="shared" si="125"/>
        <v>6901</v>
      </c>
      <c r="AA165">
        <v>23982063</v>
      </c>
      <c r="AB165">
        <f t="shared" si="126"/>
        <v>648</v>
      </c>
      <c r="AC165">
        <f t="shared" si="127"/>
        <v>9</v>
      </c>
      <c r="AD165">
        <f t="shared" si="148"/>
        <v>0</v>
      </c>
      <c r="AE165">
        <f t="shared" si="149"/>
        <v>0</v>
      </c>
      <c r="AF165">
        <f t="shared" si="150"/>
        <v>639</v>
      </c>
      <c r="AG165">
        <f t="shared" si="128"/>
        <v>0</v>
      </c>
      <c r="AH165">
        <f t="shared" si="151"/>
        <v>43.2</v>
      </c>
      <c r="AI165">
        <f t="shared" si="152"/>
        <v>0</v>
      </c>
      <c r="AJ165">
        <f t="shared" si="129"/>
        <v>0</v>
      </c>
      <c r="AK165">
        <v>482.75</v>
      </c>
      <c r="AL165">
        <v>9.4700000000000006</v>
      </c>
      <c r="AM165">
        <v>0</v>
      </c>
      <c r="AN165">
        <v>0</v>
      </c>
      <c r="AO165">
        <v>473.28</v>
      </c>
      <c r="AP165">
        <v>0</v>
      </c>
      <c r="AQ165">
        <v>32</v>
      </c>
      <c r="AR165">
        <v>0</v>
      </c>
      <c r="AS165">
        <v>0</v>
      </c>
      <c r="AT165">
        <v>80</v>
      </c>
      <c r="AU165">
        <v>60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1</v>
      </c>
      <c r="BD165" t="s">
        <v>3</v>
      </c>
      <c r="BE165" t="s">
        <v>3</v>
      </c>
      <c r="BF165" t="s">
        <v>3</v>
      </c>
      <c r="BG165" t="s">
        <v>3</v>
      </c>
      <c r="BH165">
        <v>0</v>
      </c>
      <c r="BI165">
        <v>2</v>
      </c>
      <c r="BJ165" t="s">
        <v>267</v>
      </c>
      <c r="BM165">
        <v>110008</v>
      </c>
      <c r="BN165">
        <v>0</v>
      </c>
      <c r="BO165" t="s">
        <v>3</v>
      </c>
      <c r="BP165">
        <v>0</v>
      </c>
      <c r="BQ165">
        <v>3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80</v>
      </c>
      <c r="CA165">
        <v>60</v>
      </c>
      <c r="CF165">
        <v>0</v>
      </c>
      <c r="CG165">
        <v>0</v>
      </c>
      <c r="CM165">
        <v>0</v>
      </c>
      <c r="CN165" t="s">
        <v>1707</v>
      </c>
      <c r="CO165">
        <v>0</v>
      </c>
      <c r="CP165">
        <f t="shared" si="130"/>
        <v>11664</v>
      </c>
      <c r="CQ165">
        <f t="shared" si="131"/>
        <v>9</v>
      </c>
      <c r="CR165">
        <f t="shared" si="132"/>
        <v>0</v>
      </c>
      <c r="CS165">
        <f t="shared" si="133"/>
        <v>0</v>
      </c>
      <c r="CT165">
        <f t="shared" si="134"/>
        <v>639</v>
      </c>
      <c r="CU165">
        <f t="shared" si="135"/>
        <v>0</v>
      </c>
      <c r="CV165">
        <f t="shared" si="136"/>
        <v>43.2</v>
      </c>
      <c r="CW165">
        <f t="shared" si="137"/>
        <v>0</v>
      </c>
      <c r="CX165">
        <f t="shared" si="138"/>
        <v>0</v>
      </c>
      <c r="CY165">
        <f t="shared" si="139"/>
        <v>9201.6</v>
      </c>
      <c r="CZ165">
        <f t="shared" si="140"/>
        <v>6901.2</v>
      </c>
      <c r="DC165" t="s">
        <v>3</v>
      </c>
      <c r="DD165" t="s">
        <v>3</v>
      </c>
      <c r="DE165" t="s">
        <v>179</v>
      </c>
      <c r="DF165" t="s">
        <v>179</v>
      </c>
      <c r="DG165" t="s">
        <v>179</v>
      </c>
      <c r="DH165" t="s">
        <v>3</v>
      </c>
      <c r="DI165" t="s">
        <v>179</v>
      </c>
      <c r="DJ165" t="s">
        <v>179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1013</v>
      </c>
      <c r="DV165" t="s">
        <v>168</v>
      </c>
      <c r="DW165" t="s">
        <v>168</v>
      </c>
      <c r="DX165">
        <v>1</v>
      </c>
      <c r="EE165">
        <v>20573167</v>
      </c>
      <c r="EF165">
        <v>3</v>
      </c>
      <c r="EG165" t="s">
        <v>164</v>
      </c>
      <c r="EH165">
        <v>0</v>
      </c>
      <c r="EI165" t="s">
        <v>3</v>
      </c>
      <c r="EJ165">
        <v>2</v>
      </c>
      <c r="EK165">
        <v>110008</v>
      </c>
      <c r="EL165" t="s">
        <v>268</v>
      </c>
      <c r="EM165" t="s">
        <v>173</v>
      </c>
      <c r="EO165" t="s">
        <v>193</v>
      </c>
      <c r="EQ165">
        <v>768</v>
      </c>
      <c r="ER165">
        <v>482.75</v>
      </c>
      <c r="ES165">
        <v>9.4700000000000006</v>
      </c>
      <c r="ET165">
        <v>0</v>
      </c>
      <c r="EU165">
        <v>0</v>
      </c>
      <c r="EV165">
        <v>473.28</v>
      </c>
      <c r="EW165">
        <v>32</v>
      </c>
      <c r="EX165">
        <v>0</v>
      </c>
      <c r="EY165">
        <v>0</v>
      </c>
      <c r="EZ165">
        <v>0</v>
      </c>
      <c r="FQ165">
        <v>0</v>
      </c>
      <c r="FR165">
        <f t="shared" si="141"/>
        <v>0</v>
      </c>
      <c r="FS165">
        <v>0</v>
      </c>
      <c r="FX165">
        <v>80</v>
      </c>
      <c r="FY165">
        <v>60</v>
      </c>
      <c r="GA165" t="s">
        <v>3</v>
      </c>
      <c r="GG165">
        <v>2</v>
      </c>
      <c r="GH165">
        <v>1</v>
      </c>
      <c r="GI165">
        <v>-2</v>
      </c>
      <c r="GJ165">
        <v>0</v>
      </c>
      <c r="GK165">
        <f>ROUND(R165*(R12)/100,0)</f>
        <v>0</v>
      </c>
      <c r="GL165">
        <f t="shared" si="142"/>
        <v>0</v>
      </c>
      <c r="GM165">
        <f t="shared" si="143"/>
        <v>27767</v>
      </c>
      <c r="GN165">
        <f t="shared" si="144"/>
        <v>0</v>
      </c>
      <c r="GO165">
        <f t="shared" si="145"/>
        <v>27767</v>
      </c>
      <c r="GP165">
        <f t="shared" si="146"/>
        <v>0</v>
      </c>
      <c r="GR165">
        <v>0</v>
      </c>
    </row>
    <row r="166" spans="1:200" x14ac:dyDescent="0.2">
      <c r="A166">
        <v>17</v>
      </c>
      <c r="B166">
        <v>1</v>
      </c>
      <c r="C166">
        <f>ROW(SmtRes!A135)</f>
        <v>135</v>
      </c>
      <c r="D166">
        <f>ROW(EtalonRes!A139)</f>
        <v>139</v>
      </c>
      <c r="E166" t="s">
        <v>269</v>
      </c>
      <c r="F166" t="s">
        <v>245</v>
      </c>
      <c r="G166" t="s">
        <v>270</v>
      </c>
      <c r="H166" t="s">
        <v>168</v>
      </c>
      <c r="I166">
        <v>3</v>
      </c>
      <c r="J166">
        <v>0</v>
      </c>
      <c r="O166">
        <f t="shared" si="115"/>
        <v>93</v>
      </c>
      <c r="P166">
        <f t="shared" si="116"/>
        <v>0</v>
      </c>
      <c r="Q166">
        <f t="shared" si="117"/>
        <v>57</v>
      </c>
      <c r="R166">
        <f t="shared" si="118"/>
        <v>0</v>
      </c>
      <c r="S166">
        <f t="shared" si="119"/>
        <v>36</v>
      </c>
      <c r="T166">
        <f t="shared" si="120"/>
        <v>0</v>
      </c>
      <c r="U166">
        <f t="shared" si="121"/>
        <v>4.1715</v>
      </c>
      <c r="V166">
        <f t="shared" si="122"/>
        <v>0</v>
      </c>
      <c r="W166">
        <f t="shared" si="123"/>
        <v>0</v>
      </c>
      <c r="X166">
        <f t="shared" si="124"/>
        <v>33</v>
      </c>
      <c r="Y166">
        <f t="shared" si="125"/>
        <v>23</v>
      </c>
      <c r="AA166">
        <v>23982063</v>
      </c>
      <c r="AB166">
        <f t="shared" si="126"/>
        <v>31</v>
      </c>
      <c r="AC166">
        <f t="shared" si="127"/>
        <v>0</v>
      </c>
      <c r="AD166">
        <f t="shared" si="148"/>
        <v>19</v>
      </c>
      <c r="AE166">
        <f t="shared" si="149"/>
        <v>0</v>
      </c>
      <c r="AF166">
        <f t="shared" si="150"/>
        <v>12</v>
      </c>
      <c r="AG166">
        <f t="shared" si="128"/>
        <v>0</v>
      </c>
      <c r="AH166">
        <f t="shared" si="151"/>
        <v>1.3905000000000001</v>
      </c>
      <c r="AI166">
        <f t="shared" si="152"/>
        <v>0</v>
      </c>
      <c r="AJ166">
        <f t="shared" si="129"/>
        <v>0</v>
      </c>
      <c r="AK166">
        <v>22.92</v>
      </c>
      <c r="AL166">
        <v>0.18</v>
      </c>
      <c r="AM166">
        <v>13.95</v>
      </c>
      <c r="AN166">
        <v>0</v>
      </c>
      <c r="AO166">
        <v>8.7899999999999991</v>
      </c>
      <c r="AP166">
        <v>0</v>
      </c>
      <c r="AQ166">
        <v>1.03</v>
      </c>
      <c r="AR166">
        <v>0</v>
      </c>
      <c r="AS166">
        <v>0</v>
      </c>
      <c r="AT166">
        <v>92</v>
      </c>
      <c r="AU166">
        <v>65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v>1</v>
      </c>
      <c r="BD166" t="s">
        <v>3</v>
      </c>
      <c r="BE166" t="s">
        <v>3</v>
      </c>
      <c r="BF166" t="s">
        <v>3</v>
      </c>
      <c r="BG166" t="s">
        <v>3</v>
      </c>
      <c r="BH166">
        <v>0</v>
      </c>
      <c r="BI166">
        <v>2</v>
      </c>
      <c r="BJ166" t="s">
        <v>271</v>
      </c>
      <c r="BM166">
        <v>111002</v>
      </c>
      <c r="BN166">
        <v>0</v>
      </c>
      <c r="BO166" t="s">
        <v>3</v>
      </c>
      <c r="BP166">
        <v>0</v>
      </c>
      <c r="BQ166">
        <v>3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92</v>
      </c>
      <c r="CA166">
        <v>65</v>
      </c>
      <c r="CF166">
        <v>0</v>
      </c>
      <c r="CG166">
        <v>0</v>
      </c>
      <c r="CM166">
        <v>0</v>
      </c>
      <c r="CN166" t="s">
        <v>1707</v>
      </c>
      <c r="CO166">
        <v>0</v>
      </c>
      <c r="CP166">
        <f t="shared" si="130"/>
        <v>93</v>
      </c>
      <c r="CQ166">
        <f t="shared" si="131"/>
        <v>0</v>
      </c>
      <c r="CR166">
        <f t="shared" si="132"/>
        <v>19</v>
      </c>
      <c r="CS166">
        <f t="shared" si="133"/>
        <v>0</v>
      </c>
      <c r="CT166">
        <f t="shared" si="134"/>
        <v>12</v>
      </c>
      <c r="CU166">
        <f t="shared" si="135"/>
        <v>0</v>
      </c>
      <c r="CV166">
        <f t="shared" si="136"/>
        <v>1.3905000000000001</v>
      </c>
      <c r="CW166">
        <f t="shared" si="137"/>
        <v>0</v>
      </c>
      <c r="CX166">
        <f t="shared" si="138"/>
        <v>0</v>
      </c>
      <c r="CY166">
        <f t="shared" si="139"/>
        <v>33.119999999999997</v>
      </c>
      <c r="CZ166">
        <f t="shared" si="140"/>
        <v>23.4</v>
      </c>
      <c r="DC166" t="s">
        <v>3</v>
      </c>
      <c r="DD166" t="s">
        <v>3</v>
      </c>
      <c r="DE166" t="s">
        <v>179</v>
      </c>
      <c r="DF166" t="s">
        <v>179</v>
      </c>
      <c r="DG166" t="s">
        <v>179</v>
      </c>
      <c r="DH166" t="s">
        <v>3</v>
      </c>
      <c r="DI166" t="s">
        <v>179</v>
      </c>
      <c r="DJ166" t="s">
        <v>179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1013</v>
      </c>
      <c r="DV166" t="s">
        <v>168</v>
      </c>
      <c r="DW166" t="s">
        <v>168</v>
      </c>
      <c r="DX166">
        <v>1</v>
      </c>
      <c r="EE166">
        <v>20573169</v>
      </c>
      <c r="EF166">
        <v>3</v>
      </c>
      <c r="EG166" t="s">
        <v>164</v>
      </c>
      <c r="EH166">
        <v>0</v>
      </c>
      <c r="EI166" t="s">
        <v>3</v>
      </c>
      <c r="EJ166">
        <v>2</v>
      </c>
      <c r="EK166">
        <v>111002</v>
      </c>
      <c r="EL166" t="s">
        <v>228</v>
      </c>
      <c r="EM166" t="s">
        <v>229</v>
      </c>
      <c r="EO166" t="s">
        <v>193</v>
      </c>
      <c r="EQ166">
        <v>768</v>
      </c>
      <c r="ER166">
        <v>22.92</v>
      </c>
      <c r="ES166">
        <v>0.18</v>
      </c>
      <c r="ET166">
        <v>13.95</v>
      </c>
      <c r="EU166">
        <v>0</v>
      </c>
      <c r="EV166">
        <v>8.7899999999999991</v>
      </c>
      <c r="EW166">
        <v>1.03</v>
      </c>
      <c r="EX166">
        <v>0</v>
      </c>
      <c r="EY166">
        <v>0</v>
      </c>
      <c r="EZ166">
        <v>0</v>
      </c>
      <c r="FQ166">
        <v>0</v>
      </c>
      <c r="FR166">
        <f t="shared" si="141"/>
        <v>0</v>
      </c>
      <c r="FS166">
        <v>0</v>
      </c>
      <c r="FX166">
        <v>92</v>
      </c>
      <c r="FY166">
        <v>65</v>
      </c>
      <c r="GA166" t="s">
        <v>3</v>
      </c>
      <c r="GG166">
        <v>2</v>
      </c>
      <c r="GH166">
        <v>-2</v>
      </c>
      <c r="GI166">
        <v>-2</v>
      </c>
      <c r="GJ166">
        <v>0</v>
      </c>
      <c r="GK166">
        <f>ROUND(R166*(R12)/100,0)</f>
        <v>0</v>
      </c>
      <c r="GL166">
        <f t="shared" si="142"/>
        <v>0</v>
      </c>
      <c r="GM166">
        <f t="shared" si="143"/>
        <v>149</v>
      </c>
      <c r="GN166">
        <f t="shared" si="144"/>
        <v>0</v>
      </c>
      <c r="GO166">
        <f t="shared" si="145"/>
        <v>149</v>
      </c>
      <c r="GP166">
        <f t="shared" si="146"/>
        <v>0</v>
      </c>
      <c r="GR166">
        <v>0</v>
      </c>
    </row>
    <row r="167" spans="1:200" x14ac:dyDescent="0.2">
      <c r="A167">
        <v>17</v>
      </c>
      <c r="B167">
        <v>1</v>
      </c>
      <c r="C167">
        <f>ROW(SmtRes!A138)</f>
        <v>138</v>
      </c>
      <c r="D167">
        <f>ROW(EtalonRes!A142)</f>
        <v>142</v>
      </c>
      <c r="E167" t="s">
        <v>272</v>
      </c>
      <c r="F167" t="s">
        <v>231</v>
      </c>
      <c r="G167" t="s">
        <v>273</v>
      </c>
      <c r="H167" t="s">
        <v>209</v>
      </c>
      <c r="I167">
        <v>35</v>
      </c>
      <c r="J167">
        <v>0</v>
      </c>
      <c r="O167">
        <f t="shared" si="115"/>
        <v>455</v>
      </c>
      <c r="P167">
        <f t="shared" si="116"/>
        <v>0</v>
      </c>
      <c r="Q167">
        <f t="shared" si="117"/>
        <v>35</v>
      </c>
      <c r="R167">
        <f t="shared" si="118"/>
        <v>0</v>
      </c>
      <c r="S167">
        <f t="shared" si="119"/>
        <v>420</v>
      </c>
      <c r="T167">
        <f t="shared" si="120"/>
        <v>0</v>
      </c>
      <c r="U167">
        <f t="shared" si="121"/>
        <v>48.667500000000004</v>
      </c>
      <c r="V167">
        <f t="shared" si="122"/>
        <v>0</v>
      </c>
      <c r="W167">
        <f t="shared" si="123"/>
        <v>0</v>
      </c>
      <c r="X167">
        <f t="shared" si="124"/>
        <v>386</v>
      </c>
      <c r="Y167">
        <f t="shared" si="125"/>
        <v>273</v>
      </c>
      <c r="AA167">
        <v>23982063</v>
      </c>
      <c r="AB167">
        <f t="shared" si="126"/>
        <v>13</v>
      </c>
      <c r="AC167">
        <f t="shared" si="127"/>
        <v>0</v>
      </c>
      <c r="AD167">
        <f t="shared" si="148"/>
        <v>1</v>
      </c>
      <c r="AE167">
        <f t="shared" si="149"/>
        <v>0</v>
      </c>
      <c r="AF167">
        <f t="shared" si="150"/>
        <v>12</v>
      </c>
      <c r="AG167">
        <f t="shared" si="128"/>
        <v>0</v>
      </c>
      <c r="AH167">
        <f t="shared" si="151"/>
        <v>1.3905000000000001</v>
      </c>
      <c r="AI167">
        <f t="shared" si="152"/>
        <v>0</v>
      </c>
      <c r="AJ167">
        <f t="shared" si="129"/>
        <v>0</v>
      </c>
      <c r="AK167">
        <v>9.9499999999999993</v>
      </c>
      <c r="AL167">
        <v>0.18</v>
      </c>
      <c r="AM167">
        <v>0.87</v>
      </c>
      <c r="AN167">
        <v>0</v>
      </c>
      <c r="AO167">
        <v>8.9</v>
      </c>
      <c r="AP167">
        <v>0</v>
      </c>
      <c r="AQ167">
        <v>1.03</v>
      </c>
      <c r="AR167">
        <v>0</v>
      </c>
      <c r="AS167">
        <v>0</v>
      </c>
      <c r="AT167">
        <v>92</v>
      </c>
      <c r="AU167">
        <v>65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v>1</v>
      </c>
      <c r="BD167" t="s">
        <v>3</v>
      </c>
      <c r="BE167" t="s">
        <v>3</v>
      </c>
      <c r="BF167" t="s">
        <v>3</v>
      </c>
      <c r="BG167" t="s">
        <v>3</v>
      </c>
      <c r="BH167">
        <v>0</v>
      </c>
      <c r="BI167">
        <v>2</v>
      </c>
      <c r="BJ167" t="s">
        <v>274</v>
      </c>
      <c r="BM167">
        <v>111002</v>
      </c>
      <c r="BN167">
        <v>0</v>
      </c>
      <c r="BO167" t="s">
        <v>3</v>
      </c>
      <c r="BP167">
        <v>0</v>
      </c>
      <c r="BQ167">
        <v>3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92</v>
      </c>
      <c r="CA167">
        <v>65</v>
      </c>
      <c r="CF167">
        <v>0</v>
      </c>
      <c r="CG167">
        <v>0</v>
      </c>
      <c r="CM167">
        <v>0</v>
      </c>
      <c r="CN167" t="s">
        <v>1707</v>
      </c>
      <c r="CO167">
        <v>0</v>
      </c>
      <c r="CP167">
        <f t="shared" si="130"/>
        <v>455</v>
      </c>
      <c r="CQ167">
        <f t="shared" si="131"/>
        <v>0</v>
      </c>
      <c r="CR167">
        <f t="shared" si="132"/>
        <v>1</v>
      </c>
      <c r="CS167">
        <f t="shared" si="133"/>
        <v>0</v>
      </c>
      <c r="CT167">
        <f t="shared" si="134"/>
        <v>12</v>
      </c>
      <c r="CU167">
        <f t="shared" si="135"/>
        <v>0</v>
      </c>
      <c r="CV167">
        <f t="shared" si="136"/>
        <v>1.3905000000000001</v>
      </c>
      <c r="CW167">
        <f t="shared" si="137"/>
        <v>0</v>
      </c>
      <c r="CX167">
        <f t="shared" si="138"/>
        <v>0</v>
      </c>
      <c r="CY167">
        <f t="shared" si="139"/>
        <v>386.4</v>
      </c>
      <c r="CZ167">
        <f t="shared" si="140"/>
        <v>273</v>
      </c>
      <c r="DC167" t="s">
        <v>3</v>
      </c>
      <c r="DD167" t="s">
        <v>3</v>
      </c>
      <c r="DE167" t="s">
        <v>179</v>
      </c>
      <c r="DF167" t="s">
        <v>179</v>
      </c>
      <c r="DG167" t="s">
        <v>179</v>
      </c>
      <c r="DH167" t="s">
        <v>3</v>
      </c>
      <c r="DI167" t="s">
        <v>179</v>
      </c>
      <c r="DJ167" t="s">
        <v>179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1010</v>
      </c>
      <c r="DV167" t="s">
        <v>209</v>
      </c>
      <c r="DW167" t="s">
        <v>227</v>
      </c>
      <c r="DX167">
        <v>1</v>
      </c>
      <c r="EE167">
        <v>20573169</v>
      </c>
      <c r="EF167">
        <v>3</v>
      </c>
      <c r="EG167" t="s">
        <v>164</v>
      </c>
      <c r="EH167">
        <v>0</v>
      </c>
      <c r="EI167" t="s">
        <v>3</v>
      </c>
      <c r="EJ167">
        <v>2</v>
      </c>
      <c r="EK167">
        <v>111002</v>
      </c>
      <c r="EL167" t="s">
        <v>228</v>
      </c>
      <c r="EM167" t="s">
        <v>229</v>
      </c>
      <c r="EO167" t="s">
        <v>193</v>
      </c>
      <c r="EQ167">
        <v>768</v>
      </c>
      <c r="ER167">
        <v>9.9499999999999993</v>
      </c>
      <c r="ES167">
        <v>0.18</v>
      </c>
      <c r="ET167">
        <v>0.87</v>
      </c>
      <c r="EU167">
        <v>0</v>
      </c>
      <c r="EV167">
        <v>8.9</v>
      </c>
      <c r="EW167">
        <v>1.03</v>
      </c>
      <c r="EX167">
        <v>0</v>
      </c>
      <c r="EY167">
        <v>0</v>
      </c>
      <c r="EZ167">
        <v>0</v>
      </c>
      <c r="FQ167">
        <v>0</v>
      </c>
      <c r="FR167">
        <f t="shared" si="141"/>
        <v>0</v>
      </c>
      <c r="FS167">
        <v>0</v>
      </c>
      <c r="FX167">
        <v>92</v>
      </c>
      <c r="FY167">
        <v>65</v>
      </c>
      <c r="GA167" t="s">
        <v>3</v>
      </c>
      <c r="GG167">
        <v>2</v>
      </c>
      <c r="GH167">
        <v>-2</v>
      </c>
      <c r="GI167">
        <v>-2</v>
      </c>
      <c r="GJ167">
        <v>0</v>
      </c>
      <c r="GK167">
        <f>ROUND(R167*(R12)/100,0)</f>
        <v>0</v>
      </c>
      <c r="GL167">
        <f t="shared" si="142"/>
        <v>0</v>
      </c>
      <c r="GM167">
        <f t="shared" si="143"/>
        <v>1114</v>
      </c>
      <c r="GN167">
        <f t="shared" si="144"/>
        <v>0</v>
      </c>
      <c r="GO167">
        <f t="shared" si="145"/>
        <v>1114</v>
      </c>
      <c r="GP167">
        <f t="shared" si="146"/>
        <v>0</v>
      </c>
      <c r="GR167">
        <v>0</v>
      </c>
    </row>
    <row r="168" spans="1:200" x14ac:dyDescent="0.2">
      <c r="A168">
        <v>17</v>
      </c>
      <c r="B168">
        <v>1</v>
      </c>
      <c r="C168">
        <f>ROW(SmtRes!A140)</f>
        <v>140</v>
      </c>
      <c r="D168">
        <f>ROW(EtalonRes!A144)</f>
        <v>144</v>
      </c>
      <c r="E168" t="s">
        <v>275</v>
      </c>
      <c r="F168" t="s">
        <v>249</v>
      </c>
      <c r="G168" t="s">
        <v>276</v>
      </c>
      <c r="H168" t="s">
        <v>209</v>
      </c>
      <c r="I168">
        <v>190</v>
      </c>
      <c r="J168">
        <v>0</v>
      </c>
      <c r="O168">
        <f t="shared" si="115"/>
        <v>570</v>
      </c>
      <c r="P168">
        <f t="shared" si="116"/>
        <v>0</v>
      </c>
      <c r="Q168">
        <f t="shared" si="117"/>
        <v>0</v>
      </c>
      <c r="R168">
        <f t="shared" si="118"/>
        <v>0</v>
      </c>
      <c r="S168">
        <f t="shared" si="119"/>
        <v>570</v>
      </c>
      <c r="T168">
        <f t="shared" si="120"/>
        <v>0</v>
      </c>
      <c r="U168">
        <f t="shared" si="121"/>
        <v>56.430000000000007</v>
      </c>
      <c r="V168">
        <f t="shared" si="122"/>
        <v>0</v>
      </c>
      <c r="W168">
        <f t="shared" si="123"/>
        <v>0</v>
      </c>
      <c r="X168">
        <f t="shared" si="124"/>
        <v>524</v>
      </c>
      <c r="Y168">
        <f t="shared" si="125"/>
        <v>371</v>
      </c>
      <c r="AA168">
        <v>23982063</v>
      </c>
      <c r="AB168">
        <f t="shared" si="126"/>
        <v>3</v>
      </c>
      <c r="AC168">
        <f t="shared" si="127"/>
        <v>0</v>
      </c>
      <c r="AD168">
        <f t="shared" si="148"/>
        <v>0</v>
      </c>
      <c r="AE168">
        <f t="shared" si="149"/>
        <v>0</v>
      </c>
      <c r="AF168">
        <f t="shared" si="150"/>
        <v>3</v>
      </c>
      <c r="AG168">
        <f t="shared" si="128"/>
        <v>0</v>
      </c>
      <c r="AH168">
        <f t="shared" si="151"/>
        <v>0.29700000000000004</v>
      </c>
      <c r="AI168">
        <f t="shared" si="152"/>
        <v>0</v>
      </c>
      <c r="AJ168">
        <f t="shared" si="129"/>
        <v>0</v>
      </c>
      <c r="AK168">
        <v>2.11</v>
      </c>
      <c r="AL168">
        <v>0.04</v>
      </c>
      <c r="AM168">
        <v>0</v>
      </c>
      <c r="AN168">
        <v>0</v>
      </c>
      <c r="AO168">
        <v>2.0699999999999998</v>
      </c>
      <c r="AP168">
        <v>0</v>
      </c>
      <c r="AQ168">
        <v>0.22</v>
      </c>
      <c r="AR168">
        <v>0</v>
      </c>
      <c r="AS168">
        <v>0</v>
      </c>
      <c r="AT168">
        <v>92</v>
      </c>
      <c r="AU168">
        <v>65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v>1</v>
      </c>
      <c r="BD168" t="s">
        <v>3</v>
      </c>
      <c r="BE168" t="s">
        <v>3</v>
      </c>
      <c r="BF168" t="s">
        <v>3</v>
      </c>
      <c r="BG168" t="s">
        <v>3</v>
      </c>
      <c r="BH168">
        <v>0</v>
      </c>
      <c r="BI168">
        <v>2</v>
      </c>
      <c r="BJ168" t="s">
        <v>277</v>
      </c>
      <c r="BM168">
        <v>111002</v>
      </c>
      <c r="BN168">
        <v>0</v>
      </c>
      <c r="BO168" t="s">
        <v>3</v>
      </c>
      <c r="BP168">
        <v>0</v>
      </c>
      <c r="BQ168">
        <v>3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92</v>
      </c>
      <c r="CA168">
        <v>65</v>
      </c>
      <c r="CF168">
        <v>0</v>
      </c>
      <c r="CG168">
        <v>0</v>
      </c>
      <c r="CM168">
        <v>0</v>
      </c>
      <c r="CN168" t="s">
        <v>1707</v>
      </c>
      <c r="CO168">
        <v>0</v>
      </c>
      <c r="CP168">
        <f t="shared" si="130"/>
        <v>570</v>
      </c>
      <c r="CQ168">
        <f t="shared" si="131"/>
        <v>0</v>
      </c>
      <c r="CR168">
        <f t="shared" si="132"/>
        <v>0</v>
      </c>
      <c r="CS168">
        <f t="shared" si="133"/>
        <v>0</v>
      </c>
      <c r="CT168">
        <f t="shared" si="134"/>
        <v>3</v>
      </c>
      <c r="CU168">
        <f t="shared" si="135"/>
        <v>0</v>
      </c>
      <c r="CV168">
        <f t="shared" si="136"/>
        <v>0.29700000000000004</v>
      </c>
      <c r="CW168">
        <f t="shared" si="137"/>
        <v>0</v>
      </c>
      <c r="CX168">
        <f t="shared" si="138"/>
        <v>0</v>
      </c>
      <c r="CY168">
        <f t="shared" si="139"/>
        <v>524.4</v>
      </c>
      <c r="CZ168">
        <f t="shared" si="140"/>
        <v>370.5</v>
      </c>
      <c r="DC168" t="s">
        <v>3</v>
      </c>
      <c r="DD168" t="s">
        <v>3</v>
      </c>
      <c r="DE168" t="s">
        <v>179</v>
      </c>
      <c r="DF168" t="s">
        <v>179</v>
      </c>
      <c r="DG168" t="s">
        <v>179</v>
      </c>
      <c r="DH168" t="s">
        <v>3</v>
      </c>
      <c r="DI168" t="s">
        <v>179</v>
      </c>
      <c r="DJ168" t="s">
        <v>179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1010</v>
      </c>
      <c r="DV168" t="s">
        <v>209</v>
      </c>
      <c r="DW168" t="s">
        <v>251</v>
      </c>
      <c r="DX168">
        <v>1</v>
      </c>
      <c r="EE168">
        <v>20573169</v>
      </c>
      <c r="EF168">
        <v>3</v>
      </c>
      <c r="EG168" t="s">
        <v>164</v>
      </c>
      <c r="EH168">
        <v>0</v>
      </c>
      <c r="EI168" t="s">
        <v>3</v>
      </c>
      <c r="EJ168">
        <v>2</v>
      </c>
      <c r="EK168">
        <v>111002</v>
      </c>
      <c r="EL168" t="s">
        <v>228</v>
      </c>
      <c r="EM168" t="s">
        <v>229</v>
      </c>
      <c r="EO168" t="s">
        <v>193</v>
      </c>
      <c r="EQ168">
        <v>768</v>
      </c>
      <c r="ER168">
        <v>2.11</v>
      </c>
      <c r="ES168">
        <v>0.04</v>
      </c>
      <c r="ET168">
        <v>0</v>
      </c>
      <c r="EU168">
        <v>0</v>
      </c>
      <c r="EV168">
        <v>2.0699999999999998</v>
      </c>
      <c r="EW168">
        <v>0.22</v>
      </c>
      <c r="EX168">
        <v>0</v>
      </c>
      <c r="EY168">
        <v>0</v>
      </c>
      <c r="EZ168">
        <v>0</v>
      </c>
      <c r="FQ168">
        <v>0</v>
      </c>
      <c r="FR168">
        <f t="shared" si="141"/>
        <v>0</v>
      </c>
      <c r="FS168">
        <v>0</v>
      </c>
      <c r="FX168">
        <v>92</v>
      </c>
      <c r="FY168">
        <v>65</v>
      </c>
      <c r="GA168" t="s">
        <v>3</v>
      </c>
      <c r="GG168">
        <v>2</v>
      </c>
      <c r="GH168">
        <v>-2</v>
      </c>
      <c r="GI168">
        <v>-2</v>
      </c>
      <c r="GJ168">
        <v>0</v>
      </c>
      <c r="GK168">
        <f>ROUND(R168*(R12)/100,0)</f>
        <v>0</v>
      </c>
      <c r="GL168">
        <f t="shared" si="142"/>
        <v>0</v>
      </c>
      <c r="GM168">
        <f t="shared" si="143"/>
        <v>1465</v>
      </c>
      <c r="GN168">
        <f t="shared" si="144"/>
        <v>0</v>
      </c>
      <c r="GO168">
        <f t="shared" si="145"/>
        <v>1465</v>
      </c>
      <c r="GP168">
        <f t="shared" si="146"/>
        <v>0</v>
      </c>
      <c r="GR168">
        <v>0</v>
      </c>
    </row>
    <row r="169" spans="1:200" x14ac:dyDescent="0.2">
      <c r="A169">
        <v>17</v>
      </c>
      <c r="B169">
        <v>1</v>
      </c>
      <c r="C169">
        <f>ROW(SmtRes!A158)</f>
        <v>158</v>
      </c>
      <c r="D169">
        <f>ROW(EtalonRes!A162)</f>
        <v>162</v>
      </c>
      <c r="E169" t="s">
        <v>278</v>
      </c>
      <c r="F169" t="s">
        <v>279</v>
      </c>
      <c r="G169" t="s">
        <v>280</v>
      </c>
      <c r="H169" t="s">
        <v>168</v>
      </c>
      <c r="I169">
        <v>2</v>
      </c>
      <c r="J169">
        <v>0</v>
      </c>
      <c r="O169">
        <f t="shared" si="115"/>
        <v>2206</v>
      </c>
      <c r="P169">
        <f t="shared" si="116"/>
        <v>276</v>
      </c>
      <c r="Q169">
        <f t="shared" si="117"/>
        <v>10</v>
      </c>
      <c r="R169">
        <f t="shared" si="118"/>
        <v>2</v>
      </c>
      <c r="S169">
        <f t="shared" si="119"/>
        <v>1920</v>
      </c>
      <c r="T169">
        <f t="shared" si="120"/>
        <v>0</v>
      </c>
      <c r="U169">
        <f t="shared" si="121"/>
        <v>185.49</v>
      </c>
      <c r="V169">
        <f t="shared" si="122"/>
        <v>0.10800000000000001</v>
      </c>
      <c r="W169">
        <f t="shared" si="123"/>
        <v>0</v>
      </c>
      <c r="X169">
        <f t="shared" si="124"/>
        <v>1768</v>
      </c>
      <c r="Y169">
        <f t="shared" si="125"/>
        <v>1249</v>
      </c>
      <c r="AA169">
        <v>23982063</v>
      </c>
      <c r="AB169">
        <f t="shared" si="126"/>
        <v>1103</v>
      </c>
      <c r="AC169">
        <f t="shared" si="127"/>
        <v>138</v>
      </c>
      <c r="AD169">
        <f t="shared" si="148"/>
        <v>5</v>
      </c>
      <c r="AE169">
        <f t="shared" si="149"/>
        <v>1</v>
      </c>
      <c r="AF169">
        <f t="shared" si="150"/>
        <v>960</v>
      </c>
      <c r="AG169">
        <f t="shared" si="128"/>
        <v>0</v>
      </c>
      <c r="AH169">
        <f t="shared" si="151"/>
        <v>92.745000000000005</v>
      </c>
      <c r="AI169">
        <f t="shared" si="152"/>
        <v>5.4000000000000006E-2</v>
      </c>
      <c r="AJ169">
        <f t="shared" si="129"/>
        <v>0</v>
      </c>
      <c r="AK169">
        <v>852.15</v>
      </c>
      <c r="AL169">
        <v>137.5</v>
      </c>
      <c r="AM169">
        <v>3.6</v>
      </c>
      <c r="AN169">
        <v>0.4</v>
      </c>
      <c r="AO169">
        <v>711.05</v>
      </c>
      <c r="AP169">
        <v>0</v>
      </c>
      <c r="AQ169">
        <v>68.7</v>
      </c>
      <c r="AR169">
        <v>0.04</v>
      </c>
      <c r="AS169">
        <v>0</v>
      </c>
      <c r="AT169">
        <v>92</v>
      </c>
      <c r="AU169">
        <v>65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1</v>
      </c>
      <c r="BD169" t="s">
        <v>3</v>
      </c>
      <c r="BE169" t="s">
        <v>3</v>
      </c>
      <c r="BF169" t="s">
        <v>3</v>
      </c>
      <c r="BG169" t="s">
        <v>3</v>
      </c>
      <c r="BH169">
        <v>0</v>
      </c>
      <c r="BI169">
        <v>2</v>
      </c>
      <c r="BJ169" t="s">
        <v>281</v>
      </c>
      <c r="BM169">
        <v>110004</v>
      </c>
      <c r="BN169">
        <v>0</v>
      </c>
      <c r="BO169" t="s">
        <v>3</v>
      </c>
      <c r="BP169">
        <v>0</v>
      </c>
      <c r="BQ169">
        <v>3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92</v>
      </c>
      <c r="CA169">
        <v>65</v>
      </c>
      <c r="CF169">
        <v>0</v>
      </c>
      <c r="CG169">
        <v>0</v>
      </c>
      <c r="CM169">
        <v>0</v>
      </c>
      <c r="CN169" t="s">
        <v>1707</v>
      </c>
      <c r="CO169">
        <v>0</v>
      </c>
      <c r="CP169">
        <f t="shared" si="130"/>
        <v>2206</v>
      </c>
      <c r="CQ169">
        <f t="shared" si="131"/>
        <v>138</v>
      </c>
      <c r="CR169">
        <f t="shared" si="132"/>
        <v>5</v>
      </c>
      <c r="CS169">
        <f t="shared" si="133"/>
        <v>1</v>
      </c>
      <c r="CT169">
        <f t="shared" si="134"/>
        <v>960</v>
      </c>
      <c r="CU169">
        <f t="shared" si="135"/>
        <v>0</v>
      </c>
      <c r="CV169">
        <f t="shared" si="136"/>
        <v>92.745000000000005</v>
      </c>
      <c r="CW169">
        <f t="shared" si="137"/>
        <v>5.4000000000000006E-2</v>
      </c>
      <c r="CX169">
        <f t="shared" si="138"/>
        <v>0</v>
      </c>
      <c r="CY169">
        <f t="shared" si="139"/>
        <v>1768.24</v>
      </c>
      <c r="CZ169">
        <f t="shared" si="140"/>
        <v>1249.3</v>
      </c>
      <c r="DC169" t="s">
        <v>3</v>
      </c>
      <c r="DD169" t="s">
        <v>3</v>
      </c>
      <c r="DE169" t="s">
        <v>179</v>
      </c>
      <c r="DF169" t="s">
        <v>179</v>
      </c>
      <c r="DG169" t="s">
        <v>179</v>
      </c>
      <c r="DH169" t="s">
        <v>3</v>
      </c>
      <c r="DI169" t="s">
        <v>179</v>
      </c>
      <c r="DJ169" t="s">
        <v>179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1013</v>
      </c>
      <c r="DV169" t="s">
        <v>168</v>
      </c>
      <c r="DW169" t="s">
        <v>168</v>
      </c>
      <c r="DX169">
        <v>1</v>
      </c>
      <c r="EE169">
        <v>20573165</v>
      </c>
      <c r="EF169">
        <v>3</v>
      </c>
      <c r="EG169" t="s">
        <v>164</v>
      </c>
      <c r="EH169">
        <v>0</v>
      </c>
      <c r="EI169" t="s">
        <v>3</v>
      </c>
      <c r="EJ169">
        <v>2</v>
      </c>
      <c r="EK169">
        <v>110004</v>
      </c>
      <c r="EL169" t="s">
        <v>172</v>
      </c>
      <c r="EM169" t="s">
        <v>173</v>
      </c>
      <c r="EO169" t="s">
        <v>193</v>
      </c>
      <c r="EQ169">
        <v>768</v>
      </c>
      <c r="ER169">
        <v>852.15</v>
      </c>
      <c r="ES169">
        <v>137.5</v>
      </c>
      <c r="ET169">
        <v>3.6</v>
      </c>
      <c r="EU169">
        <v>0.4</v>
      </c>
      <c r="EV169">
        <v>711.05</v>
      </c>
      <c r="EW169">
        <v>68.7</v>
      </c>
      <c r="EX169">
        <v>0.04</v>
      </c>
      <c r="EY169">
        <v>0</v>
      </c>
      <c r="EZ169">
        <v>0</v>
      </c>
      <c r="FQ169">
        <v>0</v>
      </c>
      <c r="FR169">
        <f t="shared" si="141"/>
        <v>0</v>
      </c>
      <c r="FS169">
        <v>0</v>
      </c>
      <c r="FX169">
        <v>92</v>
      </c>
      <c r="FY169">
        <v>65</v>
      </c>
      <c r="GA169" t="s">
        <v>3</v>
      </c>
      <c r="GG169">
        <v>2</v>
      </c>
      <c r="GH169">
        <v>-2</v>
      </c>
      <c r="GI169">
        <v>-2</v>
      </c>
      <c r="GJ169">
        <v>0</v>
      </c>
      <c r="GK169">
        <f>ROUND(R169*(R12)/100,0)</f>
        <v>0</v>
      </c>
      <c r="GL169">
        <f t="shared" si="142"/>
        <v>0</v>
      </c>
      <c r="GM169">
        <f t="shared" si="143"/>
        <v>5223</v>
      </c>
      <c r="GN169">
        <f t="shared" si="144"/>
        <v>0</v>
      </c>
      <c r="GO169">
        <f t="shared" si="145"/>
        <v>5223</v>
      </c>
      <c r="GP169">
        <f t="shared" si="146"/>
        <v>0</v>
      </c>
      <c r="GR169">
        <v>0</v>
      </c>
    </row>
    <row r="170" spans="1:200" x14ac:dyDescent="0.2">
      <c r="A170">
        <v>17</v>
      </c>
      <c r="B170">
        <v>1</v>
      </c>
      <c r="C170">
        <f>ROW(SmtRes!A162)</f>
        <v>162</v>
      </c>
      <c r="D170">
        <f>ROW(EtalonRes!A166)</f>
        <v>166</v>
      </c>
      <c r="E170" t="s">
        <v>282</v>
      </c>
      <c r="F170" t="s">
        <v>283</v>
      </c>
      <c r="G170" t="s">
        <v>284</v>
      </c>
      <c r="H170" t="s">
        <v>285</v>
      </c>
      <c r="I170">
        <v>2</v>
      </c>
      <c r="J170">
        <v>0</v>
      </c>
      <c r="O170">
        <f t="shared" si="115"/>
        <v>70</v>
      </c>
      <c r="P170">
        <f t="shared" si="116"/>
        <v>0</v>
      </c>
      <c r="Q170">
        <f t="shared" si="117"/>
        <v>34</v>
      </c>
      <c r="R170">
        <f t="shared" si="118"/>
        <v>0</v>
      </c>
      <c r="S170">
        <f t="shared" si="119"/>
        <v>36</v>
      </c>
      <c r="T170">
        <f t="shared" si="120"/>
        <v>0</v>
      </c>
      <c r="U170">
        <f t="shared" si="121"/>
        <v>2.8350000000000004</v>
      </c>
      <c r="V170">
        <f t="shared" si="122"/>
        <v>0</v>
      </c>
      <c r="W170">
        <f t="shared" si="123"/>
        <v>0</v>
      </c>
      <c r="X170">
        <f t="shared" si="124"/>
        <v>36</v>
      </c>
      <c r="Y170">
        <f t="shared" si="125"/>
        <v>23</v>
      </c>
      <c r="AA170">
        <v>23982063</v>
      </c>
      <c r="AB170">
        <f t="shared" si="126"/>
        <v>35</v>
      </c>
      <c r="AC170">
        <f t="shared" si="127"/>
        <v>0</v>
      </c>
      <c r="AD170">
        <f t="shared" si="148"/>
        <v>17</v>
      </c>
      <c r="AE170">
        <f t="shared" si="149"/>
        <v>0</v>
      </c>
      <c r="AF170">
        <f t="shared" si="150"/>
        <v>18</v>
      </c>
      <c r="AG170">
        <f t="shared" si="128"/>
        <v>0</v>
      </c>
      <c r="AH170">
        <f t="shared" si="151"/>
        <v>1.4175000000000002</v>
      </c>
      <c r="AI170">
        <f t="shared" si="152"/>
        <v>0</v>
      </c>
      <c r="AJ170">
        <f t="shared" si="129"/>
        <v>0</v>
      </c>
      <c r="AK170">
        <v>26.27</v>
      </c>
      <c r="AL170">
        <v>0.27</v>
      </c>
      <c r="AM170">
        <v>12.43</v>
      </c>
      <c r="AN170">
        <v>0</v>
      </c>
      <c r="AO170">
        <v>13.57</v>
      </c>
      <c r="AP170">
        <v>0</v>
      </c>
      <c r="AQ170">
        <v>1.05</v>
      </c>
      <c r="AR170">
        <v>0</v>
      </c>
      <c r="AS170">
        <v>0</v>
      </c>
      <c r="AT170">
        <v>100</v>
      </c>
      <c r="AU170">
        <v>65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1</v>
      </c>
      <c r="BD170" t="s">
        <v>3</v>
      </c>
      <c r="BE170" t="s">
        <v>3</v>
      </c>
      <c r="BF170" t="s">
        <v>3</v>
      </c>
      <c r="BG170" t="s">
        <v>3</v>
      </c>
      <c r="BH170">
        <v>0</v>
      </c>
      <c r="BI170">
        <v>2</v>
      </c>
      <c r="BJ170" t="s">
        <v>286</v>
      </c>
      <c r="BM170">
        <v>110007</v>
      </c>
      <c r="BN170">
        <v>0</v>
      </c>
      <c r="BO170" t="s">
        <v>3</v>
      </c>
      <c r="BP170">
        <v>0</v>
      </c>
      <c r="BQ170">
        <v>3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100</v>
      </c>
      <c r="CA170">
        <v>65</v>
      </c>
      <c r="CF170">
        <v>0</v>
      </c>
      <c r="CG170">
        <v>0</v>
      </c>
      <c r="CM170">
        <v>0</v>
      </c>
      <c r="CN170" t="s">
        <v>1707</v>
      </c>
      <c r="CO170">
        <v>0</v>
      </c>
      <c r="CP170">
        <f t="shared" si="130"/>
        <v>70</v>
      </c>
      <c r="CQ170">
        <f t="shared" si="131"/>
        <v>0</v>
      </c>
      <c r="CR170">
        <f t="shared" si="132"/>
        <v>17</v>
      </c>
      <c r="CS170">
        <f t="shared" si="133"/>
        <v>0</v>
      </c>
      <c r="CT170">
        <f t="shared" si="134"/>
        <v>18</v>
      </c>
      <c r="CU170">
        <f t="shared" si="135"/>
        <v>0</v>
      </c>
      <c r="CV170">
        <f t="shared" si="136"/>
        <v>1.4175000000000002</v>
      </c>
      <c r="CW170">
        <f t="shared" si="137"/>
        <v>0</v>
      </c>
      <c r="CX170">
        <f t="shared" si="138"/>
        <v>0</v>
      </c>
      <c r="CY170">
        <f t="shared" si="139"/>
        <v>36</v>
      </c>
      <c r="CZ170">
        <f t="shared" si="140"/>
        <v>23.4</v>
      </c>
      <c r="DC170" t="s">
        <v>3</v>
      </c>
      <c r="DD170" t="s">
        <v>3</v>
      </c>
      <c r="DE170" t="s">
        <v>179</v>
      </c>
      <c r="DF170" t="s">
        <v>179</v>
      </c>
      <c r="DG170" t="s">
        <v>179</v>
      </c>
      <c r="DH170" t="s">
        <v>3</v>
      </c>
      <c r="DI170" t="s">
        <v>179</v>
      </c>
      <c r="DJ170" t="s">
        <v>179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1013</v>
      </c>
      <c r="DV170" t="s">
        <v>285</v>
      </c>
      <c r="DW170" t="s">
        <v>285</v>
      </c>
      <c r="DX170">
        <v>1</v>
      </c>
      <c r="EE170">
        <v>20573209</v>
      </c>
      <c r="EF170">
        <v>3</v>
      </c>
      <c r="EG170" t="s">
        <v>164</v>
      </c>
      <c r="EH170">
        <v>0</v>
      </c>
      <c r="EI170" t="s">
        <v>3</v>
      </c>
      <c r="EJ170">
        <v>2</v>
      </c>
      <c r="EK170">
        <v>110007</v>
      </c>
      <c r="EL170" t="s">
        <v>287</v>
      </c>
      <c r="EM170" t="s">
        <v>173</v>
      </c>
      <c r="EO170" t="s">
        <v>193</v>
      </c>
      <c r="EQ170">
        <v>768</v>
      </c>
      <c r="ER170">
        <v>26.27</v>
      </c>
      <c r="ES170">
        <v>0.27</v>
      </c>
      <c r="ET170">
        <v>12.43</v>
      </c>
      <c r="EU170">
        <v>0</v>
      </c>
      <c r="EV170">
        <v>13.57</v>
      </c>
      <c r="EW170">
        <v>1.05</v>
      </c>
      <c r="EX170">
        <v>0</v>
      </c>
      <c r="EY170">
        <v>0</v>
      </c>
      <c r="EZ170">
        <v>0</v>
      </c>
      <c r="FQ170">
        <v>0</v>
      </c>
      <c r="FR170">
        <f t="shared" si="141"/>
        <v>0</v>
      </c>
      <c r="FS170">
        <v>0</v>
      </c>
      <c r="FX170">
        <v>100</v>
      </c>
      <c r="FY170">
        <v>65</v>
      </c>
      <c r="GA170" t="s">
        <v>3</v>
      </c>
      <c r="GG170">
        <v>2</v>
      </c>
      <c r="GH170">
        <v>1</v>
      </c>
      <c r="GI170">
        <v>-2</v>
      </c>
      <c r="GJ170">
        <v>0</v>
      </c>
      <c r="GK170">
        <f>ROUND(R170*(R12)/100,0)</f>
        <v>0</v>
      </c>
      <c r="GL170">
        <f t="shared" si="142"/>
        <v>0</v>
      </c>
      <c r="GM170">
        <f t="shared" si="143"/>
        <v>129</v>
      </c>
      <c r="GN170">
        <f t="shared" si="144"/>
        <v>0</v>
      </c>
      <c r="GO170">
        <f t="shared" si="145"/>
        <v>129</v>
      </c>
      <c r="GP170">
        <f t="shared" si="146"/>
        <v>0</v>
      </c>
      <c r="GR170">
        <v>0</v>
      </c>
    </row>
    <row r="171" spans="1:200" x14ac:dyDescent="0.2">
      <c r="A171">
        <v>17</v>
      </c>
      <c r="B171">
        <v>1</v>
      </c>
      <c r="C171">
        <f>ROW(SmtRes!A167)</f>
        <v>167</v>
      </c>
      <c r="D171">
        <f>ROW(EtalonRes!A171)</f>
        <v>171</v>
      </c>
      <c r="E171" t="s">
        <v>288</v>
      </c>
      <c r="F171" t="s">
        <v>289</v>
      </c>
      <c r="G171" t="s">
        <v>290</v>
      </c>
      <c r="H171" t="s">
        <v>291</v>
      </c>
      <c r="I171">
        <v>2</v>
      </c>
      <c r="J171">
        <v>0</v>
      </c>
      <c r="O171">
        <f t="shared" si="115"/>
        <v>82</v>
      </c>
      <c r="P171">
        <f t="shared" si="116"/>
        <v>4</v>
      </c>
      <c r="Q171">
        <f t="shared" si="117"/>
        <v>14</v>
      </c>
      <c r="R171">
        <f t="shared" si="118"/>
        <v>0</v>
      </c>
      <c r="S171">
        <f t="shared" si="119"/>
        <v>64</v>
      </c>
      <c r="T171">
        <f t="shared" si="120"/>
        <v>0</v>
      </c>
      <c r="U171">
        <f t="shared" si="121"/>
        <v>5.0220000000000002</v>
      </c>
      <c r="V171">
        <f t="shared" si="122"/>
        <v>0</v>
      </c>
      <c r="W171">
        <f t="shared" si="123"/>
        <v>0</v>
      </c>
      <c r="X171">
        <f t="shared" si="124"/>
        <v>64</v>
      </c>
      <c r="Y171">
        <f t="shared" si="125"/>
        <v>42</v>
      </c>
      <c r="AA171">
        <v>23982063</v>
      </c>
      <c r="AB171">
        <f t="shared" si="126"/>
        <v>41</v>
      </c>
      <c r="AC171">
        <f t="shared" si="127"/>
        <v>2</v>
      </c>
      <c r="AD171">
        <f t="shared" si="148"/>
        <v>7</v>
      </c>
      <c r="AE171">
        <f t="shared" si="149"/>
        <v>0</v>
      </c>
      <c r="AF171">
        <f t="shared" si="150"/>
        <v>32</v>
      </c>
      <c r="AG171">
        <f t="shared" si="128"/>
        <v>0</v>
      </c>
      <c r="AH171">
        <f t="shared" si="151"/>
        <v>2.5110000000000001</v>
      </c>
      <c r="AI171">
        <f t="shared" si="152"/>
        <v>0</v>
      </c>
      <c r="AJ171">
        <f t="shared" si="129"/>
        <v>0</v>
      </c>
      <c r="AK171">
        <v>30.98</v>
      </c>
      <c r="AL171">
        <v>1.65</v>
      </c>
      <c r="AM171">
        <v>5.3</v>
      </c>
      <c r="AN171">
        <v>0</v>
      </c>
      <c r="AO171">
        <v>24.03</v>
      </c>
      <c r="AP171">
        <v>0</v>
      </c>
      <c r="AQ171">
        <v>1.86</v>
      </c>
      <c r="AR171">
        <v>0</v>
      </c>
      <c r="AS171">
        <v>0</v>
      </c>
      <c r="AT171">
        <v>100</v>
      </c>
      <c r="AU171">
        <v>65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1</v>
      </c>
      <c r="BD171" t="s">
        <v>3</v>
      </c>
      <c r="BE171" t="s">
        <v>3</v>
      </c>
      <c r="BF171" t="s">
        <v>3</v>
      </c>
      <c r="BG171" t="s">
        <v>3</v>
      </c>
      <c r="BH171">
        <v>0</v>
      </c>
      <c r="BI171">
        <v>2</v>
      </c>
      <c r="BJ171" t="s">
        <v>292</v>
      </c>
      <c r="BM171">
        <v>110007</v>
      </c>
      <c r="BN171">
        <v>0</v>
      </c>
      <c r="BO171" t="s">
        <v>3</v>
      </c>
      <c r="BP171">
        <v>0</v>
      </c>
      <c r="BQ171">
        <v>3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100</v>
      </c>
      <c r="CA171">
        <v>65</v>
      </c>
      <c r="CF171">
        <v>0</v>
      </c>
      <c r="CG171">
        <v>0</v>
      </c>
      <c r="CM171">
        <v>0</v>
      </c>
      <c r="CN171" t="s">
        <v>1707</v>
      </c>
      <c r="CO171">
        <v>0</v>
      </c>
      <c r="CP171">
        <f t="shared" si="130"/>
        <v>82</v>
      </c>
      <c r="CQ171">
        <f t="shared" si="131"/>
        <v>2</v>
      </c>
      <c r="CR171">
        <f t="shared" si="132"/>
        <v>7</v>
      </c>
      <c r="CS171">
        <f t="shared" si="133"/>
        <v>0</v>
      </c>
      <c r="CT171">
        <f t="shared" si="134"/>
        <v>32</v>
      </c>
      <c r="CU171">
        <f t="shared" si="135"/>
        <v>0</v>
      </c>
      <c r="CV171">
        <f t="shared" si="136"/>
        <v>2.5110000000000001</v>
      </c>
      <c r="CW171">
        <f t="shared" si="137"/>
        <v>0</v>
      </c>
      <c r="CX171">
        <f t="shared" si="138"/>
        <v>0</v>
      </c>
      <c r="CY171">
        <f t="shared" si="139"/>
        <v>64</v>
      </c>
      <c r="CZ171">
        <f t="shared" si="140"/>
        <v>41.6</v>
      </c>
      <c r="DC171" t="s">
        <v>3</v>
      </c>
      <c r="DD171" t="s">
        <v>3</v>
      </c>
      <c r="DE171" t="s">
        <v>179</v>
      </c>
      <c r="DF171" t="s">
        <v>179</v>
      </c>
      <c r="DG171" t="s">
        <v>179</v>
      </c>
      <c r="DH171" t="s">
        <v>3</v>
      </c>
      <c r="DI171" t="s">
        <v>179</v>
      </c>
      <c r="DJ171" t="s">
        <v>179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1013</v>
      </c>
      <c r="DV171" t="s">
        <v>291</v>
      </c>
      <c r="DW171" t="s">
        <v>291</v>
      </c>
      <c r="DX171">
        <v>1</v>
      </c>
      <c r="EE171">
        <v>20573209</v>
      </c>
      <c r="EF171">
        <v>3</v>
      </c>
      <c r="EG171" t="s">
        <v>164</v>
      </c>
      <c r="EH171">
        <v>0</v>
      </c>
      <c r="EI171" t="s">
        <v>3</v>
      </c>
      <c r="EJ171">
        <v>2</v>
      </c>
      <c r="EK171">
        <v>110007</v>
      </c>
      <c r="EL171" t="s">
        <v>287</v>
      </c>
      <c r="EM171" t="s">
        <v>173</v>
      </c>
      <c r="EO171" t="s">
        <v>193</v>
      </c>
      <c r="EQ171">
        <v>768</v>
      </c>
      <c r="ER171">
        <v>30.98</v>
      </c>
      <c r="ES171">
        <v>1.65</v>
      </c>
      <c r="ET171">
        <v>5.3</v>
      </c>
      <c r="EU171">
        <v>0</v>
      </c>
      <c r="EV171">
        <v>24.03</v>
      </c>
      <c r="EW171">
        <v>1.86</v>
      </c>
      <c r="EX171">
        <v>0</v>
      </c>
      <c r="EY171">
        <v>0</v>
      </c>
      <c r="EZ171">
        <v>0</v>
      </c>
      <c r="FQ171">
        <v>0</v>
      </c>
      <c r="FR171">
        <f t="shared" si="141"/>
        <v>0</v>
      </c>
      <c r="FS171">
        <v>0</v>
      </c>
      <c r="FX171">
        <v>100</v>
      </c>
      <c r="FY171">
        <v>65</v>
      </c>
      <c r="GA171" t="s">
        <v>3</v>
      </c>
      <c r="GG171">
        <v>2</v>
      </c>
      <c r="GH171">
        <v>1</v>
      </c>
      <c r="GI171">
        <v>-2</v>
      </c>
      <c r="GJ171">
        <v>0</v>
      </c>
      <c r="GK171">
        <f>ROUND(R171*(R12)/100,0)</f>
        <v>0</v>
      </c>
      <c r="GL171">
        <f t="shared" si="142"/>
        <v>0</v>
      </c>
      <c r="GM171">
        <f t="shared" si="143"/>
        <v>188</v>
      </c>
      <c r="GN171">
        <f t="shared" si="144"/>
        <v>0</v>
      </c>
      <c r="GO171">
        <f t="shared" si="145"/>
        <v>188</v>
      </c>
      <c r="GP171">
        <f t="shared" si="146"/>
        <v>0</v>
      </c>
      <c r="GR171">
        <v>0</v>
      </c>
    </row>
    <row r="172" spans="1:200" x14ac:dyDescent="0.2">
      <c r="A172">
        <v>17</v>
      </c>
      <c r="B172">
        <v>1</v>
      </c>
      <c r="C172">
        <f>ROW(SmtRes!A174)</f>
        <v>174</v>
      </c>
      <c r="D172">
        <f>ROW(EtalonRes!A179)</f>
        <v>179</v>
      </c>
      <c r="E172" t="s">
        <v>293</v>
      </c>
      <c r="F172" t="s">
        <v>294</v>
      </c>
      <c r="G172" t="s">
        <v>295</v>
      </c>
      <c r="H172" t="s">
        <v>168</v>
      </c>
      <c r="I172">
        <v>4</v>
      </c>
      <c r="J172">
        <v>0</v>
      </c>
      <c r="O172">
        <f t="shared" ref="O172:O193" si="153">ROUND(CP172,0)</f>
        <v>3464</v>
      </c>
      <c r="P172">
        <f t="shared" ref="P172:P193" si="154">ROUND(CQ172*I172,0)</f>
        <v>1732</v>
      </c>
      <c r="Q172">
        <f t="shared" ref="Q172:Q193" si="155">ROUND(CR172*I172,0)</f>
        <v>0</v>
      </c>
      <c r="R172">
        <f t="shared" ref="R172:R193" si="156">ROUND(CS172*I172,0)</f>
        <v>0</v>
      </c>
      <c r="S172">
        <f t="shared" ref="S172:S193" si="157">ROUND(CT172*I172,0)</f>
        <v>1732</v>
      </c>
      <c r="T172">
        <f t="shared" ref="T172:T193" si="158">ROUND(CU172*I172,0)</f>
        <v>0</v>
      </c>
      <c r="U172">
        <f t="shared" ref="U172:U193" si="159">CV172*I172</f>
        <v>167.4</v>
      </c>
      <c r="V172">
        <f t="shared" ref="V172:V193" si="160">CW172*I172</f>
        <v>0</v>
      </c>
      <c r="W172">
        <f t="shared" ref="W172:W193" si="161">ROUND(CX172*I172,0)</f>
        <v>0</v>
      </c>
      <c r="X172">
        <f t="shared" ref="X172:X193" si="162">ROUND(CY172,0)</f>
        <v>1593</v>
      </c>
      <c r="Y172">
        <f t="shared" ref="Y172:Y193" si="163">ROUND(CZ172,0)</f>
        <v>1126</v>
      </c>
      <c r="AA172">
        <v>23982063</v>
      </c>
      <c r="AB172">
        <f t="shared" ref="AB172:AB193" si="164">ROUND((AC172+AD172+AF172),0)</f>
        <v>866</v>
      </c>
      <c r="AC172">
        <f t="shared" ref="AC172:AC193" si="165">ROUND((ES172),0)</f>
        <v>433</v>
      </c>
      <c r="AD172">
        <f t="shared" si="148"/>
        <v>0</v>
      </c>
      <c r="AE172">
        <f t="shared" si="149"/>
        <v>0</v>
      </c>
      <c r="AF172">
        <f t="shared" si="150"/>
        <v>433</v>
      </c>
      <c r="AG172">
        <f t="shared" ref="AG172:AG193" si="166">ROUND((AP172),0)</f>
        <v>0</v>
      </c>
      <c r="AH172">
        <f t="shared" si="151"/>
        <v>41.85</v>
      </c>
      <c r="AI172">
        <f t="shared" si="152"/>
        <v>0</v>
      </c>
      <c r="AJ172">
        <f t="shared" ref="AJ172:AJ193" si="167">ROUND((AS172),0)</f>
        <v>0</v>
      </c>
      <c r="AK172">
        <v>754.09</v>
      </c>
      <c r="AL172">
        <v>433.24</v>
      </c>
      <c r="AM172">
        <v>0</v>
      </c>
      <c r="AN172">
        <v>0</v>
      </c>
      <c r="AO172">
        <v>320.85000000000002</v>
      </c>
      <c r="AP172">
        <v>0</v>
      </c>
      <c r="AQ172">
        <v>31</v>
      </c>
      <c r="AR172">
        <v>0</v>
      </c>
      <c r="AS172">
        <v>0</v>
      </c>
      <c r="AT172">
        <v>92</v>
      </c>
      <c r="AU172">
        <v>65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1</v>
      </c>
      <c r="BD172" t="s">
        <v>3</v>
      </c>
      <c r="BE172" t="s">
        <v>3</v>
      </c>
      <c r="BF172" t="s">
        <v>3</v>
      </c>
      <c r="BG172" t="s">
        <v>3</v>
      </c>
      <c r="BH172">
        <v>0</v>
      </c>
      <c r="BI172">
        <v>2</v>
      </c>
      <c r="BJ172" t="s">
        <v>296</v>
      </c>
      <c r="BM172">
        <v>110004</v>
      </c>
      <c r="BN172">
        <v>0</v>
      </c>
      <c r="BO172" t="s">
        <v>3</v>
      </c>
      <c r="BP172">
        <v>0</v>
      </c>
      <c r="BQ172">
        <v>3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92</v>
      </c>
      <c r="CA172">
        <v>65</v>
      </c>
      <c r="CF172">
        <v>0</v>
      </c>
      <c r="CG172">
        <v>0</v>
      </c>
      <c r="CM172">
        <v>0</v>
      </c>
      <c r="CN172" t="s">
        <v>1707</v>
      </c>
      <c r="CO172">
        <v>0</v>
      </c>
      <c r="CP172">
        <f t="shared" ref="CP172:CP193" si="168">(P172+Q172+S172)</f>
        <v>3464</v>
      </c>
      <c r="CQ172">
        <f t="shared" ref="CQ172:CQ193" si="169">AC172*BC172</f>
        <v>433</v>
      </c>
      <c r="CR172">
        <f t="shared" ref="CR172:CR193" si="170">AD172*BB172</f>
        <v>0</v>
      </c>
      <c r="CS172">
        <f t="shared" ref="CS172:CS193" si="171">AE172*BS172</f>
        <v>0</v>
      </c>
      <c r="CT172">
        <f t="shared" ref="CT172:CT193" si="172">AF172*BA172</f>
        <v>433</v>
      </c>
      <c r="CU172">
        <f t="shared" ref="CU172:CU193" si="173">AG172</f>
        <v>0</v>
      </c>
      <c r="CV172">
        <f t="shared" ref="CV172:CV193" si="174">AH172</f>
        <v>41.85</v>
      </c>
      <c r="CW172">
        <f t="shared" ref="CW172:CW193" si="175">AI172</f>
        <v>0</v>
      </c>
      <c r="CX172">
        <f t="shared" ref="CX172:CX193" si="176">AJ172</f>
        <v>0</v>
      </c>
      <c r="CY172">
        <f t="shared" ref="CY172:CY193" si="177">(((S172+R172)*AT172)/100)</f>
        <v>1593.44</v>
      </c>
      <c r="CZ172">
        <f t="shared" ref="CZ172:CZ193" si="178">(((S172+R172)*AU172)/100)</f>
        <v>1125.8</v>
      </c>
      <c r="DC172" t="s">
        <v>3</v>
      </c>
      <c r="DD172" t="s">
        <v>3</v>
      </c>
      <c r="DE172" t="s">
        <v>179</v>
      </c>
      <c r="DF172" t="s">
        <v>179</v>
      </c>
      <c r="DG172" t="s">
        <v>179</v>
      </c>
      <c r="DH172" t="s">
        <v>3</v>
      </c>
      <c r="DI172" t="s">
        <v>179</v>
      </c>
      <c r="DJ172" t="s">
        <v>179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1013</v>
      </c>
      <c r="DV172" t="s">
        <v>168</v>
      </c>
      <c r="DW172" t="s">
        <v>168</v>
      </c>
      <c r="DX172">
        <v>1</v>
      </c>
      <c r="EE172">
        <v>20573165</v>
      </c>
      <c r="EF172">
        <v>3</v>
      </c>
      <c r="EG172" t="s">
        <v>164</v>
      </c>
      <c r="EH172">
        <v>0</v>
      </c>
      <c r="EI172" t="s">
        <v>3</v>
      </c>
      <c r="EJ172">
        <v>2</v>
      </c>
      <c r="EK172">
        <v>110004</v>
      </c>
      <c r="EL172" t="s">
        <v>172</v>
      </c>
      <c r="EM172" t="s">
        <v>173</v>
      </c>
      <c r="EO172" t="s">
        <v>193</v>
      </c>
      <c r="EQ172">
        <v>768</v>
      </c>
      <c r="ER172">
        <v>754.09</v>
      </c>
      <c r="ES172">
        <v>433.24</v>
      </c>
      <c r="ET172">
        <v>0</v>
      </c>
      <c r="EU172">
        <v>0</v>
      </c>
      <c r="EV172">
        <v>320.85000000000002</v>
      </c>
      <c r="EW172">
        <v>31</v>
      </c>
      <c r="EX172">
        <v>0</v>
      </c>
      <c r="EY172">
        <v>0</v>
      </c>
      <c r="EZ172">
        <v>0</v>
      </c>
      <c r="FQ172">
        <v>0</v>
      </c>
      <c r="FR172">
        <f t="shared" ref="FR172:FR193" si="179">ROUND(IF(AND(BH172=3,BI172=3),P172,0),0)</f>
        <v>0</v>
      </c>
      <c r="FS172">
        <v>0</v>
      </c>
      <c r="FX172">
        <v>92</v>
      </c>
      <c r="FY172">
        <v>65</v>
      </c>
      <c r="GA172" t="s">
        <v>3</v>
      </c>
      <c r="GG172">
        <v>2</v>
      </c>
      <c r="GH172">
        <v>1</v>
      </c>
      <c r="GI172">
        <v>-2</v>
      </c>
      <c r="GJ172">
        <v>0</v>
      </c>
      <c r="GK172">
        <f>ROUND(R172*(R12)/100,0)</f>
        <v>0</v>
      </c>
      <c r="GL172">
        <f t="shared" ref="GL172:GL193" si="180">ROUND(IF(AND(BH172=3,BI172=3,FS172&lt;&gt;0),P172,0),0)</f>
        <v>0</v>
      </c>
      <c r="GM172">
        <f t="shared" ref="GM172:GM193" si="181">O172+X172+Y172</f>
        <v>6183</v>
      </c>
      <c r="GN172">
        <f t="shared" ref="GN172:GN193" si="182">ROUND(IF(OR(BI172=0,BI172=1),O172+X172+Y172,0),0)</f>
        <v>0</v>
      </c>
      <c r="GO172">
        <f t="shared" ref="GO172:GO193" si="183">ROUND(IF(BI172=2,O172+X172+Y172,0),0)</f>
        <v>6183</v>
      </c>
      <c r="GP172">
        <f t="shared" ref="GP172:GP193" si="184">ROUND(IF(BI172=4,O172+X172+Y172,0),0)</f>
        <v>0</v>
      </c>
      <c r="GR172">
        <v>0</v>
      </c>
    </row>
    <row r="173" spans="1:200" x14ac:dyDescent="0.2">
      <c r="A173">
        <v>17</v>
      </c>
      <c r="B173">
        <v>1</v>
      </c>
      <c r="C173">
        <f>ROW(SmtRes!A190)</f>
        <v>190</v>
      </c>
      <c r="D173">
        <f>ROW(EtalonRes!A196)</f>
        <v>196</v>
      </c>
      <c r="E173" t="s">
        <v>297</v>
      </c>
      <c r="F173" t="s">
        <v>195</v>
      </c>
      <c r="G173" t="s">
        <v>298</v>
      </c>
      <c r="H173" t="s">
        <v>168</v>
      </c>
      <c r="I173">
        <v>4</v>
      </c>
      <c r="J173">
        <v>0</v>
      </c>
      <c r="O173">
        <f t="shared" si="153"/>
        <v>1008</v>
      </c>
      <c r="P173">
        <f t="shared" si="154"/>
        <v>192</v>
      </c>
      <c r="Q173">
        <f t="shared" si="155"/>
        <v>212</v>
      </c>
      <c r="R173">
        <f t="shared" si="156"/>
        <v>24</v>
      </c>
      <c r="S173">
        <f t="shared" si="157"/>
        <v>604</v>
      </c>
      <c r="T173">
        <f t="shared" si="158"/>
        <v>0</v>
      </c>
      <c r="U173">
        <f t="shared" si="159"/>
        <v>54.54</v>
      </c>
      <c r="V173">
        <f t="shared" si="160"/>
        <v>2.3760000000000003</v>
      </c>
      <c r="W173">
        <f t="shared" si="161"/>
        <v>0</v>
      </c>
      <c r="X173">
        <f t="shared" si="162"/>
        <v>502</v>
      </c>
      <c r="Y173">
        <f t="shared" si="163"/>
        <v>377</v>
      </c>
      <c r="AA173">
        <v>23982063</v>
      </c>
      <c r="AB173">
        <f t="shared" si="164"/>
        <v>252</v>
      </c>
      <c r="AC173">
        <f t="shared" si="165"/>
        <v>48</v>
      </c>
      <c r="AD173">
        <f t="shared" si="148"/>
        <v>53</v>
      </c>
      <c r="AE173">
        <f t="shared" si="149"/>
        <v>6</v>
      </c>
      <c r="AF173">
        <f t="shared" si="150"/>
        <v>151</v>
      </c>
      <c r="AG173">
        <f t="shared" si="166"/>
        <v>0</v>
      </c>
      <c r="AH173">
        <f t="shared" si="151"/>
        <v>13.635</v>
      </c>
      <c r="AI173">
        <f t="shared" si="152"/>
        <v>0.59400000000000008</v>
      </c>
      <c r="AJ173">
        <f t="shared" si="167"/>
        <v>0</v>
      </c>
      <c r="AK173">
        <v>199.93</v>
      </c>
      <c r="AL173">
        <v>48.32</v>
      </c>
      <c r="AM173">
        <v>39.6</v>
      </c>
      <c r="AN173">
        <v>4.43</v>
      </c>
      <c r="AO173">
        <v>112.01</v>
      </c>
      <c r="AP173">
        <v>0</v>
      </c>
      <c r="AQ173">
        <v>10.1</v>
      </c>
      <c r="AR173">
        <v>0.44</v>
      </c>
      <c r="AS173">
        <v>0</v>
      </c>
      <c r="AT173">
        <v>80</v>
      </c>
      <c r="AU173">
        <v>60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1</v>
      </c>
      <c r="BD173" t="s">
        <v>3</v>
      </c>
      <c r="BE173" t="s">
        <v>3</v>
      </c>
      <c r="BF173" t="s">
        <v>3</v>
      </c>
      <c r="BG173" t="s">
        <v>3</v>
      </c>
      <c r="BH173">
        <v>0</v>
      </c>
      <c r="BI173">
        <v>2</v>
      </c>
      <c r="BJ173" t="s">
        <v>197</v>
      </c>
      <c r="BM173">
        <v>110001</v>
      </c>
      <c r="BN173">
        <v>0</v>
      </c>
      <c r="BO173" t="s">
        <v>3</v>
      </c>
      <c r="BP173">
        <v>0</v>
      </c>
      <c r="BQ173">
        <v>3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80</v>
      </c>
      <c r="CA173">
        <v>60</v>
      </c>
      <c r="CF173">
        <v>0</v>
      </c>
      <c r="CG173">
        <v>0</v>
      </c>
      <c r="CM173">
        <v>0</v>
      </c>
      <c r="CN173" t="s">
        <v>1707</v>
      </c>
      <c r="CO173">
        <v>0</v>
      </c>
      <c r="CP173">
        <f t="shared" si="168"/>
        <v>1008</v>
      </c>
      <c r="CQ173">
        <f t="shared" si="169"/>
        <v>48</v>
      </c>
      <c r="CR173">
        <f t="shared" si="170"/>
        <v>53</v>
      </c>
      <c r="CS173">
        <f t="shared" si="171"/>
        <v>6</v>
      </c>
      <c r="CT173">
        <f t="shared" si="172"/>
        <v>151</v>
      </c>
      <c r="CU173">
        <f t="shared" si="173"/>
        <v>0</v>
      </c>
      <c r="CV173">
        <f t="shared" si="174"/>
        <v>13.635</v>
      </c>
      <c r="CW173">
        <f t="shared" si="175"/>
        <v>0.59400000000000008</v>
      </c>
      <c r="CX173">
        <f t="shared" si="176"/>
        <v>0</v>
      </c>
      <c r="CY173">
        <f t="shared" si="177"/>
        <v>502.4</v>
      </c>
      <c r="CZ173">
        <f t="shared" si="178"/>
        <v>376.8</v>
      </c>
      <c r="DC173" t="s">
        <v>3</v>
      </c>
      <c r="DD173" t="s">
        <v>3</v>
      </c>
      <c r="DE173" t="s">
        <v>179</v>
      </c>
      <c r="DF173" t="s">
        <v>179</v>
      </c>
      <c r="DG173" t="s">
        <v>179</v>
      </c>
      <c r="DH173" t="s">
        <v>3</v>
      </c>
      <c r="DI173" t="s">
        <v>179</v>
      </c>
      <c r="DJ173" t="s">
        <v>179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1013</v>
      </c>
      <c r="DV173" t="s">
        <v>168</v>
      </c>
      <c r="DW173" t="s">
        <v>168</v>
      </c>
      <c r="DX173">
        <v>1</v>
      </c>
      <c r="EE173">
        <v>20573163</v>
      </c>
      <c r="EF173">
        <v>3</v>
      </c>
      <c r="EG173" t="s">
        <v>164</v>
      </c>
      <c r="EH173">
        <v>0</v>
      </c>
      <c r="EI173" t="s">
        <v>3</v>
      </c>
      <c r="EJ173">
        <v>2</v>
      </c>
      <c r="EK173">
        <v>110001</v>
      </c>
      <c r="EL173" t="s">
        <v>192</v>
      </c>
      <c r="EM173" t="s">
        <v>173</v>
      </c>
      <c r="EO173" t="s">
        <v>193</v>
      </c>
      <c r="EQ173">
        <v>768</v>
      </c>
      <c r="ER173">
        <v>199.93</v>
      </c>
      <c r="ES173">
        <v>48.32</v>
      </c>
      <c r="ET173">
        <v>39.6</v>
      </c>
      <c r="EU173">
        <v>4.43</v>
      </c>
      <c r="EV173">
        <v>112.01</v>
      </c>
      <c r="EW173">
        <v>10.1</v>
      </c>
      <c r="EX173">
        <v>0.44</v>
      </c>
      <c r="EY173">
        <v>0</v>
      </c>
      <c r="EZ173">
        <v>0</v>
      </c>
      <c r="FQ173">
        <v>0</v>
      </c>
      <c r="FR173">
        <f t="shared" si="179"/>
        <v>0</v>
      </c>
      <c r="FS173">
        <v>0</v>
      </c>
      <c r="FX173">
        <v>80</v>
      </c>
      <c r="FY173">
        <v>60</v>
      </c>
      <c r="GA173" t="s">
        <v>3</v>
      </c>
      <c r="GG173">
        <v>2</v>
      </c>
      <c r="GH173">
        <v>1</v>
      </c>
      <c r="GI173">
        <v>-2</v>
      </c>
      <c r="GJ173">
        <v>0</v>
      </c>
      <c r="GK173">
        <f>ROUND(R173*(R12)/100,0)</f>
        <v>0</v>
      </c>
      <c r="GL173">
        <f t="shared" si="180"/>
        <v>0</v>
      </c>
      <c r="GM173">
        <f t="shared" si="181"/>
        <v>1887</v>
      </c>
      <c r="GN173">
        <f t="shared" si="182"/>
        <v>0</v>
      </c>
      <c r="GO173">
        <f t="shared" si="183"/>
        <v>1887</v>
      </c>
      <c r="GP173">
        <f t="shared" si="184"/>
        <v>0</v>
      </c>
      <c r="GR173">
        <v>0</v>
      </c>
    </row>
    <row r="174" spans="1:200" x14ac:dyDescent="0.2">
      <c r="A174">
        <v>17</v>
      </c>
      <c r="B174">
        <v>1</v>
      </c>
      <c r="C174">
        <f>ROW(SmtRes!A206)</f>
        <v>206</v>
      </c>
      <c r="D174">
        <f>ROW(EtalonRes!A213)</f>
        <v>213</v>
      </c>
      <c r="E174" t="s">
        <v>299</v>
      </c>
      <c r="F174" t="s">
        <v>195</v>
      </c>
      <c r="G174" t="s">
        <v>300</v>
      </c>
      <c r="H174" t="s">
        <v>168</v>
      </c>
      <c r="I174">
        <v>4</v>
      </c>
      <c r="J174">
        <v>0</v>
      </c>
      <c r="O174">
        <f t="shared" si="153"/>
        <v>1008</v>
      </c>
      <c r="P174">
        <f t="shared" si="154"/>
        <v>192</v>
      </c>
      <c r="Q174">
        <f t="shared" si="155"/>
        <v>212</v>
      </c>
      <c r="R174">
        <f t="shared" si="156"/>
        <v>24</v>
      </c>
      <c r="S174">
        <f t="shared" si="157"/>
        <v>604</v>
      </c>
      <c r="T174">
        <f t="shared" si="158"/>
        <v>0</v>
      </c>
      <c r="U174">
        <f t="shared" si="159"/>
        <v>54.54</v>
      </c>
      <c r="V174">
        <f t="shared" si="160"/>
        <v>2.3760000000000003</v>
      </c>
      <c r="W174">
        <f t="shared" si="161"/>
        <v>0</v>
      </c>
      <c r="X174">
        <f t="shared" si="162"/>
        <v>502</v>
      </c>
      <c r="Y174">
        <f t="shared" si="163"/>
        <v>377</v>
      </c>
      <c r="AA174">
        <v>23982063</v>
      </c>
      <c r="AB174">
        <f t="shared" si="164"/>
        <v>252</v>
      </c>
      <c r="AC174">
        <f t="shared" si="165"/>
        <v>48</v>
      </c>
      <c r="AD174">
        <f t="shared" si="148"/>
        <v>53</v>
      </c>
      <c r="AE174">
        <f t="shared" si="149"/>
        <v>6</v>
      </c>
      <c r="AF174">
        <f t="shared" si="150"/>
        <v>151</v>
      </c>
      <c r="AG174">
        <f t="shared" si="166"/>
        <v>0</v>
      </c>
      <c r="AH174">
        <f t="shared" si="151"/>
        <v>13.635</v>
      </c>
      <c r="AI174">
        <f t="shared" si="152"/>
        <v>0.59400000000000008</v>
      </c>
      <c r="AJ174">
        <f t="shared" si="167"/>
        <v>0</v>
      </c>
      <c r="AK174">
        <v>199.93</v>
      </c>
      <c r="AL174">
        <v>48.32</v>
      </c>
      <c r="AM174">
        <v>39.6</v>
      </c>
      <c r="AN174">
        <v>4.43</v>
      </c>
      <c r="AO174">
        <v>112.01</v>
      </c>
      <c r="AP174">
        <v>0</v>
      </c>
      <c r="AQ174">
        <v>10.1</v>
      </c>
      <c r="AR174">
        <v>0.44</v>
      </c>
      <c r="AS174">
        <v>0</v>
      </c>
      <c r="AT174">
        <v>80</v>
      </c>
      <c r="AU174">
        <v>60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1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2</v>
      </c>
      <c r="BJ174" t="s">
        <v>197</v>
      </c>
      <c r="BM174">
        <v>110001</v>
      </c>
      <c r="BN174">
        <v>0</v>
      </c>
      <c r="BO174" t="s">
        <v>3</v>
      </c>
      <c r="BP174">
        <v>0</v>
      </c>
      <c r="BQ174">
        <v>3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80</v>
      </c>
      <c r="CA174">
        <v>60</v>
      </c>
      <c r="CF174">
        <v>0</v>
      </c>
      <c r="CG174">
        <v>0</v>
      </c>
      <c r="CM174">
        <v>0</v>
      </c>
      <c r="CN174" t="s">
        <v>1707</v>
      </c>
      <c r="CO174">
        <v>0</v>
      </c>
      <c r="CP174">
        <f t="shared" si="168"/>
        <v>1008</v>
      </c>
      <c r="CQ174">
        <f t="shared" si="169"/>
        <v>48</v>
      </c>
      <c r="CR174">
        <f t="shared" si="170"/>
        <v>53</v>
      </c>
      <c r="CS174">
        <f t="shared" si="171"/>
        <v>6</v>
      </c>
      <c r="CT174">
        <f t="shared" si="172"/>
        <v>151</v>
      </c>
      <c r="CU174">
        <f t="shared" si="173"/>
        <v>0</v>
      </c>
      <c r="CV174">
        <f t="shared" si="174"/>
        <v>13.635</v>
      </c>
      <c r="CW174">
        <f t="shared" si="175"/>
        <v>0.59400000000000008</v>
      </c>
      <c r="CX174">
        <f t="shared" si="176"/>
        <v>0</v>
      </c>
      <c r="CY174">
        <f t="shared" si="177"/>
        <v>502.4</v>
      </c>
      <c r="CZ174">
        <f t="shared" si="178"/>
        <v>376.8</v>
      </c>
      <c r="DC174" t="s">
        <v>3</v>
      </c>
      <c r="DD174" t="s">
        <v>3</v>
      </c>
      <c r="DE174" t="s">
        <v>179</v>
      </c>
      <c r="DF174" t="s">
        <v>179</v>
      </c>
      <c r="DG174" t="s">
        <v>179</v>
      </c>
      <c r="DH174" t="s">
        <v>3</v>
      </c>
      <c r="DI174" t="s">
        <v>179</v>
      </c>
      <c r="DJ174" t="s">
        <v>179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1013</v>
      </c>
      <c r="DV174" t="s">
        <v>168</v>
      </c>
      <c r="DW174" t="s">
        <v>168</v>
      </c>
      <c r="DX174">
        <v>1</v>
      </c>
      <c r="EE174">
        <v>20573163</v>
      </c>
      <c r="EF174">
        <v>3</v>
      </c>
      <c r="EG174" t="s">
        <v>164</v>
      </c>
      <c r="EH174">
        <v>0</v>
      </c>
      <c r="EI174" t="s">
        <v>3</v>
      </c>
      <c r="EJ174">
        <v>2</v>
      </c>
      <c r="EK174">
        <v>110001</v>
      </c>
      <c r="EL174" t="s">
        <v>192</v>
      </c>
      <c r="EM174" t="s">
        <v>173</v>
      </c>
      <c r="EO174" t="s">
        <v>193</v>
      </c>
      <c r="EQ174">
        <v>768</v>
      </c>
      <c r="ER174">
        <v>199.93</v>
      </c>
      <c r="ES174">
        <v>48.32</v>
      </c>
      <c r="ET174">
        <v>39.6</v>
      </c>
      <c r="EU174">
        <v>4.43</v>
      </c>
      <c r="EV174">
        <v>112.01</v>
      </c>
      <c r="EW174">
        <v>10.1</v>
      </c>
      <c r="EX174">
        <v>0.44</v>
      </c>
      <c r="EY174">
        <v>0</v>
      </c>
      <c r="EZ174">
        <v>0</v>
      </c>
      <c r="FQ174">
        <v>0</v>
      </c>
      <c r="FR174">
        <f t="shared" si="179"/>
        <v>0</v>
      </c>
      <c r="FS174">
        <v>0</v>
      </c>
      <c r="FX174">
        <v>80</v>
      </c>
      <c r="FY174">
        <v>60</v>
      </c>
      <c r="GA174" t="s">
        <v>3</v>
      </c>
      <c r="GG174">
        <v>2</v>
      </c>
      <c r="GH174">
        <v>1</v>
      </c>
      <c r="GI174">
        <v>-2</v>
      </c>
      <c r="GJ174">
        <v>0</v>
      </c>
      <c r="GK174">
        <f>ROUND(R174*(R12)/100,0)</f>
        <v>0</v>
      </c>
      <c r="GL174">
        <f t="shared" si="180"/>
        <v>0</v>
      </c>
      <c r="GM174">
        <f t="shared" si="181"/>
        <v>1887</v>
      </c>
      <c r="GN174">
        <f t="shared" si="182"/>
        <v>0</v>
      </c>
      <c r="GO174">
        <f t="shared" si="183"/>
        <v>1887</v>
      </c>
      <c r="GP174">
        <f t="shared" si="184"/>
        <v>0</v>
      </c>
      <c r="GR174">
        <v>0</v>
      </c>
    </row>
    <row r="175" spans="1:200" x14ac:dyDescent="0.2">
      <c r="A175">
        <v>17</v>
      </c>
      <c r="B175">
        <v>1</v>
      </c>
      <c r="C175">
        <f>ROW(SmtRes!A209)</f>
        <v>209</v>
      </c>
      <c r="D175">
        <f>ROW(EtalonRes!A216)</f>
        <v>216</v>
      </c>
      <c r="E175" t="s">
        <v>301</v>
      </c>
      <c r="F175" t="s">
        <v>231</v>
      </c>
      <c r="G175" t="s">
        <v>302</v>
      </c>
      <c r="H175" t="s">
        <v>209</v>
      </c>
      <c r="I175">
        <v>4</v>
      </c>
      <c r="J175">
        <v>0</v>
      </c>
      <c r="O175">
        <f t="shared" si="153"/>
        <v>52</v>
      </c>
      <c r="P175">
        <f t="shared" si="154"/>
        <v>0</v>
      </c>
      <c r="Q175">
        <f t="shared" si="155"/>
        <v>4</v>
      </c>
      <c r="R175">
        <f t="shared" si="156"/>
        <v>0</v>
      </c>
      <c r="S175">
        <f t="shared" si="157"/>
        <v>48</v>
      </c>
      <c r="T175">
        <f t="shared" si="158"/>
        <v>0</v>
      </c>
      <c r="U175">
        <f t="shared" si="159"/>
        <v>5.5620000000000003</v>
      </c>
      <c r="V175">
        <f t="shared" si="160"/>
        <v>0</v>
      </c>
      <c r="W175">
        <f t="shared" si="161"/>
        <v>0</v>
      </c>
      <c r="X175">
        <f t="shared" si="162"/>
        <v>44</v>
      </c>
      <c r="Y175">
        <f t="shared" si="163"/>
        <v>31</v>
      </c>
      <c r="AA175">
        <v>23982063</v>
      </c>
      <c r="AB175">
        <f t="shared" si="164"/>
        <v>13</v>
      </c>
      <c r="AC175">
        <f t="shared" si="165"/>
        <v>0</v>
      </c>
      <c r="AD175">
        <f t="shared" si="148"/>
        <v>1</v>
      </c>
      <c r="AE175">
        <f t="shared" si="149"/>
        <v>0</v>
      </c>
      <c r="AF175">
        <f t="shared" si="150"/>
        <v>12</v>
      </c>
      <c r="AG175">
        <f t="shared" si="166"/>
        <v>0</v>
      </c>
      <c r="AH175">
        <f t="shared" si="151"/>
        <v>1.3905000000000001</v>
      </c>
      <c r="AI175">
        <f t="shared" si="152"/>
        <v>0</v>
      </c>
      <c r="AJ175">
        <f t="shared" si="167"/>
        <v>0</v>
      </c>
      <c r="AK175">
        <v>9.9499999999999993</v>
      </c>
      <c r="AL175">
        <v>0.18</v>
      </c>
      <c r="AM175">
        <v>0.87</v>
      </c>
      <c r="AN175">
        <v>0</v>
      </c>
      <c r="AO175">
        <v>8.9</v>
      </c>
      <c r="AP175">
        <v>0</v>
      </c>
      <c r="AQ175">
        <v>1.03</v>
      </c>
      <c r="AR175">
        <v>0</v>
      </c>
      <c r="AS175">
        <v>0</v>
      </c>
      <c r="AT175">
        <v>92</v>
      </c>
      <c r="AU175">
        <v>65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1</v>
      </c>
      <c r="BD175" t="s">
        <v>3</v>
      </c>
      <c r="BE175" t="s">
        <v>3</v>
      </c>
      <c r="BF175" t="s">
        <v>3</v>
      </c>
      <c r="BG175" t="s">
        <v>3</v>
      </c>
      <c r="BH175">
        <v>0</v>
      </c>
      <c r="BI175">
        <v>2</v>
      </c>
      <c r="BJ175" t="s">
        <v>274</v>
      </c>
      <c r="BM175">
        <v>111002</v>
      </c>
      <c r="BN175">
        <v>0</v>
      </c>
      <c r="BO175" t="s">
        <v>3</v>
      </c>
      <c r="BP175">
        <v>0</v>
      </c>
      <c r="BQ175">
        <v>3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92</v>
      </c>
      <c r="CA175">
        <v>65</v>
      </c>
      <c r="CF175">
        <v>0</v>
      </c>
      <c r="CG175">
        <v>0</v>
      </c>
      <c r="CM175">
        <v>0</v>
      </c>
      <c r="CN175" t="s">
        <v>1707</v>
      </c>
      <c r="CO175">
        <v>0</v>
      </c>
      <c r="CP175">
        <f t="shared" si="168"/>
        <v>52</v>
      </c>
      <c r="CQ175">
        <f t="shared" si="169"/>
        <v>0</v>
      </c>
      <c r="CR175">
        <f t="shared" si="170"/>
        <v>1</v>
      </c>
      <c r="CS175">
        <f t="shared" si="171"/>
        <v>0</v>
      </c>
      <c r="CT175">
        <f t="shared" si="172"/>
        <v>12</v>
      </c>
      <c r="CU175">
        <f t="shared" si="173"/>
        <v>0</v>
      </c>
      <c r="CV175">
        <f t="shared" si="174"/>
        <v>1.3905000000000001</v>
      </c>
      <c r="CW175">
        <f t="shared" si="175"/>
        <v>0</v>
      </c>
      <c r="CX175">
        <f t="shared" si="176"/>
        <v>0</v>
      </c>
      <c r="CY175">
        <f t="shared" si="177"/>
        <v>44.16</v>
      </c>
      <c r="CZ175">
        <f t="shared" si="178"/>
        <v>31.2</v>
      </c>
      <c r="DC175" t="s">
        <v>3</v>
      </c>
      <c r="DD175" t="s">
        <v>3</v>
      </c>
      <c r="DE175" t="s">
        <v>179</v>
      </c>
      <c r="DF175" t="s">
        <v>179</v>
      </c>
      <c r="DG175" t="s">
        <v>179</v>
      </c>
      <c r="DH175" t="s">
        <v>3</v>
      </c>
      <c r="DI175" t="s">
        <v>179</v>
      </c>
      <c r="DJ175" t="s">
        <v>179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1010</v>
      </c>
      <c r="DV175" t="s">
        <v>209</v>
      </c>
      <c r="DW175" t="s">
        <v>227</v>
      </c>
      <c r="DX175">
        <v>1</v>
      </c>
      <c r="EE175">
        <v>20573169</v>
      </c>
      <c r="EF175">
        <v>3</v>
      </c>
      <c r="EG175" t="s">
        <v>164</v>
      </c>
      <c r="EH175">
        <v>0</v>
      </c>
      <c r="EI175" t="s">
        <v>3</v>
      </c>
      <c r="EJ175">
        <v>2</v>
      </c>
      <c r="EK175">
        <v>111002</v>
      </c>
      <c r="EL175" t="s">
        <v>228</v>
      </c>
      <c r="EM175" t="s">
        <v>229</v>
      </c>
      <c r="EO175" t="s">
        <v>193</v>
      </c>
      <c r="EQ175">
        <v>768</v>
      </c>
      <c r="ER175">
        <v>9.9499999999999993</v>
      </c>
      <c r="ES175">
        <v>0.18</v>
      </c>
      <c r="ET175">
        <v>0.87</v>
      </c>
      <c r="EU175">
        <v>0</v>
      </c>
      <c r="EV175">
        <v>8.9</v>
      </c>
      <c r="EW175">
        <v>1.03</v>
      </c>
      <c r="EX175">
        <v>0</v>
      </c>
      <c r="EY175">
        <v>0</v>
      </c>
      <c r="EZ175">
        <v>0</v>
      </c>
      <c r="FQ175">
        <v>0</v>
      </c>
      <c r="FR175">
        <f t="shared" si="179"/>
        <v>0</v>
      </c>
      <c r="FS175">
        <v>0</v>
      </c>
      <c r="FX175">
        <v>92</v>
      </c>
      <c r="FY175">
        <v>65</v>
      </c>
      <c r="GA175" t="s">
        <v>3</v>
      </c>
      <c r="GG175">
        <v>2</v>
      </c>
      <c r="GH175">
        <v>1</v>
      </c>
      <c r="GI175">
        <v>-2</v>
      </c>
      <c r="GJ175">
        <v>0</v>
      </c>
      <c r="GK175">
        <f>ROUND(R175*(R12)/100,0)</f>
        <v>0</v>
      </c>
      <c r="GL175">
        <f t="shared" si="180"/>
        <v>0</v>
      </c>
      <c r="GM175">
        <f t="shared" si="181"/>
        <v>127</v>
      </c>
      <c r="GN175">
        <f t="shared" si="182"/>
        <v>0</v>
      </c>
      <c r="GO175">
        <f t="shared" si="183"/>
        <v>127</v>
      </c>
      <c r="GP175">
        <f t="shared" si="184"/>
        <v>0</v>
      </c>
      <c r="GR175">
        <v>0</v>
      </c>
    </row>
    <row r="176" spans="1:200" x14ac:dyDescent="0.2">
      <c r="A176">
        <v>17</v>
      </c>
      <c r="B176">
        <v>1</v>
      </c>
      <c r="C176">
        <f>ROW(SmtRes!A212)</f>
        <v>212</v>
      </c>
      <c r="D176">
        <f>ROW(EtalonRes!A219)</f>
        <v>219</v>
      </c>
      <c r="E176" t="s">
        <v>303</v>
      </c>
      <c r="F176" t="s">
        <v>231</v>
      </c>
      <c r="G176" t="s">
        <v>304</v>
      </c>
      <c r="H176" t="s">
        <v>209</v>
      </c>
      <c r="I176">
        <v>10</v>
      </c>
      <c r="J176">
        <v>0</v>
      </c>
      <c r="O176">
        <f t="shared" si="153"/>
        <v>130</v>
      </c>
      <c r="P176">
        <f t="shared" si="154"/>
        <v>0</v>
      </c>
      <c r="Q176">
        <f t="shared" si="155"/>
        <v>10</v>
      </c>
      <c r="R176">
        <f t="shared" si="156"/>
        <v>0</v>
      </c>
      <c r="S176">
        <f t="shared" si="157"/>
        <v>120</v>
      </c>
      <c r="T176">
        <f t="shared" si="158"/>
        <v>0</v>
      </c>
      <c r="U176">
        <f t="shared" si="159"/>
        <v>13.905000000000001</v>
      </c>
      <c r="V176">
        <f t="shared" si="160"/>
        <v>0</v>
      </c>
      <c r="W176">
        <f t="shared" si="161"/>
        <v>0</v>
      </c>
      <c r="X176">
        <f t="shared" si="162"/>
        <v>110</v>
      </c>
      <c r="Y176">
        <f t="shared" si="163"/>
        <v>78</v>
      </c>
      <c r="AA176">
        <v>23982063</v>
      </c>
      <c r="AB176">
        <f t="shared" si="164"/>
        <v>13</v>
      </c>
      <c r="AC176">
        <f t="shared" si="165"/>
        <v>0</v>
      </c>
      <c r="AD176">
        <f t="shared" si="148"/>
        <v>1</v>
      </c>
      <c r="AE176">
        <f t="shared" si="149"/>
        <v>0</v>
      </c>
      <c r="AF176">
        <f t="shared" si="150"/>
        <v>12</v>
      </c>
      <c r="AG176">
        <f t="shared" si="166"/>
        <v>0</v>
      </c>
      <c r="AH176">
        <f t="shared" si="151"/>
        <v>1.3905000000000001</v>
      </c>
      <c r="AI176">
        <f t="shared" si="152"/>
        <v>0</v>
      </c>
      <c r="AJ176">
        <f t="shared" si="167"/>
        <v>0</v>
      </c>
      <c r="AK176">
        <v>9.9499999999999993</v>
      </c>
      <c r="AL176">
        <v>0.18</v>
      </c>
      <c r="AM176">
        <v>0.87</v>
      </c>
      <c r="AN176">
        <v>0</v>
      </c>
      <c r="AO176">
        <v>8.9</v>
      </c>
      <c r="AP176">
        <v>0</v>
      </c>
      <c r="AQ176">
        <v>1.03</v>
      </c>
      <c r="AR176">
        <v>0</v>
      </c>
      <c r="AS176">
        <v>0</v>
      </c>
      <c r="AT176">
        <v>92</v>
      </c>
      <c r="AU176">
        <v>65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1</v>
      </c>
      <c r="BD176" t="s">
        <v>3</v>
      </c>
      <c r="BE176" t="s">
        <v>3</v>
      </c>
      <c r="BF176" t="s">
        <v>3</v>
      </c>
      <c r="BG176" t="s">
        <v>3</v>
      </c>
      <c r="BH176">
        <v>0</v>
      </c>
      <c r="BI176">
        <v>2</v>
      </c>
      <c r="BJ176" t="s">
        <v>274</v>
      </c>
      <c r="BM176">
        <v>111002</v>
      </c>
      <c r="BN176">
        <v>0</v>
      </c>
      <c r="BO176" t="s">
        <v>3</v>
      </c>
      <c r="BP176">
        <v>0</v>
      </c>
      <c r="BQ176">
        <v>3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92</v>
      </c>
      <c r="CA176">
        <v>65</v>
      </c>
      <c r="CF176">
        <v>0</v>
      </c>
      <c r="CG176">
        <v>0</v>
      </c>
      <c r="CM176">
        <v>0</v>
      </c>
      <c r="CN176" t="s">
        <v>1707</v>
      </c>
      <c r="CO176">
        <v>0</v>
      </c>
      <c r="CP176">
        <f t="shared" si="168"/>
        <v>130</v>
      </c>
      <c r="CQ176">
        <f t="shared" si="169"/>
        <v>0</v>
      </c>
      <c r="CR176">
        <f t="shared" si="170"/>
        <v>1</v>
      </c>
      <c r="CS176">
        <f t="shared" si="171"/>
        <v>0</v>
      </c>
      <c r="CT176">
        <f t="shared" si="172"/>
        <v>12</v>
      </c>
      <c r="CU176">
        <f t="shared" si="173"/>
        <v>0</v>
      </c>
      <c r="CV176">
        <f t="shared" si="174"/>
        <v>1.3905000000000001</v>
      </c>
      <c r="CW176">
        <f t="shared" si="175"/>
        <v>0</v>
      </c>
      <c r="CX176">
        <f t="shared" si="176"/>
        <v>0</v>
      </c>
      <c r="CY176">
        <f t="shared" si="177"/>
        <v>110.4</v>
      </c>
      <c r="CZ176">
        <f t="shared" si="178"/>
        <v>78</v>
      </c>
      <c r="DC176" t="s">
        <v>3</v>
      </c>
      <c r="DD176" t="s">
        <v>3</v>
      </c>
      <c r="DE176" t="s">
        <v>179</v>
      </c>
      <c r="DF176" t="s">
        <v>179</v>
      </c>
      <c r="DG176" t="s">
        <v>179</v>
      </c>
      <c r="DH176" t="s">
        <v>3</v>
      </c>
      <c r="DI176" t="s">
        <v>179</v>
      </c>
      <c r="DJ176" t="s">
        <v>179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1010</v>
      </c>
      <c r="DV176" t="s">
        <v>209</v>
      </c>
      <c r="DW176" t="s">
        <v>227</v>
      </c>
      <c r="DX176">
        <v>1</v>
      </c>
      <c r="EE176">
        <v>20573169</v>
      </c>
      <c r="EF176">
        <v>3</v>
      </c>
      <c r="EG176" t="s">
        <v>164</v>
      </c>
      <c r="EH176">
        <v>0</v>
      </c>
      <c r="EI176" t="s">
        <v>3</v>
      </c>
      <c r="EJ176">
        <v>2</v>
      </c>
      <c r="EK176">
        <v>111002</v>
      </c>
      <c r="EL176" t="s">
        <v>228</v>
      </c>
      <c r="EM176" t="s">
        <v>229</v>
      </c>
      <c r="EO176" t="s">
        <v>193</v>
      </c>
      <c r="EQ176">
        <v>768</v>
      </c>
      <c r="ER176">
        <v>9.9499999999999993</v>
      </c>
      <c r="ES176">
        <v>0.18</v>
      </c>
      <c r="ET176">
        <v>0.87</v>
      </c>
      <c r="EU176">
        <v>0</v>
      </c>
      <c r="EV176">
        <v>8.9</v>
      </c>
      <c r="EW176">
        <v>1.03</v>
      </c>
      <c r="EX176">
        <v>0</v>
      </c>
      <c r="EY176">
        <v>0</v>
      </c>
      <c r="EZ176">
        <v>0</v>
      </c>
      <c r="FQ176">
        <v>0</v>
      </c>
      <c r="FR176">
        <f t="shared" si="179"/>
        <v>0</v>
      </c>
      <c r="FS176">
        <v>0</v>
      </c>
      <c r="FX176">
        <v>92</v>
      </c>
      <c r="FY176">
        <v>65</v>
      </c>
      <c r="GA176" t="s">
        <v>3</v>
      </c>
      <c r="GG176">
        <v>2</v>
      </c>
      <c r="GH176">
        <v>1</v>
      </c>
      <c r="GI176">
        <v>-2</v>
      </c>
      <c r="GJ176">
        <v>0</v>
      </c>
      <c r="GK176">
        <f>ROUND(R176*(R12)/100,0)</f>
        <v>0</v>
      </c>
      <c r="GL176">
        <f t="shared" si="180"/>
        <v>0</v>
      </c>
      <c r="GM176">
        <f t="shared" si="181"/>
        <v>318</v>
      </c>
      <c r="GN176">
        <f t="shared" si="182"/>
        <v>0</v>
      </c>
      <c r="GO176">
        <f t="shared" si="183"/>
        <v>318</v>
      </c>
      <c r="GP176">
        <f t="shared" si="184"/>
        <v>0</v>
      </c>
      <c r="GR176">
        <v>0</v>
      </c>
    </row>
    <row r="177" spans="1:200" x14ac:dyDescent="0.2">
      <c r="A177">
        <v>17</v>
      </c>
      <c r="B177">
        <v>1</v>
      </c>
      <c r="C177">
        <f>ROW(SmtRes!A215)</f>
        <v>215</v>
      </c>
      <c r="D177">
        <f>ROW(EtalonRes!A222)</f>
        <v>222</v>
      </c>
      <c r="E177" t="s">
        <v>305</v>
      </c>
      <c r="F177" t="s">
        <v>265</v>
      </c>
      <c r="G177" t="s">
        <v>306</v>
      </c>
      <c r="H177" t="s">
        <v>209</v>
      </c>
      <c r="I177">
        <v>158</v>
      </c>
      <c r="J177">
        <v>0</v>
      </c>
      <c r="O177">
        <f t="shared" si="153"/>
        <v>102384</v>
      </c>
      <c r="P177">
        <f t="shared" si="154"/>
        <v>1422</v>
      </c>
      <c r="Q177">
        <f t="shared" si="155"/>
        <v>0</v>
      </c>
      <c r="R177">
        <f t="shared" si="156"/>
        <v>0</v>
      </c>
      <c r="S177">
        <f t="shared" si="157"/>
        <v>100962</v>
      </c>
      <c r="T177">
        <f t="shared" si="158"/>
        <v>0</v>
      </c>
      <c r="U177">
        <f t="shared" si="159"/>
        <v>6825.6</v>
      </c>
      <c r="V177">
        <f t="shared" si="160"/>
        <v>0</v>
      </c>
      <c r="W177">
        <f t="shared" si="161"/>
        <v>0</v>
      </c>
      <c r="X177">
        <f t="shared" si="162"/>
        <v>80770</v>
      </c>
      <c r="Y177">
        <f t="shared" si="163"/>
        <v>60577</v>
      </c>
      <c r="AA177">
        <v>23982063</v>
      </c>
      <c r="AB177">
        <f t="shared" si="164"/>
        <v>648</v>
      </c>
      <c r="AC177">
        <f t="shared" si="165"/>
        <v>9</v>
      </c>
      <c r="AD177">
        <f t="shared" si="148"/>
        <v>0</v>
      </c>
      <c r="AE177">
        <f t="shared" si="149"/>
        <v>0</v>
      </c>
      <c r="AF177">
        <f t="shared" si="150"/>
        <v>639</v>
      </c>
      <c r="AG177">
        <f t="shared" si="166"/>
        <v>0</v>
      </c>
      <c r="AH177">
        <f t="shared" si="151"/>
        <v>43.2</v>
      </c>
      <c r="AI177">
        <f t="shared" si="152"/>
        <v>0</v>
      </c>
      <c r="AJ177">
        <f t="shared" si="167"/>
        <v>0</v>
      </c>
      <c r="AK177">
        <v>482.75</v>
      </c>
      <c r="AL177">
        <v>9.4700000000000006</v>
      </c>
      <c r="AM177">
        <v>0</v>
      </c>
      <c r="AN177">
        <v>0</v>
      </c>
      <c r="AO177">
        <v>473.28</v>
      </c>
      <c r="AP177">
        <v>0</v>
      </c>
      <c r="AQ177">
        <v>32</v>
      </c>
      <c r="AR177">
        <v>0</v>
      </c>
      <c r="AS177">
        <v>0</v>
      </c>
      <c r="AT177">
        <v>80</v>
      </c>
      <c r="AU177">
        <v>60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1</v>
      </c>
      <c r="BD177" t="s">
        <v>3</v>
      </c>
      <c r="BE177" t="s">
        <v>3</v>
      </c>
      <c r="BF177" t="s">
        <v>3</v>
      </c>
      <c r="BG177" t="s">
        <v>3</v>
      </c>
      <c r="BH177">
        <v>0</v>
      </c>
      <c r="BI177">
        <v>2</v>
      </c>
      <c r="BJ177" t="s">
        <v>307</v>
      </c>
      <c r="BM177">
        <v>110008</v>
      </c>
      <c r="BN177">
        <v>0</v>
      </c>
      <c r="BO177" t="s">
        <v>3</v>
      </c>
      <c r="BP177">
        <v>0</v>
      </c>
      <c r="BQ177">
        <v>3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80</v>
      </c>
      <c r="CA177">
        <v>60</v>
      </c>
      <c r="CF177">
        <v>0</v>
      </c>
      <c r="CG177">
        <v>0</v>
      </c>
      <c r="CM177">
        <v>0</v>
      </c>
      <c r="CN177" t="s">
        <v>1707</v>
      </c>
      <c r="CO177">
        <v>0</v>
      </c>
      <c r="CP177">
        <f t="shared" si="168"/>
        <v>102384</v>
      </c>
      <c r="CQ177">
        <f t="shared" si="169"/>
        <v>9</v>
      </c>
      <c r="CR177">
        <f t="shared" si="170"/>
        <v>0</v>
      </c>
      <c r="CS177">
        <f t="shared" si="171"/>
        <v>0</v>
      </c>
      <c r="CT177">
        <f t="shared" si="172"/>
        <v>639</v>
      </c>
      <c r="CU177">
        <f t="shared" si="173"/>
        <v>0</v>
      </c>
      <c r="CV177">
        <f t="shared" si="174"/>
        <v>43.2</v>
      </c>
      <c r="CW177">
        <f t="shared" si="175"/>
        <v>0</v>
      </c>
      <c r="CX177">
        <f t="shared" si="176"/>
        <v>0</v>
      </c>
      <c r="CY177">
        <f t="shared" si="177"/>
        <v>80769.600000000006</v>
      </c>
      <c r="CZ177">
        <f t="shared" si="178"/>
        <v>60577.2</v>
      </c>
      <c r="DC177" t="s">
        <v>3</v>
      </c>
      <c r="DD177" t="s">
        <v>3</v>
      </c>
      <c r="DE177" t="s">
        <v>179</v>
      </c>
      <c r="DF177" t="s">
        <v>179</v>
      </c>
      <c r="DG177" t="s">
        <v>179</v>
      </c>
      <c r="DH177" t="s">
        <v>3</v>
      </c>
      <c r="DI177" t="s">
        <v>179</v>
      </c>
      <c r="DJ177" t="s">
        <v>179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1010</v>
      </c>
      <c r="DV177" t="s">
        <v>209</v>
      </c>
      <c r="DW177" t="s">
        <v>227</v>
      </c>
      <c r="DX177">
        <v>1</v>
      </c>
      <c r="EE177">
        <v>20573167</v>
      </c>
      <c r="EF177">
        <v>3</v>
      </c>
      <c r="EG177" t="s">
        <v>164</v>
      </c>
      <c r="EH177">
        <v>0</v>
      </c>
      <c r="EI177" t="s">
        <v>3</v>
      </c>
      <c r="EJ177">
        <v>2</v>
      </c>
      <c r="EK177">
        <v>110008</v>
      </c>
      <c r="EL177" t="s">
        <v>268</v>
      </c>
      <c r="EM177" t="s">
        <v>173</v>
      </c>
      <c r="EO177" t="s">
        <v>193</v>
      </c>
      <c r="EQ177">
        <v>768</v>
      </c>
      <c r="ER177">
        <v>482.75</v>
      </c>
      <c r="ES177">
        <v>9.4700000000000006</v>
      </c>
      <c r="ET177">
        <v>0</v>
      </c>
      <c r="EU177">
        <v>0</v>
      </c>
      <c r="EV177">
        <v>473.28</v>
      </c>
      <c r="EW177">
        <v>32</v>
      </c>
      <c r="EX177">
        <v>0</v>
      </c>
      <c r="EY177">
        <v>0</v>
      </c>
      <c r="EZ177">
        <v>0</v>
      </c>
      <c r="FQ177">
        <v>0</v>
      </c>
      <c r="FR177">
        <f t="shared" si="179"/>
        <v>0</v>
      </c>
      <c r="FS177">
        <v>0</v>
      </c>
      <c r="FX177">
        <v>80</v>
      </c>
      <c r="FY177">
        <v>60</v>
      </c>
      <c r="GA177" t="s">
        <v>3</v>
      </c>
      <c r="GG177">
        <v>2</v>
      </c>
      <c r="GH177">
        <v>1</v>
      </c>
      <c r="GI177">
        <v>-2</v>
      </c>
      <c r="GJ177">
        <v>0</v>
      </c>
      <c r="GK177">
        <f>ROUND(R177*(R12)/100,0)</f>
        <v>0</v>
      </c>
      <c r="GL177">
        <f t="shared" si="180"/>
        <v>0</v>
      </c>
      <c r="GM177">
        <f t="shared" si="181"/>
        <v>243731</v>
      </c>
      <c r="GN177">
        <f t="shared" si="182"/>
        <v>0</v>
      </c>
      <c r="GO177">
        <f t="shared" si="183"/>
        <v>243731</v>
      </c>
      <c r="GP177">
        <f t="shared" si="184"/>
        <v>0</v>
      </c>
      <c r="GR177">
        <v>0</v>
      </c>
    </row>
    <row r="178" spans="1:200" x14ac:dyDescent="0.2">
      <c r="A178">
        <v>17</v>
      </c>
      <c r="B178">
        <v>1</v>
      </c>
      <c r="C178">
        <f>ROW(SmtRes!A225)</f>
        <v>225</v>
      </c>
      <c r="D178">
        <f>ROW(EtalonRes!A231)</f>
        <v>231</v>
      </c>
      <c r="E178" t="s">
        <v>308</v>
      </c>
      <c r="F178" t="s">
        <v>309</v>
      </c>
      <c r="G178" t="s">
        <v>310</v>
      </c>
      <c r="H178" t="s">
        <v>311</v>
      </c>
      <c r="I178">
        <v>5.5</v>
      </c>
      <c r="J178">
        <v>0</v>
      </c>
      <c r="O178">
        <f t="shared" si="153"/>
        <v>1772</v>
      </c>
      <c r="P178">
        <f t="shared" si="154"/>
        <v>105</v>
      </c>
      <c r="Q178">
        <f t="shared" si="155"/>
        <v>336</v>
      </c>
      <c r="R178">
        <f t="shared" si="156"/>
        <v>11</v>
      </c>
      <c r="S178">
        <f t="shared" si="157"/>
        <v>1331</v>
      </c>
      <c r="T178">
        <f t="shared" si="158"/>
        <v>0</v>
      </c>
      <c r="U178">
        <f t="shared" si="159"/>
        <v>141.37200000000001</v>
      </c>
      <c r="V178">
        <f t="shared" si="160"/>
        <v>0.66825000000000001</v>
      </c>
      <c r="W178">
        <f t="shared" si="161"/>
        <v>0</v>
      </c>
      <c r="X178">
        <f t="shared" si="162"/>
        <v>1275</v>
      </c>
      <c r="Y178">
        <f t="shared" si="163"/>
        <v>872</v>
      </c>
      <c r="AA178">
        <v>23982063</v>
      </c>
      <c r="AB178">
        <f t="shared" si="164"/>
        <v>322</v>
      </c>
      <c r="AC178">
        <f t="shared" si="165"/>
        <v>19</v>
      </c>
      <c r="AD178">
        <f t="shared" si="148"/>
        <v>61</v>
      </c>
      <c r="AE178">
        <f t="shared" si="149"/>
        <v>2</v>
      </c>
      <c r="AF178">
        <f t="shared" si="150"/>
        <v>242</v>
      </c>
      <c r="AG178">
        <f t="shared" si="166"/>
        <v>0</v>
      </c>
      <c r="AH178">
        <f t="shared" si="151"/>
        <v>25.704000000000001</v>
      </c>
      <c r="AI178">
        <f t="shared" si="152"/>
        <v>0.1215</v>
      </c>
      <c r="AJ178">
        <f t="shared" si="167"/>
        <v>0</v>
      </c>
      <c r="AK178">
        <v>243.38</v>
      </c>
      <c r="AL178">
        <v>18.89</v>
      </c>
      <c r="AM178">
        <v>45.51</v>
      </c>
      <c r="AN178">
        <v>1.22</v>
      </c>
      <c r="AO178">
        <v>178.98</v>
      </c>
      <c r="AP178">
        <v>0</v>
      </c>
      <c r="AQ178">
        <v>19.04</v>
      </c>
      <c r="AR178">
        <v>0.09</v>
      </c>
      <c r="AS178">
        <v>0</v>
      </c>
      <c r="AT178">
        <v>95</v>
      </c>
      <c r="AU178">
        <v>65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1</v>
      </c>
      <c r="BD178" t="s">
        <v>3</v>
      </c>
      <c r="BE178" t="s">
        <v>3</v>
      </c>
      <c r="BF178" t="s">
        <v>3</v>
      </c>
      <c r="BG178" t="s">
        <v>3</v>
      </c>
      <c r="BH178">
        <v>0</v>
      </c>
      <c r="BI178">
        <v>2</v>
      </c>
      <c r="BJ178" t="s">
        <v>312</v>
      </c>
      <c r="BM178">
        <v>108001</v>
      </c>
      <c r="BN178">
        <v>0</v>
      </c>
      <c r="BO178" t="s">
        <v>3</v>
      </c>
      <c r="BP178">
        <v>0</v>
      </c>
      <c r="BQ178">
        <v>3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95</v>
      </c>
      <c r="CA178">
        <v>65</v>
      </c>
      <c r="CF178">
        <v>0</v>
      </c>
      <c r="CG178">
        <v>0</v>
      </c>
      <c r="CM178">
        <v>0</v>
      </c>
      <c r="CN178" t="s">
        <v>1707</v>
      </c>
      <c r="CO178">
        <v>0</v>
      </c>
      <c r="CP178">
        <f t="shared" si="168"/>
        <v>1772</v>
      </c>
      <c r="CQ178">
        <f t="shared" si="169"/>
        <v>19</v>
      </c>
      <c r="CR178">
        <f t="shared" si="170"/>
        <v>61</v>
      </c>
      <c r="CS178">
        <f t="shared" si="171"/>
        <v>2</v>
      </c>
      <c r="CT178">
        <f t="shared" si="172"/>
        <v>242</v>
      </c>
      <c r="CU178">
        <f t="shared" si="173"/>
        <v>0</v>
      </c>
      <c r="CV178">
        <f t="shared" si="174"/>
        <v>25.704000000000001</v>
      </c>
      <c r="CW178">
        <f t="shared" si="175"/>
        <v>0.1215</v>
      </c>
      <c r="CX178">
        <f t="shared" si="176"/>
        <v>0</v>
      </c>
      <c r="CY178">
        <f t="shared" si="177"/>
        <v>1274.9000000000001</v>
      </c>
      <c r="CZ178">
        <f t="shared" si="178"/>
        <v>872.3</v>
      </c>
      <c r="DC178" t="s">
        <v>3</v>
      </c>
      <c r="DD178" t="s">
        <v>3</v>
      </c>
      <c r="DE178" t="s">
        <v>179</v>
      </c>
      <c r="DF178" t="s">
        <v>179</v>
      </c>
      <c r="DG178" t="s">
        <v>179</v>
      </c>
      <c r="DH178" t="s">
        <v>3</v>
      </c>
      <c r="DI178" t="s">
        <v>179</v>
      </c>
      <c r="DJ178" t="s">
        <v>179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1003</v>
      </c>
      <c r="DV178" t="s">
        <v>311</v>
      </c>
      <c r="DW178" t="s">
        <v>311</v>
      </c>
      <c r="DX178">
        <v>100</v>
      </c>
      <c r="EE178">
        <v>20573159</v>
      </c>
      <c r="EF178">
        <v>3</v>
      </c>
      <c r="EG178" t="s">
        <v>164</v>
      </c>
      <c r="EH178">
        <v>0</v>
      </c>
      <c r="EI178" t="s">
        <v>3</v>
      </c>
      <c r="EJ178">
        <v>2</v>
      </c>
      <c r="EK178">
        <v>108001</v>
      </c>
      <c r="EL178" t="s">
        <v>202</v>
      </c>
      <c r="EM178" t="s">
        <v>203</v>
      </c>
      <c r="EO178" t="s">
        <v>193</v>
      </c>
      <c r="EQ178">
        <v>768</v>
      </c>
      <c r="ER178">
        <v>243.38</v>
      </c>
      <c r="ES178">
        <v>18.89</v>
      </c>
      <c r="ET178">
        <v>45.51</v>
      </c>
      <c r="EU178">
        <v>1.22</v>
      </c>
      <c r="EV178">
        <v>178.98</v>
      </c>
      <c r="EW178">
        <v>19.04</v>
      </c>
      <c r="EX178">
        <v>0.09</v>
      </c>
      <c r="EY178">
        <v>0</v>
      </c>
      <c r="EZ178">
        <v>0</v>
      </c>
      <c r="FQ178">
        <v>0</v>
      </c>
      <c r="FR178">
        <f t="shared" si="179"/>
        <v>0</v>
      </c>
      <c r="FS178">
        <v>0</v>
      </c>
      <c r="FX178">
        <v>95</v>
      </c>
      <c r="FY178">
        <v>65</v>
      </c>
      <c r="GA178" t="s">
        <v>3</v>
      </c>
      <c r="GG178">
        <v>2</v>
      </c>
      <c r="GH178">
        <v>1</v>
      </c>
      <c r="GI178">
        <v>-2</v>
      </c>
      <c r="GJ178">
        <v>0</v>
      </c>
      <c r="GK178">
        <f>ROUND(R178*(R12)/100,0)</f>
        <v>0</v>
      </c>
      <c r="GL178">
        <f t="shared" si="180"/>
        <v>0</v>
      </c>
      <c r="GM178">
        <f t="shared" si="181"/>
        <v>3919</v>
      </c>
      <c r="GN178">
        <f t="shared" si="182"/>
        <v>0</v>
      </c>
      <c r="GO178">
        <f t="shared" si="183"/>
        <v>3919</v>
      </c>
      <c r="GP178">
        <f t="shared" si="184"/>
        <v>0</v>
      </c>
      <c r="GR178">
        <v>0</v>
      </c>
    </row>
    <row r="179" spans="1:200" x14ac:dyDescent="0.2">
      <c r="A179">
        <v>18</v>
      </c>
      <c r="B179">
        <v>1</v>
      </c>
      <c r="C179">
        <v>223</v>
      </c>
      <c r="E179" t="s">
        <v>313</v>
      </c>
      <c r="F179" t="s">
        <v>314</v>
      </c>
      <c r="G179" t="s">
        <v>315</v>
      </c>
      <c r="H179" t="s">
        <v>316</v>
      </c>
      <c r="I179">
        <f>I178*J179</f>
        <v>55</v>
      </c>
      <c r="J179">
        <v>10</v>
      </c>
      <c r="O179">
        <f t="shared" si="153"/>
        <v>1375</v>
      </c>
      <c r="P179">
        <f t="shared" si="154"/>
        <v>1375</v>
      </c>
      <c r="Q179">
        <f t="shared" si="155"/>
        <v>0</v>
      </c>
      <c r="R179">
        <f t="shared" si="156"/>
        <v>0</v>
      </c>
      <c r="S179">
        <f t="shared" si="157"/>
        <v>0</v>
      </c>
      <c r="T179">
        <f t="shared" si="158"/>
        <v>0</v>
      </c>
      <c r="U179">
        <f t="shared" si="159"/>
        <v>0</v>
      </c>
      <c r="V179">
        <f t="shared" si="160"/>
        <v>0</v>
      </c>
      <c r="W179">
        <f t="shared" si="161"/>
        <v>0</v>
      </c>
      <c r="X179">
        <f t="shared" si="162"/>
        <v>0</v>
      </c>
      <c r="Y179">
        <f t="shared" si="163"/>
        <v>0</v>
      </c>
      <c r="AA179">
        <v>23982063</v>
      </c>
      <c r="AB179">
        <f t="shared" si="164"/>
        <v>25</v>
      </c>
      <c r="AC179">
        <f t="shared" si="165"/>
        <v>25</v>
      </c>
      <c r="AD179">
        <f>ROUND((ET179),0)</f>
        <v>0</v>
      </c>
      <c r="AE179">
        <f>ROUND((EU179),0)</f>
        <v>0</v>
      </c>
      <c r="AF179">
        <f>ROUND((EV179),0)</f>
        <v>0</v>
      </c>
      <c r="AG179">
        <f t="shared" si="166"/>
        <v>0</v>
      </c>
      <c r="AH179">
        <f>(EW179)</f>
        <v>0</v>
      </c>
      <c r="AI179">
        <f>(EX179)</f>
        <v>0</v>
      </c>
      <c r="AJ179">
        <f t="shared" si="167"/>
        <v>0</v>
      </c>
      <c r="AK179">
        <v>24.54</v>
      </c>
      <c r="AL179">
        <v>24.54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0.11</v>
      </c>
      <c r="AT179">
        <v>95</v>
      </c>
      <c r="AU179">
        <v>65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1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2</v>
      </c>
      <c r="BJ179" t="s">
        <v>317</v>
      </c>
      <c r="BM179">
        <v>108001</v>
      </c>
      <c r="BN179">
        <v>0</v>
      </c>
      <c r="BO179" t="s">
        <v>3</v>
      </c>
      <c r="BP179">
        <v>0</v>
      </c>
      <c r="BQ179">
        <v>3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95</v>
      </c>
      <c r="CA179">
        <v>65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68"/>
        <v>1375</v>
      </c>
      <c r="CQ179">
        <f t="shared" si="169"/>
        <v>25</v>
      </c>
      <c r="CR179">
        <f t="shared" si="170"/>
        <v>0</v>
      </c>
      <c r="CS179">
        <f t="shared" si="171"/>
        <v>0</v>
      </c>
      <c r="CT179">
        <f t="shared" si="172"/>
        <v>0</v>
      </c>
      <c r="CU179">
        <f t="shared" si="173"/>
        <v>0</v>
      </c>
      <c r="CV179">
        <f t="shared" si="174"/>
        <v>0</v>
      </c>
      <c r="CW179">
        <f t="shared" si="175"/>
        <v>0</v>
      </c>
      <c r="CX179">
        <f t="shared" si="176"/>
        <v>0</v>
      </c>
      <c r="CY179">
        <f t="shared" si="177"/>
        <v>0</v>
      </c>
      <c r="CZ179">
        <f t="shared" si="178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1003</v>
      </c>
      <c r="DV179" t="s">
        <v>316</v>
      </c>
      <c r="DW179" t="s">
        <v>316</v>
      </c>
      <c r="DX179">
        <v>10</v>
      </c>
      <c r="EE179">
        <v>20573159</v>
      </c>
      <c r="EF179">
        <v>3</v>
      </c>
      <c r="EG179" t="s">
        <v>164</v>
      </c>
      <c r="EH179">
        <v>0</v>
      </c>
      <c r="EI179" t="s">
        <v>3</v>
      </c>
      <c r="EJ179">
        <v>2</v>
      </c>
      <c r="EK179">
        <v>108001</v>
      </c>
      <c r="EL179" t="s">
        <v>202</v>
      </c>
      <c r="EM179" t="s">
        <v>203</v>
      </c>
      <c r="EO179" t="s">
        <v>3</v>
      </c>
      <c r="EQ179">
        <v>0</v>
      </c>
      <c r="ER179">
        <v>24.54</v>
      </c>
      <c r="ES179">
        <v>24.54</v>
      </c>
      <c r="ET179">
        <v>0</v>
      </c>
      <c r="EU179">
        <v>0</v>
      </c>
      <c r="EV179">
        <v>0</v>
      </c>
      <c r="EW179">
        <v>0</v>
      </c>
      <c r="EX179">
        <v>0</v>
      </c>
      <c r="EZ179">
        <v>0</v>
      </c>
      <c r="FQ179">
        <v>0</v>
      </c>
      <c r="FR179">
        <f t="shared" si="179"/>
        <v>0</v>
      </c>
      <c r="FS179">
        <v>0</v>
      </c>
      <c r="FX179">
        <v>95</v>
      </c>
      <c r="FY179">
        <v>65</v>
      </c>
      <c r="GA179" t="s">
        <v>3</v>
      </c>
      <c r="GG179">
        <v>2</v>
      </c>
      <c r="GH179">
        <v>1</v>
      </c>
      <c r="GI179">
        <v>-2</v>
      </c>
      <c r="GJ179">
        <v>0</v>
      </c>
      <c r="GK179">
        <f>ROUND(R179*(R12)/100,0)</f>
        <v>0</v>
      </c>
      <c r="GL179">
        <f t="shared" si="180"/>
        <v>0</v>
      </c>
      <c r="GM179">
        <f t="shared" si="181"/>
        <v>1375</v>
      </c>
      <c r="GN179">
        <f t="shared" si="182"/>
        <v>0</v>
      </c>
      <c r="GO179">
        <f t="shared" si="183"/>
        <v>1375</v>
      </c>
      <c r="GP179">
        <f t="shared" si="184"/>
        <v>0</v>
      </c>
      <c r="GR179">
        <v>0</v>
      </c>
    </row>
    <row r="180" spans="1:200" x14ac:dyDescent="0.2">
      <c r="A180">
        <v>17</v>
      </c>
      <c r="B180">
        <v>1</v>
      </c>
      <c r="C180">
        <f>ROW(SmtRes!A239)</f>
        <v>239</v>
      </c>
      <c r="D180">
        <f>ROW(EtalonRes!A245)</f>
        <v>245</v>
      </c>
      <c r="E180" t="s">
        <v>318</v>
      </c>
      <c r="F180" t="s">
        <v>319</v>
      </c>
      <c r="G180" t="s">
        <v>320</v>
      </c>
      <c r="H180" t="s">
        <v>311</v>
      </c>
      <c r="I180">
        <v>51.1</v>
      </c>
      <c r="J180">
        <v>0</v>
      </c>
      <c r="O180">
        <f t="shared" si="153"/>
        <v>46092</v>
      </c>
      <c r="P180">
        <f t="shared" si="154"/>
        <v>3679</v>
      </c>
      <c r="Q180">
        <f t="shared" si="155"/>
        <v>34186</v>
      </c>
      <c r="R180">
        <f t="shared" si="156"/>
        <v>2759</v>
      </c>
      <c r="S180">
        <f t="shared" si="157"/>
        <v>8227</v>
      </c>
      <c r="T180">
        <f t="shared" si="158"/>
        <v>0</v>
      </c>
      <c r="U180">
        <f t="shared" si="159"/>
        <v>855.4140000000001</v>
      </c>
      <c r="V180">
        <f t="shared" si="160"/>
        <v>233.85915000000003</v>
      </c>
      <c r="W180">
        <f t="shared" si="161"/>
        <v>0</v>
      </c>
      <c r="X180">
        <f t="shared" si="162"/>
        <v>10437</v>
      </c>
      <c r="Y180">
        <f t="shared" si="163"/>
        <v>7141</v>
      </c>
      <c r="AA180">
        <v>23982063</v>
      </c>
      <c r="AB180">
        <f t="shared" si="164"/>
        <v>902</v>
      </c>
      <c r="AC180">
        <f t="shared" si="165"/>
        <v>72</v>
      </c>
      <c r="AD180">
        <f t="shared" ref="AD180:AF183" si="185">ROUND(((ET180*1.35)),0)</f>
        <v>669</v>
      </c>
      <c r="AE180">
        <f t="shared" si="185"/>
        <v>54</v>
      </c>
      <c r="AF180">
        <f t="shared" si="185"/>
        <v>161</v>
      </c>
      <c r="AG180">
        <f t="shared" si="166"/>
        <v>0</v>
      </c>
      <c r="AH180">
        <f t="shared" ref="AH180:AI183" si="186">((EW180*1.35))</f>
        <v>16.740000000000002</v>
      </c>
      <c r="AI180">
        <f t="shared" si="186"/>
        <v>4.5765000000000002</v>
      </c>
      <c r="AJ180">
        <f t="shared" si="167"/>
        <v>0</v>
      </c>
      <c r="AK180">
        <v>686.83</v>
      </c>
      <c r="AL180">
        <v>71.75</v>
      </c>
      <c r="AM180">
        <v>495.79</v>
      </c>
      <c r="AN180">
        <v>40.07</v>
      </c>
      <c r="AO180">
        <v>119.29</v>
      </c>
      <c r="AP180">
        <v>0</v>
      </c>
      <c r="AQ180">
        <v>12.4</v>
      </c>
      <c r="AR180">
        <v>3.39</v>
      </c>
      <c r="AS180">
        <v>0</v>
      </c>
      <c r="AT180">
        <v>95</v>
      </c>
      <c r="AU180">
        <v>65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1</v>
      </c>
      <c r="BD180" t="s">
        <v>3</v>
      </c>
      <c r="BE180" t="s">
        <v>3</v>
      </c>
      <c r="BF180" t="s">
        <v>3</v>
      </c>
      <c r="BG180" t="s">
        <v>3</v>
      </c>
      <c r="BH180">
        <v>0</v>
      </c>
      <c r="BI180">
        <v>2</v>
      </c>
      <c r="BJ180" t="s">
        <v>321</v>
      </c>
      <c r="BM180">
        <v>108001</v>
      </c>
      <c r="BN180">
        <v>0</v>
      </c>
      <c r="BO180" t="s">
        <v>3</v>
      </c>
      <c r="BP180">
        <v>0</v>
      </c>
      <c r="BQ180">
        <v>3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95</v>
      </c>
      <c r="CA180">
        <v>65</v>
      </c>
      <c r="CF180">
        <v>0</v>
      </c>
      <c r="CG180">
        <v>0</v>
      </c>
      <c r="CM180">
        <v>0</v>
      </c>
      <c r="CN180" t="s">
        <v>1707</v>
      </c>
      <c r="CO180">
        <v>0</v>
      </c>
      <c r="CP180">
        <f t="shared" si="168"/>
        <v>46092</v>
      </c>
      <c r="CQ180">
        <f t="shared" si="169"/>
        <v>72</v>
      </c>
      <c r="CR180">
        <f t="shared" si="170"/>
        <v>669</v>
      </c>
      <c r="CS180">
        <f t="shared" si="171"/>
        <v>54</v>
      </c>
      <c r="CT180">
        <f t="shared" si="172"/>
        <v>161</v>
      </c>
      <c r="CU180">
        <f t="shared" si="173"/>
        <v>0</v>
      </c>
      <c r="CV180">
        <f t="shared" si="174"/>
        <v>16.740000000000002</v>
      </c>
      <c r="CW180">
        <f t="shared" si="175"/>
        <v>4.5765000000000002</v>
      </c>
      <c r="CX180">
        <f t="shared" si="176"/>
        <v>0</v>
      </c>
      <c r="CY180">
        <f t="shared" si="177"/>
        <v>10436.700000000001</v>
      </c>
      <c r="CZ180">
        <f t="shared" si="178"/>
        <v>7140.9</v>
      </c>
      <c r="DC180" t="s">
        <v>3</v>
      </c>
      <c r="DD180" t="s">
        <v>3</v>
      </c>
      <c r="DE180" t="s">
        <v>179</v>
      </c>
      <c r="DF180" t="s">
        <v>179</v>
      </c>
      <c r="DG180" t="s">
        <v>179</v>
      </c>
      <c r="DH180" t="s">
        <v>3</v>
      </c>
      <c r="DI180" t="s">
        <v>179</v>
      </c>
      <c r="DJ180" t="s">
        <v>179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1003</v>
      </c>
      <c r="DV180" t="s">
        <v>311</v>
      </c>
      <c r="DW180" t="s">
        <v>322</v>
      </c>
      <c r="DX180">
        <v>100</v>
      </c>
      <c r="EE180">
        <v>20573159</v>
      </c>
      <c r="EF180">
        <v>3</v>
      </c>
      <c r="EG180" t="s">
        <v>164</v>
      </c>
      <c r="EH180">
        <v>0</v>
      </c>
      <c r="EI180" t="s">
        <v>3</v>
      </c>
      <c r="EJ180">
        <v>2</v>
      </c>
      <c r="EK180">
        <v>108001</v>
      </c>
      <c r="EL180" t="s">
        <v>202</v>
      </c>
      <c r="EM180" t="s">
        <v>203</v>
      </c>
      <c r="EO180" t="s">
        <v>193</v>
      </c>
      <c r="EQ180">
        <v>768</v>
      </c>
      <c r="ER180">
        <v>686.83</v>
      </c>
      <c r="ES180">
        <v>71.75</v>
      </c>
      <c r="ET180">
        <v>495.79</v>
      </c>
      <c r="EU180">
        <v>40.07</v>
      </c>
      <c r="EV180">
        <v>119.29</v>
      </c>
      <c r="EW180">
        <v>12.4</v>
      </c>
      <c r="EX180">
        <v>3.39</v>
      </c>
      <c r="EY180">
        <v>0</v>
      </c>
      <c r="EZ180">
        <v>0</v>
      </c>
      <c r="FQ180">
        <v>0</v>
      </c>
      <c r="FR180">
        <f t="shared" si="179"/>
        <v>0</v>
      </c>
      <c r="FS180">
        <v>0</v>
      </c>
      <c r="FX180">
        <v>95</v>
      </c>
      <c r="FY180">
        <v>65</v>
      </c>
      <c r="GA180" t="s">
        <v>3</v>
      </c>
      <c r="GG180">
        <v>2</v>
      </c>
      <c r="GH180">
        <v>-2</v>
      </c>
      <c r="GI180">
        <v>-2</v>
      </c>
      <c r="GJ180">
        <v>0</v>
      </c>
      <c r="GK180">
        <f>ROUND(R180*(R12)/100,0)</f>
        <v>0</v>
      </c>
      <c r="GL180">
        <f t="shared" si="180"/>
        <v>0</v>
      </c>
      <c r="GM180">
        <f t="shared" si="181"/>
        <v>63670</v>
      </c>
      <c r="GN180">
        <f t="shared" si="182"/>
        <v>0</v>
      </c>
      <c r="GO180">
        <f t="shared" si="183"/>
        <v>63670</v>
      </c>
      <c r="GP180">
        <f t="shared" si="184"/>
        <v>0</v>
      </c>
      <c r="GR180">
        <v>0</v>
      </c>
    </row>
    <row r="181" spans="1:200" x14ac:dyDescent="0.2">
      <c r="A181">
        <v>17</v>
      </c>
      <c r="B181">
        <v>1</v>
      </c>
      <c r="C181">
        <f>ROW(SmtRes!A253)</f>
        <v>253</v>
      </c>
      <c r="D181">
        <f>ROW(EtalonRes!A259)</f>
        <v>259</v>
      </c>
      <c r="E181" t="s">
        <v>323</v>
      </c>
      <c r="F181" t="s">
        <v>319</v>
      </c>
      <c r="G181" t="s">
        <v>324</v>
      </c>
      <c r="H181" t="s">
        <v>311</v>
      </c>
      <c r="I181">
        <v>12</v>
      </c>
      <c r="J181">
        <v>0</v>
      </c>
      <c r="O181">
        <f t="shared" si="153"/>
        <v>10824</v>
      </c>
      <c r="P181">
        <f t="shared" si="154"/>
        <v>864</v>
      </c>
      <c r="Q181">
        <f t="shared" si="155"/>
        <v>8028</v>
      </c>
      <c r="R181">
        <f t="shared" si="156"/>
        <v>648</v>
      </c>
      <c r="S181">
        <f t="shared" si="157"/>
        <v>1932</v>
      </c>
      <c r="T181">
        <f t="shared" si="158"/>
        <v>0</v>
      </c>
      <c r="U181">
        <f t="shared" si="159"/>
        <v>200.88000000000002</v>
      </c>
      <c r="V181">
        <f t="shared" si="160"/>
        <v>54.918000000000006</v>
      </c>
      <c r="W181">
        <f t="shared" si="161"/>
        <v>0</v>
      </c>
      <c r="X181">
        <f t="shared" si="162"/>
        <v>2451</v>
      </c>
      <c r="Y181">
        <f t="shared" si="163"/>
        <v>1677</v>
      </c>
      <c r="AA181">
        <v>23982063</v>
      </c>
      <c r="AB181">
        <f t="shared" si="164"/>
        <v>902</v>
      </c>
      <c r="AC181">
        <f t="shared" si="165"/>
        <v>72</v>
      </c>
      <c r="AD181">
        <f t="shared" si="185"/>
        <v>669</v>
      </c>
      <c r="AE181">
        <f t="shared" si="185"/>
        <v>54</v>
      </c>
      <c r="AF181">
        <f t="shared" si="185"/>
        <v>161</v>
      </c>
      <c r="AG181">
        <f t="shared" si="166"/>
        <v>0</v>
      </c>
      <c r="AH181">
        <f t="shared" si="186"/>
        <v>16.740000000000002</v>
      </c>
      <c r="AI181">
        <f t="shared" si="186"/>
        <v>4.5765000000000002</v>
      </c>
      <c r="AJ181">
        <f t="shared" si="167"/>
        <v>0</v>
      </c>
      <c r="AK181">
        <v>686.83</v>
      </c>
      <c r="AL181">
        <v>71.75</v>
      </c>
      <c r="AM181">
        <v>495.79</v>
      </c>
      <c r="AN181">
        <v>40.07</v>
      </c>
      <c r="AO181">
        <v>119.29</v>
      </c>
      <c r="AP181">
        <v>0</v>
      </c>
      <c r="AQ181">
        <v>12.4</v>
      </c>
      <c r="AR181">
        <v>3.39</v>
      </c>
      <c r="AS181">
        <v>0</v>
      </c>
      <c r="AT181">
        <v>95</v>
      </c>
      <c r="AU181">
        <v>65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1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2</v>
      </c>
      <c r="BJ181" t="s">
        <v>321</v>
      </c>
      <c r="BM181">
        <v>108001</v>
      </c>
      <c r="BN181">
        <v>0</v>
      </c>
      <c r="BO181" t="s">
        <v>3</v>
      </c>
      <c r="BP181">
        <v>0</v>
      </c>
      <c r="BQ181">
        <v>3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95</v>
      </c>
      <c r="CA181">
        <v>65</v>
      </c>
      <c r="CF181">
        <v>0</v>
      </c>
      <c r="CG181">
        <v>0</v>
      </c>
      <c r="CM181">
        <v>0</v>
      </c>
      <c r="CN181" t="s">
        <v>1707</v>
      </c>
      <c r="CO181">
        <v>0</v>
      </c>
      <c r="CP181">
        <f t="shared" si="168"/>
        <v>10824</v>
      </c>
      <c r="CQ181">
        <f t="shared" si="169"/>
        <v>72</v>
      </c>
      <c r="CR181">
        <f t="shared" si="170"/>
        <v>669</v>
      </c>
      <c r="CS181">
        <f t="shared" si="171"/>
        <v>54</v>
      </c>
      <c r="CT181">
        <f t="shared" si="172"/>
        <v>161</v>
      </c>
      <c r="CU181">
        <f t="shared" si="173"/>
        <v>0</v>
      </c>
      <c r="CV181">
        <f t="shared" si="174"/>
        <v>16.740000000000002</v>
      </c>
      <c r="CW181">
        <f t="shared" si="175"/>
        <v>4.5765000000000002</v>
      </c>
      <c r="CX181">
        <f t="shared" si="176"/>
        <v>0</v>
      </c>
      <c r="CY181">
        <f t="shared" si="177"/>
        <v>2451</v>
      </c>
      <c r="CZ181">
        <f t="shared" si="178"/>
        <v>1677</v>
      </c>
      <c r="DC181" t="s">
        <v>3</v>
      </c>
      <c r="DD181" t="s">
        <v>3</v>
      </c>
      <c r="DE181" t="s">
        <v>179</v>
      </c>
      <c r="DF181" t="s">
        <v>179</v>
      </c>
      <c r="DG181" t="s">
        <v>179</v>
      </c>
      <c r="DH181" t="s">
        <v>3</v>
      </c>
      <c r="DI181" t="s">
        <v>179</v>
      </c>
      <c r="DJ181" t="s">
        <v>179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1003</v>
      </c>
      <c r="DV181" t="s">
        <v>311</v>
      </c>
      <c r="DW181" t="s">
        <v>322</v>
      </c>
      <c r="DX181">
        <v>100</v>
      </c>
      <c r="EE181">
        <v>20573159</v>
      </c>
      <c r="EF181">
        <v>3</v>
      </c>
      <c r="EG181" t="s">
        <v>164</v>
      </c>
      <c r="EH181">
        <v>0</v>
      </c>
      <c r="EI181" t="s">
        <v>3</v>
      </c>
      <c r="EJ181">
        <v>2</v>
      </c>
      <c r="EK181">
        <v>108001</v>
      </c>
      <c r="EL181" t="s">
        <v>202</v>
      </c>
      <c r="EM181" t="s">
        <v>203</v>
      </c>
      <c r="EO181" t="s">
        <v>193</v>
      </c>
      <c r="EQ181">
        <v>768</v>
      </c>
      <c r="ER181">
        <v>686.83</v>
      </c>
      <c r="ES181">
        <v>71.75</v>
      </c>
      <c r="ET181">
        <v>495.79</v>
      </c>
      <c r="EU181">
        <v>40.07</v>
      </c>
      <c r="EV181">
        <v>119.29</v>
      </c>
      <c r="EW181">
        <v>12.4</v>
      </c>
      <c r="EX181">
        <v>3.39</v>
      </c>
      <c r="EY181">
        <v>0</v>
      </c>
      <c r="EZ181">
        <v>0</v>
      </c>
      <c r="FQ181">
        <v>0</v>
      </c>
      <c r="FR181">
        <f t="shared" si="179"/>
        <v>0</v>
      </c>
      <c r="FS181">
        <v>0</v>
      </c>
      <c r="FX181">
        <v>95</v>
      </c>
      <c r="FY181">
        <v>65</v>
      </c>
      <c r="GA181" t="s">
        <v>3</v>
      </c>
      <c r="GG181">
        <v>2</v>
      </c>
      <c r="GH181">
        <v>-2</v>
      </c>
      <c r="GI181">
        <v>-2</v>
      </c>
      <c r="GJ181">
        <v>0</v>
      </c>
      <c r="GK181">
        <f>ROUND(R181*(R12)/100,0)</f>
        <v>0</v>
      </c>
      <c r="GL181">
        <f t="shared" si="180"/>
        <v>0</v>
      </c>
      <c r="GM181">
        <f t="shared" si="181"/>
        <v>14952</v>
      </c>
      <c r="GN181">
        <f t="shared" si="182"/>
        <v>0</v>
      </c>
      <c r="GO181">
        <f t="shared" si="183"/>
        <v>14952</v>
      </c>
      <c r="GP181">
        <f t="shared" si="184"/>
        <v>0</v>
      </c>
      <c r="GR181">
        <v>0</v>
      </c>
    </row>
    <row r="182" spans="1:200" x14ac:dyDescent="0.2">
      <c r="A182">
        <v>17</v>
      </c>
      <c r="B182">
        <v>1</v>
      </c>
      <c r="C182">
        <f>ROW(SmtRes!A267)</f>
        <v>267</v>
      </c>
      <c r="D182">
        <f>ROW(EtalonRes!A273)</f>
        <v>273</v>
      </c>
      <c r="E182" t="s">
        <v>325</v>
      </c>
      <c r="F182" t="s">
        <v>319</v>
      </c>
      <c r="G182" t="s">
        <v>1708</v>
      </c>
      <c r="H182" t="s">
        <v>311</v>
      </c>
      <c r="I182">
        <v>11</v>
      </c>
      <c r="J182">
        <v>0</v>
      </c>
      <c r="O182">
        <f t="shared" si="153"/>
        <v>9922</v>
      </c>
      <c r="P182">
        <f t="shared" si="154"/>
        <v>792</v>
      </c>
      <c r="Q182">
        <f t="shared" si="155"/>
        <v>7359</v>
      </c>
      <c r="R182">
        <f t="shared" si="156"/>
        <v>594</v>
      </c>
      <c r="S182">
        <f t="shared" si="157"/>
        <v>1771</v>
      </c>
      <c r="T182">
        <f t="shared" si="158"/>
        <v>0</v>
      </c>
      <c r="U182">
        <f t="shared" si="159"/>
        <v>184.14000000000001</v>
      </c>
      <c r="V182">
        <f t="shared" si="160"/>
        <v>50.341500000000003</v>
      </c>
      <c r="W182">
        <f t="shared" si="161"/>
        <v>0</v>
      </c>
      <c r="X182">
        <f t="shared" si="162"/>
        <v>2247</v>
      </c>
      <c r="Y182">
        <f t="shared" si="163"/>
        <v>1537</v>
      </c>
      <c r="AA182">
        <v>23982063</v>
      </c>
      <c r="AB182">
        <f t="shared" si="164"/>
        <v>902</v>
      </c>
      <c r="AC182">
        <f t="shared" si="165"/>
        <v>72</v>
      </c>
      <c r="AD182">
        <f t="shared" si="185"/>
        <v>669</v>
      </c>
      <c r="AE182">
        <f t="shared" si="185"/>
        <v>54</v>
      </c>
      <c r="AF182">
        <f t="shared" si="185"/>
        <v>161</v>
      </c>
      <c r="AG182">
        <f t="shared" si="166"/>
        <v>0</v>
      </c>
      <c r="AH182">
        <f t="shared" si="186"/>
        <v>16.740000000000002</v>
      </c>
      <c r="AI182">
        <f t="shared" si="186"/>
        <v>4.5765000000000002</v>
      </c>
      <c r="AJ182">
        <f t="shared" si="167"/>
        <v>0</v>
      </c>
      <c r="AK182">
        <v>686.83</v>
      </c>
      <c r="AL182">
        <v>71.75</v>
      </c>
      <c r="AM182">
        <v>495.79</v>
      </c>
      <c r="AN182">
        <v>40.07</v>
      </c>
      <c r="AO182">
        <v>119.29</v>
      </c>
      <c r="AP182">
        <v>0</v>
      </c>
      <c r="AQ182">
        <v>12.4</v>
      </c>
      <c r="AR182">
        <v>3.39</v>
      </c>
      <c r="AS182">
        <v>0</v>
      </c>
      <c r="AT182">
        <v>95</v>
      </c>
      <c r="AU182">
        <v>65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1</v>
      </c>
      <c r="BD182" t="s">
        <v>3</v>
      </c>
      <c r="BE182" t="s">
        <v>3</v>
      </c>
      <c r="BF182" t="s">
        <v>3</v>
      </c>
      <c r="BG182" t="s">
        <v>3</v>
      </c>
      <c r="BH182">
        <v>0</v>
      </c>
      <c r="BI182">
        <v>2</v>
      </c>
      <c r="BJ182" t="s">
        <v>321</v>
      </c>
      <c r="BM182">
        <v>108001</v>
      </c>
      <c r="BN182">
        <v>0</v>
      </c>
      <c r="BO182" t="s">
        <v>3</v>
      </c>
      <c r="BP182">
        <v>0</v>
      </c>
      <c r="BQ182">
        <v>3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95</v>
      </c>
      <c r="CA182">
        <v>65</v>
      </c>
      <c r="CF182">
        <v>0</v>
      </c>
      <c r="CG182">
        <v>0</v>
      </c>
      <c r="CM182">
        <v>0</v>
      </c>
      <c r="CN182" t="s">
        <v>1707</v>
      </c>
      <c r="CO182">
        <v>0</v>
      </c>
      <c r="CP182">
        <f t="shared" si="168"/>
        <v>9922</v>
      </c>
      <c r="CQ182">
        <f t="shared" si="169"/>
        <v>72</v>
      </c>
      <c r="CR182">
        <f t="shared" si="170"/>
        <v>669</v>
      </c>
      <c r="CS182">
        <f t="shared" si="171"/>
        <v>54</v>
      </c>
      <c r="CT182">
        <f t="shared" si="172"/>
        <v>161</v>
      </c>
      <c r="CU182">
        <f t="shared" si="173"/>
        <v>0</v>
      </c>
      <c r="CV182">
        <f t="shared" si="174"/>
        <v>16.740000000000002</v>
      </c>
      <c r="CW182">
        <f t="shared" si="175"/>
        <v>4.5765000000000002</v>
      </c>
      <c r="CX182">
        <f t="shared" si="176"/>
        <v>0</v>
      </c>
      <c r="CY182">
        <f t="shared" si="177"/>
        <v>2246.75</v>
      </c>
      <c r="CZ182">
        <f t="shared" si="178"/>
        <v>1537.25</v>
      </c>
      <c r="DC182" t="s">
        <v>3</v>
      </c>
      <c r="DD182" t="s">
        <v>3</v>
      </c>
      <c r="DE182" t="s">
        <v>179</v>
      </c>
      <c r="DF182" t="s">
        <v>179</v>
      </c>
      <c r="DG182" t="s">
        <v>179</v>
      </c>
      <c r="DH182" t="s">
        <v>3</v>
      </c>
      <c r="DI182" t="s">
        <v>179</v>
      </c>
      <c r="DJ182" t="s">
        <v>179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1003</v>
      </c>
      <c r="DV182" t="s">
        <v>311</v>
      </c>
      <c r="DW182" t="s">
        <v>322</v>
      </c>
      <c r="DX182">
        <v>100</v>
      </c>
      <c r="EE182">
        <v>20573159</v>
      </c>
      <c r="EF182">
        <v>3</v>
      </c>
      <c r="EG182" t="s">
        <v>164</v>
      </c>
      <c r="EH182">
        <v>0</v>
      </c>
      <c r="EI182" t="s">
        <v>3</v>
      </c>
      <c r="EJ182">
        <v>2</v>
      </c>
      <c r="EK182">
        <v>108001</v>
      </c>
      <c r="EL182" t="s">
        <v>202</v>
      </c>
      <c r="EM182" t="s">
        <v>203</v>
      </c>
      <c r="EO182" t="s">
        <v>193</v>
      </c>
      <c r="EQ182">
        <v>768</v>
      </c>
      <c r="ER182">
        <v>686.83</v>
      </c>
      <c r="ES182">
        <v>71.75</v>
      </c>
      <c r="ET182">
        <v>495.79</v>
      </c>
      <c r="EU182">
        <v>40.07</v>
      </c>
      <c r="EV182">
        <v>119.29</v>
      </c>
      <c r="EW182">
        <v>12.4</v>
      </c>
      <c r="EX182">
        <v>3.39</v>
      </c>
      <c r="EY182">
        <v>0</v>
      </c>
      <c r="EZ182">
        <v>0</v>
      </c>
      <c r="FQ182">
        <v>0</v>
      </c>
      <c r="FR182">
        <f t="shared" si="179"/>
        <v>0</v>
      </c>
      <c r="FS182">
        <v>0</v>
      </c>
      <c r="FX182">
        <v>95</v>
      </c>
      <c r="FY182">
        <v>65</v>
      </c>
      <c r="GA182" t="s">
        <v>3</v>
      </c>
      <c r="GG182">
        <v>2</v>
      </c>
      <c r="GH182">
        <v>1</v>
      </c>
      <c r="GI182">
        <v>-2</v>
      </c>
      <c r="GJ182">
        <v>0</v>
      </c>
      <c r="GK182">
        <f>ROUND(R182*(R12)/100,0)</f>
        <v>0</v>
      </c>
      <c r="GL182">
        <f t="shared" si="180"/>
        <v>0</v>
      </c>
      <c r="GM182">
        <f t="shared" si="181"/>
        <v>13706</v>
      </c>
      <c r="GN182">
        <f t="shared" si="182"/>
        <v>0</v>
      </c>
      <c r="GO182">
        <f t="shared" si="183"/>
        <v>13706</v>
      </c>
      <c r="GP182">
        <f t="shared" si="184"/>
        <v>0</v>
      </c>
      <c r="GR182">
        <v>0</v>
      </c>
    </row>
    <row r="183" spans="1:200" x14ac:dyDescent="0.2">
      <c r="A183">
        <v>17</v>
      </c>
      <c r="B183">
        <v>1</v>
      </c>
      <c r="C183">
        <f>ROW(SmtRes!A278)</f>
        <v>278</v>
      </c>
      <c r="D183">
        <f>ROW(EtalonRes!A283)</f>
        <v>283</v>
      </c>
      <c r="E183" t="s">
        <v>326</v>
      </c>
      <c r="F183" t="s">
        <v>319</v>
      </c>
      <c r="G183" t="s">
        <v>327</v>
      </c>
      <c r="H183" t="s">
        <v>328</v>
      </c>
      <c r="I183">
        <v>15</v>
      </c>
      <c r="J183">
        <v>0</v>
      </c>
      <c r="O183">
        <f t="shared" si="153"/>
        <v>3600</v>
      </c>
      <c r="P183">
        <f t="shared" si="154"/>
        <v>570</v>
      </c>
      <c r="Q183">
        <f t="shared" si="155"/>
        <v>1095</v>
      </c>
      <c r="R183">
        <f t="shared" si="156"/>
        <v>60</v>
      </c>
      <c r="S183">
        <f t="shared" si="157"/>
        <v>1935</v>
      </c>
      <c r="T183">
        <f t="shared" si="158"/>
        <v>0</v>
      </c>
      <c r="U183">
        <f t="shared" si="159"/>
        <v>200.88000000000002</v>
      </c>
      <c r="V183">
        <f t="shared" si="160"/>
        <v>4.0500000000000007</v>
      </c>
      <c r="W183">
        <f t="shared" si="161"/>
        <v>0</v>
      </c>
      <c r="X183">
        <f t="shared" si="162"/>
        <v>1895</v>
      </c>
      <c r="Y183">
        <f t="shared" si="163"/>
        <v>1297</v>
      </c>
      <c r="AA183">
        <v>23982063</v>
      </c>
      <c r="AB183">
        <f t="shared" si="164"/>
        <v>240</v>
      </c>
      <c r="AC183">
        <f t="shared" si="165"/>
        <v>38</v>
      </c>
      <c r="AD183">
        <f t="shared" si="185"/>
        <v>73</v>
      </c>
      <c r="AE183">
        <f t="shared" si="185"/>
        <v>4</v>
      </c>
      <c r="AF183">
        <f t="shared" si="185"/>
        <v>129</v>
      </c>
      <c r="AG183">
        <f t="shared" si="166"/>
        <v>0</v>
      </c>
      <c r="AH183">
        <f t="shared" si="186"/>
        <v>13.392000000000001</v>
      </c>
      <c r="AI183">
        <f t="shared" si="186"/>
        <v>0.27</v>
      </c>
      <c r="AJ183">
        <f t="shared" si="167"/>
        <v>0</v>
      </c>
      <c r="AK183">
        <v>187.39</v>
      </c>
      <c r="AL183">
        <v>37.56</v>
      </c>
      <c r="AM183">
        <v>54.4</v>
      </c>
      <c r="AN183">
        <v>2.7</v>
      </c>
      <c r="AO183">
        <v>95.43</v>
      </c>
      <c r="AP183">
        <v>0</v>
      </c>
      <c r="AQ183">
        <v>9.92</v>
      </c>
      <c r="AR183">
        <v>0.2</v>
      </c>
      <c r="AS183">
        <v>0</v>
      </c>
      <c r="AT183">
        <v>95</v>
      </c>
      <c r="AU183">
        <v>65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1</v>
      </c>
      <c r="BD183" t="s">
        <v>3</v>
      </c>
      <c r="BE183" t="s">
        <v>3</v>
      </c>
      <c r="BF183" t="s">
        <v>3</v>
      </c>
      <c r="BG183" t="s">
        <v>3</v>
      </c>
      <c r="BH183">
        <v>0</v>
      </c>
      <c r="BI183">
        <v>2</v>
      </c>
      <c r="BJ183" t="s">
        <v>329</v>
      </c>
      <c r="BM183">
        <v>108001</v>
      </c>
      <c r="BN183">
        <v>0</v>
      </c>
      <c r="BO183" t="s">
        <v>3</v>
      </c>
      <c r="BP183">
        <v>0</v>
      </c>
      <c r="BQ183">
        <v>3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95</v>
      </c>
      <c r="CA183">
        <v>65</v>
      </c>
      <c r="CF183">
        <v>0</v>
      </c>
      <c r="CG183">
        <v>0</v>
      </c>
      <c r="CM183">
        <v>0</v>
      </c>
      <c r="CN183" t="s">
        <v>1707</v>
      </c>
      <c r="CO183">
        <v>0</v>
      </c>
      <c r="CP183">
        <f t="shared" si="168"/>
        <v>3600</v>
      </c>
      <c r="CQ183">
        <f t="shared" si="169"/>
        <v>38</v>
      </c>
      <c r="CR183">
        <f t="shared" si="170"/>
        <v>73</v>
      </c>
      <c r="CS183">
        <f t="shared" si="171"/>
        <v>4</v>
      </c>
      <c r="CT183">
        <f t="shared" si="172"/>
        <v>129</v>
      </c>
      <c r="CU183">
        <f t="shared" si="173"/>
        <v>0</v>
      </c>
      <c r="CV183">
        <f t="shared" si="174"/>
        <v>13.392000000000001</v>
      </c>
      <c r="CW183">
        <f t="shared" si="175"/>
        <v>0.27</v>
      </c>
      <c r="CX183">
        <f t="shared" si="176"/>
        <v>0</v>
      </c>
      <c r="CY183">
        <f t="shared" si="177"/>
        <v>1895.25</v>
      </c>
      <c r="CZ183">
        <f t="shared" si="178"/>
        <v>1296.75</v>
      </c>
      <c r="DC183" t="s">
        <v>3</v>
      </c>
      <c r="DD183" t="s">
        <v>3</v>
      </c>
      <c r="DE183" t="s">
        <v>179</v>
      </c>
      <c r="DF183" t="s">
        <v>179</v>
      </c>
      <c r="DG183" t="s">
        <v>179</v>
      </c>
      <c r="DH183" t="s">
        <v>3</v>
      </c>
      <c r="DI183" t="s">
        <v>179</v>
      </c>
      <c r="DJ183" t="s">
        <v>179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1013</v>
      </c>
      <c r="DV183" t="s">
        <v>328</v>
      </c>
      <c r="DW183" t="s">
        <v>328</v>
      </c>
      <c r="DX183">
        <v>1</v>
      </c>
      <c r="EE183">
        <v>20573159</v>
      </c>
      <c r="EF183">
        <v>3</v>
      </c>
      <c r="EG183" t="s">
        <v>164</v>
      </c>
      <c r="EH183">
        <v>0</v>
      </c>
      <c r="EI183" t="s">
        <v>3</v>
      </c>
      <c r="EJ183">
        <v>2</v>
      </c>
      <c r="EK183">
        <v>108001</v>
      </c>
      <c r="EL183" t="s">
        <v>202</v>
      </c>
      <c r="EM183" t="s">
        <v>203</v>
      </c>
      <c r="EO183" t="s">
        <v>193</v>
      </c>
      <c r="EQ183">
        <v>768</v>
      </c>
      <c r="ER183">
        <v>187.39</v>
      </c>
      <c r="ES183">
        <v>37.56</v>
      </c>
      <c r="ET183">
        <v>54.4</v>
      </c>
      <c r="EU183">
        <v>2.7</v>
      </c>
      <c r="EV183">
        <v>95.43</v>
      </c>
      <c r="EW183">
        <v>9.92</v>
      </c>
      <c r="EX183">
        <v>0.2</v>
      </c>
      <c r="EY183">
        <v>0</v>
      </c>
      <c r="EZ183">
        <v>0</v>
      </c>
      <c r="FQ183">
        <v>0</v>
      </c>
      <c r="FR183">
        <f t="shared" si="179"/>
        <v>0</v>
      </c>
      <c r="FS183">
        <v>0</v>
      </c>
      <c r="FX183">
        <v>95</v>
      </c>
      <c r="FY183">
        <v>65</v>
      </c>
      <c r="GA183" t="s">
        <v>3</v>
      </c>
      <c r="GG183">
        <v>2</v>
      </c>
      <c r="GH183">
        <v>1</v>
      </c>
      <c r="GI183">
        <v>-2</v>
      </c>
      <c r="GJ183">
        <v>0</v>
      </c>
      <c r="GK183">
        <f>ROUND(R183*(R12)/100,0)</f>
        <v>0</v>
      </c>
      <c r="GL183">
        <f t="shared" si="180"/>
        <v>0</v>
      </c>
      <c r="GM183">
        <f t="shared" si="181"/>
        <v>6792</v>
      </c>
      <c r="GN183">
        <f t="shared" si="182"/>
        <v>0</v>
      </c>
      <c r="GO183">
        <f t="shared" si="183"/>
        <v>6792</v>
      </c>
      <c r="GP183">
        <f t="shared" si="184"/>
        <v>0</v>
      </c>
      <c r="GR183">
        <v>0</v>
      </c>
    </row>
    <row r="184" spans="1:200" x14ac:dyDescent="0.2">
      <c r="A184">
        <v>18</v>
      </c>
      <c r="B184">
        <v>1</v>
      </c>
      <c r="C184">
        <v>276</v>
      </c>
      <c r="E184" t="s">
        <v>330</v>
      </c>
      <c r="F184" t="s">
        <v>331</v>
      </c>
      <c r="G184" t="s">
        <v>332</v>
      </c>
      <c r="H184" t="s">
        <v>333</v>
      </c>
      <c r="I184">
        <f>I183*J184</f>
        <v>1.5</v>
      </c>
      <c r="J184">
        <v>0.1</v>
      </c>
      <c r="O184">
        <f t="shared" si="153"/>
        <v>7248</v>
      </c>
      <c r="P184">
        <f t="shared" si="154"/>
        <v>7248</v>
      </c>
      <c r="Q184">
        <f t="shared" si="155"/>
        <v>0</v>
      </c>
      <c r="R184">
        <f t="shared" si="156"/>
        <v>0</v>
      </c>
      <c r="S184">
        <f t="shared" si="157"/>
        <v>0</v>
      </c>
      <c r="T184">
        <f t="shared" si="158"/>
        <v>0</v>
      </c>
      <c r="U184">
        <f t="shared" si="159"/>
        <v>0</v>
      </c>
      <c r="V184">
        <f t="shared" si="160"/>
        <v>0</v>
      </c>
      <c r="W184">
        <f t="shared" si="161"/>
        <v>15</v>
      </c>
      <c r="X184">
        <f t="shared" si="162"/>
        <v>0</v>
      </c>
      <c r="Y184">
        <f t="shared" si="163"/>
        <v>0</v>
      </c>
      <c r="AA184">
        <v>23982063</v>
      </c>
      <c r="AB184">
        <f t="shared" si="164"/>
        <v>4832</v>
      </c>
      <c r="AC184">
        <f t="shared" si="165"/>
        <v>4832</v>
      </c>
      <c r="AD184">
        <f>ROUND((ET184),0)</f>
        <v>0</v>
      </c>
      <c r="AE184">
        <f>ROUND((EU184),0)</f>
        <v>0</v>
      </c>
      <c r="AF184">
        <f>ROUND((EV184),0)</f>
        <v>0</v>
      </c>
      <c r="AG184">
        <f t="shared" si="166"/>
        <v>0</v>
      </c>
      <c r="AH184">
        <f>(EW184)</f>
        <v>0</v>
      </c>
      <c r="AI184">
        <f>(EX184)</f>
        <v>0</v>
      </c>
      <c r="AJ184">
        <f t="shared" si="167"/>
        <v>10</v>
      </c>
      <c r="AK184">
        <v>4832.12</v>
      </c>
      <c r="AL184">
        <v>4832.12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9.93</v>
      </c>
      <c r="AT184">
        <v>95</v>
      </c>
      <c r="AU184">
        <v>65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3</v>
      </c>
      <c r="BE184" t="s">
        <v>3</v>
      </c>
      <c r="BF184" t="s">
        <v>3</v>
      </c>
      <c r="BG184" t="s">
        <v>3</v>
      </c>
      <c r="BH184">
        <v>3</v>
      </c>
      <c r="BI184">
        <v>2</v>
      </c>
      <c r="BJ184" t="s">
        <v>334</v>
      </c>
      <c r="BM184">
        <v>108001</v>
      </c>
      <c r="BN184">
        <v>0</v>
      </c>
      <c r="BO184" t="s">
        <v>3</v>
      </c>
      <c r="BP184">
        <v>0</v>
      </c>
      <c r="BQ184">
        <v>3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95</v>
      </c>
      <c r="CA184">
        <v>65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168"/>
        <v>7248</v>
      </c>
      <c r="CQ184">
        <f t="shared" si="169"/>
        <v>4832</v>
      </c>
      <c r="CR184">
        <f t="shared" si="170"/>
        <v>0</v>
      </c>
      <c r="CS184">
        <f t="shared" si="171"/>
        <v>0</v>
      </c>
      <c r="CT184">
        <f t="shared" si="172"/>
        <v>0</v>
      </c>
      <c r="CU184">
        <f t="shared" si="173"/>
        <v>0</v>
      </c>
      <c r="CV184">
        <f t="shared" si="174"/>
        <v>0</v>
      </c>
      <c r="CW184">
        <f t="shared" si="175"/>
        <v>0</v>
      </c>
      <c r="CX184">
        <f t="shared" si="176"/>
        <v>10</v>
      </c>
      <c r="CY184">
        <f t="shared" si="177"/>
        <v>0</v>
      </c>
      <c r="CZ184">
        <f t="shared" si="178"/>
        <v>0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333</v>
      </c>
      <c r="DW184" t="s">
        <v>335</v>
      </c>
      <c r="DX184">
        <v>1</v>
      </c>
      <c r="EE184">
        <v>20573159</v>
      </c>
      <c r="EF184">
        <v>3</v>
      </c>
      <c r="EG184" t="s">
        <v>164</v>
      </c>
      <c r="EH184">
        <v>0</v>
      </c>
      <c r="EI184" t="s">
        <v>3</v>
      </c>
      <c r="EJ184">
        <v>2</v>
      </c>
      <c r="EK184">
        <v>108001</v>
      </c>
      <c r="EL184" t="s">
        <v>202</v>
      </c>
      <c r="EM184" t="s">
        <v>203</v>
      </c>
      <c r="EO184" t="s">
        <v>3</v>
      </c>
      <c r="EQ184">
        <v>0</v>
      </c>
      <c r="ER184">
        <v>4832.12</v>
      </c>
      <c r="ES184">
        <v>4832.12</v>
      </c>
      <c r="ET184">
        <v>0</v>
      </c>
      <c r="EU184">
        <v>0</v>
      </c>
      <c r="EV184">
        <v>0</v>
      </c>
      <c r="EW184">
        <v>0</v>
      </c>
      <c r="EX184">
        <v>0</v>
      </c>
      <c r="EZ184">
        <v>0</v>
      </c>
      <c r="FQ184">
        <v>0</v>
      </c>
      <c r="FR184">
        <f t="shared" si="179"/>
        <v>0</v>
      </c>
      <c r="FS184">
        <v>0</v>
      </c>
      <c r="FX184">
        <v>95</v>
      </c>
      <c r="FY184">
        <v>65</v>
      </c>
      <c r="GA184" t="s">
        <v>3</v>
      </c>
      <c r="GG184">
        <v>2</v>
      </c>
      <c r="GH184">
        <v>1</v>
      </c>
      <c r="GI184">
        <v>-2</v>
      </c>
      <c r="GJ184">
        <v>0</v>
      </c>
      <c r="GK184">
        <f>ROUND(R184*(R12)/100,0)</f>
        <v>0</v>
      </c>
      <c r="GL184">
        <f t="shared" si="180"/>
        <v>0</v>
      </c>
      <c r="GM184">
        <f t="shared" si="181"/>
        <v>7248</v>
      </c>
      <c r="GN184">
        <f t="shared" si="182"/>
        <v>0</v>
      </c>
      <c r="GO184">
        <f t="shared" si="183"/>
        <v>7248</v>
      </c>
      <c r="GP184">
        <f t="shared" si="184"/>
        <v>0</v>
      </c>
      <c r="GR184">
        <v>0</v>
      </c>
    </row>
    <row r="185" spans="1:200" x14ac:dyDescent="0.2">
      <c r="A185">
        <v>17</v>
      </c>
      <c r="B185">
        <v>1</v>
      </c>
      <c r="C185">
        <f>ROW(SmtRes!A293)</f>
        <v>293</v>
      </c>
      <c r="D185">
        <f>ROW(EtalonRes!A297)</f>
        <v>297</v>
      </c>
      <c r="E185" t="s">
        <v>336</v>
      </c>
      <c r="F185" t="s">
        <v>319</v>
      </c>
      <c r="G185" t="s">
        <v>337</v>
      </c>
      <c r="H185" t="s">
        <v>311</v>
      </c>
      <c r="I185">
        <v>0.5</v>
      </c>
      <c r="J185">
        <v>0</v>
      </c>
      <c r="O185">
        <f t="shared" si="153"/>
        <v>452</v>
      </c>
      <c r="P185">
        <f t="shared" si="154"/>
        <v>36</v>
      </c>
      <c r="Q185">
        <f t="shared" si="155"/>
        <v>335</v>
      </c>
      <c r="R185">
        <f t="shared" si="156"/>
        <v>27</v>
      </c>
      <c r="S185">
        <f t="shared" si="157"/>
        <v>81</v>
      </c>
      <c r="T185">
        <f t="shared" si="158"/>
        <v>0</v>
      </c>
      <c r="U185">
        <f t="shared" si="159"/>
        <v>8.370000000000001</v>
      </c>
      <c r="V185">
        <f t="shared" si="160"/>
        <v>2.2882500000000001</v>
      </c>
      <c r="W185">
        <f t="shared" si="161"/>
        <v>0</v>
      </c>
      <c r="X185">
        <f t="shared" si="162"/>
        <v>103</v>
      </c>
      <c r="Y185">
        <f t="shared" si="163"/>
        <v>70</v>
      </c>
      <c r="AA185">
        <v>23982063</v>
      </c>
      <c r="AB185">
        <f t="shared" si="164"/>
        <v>902</v>
      </c>
      <c r="AC185">
        <f t="shared" si="165"/>
        <v>72</v>
      </c>
      <c r="AD185">
        <f>ROUND(((ET185*1.35)),0)</f>
        <v>669</v>
      </c>
      <c r="AE185">
        <f>ROUND(((EU185*1.35)),0)</f>
        <v>54</v>
      </c>
      <c r="AF185">
        <f>ROUND(((EV185*1.35)),0)</f>
        <v>161</v>
      </c>
      <c r="AG185">
        <f t="shared" si="166"/>
        <v>0</v>
      </c>
      <c r="AH185">
        <f>((EW185*1.35))</f>
        <v>16.740000000000002</v>
      </c>
      <c r="AI185">
        <f>((EX185*1.35))</f>
        <v>4.5765000000000002</v>
      </c>
      <c r="AJ185">
        <f t="shared" si="167"/>
        <v>0</v>
      </c>
      <c r="AK185">
        <v>686.83</v>
      </c>
      <c r="AL185">
        <v>71.75</v>
      </c>
      <c r="AM185">
        <v>495.79</v>
      </c>
      <c r="AN185">
        <v>40.07</v>
      </c>
      <c r="AO185">
        <v>119.29</v>
      </c>
      <c r="AP185">
        <v>0</v>
      </c>
      <c r="AQ185">
        <v>12.4</v>
      </c>
      <c r="AR185">
        <v>3.39</v>
      </c>
      <c r="AS185">
        <v>0</v>
      </c>
      <c r="AT185">
        <v>95</v>
      </c>
      <c r="AU185">
        <v>65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3</v>
      </c>
      <c r="BE185" t="s">
        <v>3</v>
      </c>
      <c r="BF185" t="s">
        <v>3</v>
      </c>
      <c r="BG185" t="s">
        <v>3</v>
      </c>
      <c r="BH185">
        <v>0</v>
      </c>
      <c r="BI185">
        <v>2</v>
      </c>
      <c r="BJ185" t="s">
        <v>321</v>
      </c>
      <c r="BM185">
        <v>108001</v>
      </c>
      <c r="BN185">
        <v>0</v>
      </c>
      <c r="BO185" t="s">
        <v>3</v>
      </c>
      <c r="BP185">
        <v>0</v>
      </c>
      <c r="BQ185">
        <v>3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95</v>
      </c>
      <c r="CA185">
        <v>65</v>
      </c>
      <c r="CF185">
        <v>0</v>
      </c>
      <c r="CG185">
        <v>0</v>
      </c>
      <c r="CM185">
        <v>0</v>
      </c>
      <c r="CN185" t="s">
        <v>1707</v>
      </c>
      <c r="CO185">
        <v>0</v>
      </c>
      <c r="CP185">
        <f t="shared" si="168"/>
        <v>452</v>
      </c>
      <c r="CQ185">
        <f t="shared" si="169"/>
        <v>72</v>
      </c>
      <c r="CR185">
        <f t="shared" si="170"/>
        <v>669</v>
      </c>
      <c r="CS185">
        <f t="shared" si="171"/>
        <v>54</v>
      </c>
      <c r="CT185">
        <f t="shared" si="172"/>
        <v>161</v>
      </c>
      <c r="CU185">
        <f t="shared" si="173"/>
        <v>0</v>
      </c>
      <c r="CV185">
        <f t="shared" si="174"/>
        <v>16.740000000000002</v>
      </c>
      <c r="CW185">
        <f t="shared" si="175"/>
        <v>4.5765000000000002</v>
      </c>
      <c r="CX185">
        <f t="shared" si="176"/>
        <v>0</v>
      </c>
      <c r="CY185">
        <f t="shared" si="177"/>
        <v>102.6</v>
      </c>
      <c r="CZ185">
        <f t="shared" si="178"/>
        <v>70.2</v>
      </c>
      <c r="DC185" t="s">
        <v>3</v>
      </c>
      <c r="DD185" t="s">
        <v>3</v>
      </c>
      <c r="DE185" t="s">
        <v>179</v>
      </c>
      <c r="DF185" t="s">
        <v>179</v>
      </c>
      <c r="DG185" t="s">
        <v>179</v>
      </c>
      <c r="DH185" t="s">
        <v>3</v>
      </c>
      <c r="DI185" t="s">
        <v>179</v>
      </c>
      <c r="DJ185" t="s">
        <v>179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1003</v>
      </c>
      <c r="DV185" t="s">
        <v>311</v>
      </c>
      <c r="DW185" t="s">
        <v>322</v>
      </c>
      <c r="DX185">
        <v>100</v>
      </c>
      <c r="EE185">
        <v>20573159</v>
      </c>
      <c r="EF185">
        <v>3</v>
      </c>
      <c r="EG185" t="s">
        <v>164</v>
      </c>
      <c r="EH185">
        <v>0</v>
      </c>
      <c r="EI185" t="s">
        <v>3</v>
      </c>
      <c r="EJ185">
        <v>2</v>
      </c>
      <c r="EK185">
        <v>108001</v>
      </c>
      <c r="EL185" t="s">
        <v>202</v>
      </c>
      <c r="EM185" t="s">
        <v>203</v>
      </c>
      <c r="EO185" t="s">
        <v>193</v>
      </c>
      <c r="EQ185">
        <v>768</v>
      </c>
      <c r="ER185">
        <v>686.83</v>
      </c>
      <c r="ES185">
        <v>71.75</v>
      </c>
      <c r="ET185">
        <v>495.79</v>
      </c>
      <c r="EU185">
        <v>40.07</v>
      </c>
      <c r="EV185">
        <v>119.29</v>
      </c>
      <c r="EW185">
        <v>12.4</v>
      </c>
      <c r="EX185">
        <v>3.39</v>
      </c>
      <c r="EY185">
        <v>0</v>
      </c>
      <c r="EZ185">
        <v>0</v>
      </c>
      <c r="FQ185">
        <v>0</v>
      </c>
      <c r="FR185">
        <f t="shared" si="179"/>
        <v>0</v>
      </c>
      <c r="FS185">
        <v>0</v>
      </c>
      <c r="FX185">
        <v>95</v>
      </c>
      <c r="FY185">
        <v>65</v>
      </c>
      <c r="GA185" t="s">
        <v>3</v>
      </c>
      <c r="GG185">
        <v>2</v>
      </c>
      <c r="GH185">
        <v>1</v>
      </c>
      <c r="GI185">
        <v>-2</v>
      </c>
      <c r="GJ185">
        <v>0</v>
      </c>
      <c r="GK185">
        <f>ROUND(R185*(R12)/100,0)</f>
        <v>0</v>
      </c>
      <c r="GL185">
        <f t="shared" si="180"/>
        <v>0</v>
      </c>
      <c r="GM185">
        <f t="shared" si="181"/>
        <v>625</v>
      </c>
      <c r="GN185">
        <f t="shared" si="182"/>
        <v>0</v>
      </c>
      <c r="GO185">
        <f t="shared" si="183"/>
        <v>625</v>
      </c>
      <c r="GP185">
        <f t="shared" si="184"/>
        <v>0</v>
      </c>
      <c r="GR185">
        <v>0</v>
      </c>
    </row>
    <row r="186" spans="1:200" x14ac:dyDescent="0.2">
      <c r="A186">
        <v>18</v>
      </c>
      <c r="B186">
        <v>1</v>
      </c>
      <c r="C186">
        <v>290</v>
      </c>
      <c r="E186" t="s">
        <v>338</v>
      </c>
      <c r="F186" t="s">
        <v>339</v>
      </c>
      <c r="G186" t="s">
        <v>340</v>
      </c>
      <c r="H186" t="s">
        <v>333</v>
      </c>
      <c r="I186">
        <f>I185*J186</f>
        <v>0.05</v>
      </c>
      <c r="J186">
        <v>0.1</v>
      </c>
      <c r="O186">
        <f t="shared" si="153"/>
        <v>105</v>
      </c>
      <c r="P186">
        <f t="shared" si="154"/>
        <v>105</v>
      </c>
      <c r="Q186">
        <f t="shared" si="155"/>
        <v>0</v>
      </c>
      <c r="R186">
        <f t="shared" si="156"/>
        <v>0</v>
      </c>
      <c r="S186">
        <f t="shared" si="157"/>
        <v>0</v>
      </c>
      <c r="T186">
        <f t="shared" si="158"/>
        <v>0</v>
      </c>
      <c r="U186">
        <f t="shared" si="159"/>
        <v>0</v>
      </c>
      <c r="V186">
        <f t="shared" si="160"/>
        <v>0</v>
      </c>
      <c r="W186">
        <f t="shared" si="161"/>
        <v>0</v>
      </c>
      <c r="X186">
        <f t="shared" si="162"/>
        <v>0</v>
      </c>
      <c r="Y186">
        <f t="shared" si="163"/>
        <v>0</v>
      </c>
      <c r="AA186">
        <v>23982063</v>
      </c>
      <c r="AB186">
        <f t="shared" si="164"/>
        <v>2107</v>
      </c>
      <c r="AC186">
        <f t="shared" si="165"/>
        <v>2107</v>
      </c>
      <c r="AD186">
        <f>ROUND((ET186),0)</f>
        <v>0</v>
      </c>
      <c r="AE186">
        <f>ROUND((EU186),0)</f>
        <v>0</v>
      </c>
      <c r="AF186">
        <f>ROUND((EV186),0)</f>
        <v>0</v>
      </c>
      <c r="AG186">
        <f t="shared" si="166"/>
        <v>0</v>
      </c>
      <c r="AH186">
        <f>(EW186)</f>
        <v>0</v>
      </c>
      <c r="AI186">
        <f>(EX186)</f>
        <v>0</v>
      </c>
      <c r="AJ186">
        <f t="shared" si="167"/>
        <v>1</v>
      </c>
      <c r="AK186">
        <v>2106.9</v>
      </c>
      <c r="AL186">
        <v>2106.9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0.62</v>
      </c>
      <c r="AT186">
        <v>95</v>
      </c>
      <c r="AU186">
        <v>65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2</v>
      </c>
      <c r="BJ186" t="s">
        <v>341</v>
      </c>
      <c r="BM186">
        <v>108001</v>
      </c>
      <c r="BN186">
        <v>0</v>
      </c>
      <c r="BO186" t="s">
        <v>3</v>
      </c>
      <c r="BP186">
        <v>0</v>
      </c>
      <c r="BQ186">
        <v>3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95</v>
      </c>
      <c r="CA186">
        <v>65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68"/>
        <v>105</v>
      </c>
      <c r="CQ186">
        <f t="shared" si="169"/>
        <v>2107</v>
      </c>
      <c r="CR186">
        <f t="shared" si="170"/>
        <v>0</v>
      </c>
      <c r="CS186">
        <f t="shared" si="171"/>
        <v>0</v>
      </c>
      <c r="CT186">
        <f t="shared" si="172"/>
        <v>0</v>
      </c>
      <c r="CU186">
        <f t="shared" si="173"/>
        <v>0</v>
      </c>
      <c r="CV186">
        <f t="shared" si="174"/>
        <v>0</v>
      </c>
      <c r="CW186">
        <f t="shared" si="175"/>
        <v>0</v>
      </c>
      <c r="CX186">
        <f t="shared" si="176"/>
        <v>1</v>
      </c>
      <c r="CY186">
        <f t="shared" si="177"/>
        <v>0</v>
      </c>
      <c r="CZ186">
        <f t="shared" si="178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1013</v>
      </c>
      <c r="DV186" t="s">
        <v>333</v>
      </c>
      <c r="DW186" t="s">
        <v>335</v>
      </c>
      <c r="DX186">
        <v>1</v>
      </c>
      <c r="EE186">
        <v>20573159</v>
      </c>
      <c r="EF186">
        <v>3</v>
      </c>
      <c r="EG186" t="s">
        <v>164</v>
      </c>
      <c r="EH186">
        <v>0</v>
      </c>
      <c r="EI186" t="s">
        <v>3</v>
      </c>
      <c r="EJ186">
        <v>2</v>
      </c>
      <c r="EK186">
        <v>108001</v>
      </c>
      <c r="EL186" t="s">
        <v>202</v>
      </c>
      <c r="EM186" t="s">
        <v>203</v>
      </c>
      <c r="EO186" t="s">
        <v>3</v>
      </c>
      <c r="EQ186">
        <v>768</v>
      </c>
      <c r="ER186">
        <v>2106.9</v>
      </c>
      <c r="ES186">
        <v>2106.9</v>
      </c>
      <c r="ET186">
        <v>0</v>
      </c>
      <c r="EU186">
        <v>0</v>
      </c>
      <c r="EV186">
        <v>0</v>
      </c>
      <c r="EW186">
        <v>0</v>
      </c>
      <c r="EX186">
        <v>0</v>
      </c>
      <c r="EZ186">
        <v>0</v>
      </c>
      <c r="FQ186">
        <v>0</v>
      </c>
      <c r="FR186">
        <f t="shared" si="179"/>
        <v>0</v>
      </c>
      <c r="FS186">
        <v>0</v>
      </c>
      <c r="FX186">
        <v>95</v>
      </c>
      <c r="FY186">
        <v>65</v>
      </c>
      <c r="GA186" t="s">
        <v>3</v>
      </c>
      <c r="GG186">
        <v>2</v>
      </c>
      <c r="GH186">
        <v>1</v>
      </c>
      <c r="GI186">
        <v>-2</v>
      </c>
      <c r="GJ186">
        <v>0</v>
      </c>
      <c r="GK186">
        <f>ROUND(R186*(R12)/100,0)</f>
        <v>0</v>
      </c>
      <c r="GL186">
        <f t="shared" si="180"/>
        <v>0</v>
      </c>
      <c r="GM186">
        <f t="shared" si="181"/>
        <v>105</v>
      </c>
      <c r="GN186">
        <f t="shared" si="182"/>
        <v>0</v>
      </c>
      <c r="GO186">
        <f t="shared" si="183"/>
        <v>105</v>
      </c>
      <c r="GP186">
        <f t="shared" si="184"/>
        <v>0</v>
      </c>
      <c r="GR186">
        <v>0</v>
      </c>
    </row>
    <row r="187" spans="1:200" x14ac:dyDescent="0.2">
      <c r="A187">
        <v>17</v>
      </c>
      <c r="B187">
        <v>1</v>
      </c>
      <c r="C187">
        <f>ROW(SmtRes!A302)</f>
        <v>302</v>
      </c>
      <c r="D187">
        <f>ROW(EtalonRes!A306)</f>
        <v>306</v>
      </c>
      <c r="E187" t="s">
        <v>342</v>
      </c>
      <c r="F187" t="s">
        <v>309</v>
      </c>
      <c r="G187" t="s">
        <v>343</v>
      </c>
      <c r="H187" t="s">
        <v>311</v>
      </c>
      <c r="I187">
        <v>17</v>
      </c>
      <c r="J187">
        <v>0</v>
      </c>
      <c r="O187">
        <f t="shared" si="153"/>
        <v>5474</v>
      </c>
      <c r="P187">
        <f t="shared" si="154"/>
        <v>323</v>
      </c>
      <c r="Q187">
        <f t="shared" si="155"/>
        <v>1037</v>
      </c>
      <c r="R187">
        <f t="shared" si="156"/>
        <v>34</v>
      </c>
      <c r="S187">
        <f t="shared" si="157"/>
        <v>4114</v>
      </c>
      <c r="T187">
        <f t="shared" si="158"/>
        <v>0</v>
      </c>
      <c r="U187">
        <f t="shared" si="159"/>
        <v>436.96800000000002</v>
      </c>
      <c r="V187">
        <f t="shared" si="160"/>
        <v>2.0655000000000001</v>
      </c>
      <c r="W187">
        <f t="shared" si="161"/>
        <v>0</v>
      </c>
      <c r="X187">
        <f t="shared" si="162"/>
        <v>3941</v>
      </c>
      <c r="Y187">
        <f t="shared" si="163"/>
        <v>2696</v>
      </c>
      <c r="AA187">
        <v>23982063</v>
      </c>
      <c r="AB187">
        <f t="shared" si="164"/>
        <v>322</v>
      </c>
      <c r="AC187">
        <f t="shared" si="165"/>
        <v>19</v>
      </c>
      <c r="AD187">
        <f t="shared" ref="AD187:AF193" si="187">ROUND(((ET187*1.35)),0)</f>
        <v>61</v>
      </c>
      <c r="AE187">
        <f t="shared" si="187"/>
        <v>2</v>
      </c>
      <c r="AF187">
        <f t="shared" si="187"/>
        <v>242</v>
      </c>
      <c r="AG187">
        <f t="shared" si="166"/>
        <v>0</v>
      </c>
      <c r="AH187">
        <f t="shared" ref="AH187:AI193" si="188">((EW187*1.35))</f>
        <v>25.704000000000001</v>
      </c>
      <c r="AI187">
        <f t="shared" si="188"/>
        <v>0.1215</v>
      </c>
      <c r="AJ187">
        <f t="shared" si="167"/>
        <v>0</v>
      </c>
      <c r="AK187">
        <v>243.38</v>
      </c>
      <c r="AL187">
        <v>18.89</v>
      </c>
      <c r="AM187">
        <v>45.51</v>
      </c>
      <c r="AN187">
        <v>1.22</v>
      </c>
      <c r="AO187">
        <v>178.98</v>
      </c>
      <c r="AP187">
        <v>0</v>
      </c>
      <c r="AQ187">
        <v>19.04</v>
      </c>
      <c r="AR187">
        <v>0.09</v>
      </c>
      <c r="AS187">
        <v>0</v>
      </c>
      <c r="AT187">
        <v>95</v>
      </c>
      <c r="AU187">
        <v>65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3</v>
      </c>
      <c r="BE187" t="s">
        <v>3</v>
      </c>
      <c r="BF187" t="s">
        <v>3</v>
      </c>
      <c r="BG187" t="s">
        <v>3</v>
      </c>
      <c r="BH187">
        <v>0</v>
      </c>
      <c r="BI187">
        <v>2</v>
      </c>
      <c r="BJ187" t="s">
        <v>312</v>
      </c>
      <c r="BM187">
        <v>108001</v>
      </c>
      <c r="BN187">
        <v>0</v>
      </c>
      <c r="BO187" t="s">
        <v>3</v>
      </c>
      <c r="BP187">
        <v>0</v>
      </c>
      <c r="BQ187">
        <v>3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95</v>
      </c>
      <c r="CA187">
        <v>65</v>
      </c>
      <c r="CF187">
        <v>0</v>
      </c>
      <c r="CG187">
        <v>0</v>
      </c>
      <c r="CM187">
        <v>0</v>
      </c>
      <c r="CN187" t="s">
        <v>1707</v>
      </c>
      <c r="CO187">
        <v>0</v>
      </c>
      <c r="CP187">
        <f t="shared" si="168"/>
        <v>5474</v>
      </c>
      <c r="CQ187">
        <f t="shared" si="169"/>
        <v>19</v>
      </c>
      <c r="CR187">
        <f t="shared" si="170"/>
        <v>61</v>
      </c>
      <c r="CS187">
        <f t="shared" si="171"/>
        <v>2</v>
      </c>
      <c r="CT187">
        <f t="shared" si="172"/>
        <v>242</v>
      </c>
      <c r="CU187">
        <f t="shared" si="173"/>
        <v>0</v>
      </c>
      <c r="CV187">
        <f t="shared" si="174"/>
        <v>25.704000000000001</v>
      </c>
      <c r="CW187">
        <f t="shared" si="175"/>
        <v>0.1215</v>
      </c>
      <c r="CX187">
        <f t="shared" si="176"/>
        <v>0</v>
      </c>
      <c r="CY187">
        <f t="shared" si="177"/>
        <v>3940.6</v>
      </c>
      <c r="CZ187">
        <f t="shared" si="178"/>
        <v>2696.2</v>
      </c>
      <c r="DC187" t="s">
        <v>3</v>
      </c>
      <c r="DD187" t="s">
        <v>3</v>
      </c>
      <c r="DE187" t="s">
        <v>179</v>
      </c>
      <c r="DF187" t="s">
        <v>179</v>
      </c>
      <c r="DG187" t="s">
        <v>179</v>
      </c>
      <c r="DH187" t="s">
        <v>3</v>
      </c>
      <c r="DI187" t="s">
        <v>179</v>
      </c>
      <c r="DJ187" t="s">
        <v>179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1003</v>
      </c>
      <c r="DV187" t="s">
        <v>311</v>
      </c>
      <c r="DW187" t="s">
        <v>311</v>
      </c>
      <c r="DX187">
        <v>100</v>
      </c>
      <c r="EE187">
        <v>20573159</v>
      </c>
      <c r="EF187">
        <v>3</v>
      </c>
      <c r="EG187" t="s">
        <v>164</v>
      </c>
      <c r="EH187">
        <v>0</v>
      </c>
      <c r="EI187" t="s">
        <v>3</v>
      </c>
      <c r="EJ187">
        <v>2</v>
      </c>
      <c r="EK187">
        <v>108001</v>
      </c>
      <c r="EL187" t="s">
        <v>202</v>
      </c>
      <c r="EM187" t="s">
        <v>203</v>
      </c>
      <c r="EO187" t="s">
        <v>193</v>
      </c>
      <c r="EQ187">
        <v>768</v>
      </c>
      <c r="ER187">
        <v>243.38</v>
      </c>
      <c r="ES187">
        <v>18.89</v>
      </c>
      <c r="ET187">
        <v>45.51</v>
      </c>
      <c r="EU187">
        <v>1.22</v>
      </c>
      <c r="EV187">
        <v>178.98</v>
      </c>
      <c r="EW187">
        <v>19.04</v>
      </c>
      <c r="EX187">
        <v>0.09</v>
      </c>
      <c r="EY187">
        <v>0</v>
      </c>
      <c r="EZ187">
        <v>0</v>
      </c>
      <c r="FQ187">
        <v>0</v>
      </c>
      <c r="FR187">
        <f t="shared" si="179"/>
        <v>0</v>
      </c>
      <c r="FS187">
        <v>0</v>
      </c>
      <c r="FX187">
        <v>95</v>
      </c>
      <c r="FY187">
        <v>65</v>
      </c>
      <c r="GA187" t="s">
        <v>3</v>
      </c>
      <c r="GG187">
        <v>2</v>
      </c>
      <c r="GH187">
        <v>1</v>
      </c>
      <c r="GI187">
        <v>-2</v>
      </c>
      <c r="GJ187">
        <v>0</v>
      </c>
      <c r="GK187">
        <f>ROUND(R187*(R12)/100,0)</f>
        <v>0</v>
      </c>
      <c r="GL187">
        <f t="shared" si="180"/>
        <v>0</v>
      </c>
      <c r="GM187">
        <f t="shared" si="181"/>
        <v>12111</v>
      </c>
      <c r="GN187">
        <f t="shared" si="182"/>
        <v>0</v>
      </c>
      <c r="GO187">
        <f t="shared" si="183"/>
        <v>12111</v>
      </c>
      <c r="GP187">
        <f t="shared" si="184"/>
        <v>0</v>
      </c>
      <c r="GR187">
        <v>0</v>
      </c>
    </row>
    <row r="188" spans="1:200" x14ac:dyDescent="0.2">
      <c r="A188">
        <v>17</v>
      </c>
      <c r="B188">
        <v>1</v>
      </c>
      <c r="C188">
        <f>ROW(SmtRes!A304)</f>
        <v>304</v>
      </c>
      <c r="D188">
        <f>ROW(EtalonRes!A308)</f>
        <v>308</v>
      </c>
      <c r="E188" t="s">
        <v>344</v>
      </c>
      <c r="F188" t="s">
        <v>345</v>
      </c>
      <c r="G188" t="s">
        <v>346</v>
      </c>
      <c r="H188" t="s">
        <v>347</v>
      </c>
      <c r="I188">
        <v>1</v>
      </c>
      <c r="J188">
        <v>0</v>
      </c>
      <c r="O188">
        <f t="shared" si="153"/>
        <v>916</v>
      </c>
      <c r="P188">
        <f t="shared" si="154"/>
        <v>13</v>
      </c>
      <c r="Q188">
        <f t="shared" si="155"/>
        <v>0</v>
      </c>
      <c r="R188">
        <f t="shared" si="156"/>
        <v>0</v>
      </c>
      <c r="S188">
        <f t="shared" si="157"/>
        <v>903</v>
      </c>
      <c r="T188">
        <f t="shared" si="158"/>
        <v>0</v>
      </c>
      <c r="U188">
        <f t="shared" si="159"/>
        <v>87.21</v>
      </c>
      <c r="V188">
        <f t="shared" si="160"/>
        <v>0</v>
      </c>
      <c r="W188">
        <f t="shared" si="161"/>
        <v>0</v>
      </c>
      <c r="X188">
        <f t="shared" si="162"/>
        <v>831</v>
      </c>
      <c r="Y188">
        <f t="shared" si="163"/>
        <v>587</v>
      </c>
      <c r="AA188">
        <v>23982063</v>
      </c>
      <c r="AB188">
        <f t="shared" si="164"/>
        <v>916</v>
      </c>
      <c r="AC188">
        <f t="shared" si="165"/>
        <v>13</v>
      </c>
      <c r="AD188">
        <f t="shared" si="187"/>
        <v>0</v>
      </c>
      <c r="AE188">
        <f t="shared" si="187"/>
        <v>0</v>
      </c>
      <c r="AF188">
        <f t="shared" si="187"/>
        <v>903</v>
      </c>
      <c r="AG188">
        <f t="shared" si="166"/>
        <v>0</v>
      </c>
      <c r="AH188">
        <f t="shared" si="188"/>
        <v>87.21</v>
      </c>
      <c r="AI188">
        <f t="shared" si="188"/>
        <v>0</v>
      </c>
      <c r="AJ188">
        <f t="shared" si="167"/>
        <v>0</v>
      </c>
      <c r="AK188">
        <v>681.98</v>
      </c>
      <c r="AL188">
        <v>13.37</v>
      </c>
      <c r="AM188">
        <v>0</v>
      </c>
      <c r="AN188">
        <v>0</v>
      </c>
      <c r="AO188">
        <v>668.61</v>
      </c>
      <c r="AP188">
        <v>0</v>
      </c>
      <c r="AQ188">
        <v>64.599999999999994</v>
      </c>
      <c r="AR188">
        <v>0</v>
      </c>
      <c r="AS188">
        <v>0</v>
      </c>
      <c r="AT188">
        <v>92</v>
      </c>
      <c r="AU188">
        <v>65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1</v>
      </c>
      <c r="BD188" t="s">
        <v>3</v>
      </c>
      <c r="BE188" t="s">
        <v>3</v>
      </c>
      <c r="BF188" t="s">
        <v>3</v>
      </c>
      <c r="BG188" t="s">
        <v>3</v>
      </c>
      <c r="BH188">
        <v>0</v>
      </c>
      <c r="BI188">
        <v>2</v>
      </c>
      <c r="BJ188" t="s">
        <v>348</v>
      </c>
      <c r="BM188">
        <v>110004</v>
      </c>
      <c r="BN188">
        <v>0</v>
      </c>
      <c r="BO188" t="s">
        <v>3</v>
      </c>
      <c r="BP188">
        <v>0</v>
      </c>
      <c r="BQ188">
        <v>3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92</v>
      </c>
      <c r="CA188">
        <v>65</v>
      </c>
      <c r="CF188">
        <v>0</v>
      </c>
      <c r="CG188">
        <v>0</v>
      </c>
      <c r="CM188">
        <v>0</v>
      </c>
      <c r="CN188" t="s">
        <v>1707</v>
      </c>
      <c r="CO188">
        <v>0</v>
      </c>
      <c r="CP188">
        <f t="shared" si="168"/>
        <v>916</v>
      </c>
      <c r="CQ188">
        <f t="shared" si="169"/>
        <v>13</v>
      </c>
      <c r="CR188">
        <f t="shared" si="170"/>
        <v>0</v>
      </c>
      <c r="CS188">
        <f t="shared" si="171"/>
        <v>0</v>
      </c>
      <c r="CT188">
        <f t="shared" si="172"/>
        <v>903</v>
      </c>
      <c r="CU188">
        <f t="shared" si="173"/>
        <v>0</v>
      </c>
      <c r="CV188">
        <f t="shared" si="174"/>
        <v>87.21</v>
      </c>
      <c r="CW188">
        <f t="shared" si="175"/>
        <v>0</v>
      </c>
      <c r="CX188">
        <f t="shared" si="176"/>
        <v>0</v>
      </c>
      <c r="CY188">
        <f t="shared" si="177"/>
        <v>830.76</v>
      </c>
      <c r="CZ188">
        <f t="shared" si="178"/>
        <v>586.95000000000005</v>
      </c>
      <c r="DC188" t="s">
        <v>3</v>
      </c>
      <c r="DD188" t="s">
        <v>3</v>
      </c>
      <c r="DE188" t="s">
        <v>179</v>
      </c>
      <c r="DF188" t="s">
        <v>179</v>
      </c>
      <c r="DG188" t="s">
        <v>179</v>
      </c>
      <c r="DH188" t="s">
        <v>3</v>
      </c>
      <c r="DI188" t="s">
        <v>179</v>
      </c>
      <c r="DJ188" t="s">
        <v>179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1013</v>
      </c>
      <c r="DV188" t="s">
        <v>347</v>
      </c>
      <c r="DW188" t="s">
        <v>347</v>
      </c>
      <c r="DX188">
        <v>1</v>
      </c>
      <c r="EE188">
        <v>20573165</v>
      </c>
      <c r="EF188">
        <v>3</v>
      </c>
      <c r="EG188" t="s">
        <v>164</v>
      </c>
      <c r="EH188">
        <v>0</v>
      </c>
      <c r="EI188" t="s">
        <v>3</v>
      </c>
      <c r="EJ188">
        <v>2</v>
      </c>
      <c r="EK188">
        <v>110004</v>
      </c>
      <c r="EL188" t="s">
        <v>172</v>
      </c>
      <c r="EM188" t="s">
        <v>173</v>
      </c>
      <c r="EO188" t="s">
        <v>193</v>
      </c>
      <c r="EQ188">
        <v>768</v>
      </c>
      <c r="ER188">
        <v>681.98</v>
      </c>
      <c r="ES188">
        <v>13.37</v>
      </c>
      <c r="ET188">
        <v>0</v>
      </c>
      <c r="EU188">
        <v>0</v>
      </c>
      <c r="EV188">
        <v>668.61</v>
      </c>
      <c r="EW188">
        <v>64.599999999999994</v>
      </c>
      <c r="EX188">
        <v>0</v>
      </c>
      <c r="EY188">
        <v>0</v>
      </c>
      <c r="EZ188">
        <v>0</v>
      </c>
      <c r="FQ188">
        <v>0</v>
      </c>
      <c r="FR188">
        <f t="shared" si="179"/>
        <v>0</v>
      </c>
      <c r="FS188">
        <v>0</v>
      </c>
      <c r="FX188">
        <v>92</v>
      </c>
      <c r="FY188">
        <v>65</v>
      </c>
      <c r="GA188" t="s">
        <v>3</v>
      </c>
      <c r="GG188">
        <v>2</v>
      </c>
      <c r="GH188">
        <v>-2</v>
      </c>
      <c r="GI188">
        <v>-2</v>
      </c>
      <c r="GJ188">
        <v>0</v>
      </c>
      <c r="GK188">
        <f>ROUND(R188*(R12)/100,0)</f>
        <v>0</v>
      </c>
      <c r="GL188">
        <f t="shared" si="180"/>
        <v>0</v>
      </c>
      <c r="GM188">
        <f t="shared" si="181"/>
        <v>2334</v>
      </c>
      <c r="GN188">
        <f t="shared" si="182"/>
        <v>0</v>
      </c>
      <c r="GO188">
        <f t="shared" si="183"/>
        <v>2334</v>
      </c>
      <c r="GP188">
        <f t="shared" si="184"/>
        <v>0</v>
      </c>
      <c r="GR188">
        <v>0</v>
      </c>
    </row>
    <row r="189" spans="1:200" x14ac:dyDescent="0.2">
      <c r="A189">
        <v>17</v>
      </c>
      <c r="B189">
        <v>1</v>
      </c>
      <c r="C189">
        <f>ROW(SmtRes!A307)</f>
        <v>307</v>
      </c>
      <c r="D189">
        <f>ROW(EtalonRes!A311)</f>
        <v>311</v>
      </c>
      <c r="E189" t="s">
        <v>349</v>
      </c>
      <c r="F189" t="s">
        <v>265</v>
      </c>
      <c r="G189" t="s">
        <v>350</v>
      </c>
      <c r="H189" t="s">
        <v>168</v>
      </c>
      <c r="I189">
        <v>139</v>
      </c>
      <c r="J189">
        <v>0</v>
      </c>
      <c r="O189">
        <f t="shared" si="153"/>
        <v>90072</v>
      </c>
      <c r="P189">
        <f t="shared" si="154"/>
        <v>1251</v>
      </c>
      <c r="Q189">
        <f t="shared" si="155"/>
        <v>0</v>
      </c>
      <c r="R189">
        <f t="shared" si="156"/>
        <v>0</v>
      </c>
      <c r="S189">
        <f t="shared" si="157"/>
        <v>88821</v>
      </c>
      <c r="T189">
        <f t="shared" si="158"/>
        <v>0</v>
      </c>
      <c r="U189">
        <f t="shared" si="159"/>
        <v>6004.8</v>
      </c>
      <c r="V189">
        <f t="shared" si="160"/>
        <v>0</v>
      </c>
      <c r="W189">
        <f t="shared" si="161"/>
        <v>0</v>
      </c>
      <c r="X189">
        <f t="shared" si="162"/>
        <v>71057</v>
      </c>
      <c r="Y189">
        <f t="shared" si="163"/>
        <v>53293</v>
      </c>
      <c r="AA189">
        <v>23982063</v>
      </c>
      <c r="AB189">
        <f t="shared" si="164"/>
        <v>648</v>
      </c>
      <c r="AC189">
        <f t="shared" si="165"/>
        <v>9</v>
      </c>
      <c r="AD189">
        <f t="shared" si="187"/>
        <v>0</v>
      </c>
      <c r="AE189">
        <f t="shared" si="187"/>
        <v>0</v>
      </c>
      <c r="AF189">
        <f t="shared" si="187"/>
        <v>639</v>
      </c>
      <c r="AG189">
        <f t="shared" si="166"/>
        <v>0</v>
      </c>
      <c r="AH189">
        <f t="shared" si="188"/>
        <v>43.2</v>
      </c>
      <c r="AI189">
        <f t="shared" si="188"/>
        <v>0</v>
      </c>
      <c r="AJ189">
        <f t="shared" si="167"/>
        <v>0</v>
      </c>
      <c r="AK189">
        <v>482.75</v>
      </c>
      <c r="AL189">
        <v>9.4700000000000006</v>
      </c>
      <c r="AM189">
        <v>0</v>
      </c>
      <c r="AN189">
        <v>0</v>
      </c>
      <c r="AO189">
        <v>473.28</v>
      </c>
      <c r="AP189">
        <v>0</v>
      </c>
      <c r="AQ189">
        <v>32</v>
      </c>
      <c r="AR189">
        <v>0</v>
      </c>
      <c r="AS189">
        <v>0</v>
      </c>
      <c r="AT189">
        <v>80</v>
      </c>
      <c r="AU189">
        <v>60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1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2</v>
      </c>
      <c r="BJ189" t="s">
        <v>267</v>
      </c>
      <c r="BM189">
        <v>110008</v>
      </c>
      <c r="BN189">
        <v>0</v>
      </c>
      <c r="BO189" t="s">
        <v>3</v>
      </c>
      <c r="BP189">
        <v>0</v>
      </c>
      <c r="BQ189">
        <v>3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80</v>
      </c>
      <c r="CA189">
        <v>60</v>
      </c>
      <c r="CF189">
        <v>0</v>
      </c>
      <c r="CG189">
        <v>0</v>
      </c>
      <c r="CM189">
        <v>0</v>
      </c>
      <c r="CN189" t="s">
        <v>1707</v>
      </c>
      <c r="CO189">
        <v>0</v>
      </c>
      <c r="CP189">
        <f t="shared" si="168"/>
        <v>90072</v>
      </c>
      <c r="CQ189">
        <f t="shared" si="169"/>
        <v>9</v>
      </c>
      <c r="CR189">
        <f t="shared" si="170"/>
        <v>0</v>
      </c>
      <c r="CS189">
        <f t="shared" si="171"/>
        <v>0</v>
      </c>
      <c r="CT189">
        <f t="shared" si="172"/>
        <v>639</v>
      </c>
      <c r="CU189">
        <f t="shared" si="173"/>
        <v>0</v>
      </c>
      <c r="CV189">
        <f t="shared" si="174"/>
        <v>43.2</v>
      </c>
      <c r="CW189">
        <f t="shared" si="175"/>
        <v>0</v>
      </c>
      <c r="CX189">
        <f t="shared" si="176"/>
        <v>0</v>
      </c>
      <c r="CY189">
        <f t="shared" si="177"/>
        <v>71056.800000000003</v>
      </c>
      <c r="CZ189">
        <f t="shared" si="178"/>
        <v>53292.6</v>
      </c>
      <c r="DC189" t="s">
        <v>3</v>
      </c>
      <c r="DD189" t="s">
        <v>3</v>
      </c>
      <c r="DE189" t="s">
        <v>179</v>
      </c>
      <c r="DF189" t="s">
        <v>179</v>
      </c>
      <c r="DG189" t="s">
        <v>179</v>
      </c>
      <c r="DH189" t="s">
        <v>3</v>
      </c>
      <c r="DI189" t="s">
        <v>179</v>
      </c>
      <c r="DJ189" t="s">
        <v>179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1013</v>
      </c>
      <c r="DV189" t="s">
        <v>168</v>
      </c>
      <c r="DW189" t="s">
        <v>168</v>
      </c>
      <c r="DX189">
        <v>1</v>
      </c>
      <c r="EE189">
        <v>20573167</v>
      </c>
      <c r="EF189">
        <v>3</v>
      </c>
      <c r="EG189" t="s">
        <v>164</v>
      </c>
      <c r="EH189">
        <v>0</v>
      </c>
      <c r="EI189" t="s">
        <v>3</v>
      </c>
      <c r="EJ189">
        <v>2</v>
      </c>
      <c r="EK189">
        <v>110008</v>
      </c>
      <c r="EL189" t="s">
        <v>268</v>
      </c>
      <c r="EM189" t="s">
        <v>173</v>
      </c>
      <c r="EO189" t="s">
        <v>193</v>
      </c>
      <c r="EQ189">
        <v>768</v>
      </c>
      <c r="ER189">
        <v>482.75</v>
      </c>
      <c r="ES189">
        <v>9.4700000000000006</v>
      </c>
      <c r="ET189">
        <v>0</v>
      </c>
      <c r="EU189">
        <v>0</v>
      </c>
      <c r="EV189">
        <v>473.28</v>
      </c>
      <c r="EW189">
        <v>32</v>
      </c>
      <c r="EX189">
        <v>0</v>
      </c>
      <c r="EY189">
        <v>0</v>
      </c>
      <c r="EZ189">
        <v>0</v>
      </c>
      <c r="FQ189">
        <v>0</v>
      </c>
      <c r="FR189">
        <f t="shared" si="179"/>
        <v>0</v>
      </c>
      <c r="FS189">
        <v>0</v>
      </c>
      <c r="FX189">
        <v>80</v>
      </c>
      <c r="FY189">
        <v>60</v>
      </c>
      <c r="GA189" t="s">
        <v>3</v>
      </c>
      <c r="GG189">
        <v>2</v>
      </c>
      <c r="GH189">
        <v>-2</v>
      </c>
      <c r="GI189">
        <v>-2</v>
      </c>
      <c r="GJ189">
        <v>0</v>
      </c>
      <c r="GK189">
        <f>ROUND(R189*(R12)/100,0)</f>
        <v>0</v>
      </c>
      <c r="GL189">
        <f t="shared" si="180"/>
        <v>0</v>
      </c>
      <c r="GM189">
        <f t="shared" si="181"/>
        <v>214422</v>
      </c>
      <c r="GN189">
        <f t="shared" si="182"/>
        <v>0</v>
      </c>
      <c r="GO189">
        <f t="shared" si="183"/>
        <v>214422</v>
      </c>
      <c r="GP189">
        <f t="shared" si="184"/>
        <v>0</v>
      </c>
      <c r="GR189">
        <v>0</v>
      </c>
    </row>
    <row r="190" spans="1:200" x14ac:dyDescent="0.2">
      <c r="A190">
        <v>17</v>
      </c>
      <c r="B190">
        <v>1</v>
      </c>
      <c r="C190">
        <f>ROW(SmtRes!A309)</f>
        <v>309</v>
      </c>
      <c r="D190">
        <f>ROW(EtalonRes!A313)</f>
        <v>313</v>
      </c>
      <c r="E190" t="s">
        <v>351</v>
      </c>
      <c r="F190" t="s">
        <v>352</v>
      </c>
      <c r="G190" t="s">
        <v>353</v>
      </c>
      <c r="H190" t="s">
        <v>285</v>
      </c>
      <c r="I190">
        <v>1</v>
      </c>
      <c r="J190">
        <v>0</v>
      </c>
      <c r="O190">
        <f t="shared" si="153"/>
        <v>67</v>
      </c>
      <c r="P190">
        <f t="shared" si="154"/>
        <v>1</v>
      </c>
      <c r="Q190">
        <f t="shared" si="155"/>
        <v>0</v>
      </c>
      <c r="R190">
        <f t="shared" si="156"/>
        <v>0</v>
      </c>
      <c r="S190">
        <f t="shared" si="157"/>
        <v>66</v>
      </c>
      <c r="T190">
        <f t="shared" si="158"/>
        <v>0</v>
      </c>
      <c r="U190">
        <f t="shared" si="159"/>
        <v>6.4125000000000005</v>
      </c>
      <c r="V190">
        <f t="shared" si="160"/>
        <v>0</v>
      </c>
      <c r="W190">
        <f t="shared" si="161"/>
        <v>0</v>
      </c>
      <c r="X190">
        <f t="shared" si="162"/>
        <v>61</v>
      </c>
      <c r="Y190">
        <f t="shared" si="163"/>
        <v>43</v>
      </c>
      <c r="AA190">
        <v>23982063</v>
      </c>
      <c r="AB190">
        <f t="shared" si="164"/>
        <v>67</v>
      </c>
      <c r="AC190">
        <f t="shared" si="165"/>
        <v>1</v>
      </c>
      <c r="AD190">
        <f t="shared" si="187"/>
        <v>0</v>
      </c>
      <c r="AE190">
        <f t="shared" si="187"/>
        <v>0</v>
      </c>
      <c r="AF190">
        <f t="shared" si="187"/>
        <v>66</v>
      </c>
      <c r="AG190">
        <f t="shared" si="166"/>
        <v>0</v>
      </c>
      <c r="AH190">
        <f t="shared" si="188"/>
        <v>6.4125000000000005</v>
      </c>
      <c r="AI190">
        <f t="shared" si="188"/>
        <v>0</v>
      </c>
      <c r="AJ190">
        <f t="shared" si="167"/>
        <v>0</v>
      </c>
      <c r="AK190">
        <v>50.14</v>
      </c>
      <c r="AL190">
        <v>0.98</v>
      </c>
      <c r="AM190">
        <v>0</v>
      </c>
      <c r="AN190">
        <v>0</v>
      </c>
      <c r="AO190">
        <v>49.16</v>
      </c>
      <c r="AP190">
        <v>0</v>
      </c>
      <c r="AQ190">
        <v>4.75</v>
      </c>
      <c r="AR190">
        <v>0</v>
      </c>
      <c r="AS190">
        <v>0</v>
      </c>
      <c r="AT190">
        <v>92</v>
      </c>
      <c r="AU190">
        <v>65</v>
      </c>
      <c r="AV190">
        <v>1</v>
      </c>
      <c r="AW190">
        <v>1</v>
      </c>
      <c r="AZ190">
        <v>1</v>
      </c>
      <c r="BA190">
        <v>1</v>
      </c>
      <c r="BB190">
        <v>1</v>
      </c>
      <c r="BC190">
        <v>1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2</v>
      </c>
      <c r="BJ190" t="s">
        <v>354</v>
      </c>
      <c r="BM190">
        <v>110004</v>
      </c>
      <c r="BN190">
        <v>0</v>
      </c>
      <c r="BO190" t="s">
        <v>3</v>
      </c>
      <c r="BP190">
        <v>0</v>
      </c>
      <c r="BQ190">
        <v>3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92</v>
      </c>
      <c r="CA190">
        <v>65</v>
      </c>
      <c r="CF190">
        <v>0</v>
      </c>
      <c r="CG190">
        <v>0</v>
      </c>
      <c r="CM190">
        <v>0</v>
      </c>
      <c r="CN190" t="s">
        <v>1707</v>
      </c>
      <c r="CO190">
        <v>0</v>
      </c>
      <c r="CP190">
        <f t="shared" si="168"/>
        <v>67</v>
      </c>
      <c r="CQ190">
        <f t="shared" si="169"/>
        <v>1</v>
      </c>
      <c r="CR190">
        <f t="shared" si="170"/>
        <v>0</v>
      </c>
      <c r="CS190">
        <f t="shared" si="171"/>
        <v>0</v>
      </c>
      <c r="CT190">
        <f t="shared" si="172"/>
        <v>66</v>
      </c>
      <c r="CU190">
        <f t="shared" si="173"/>
        <v>0</v>
      </c>
      <c r="CV190">
        <f t="shared" si="174"/>
        <v>6.4125000000000005</v>
      </c>
      <c r="CW190">
        <f t="shared" si="175"/>
        <v>0</v>
      </c>
      <c r="CX190">
        <f t="shared" si="176"/>
        <v>0</v>
      </c>
      <c r="CY190">
        <f t="shared" si="177"/>
        <v>60.72</v>
      </c>
      <c r="CZ190">
        <f t="shared" si="178"/>
        <v>42.9</v>
      </c>
      <c r="DC190" t="s">
        <v>3</v>
      </c>
      <c r="DD190" t="s">
        <v>3</v>
      </c>
      <c r="DE190" t="s">
        <v>179</v>
      </c>
      <c r="DF190" t="s">
        <v>179</v>
      </c>
      <c r="DG190" t="s">
        <v>179</v>
      </c>
      <c r="DH190" t="s">
        <v>3</v>
      </c>
      <c r="DI190" t="s">
        <v>179</v>
      </c>
      <c r="DJ190" t="s">
        <v>179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285</v>
      </c>
      <c r="DW190" t="s">
        <v>285</v>
      </c>
      <c r="DX190">
        <v>1</v>
      </c>
      <c r="EE190">
        <v>20573165</v>
      </c>
      <c r="EF190">
        <v>3</v>
      </c>
      <c r="EG190" t="s">
        <v>164</v>
      </c>
      <c r="EH190">
        <v>0</v>
      </c>
      <c r="EI190" t="s">
        <v>3</v>
      </c>
      <c r="EJ190">
        <v>2</v>
      </c>
      <c r="EK190">
        <v>110004</v>
      </c>
      <c r="EL190" t="s">
        <v>172</v>
      </c>
      <c r="EM190" t="s">
        <v>173</v>
      </c>
      <c r="EO190" t="s">
        <v>193</v>
      </c>
      <c r="EQ190">
        <v>768</v>
      </c>
      <c r="ER190">
        <v>50.14</v>
      </c>
      <c r="ES190">
        <v>0.98</v>
      </c>
      <c r="ET190">
        <v>0</v>
      </c>
      <c r="EU190">
        <v>0</v>
      </c>
      <c r="EV190">
        <v>49.16</v>
      </c>
      <c r="EW190">
        <v>4.75</v>
      </c>
      <c r="EX190">
        <v>0</v>
      </c>
      <c r="EY190">
        <v>0</v>
      </c>
      <c r="EZ190">
        <v>0</v>
      </c>
      <c r="FQ190">
        <v>0</v>
      </c>
      <c r="FR190">
        <f t="shared" si="179"/>
        <v>0</v>
      </c>
      <c r="FS190">
        <v>0</v>
      </c>
      <c r="FX190">
        <v>92</v>
      </c>
      <c r="FY190">
        <v>65</v>
      </c>
      <c r="GA190" t="s">
        <v>3</v>
      </c>
      <c r="GG190">
        <v>2</v>
      </c>
      <c r="GH190">
        <v>-2</v>
      </c>
      <c r="GI190">
        <v>-2</v>
      </c>
      <c r="GJ190">
        <v>0</v>
      </c>
      <c r="GK190">
        <f>ROUND(R190*(R12)/100,0)</f>
        <v>0</v>
      </c>
      <c r="GL190">
        <f t="shared" si="180"/>
        <v>0</v>
      </c>
      <c r="GM190">
        <f t="shared" si="181"/>
        <v>171</v>
      </c>
      <c r="GN190">
        <f t="shared" si="182"/>
        <v>0</v>
      </c>
      <c r="GO190">
        <f t="shared" si="183"/>
        <v>171</v>
      </c>
      <c r="GP190">
        <f t="shared" si="184"/>
        <v>0</v>
      </c>
      <c r="GR190">
        <v>0</v>
      </c>
    </row>
    <row r="191" spans="1:200" x14ac:dyDescent="0.2">
      <c r="A191">
        <v>17</v>
      </c>
      <c r="B191">
        <v>1</v>
      </c>
      <c r="C191">
        <f>ROW(SmtRes!A311)</f>
        <v>311</v>
      </c>
      <c r="D191">
        <f>ROW(EtalonRes!A315)</f>
        <v>315</v>
      </c>
      <c r="E191" t="s">
        <v>355</v>
      </c>
      <c r="F191" t="s">
        <v>356</v>
      </c>
      <c r="G191" t="s">
        <v>357</v>
      </c>
      <c r="H191" t="s">
        <v>285</v>
      </c>
      <c r="I191">
        <v>138</v>
      </c>
      <c r="J191">
        <v>0</v>
      </c>
      <c r="O191">
        <f t="shared" si="153"/>
        <v>5658</v>
      </c>
      <c r="P191">
        <f t="shared" si="154"/>
        <v>138</v>
      </c>
      <c r="Q191">
        <f t="shared" si="155"/>
        <v>0</v>
      </c>
      <c r="R191">
        <f t="shared" si="156"/>
        <v>0</v>
      </c>
      <c r="S191">
        <f t="shared" si="157"/>
        <v>5520</v>
      </c>
      <c r="T191">
        <f t="shared" si="158"/>
        <v>0</v>
      </c>
      <c r="U191">
        <f t="shared" si="159"/>
        <v>530.95500000000004</v>
      </c>
      <c r="V191">
        <f t="shared" si="160"/>
        <v>0</v>
      </c>
      <c r="W191">
        <f t="shared" si="161"/>
        <v>0</v>
      </c>
      <c r="X191">
        <f t="shared" si="162"/>
        <v>5078</v>
      </c>
      <c r="Y191">
        <f t="shared" si="163"/>
        <v>3588</v>
      </c>
      <c r="AA191">
        <v>23982063</v>
      </c>
      <c r="AB191">
        <f t="shared" si="164"/>
        <v>41</v>
      </c>
      <c r="AC191">
        <f t="shared" si="165"/>
        <v>1</v>
      </c>
      <c r="AD191">
        <f t="shared" si="187"/>
        <v>0</v>
      </c>
      <c r="AE191">
        <f t="shared" si="187"/>
        <v>0</v>
      </c>
      <c r="AF191">
        <f t="shared" si="187"/>
        <v>40</v>
      </c>
      <c r="AG191">
        <f t="shared" si="166"/>
        <v>0</v>
      </c>
      <c r="AH191">
        <f t="shared" si="188"/>
        <v>3.8475000000000006</v>
      </c>
      <c r="AI191">
        <f t="shared" si="188"/>
        <v>0</v>
      </c>
      <c r="AJ191">
        <f t="shared" si="167"/>
        <v>0</v>
      </c>
      <c r="AK191">
        <v>30.09</v>
      </c>
      <c r="AL191">
        <v>0.59</v>
      </c>
      <c r="AM191">
        <v>0</v>
      </c>
      <c r="AN191">
        <v>0</v>
      </c>
      <c r="AO191">
        <v>29.5</v>
      </c>
      <c r="AP191">
        <v>0</v>
      </c>
      <c r="AQ191">
        <v>2.85</v>
      </c>
      <c r="AR191">
        <v>0</v>
      </c>
      <c r="AS191">
        <v>0</v>
      </c>
      <c r="AT191">
        <v>92</v>
      </c>
      <c r="AU191">
        <v>65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0</v>
      </c>
      <c r="BI191">
        <v>2</v>
      </c>
      <c r="BJ191" t="s">
        <v>358</v>
      </c>
      <c r="BM191">
        <v>110004</v>
      </c>
      <c r="BN191">
        <v>0</v>
      </c>
      <c r="BO191" t="s">
        <v>3</v>
      </c>
      <c r="BP191">
        <v>0</v>
      </c>
      <c r="BQ191">
        <v>3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92</v>
      </c>
      <c r="CA191">
        <v>65</v>
      </c>
      <c r="CF191">
        <v>0</v>
      </c>
      <c r="CG191">
        <v>0</v>
      </c>
      <c r="CM191">
        <v>0</v>
      </c>
      <c r="CN191" t="s">
        <v>1707</v>
      </c>
      <c r="CO191">
        <v>0</v>
      </c>
      <c r="CP191">
        <f t="shared" si="168"/>
        <v>5658</v>
      </c>
      <c r="CQ191">
        <f t="shared" si="169"/>
        <v>1</v>
      </c>
      <c r="CR191">
        <f t="shared" si="170"/>
        <v>0</v>
      </c>
      <c r="CS191">
        <f t="shared" si="171"/>
        <v>0</v>
      </c>
      <c r="CT191">
        <f t="shared" si="172"/>
        <v>40</v>
      </c>
      <c r="CU191">
        <f t="shared" si="173"/>
        <v>0</v>
      </c>
      <c r="CV191">
        <f t="shared" si="174"/>
        <v>3.8475000000000006</v>
      </c>
      <c r="CW191">
        <f t="shared" si="175"/>
        <v>0</v>
      </c>
      <c r="CX191">
        <f t="shared" si="176"/>
        <v>0</v>
      </c>
      <c r="CY191">
        <f t="shared" si="177"/>
        <v>5078.3999999999996</v>
      </c>
      <c r="CZ191">
        <f t="shared" si="178"/>
        <v>3588</v>
      </c>
      <c r="DC191" t="s">
        <v>3</v>
      </c>
      <c r="DD191" t="s">
        <v>3</v>
      </c>
      <c r="DE191" t="s">
        <v>179</v>
      </c>
      <c r="DF191" t="s">
        <v>179</v>
      </c>
      <c r="DG191" t="s">
        <v>179</v>
      </c>
      <c r="DH191" t="s">
        <v>3</v>
      </c>
      <c r="DI191" t="s">
        <v>179</v>
      </c>
      <c r="DJ191" t="s">
        <v>179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1013</v>
      </c>
      <c r="DV191" t="s">
        <v>285</v>
      </c>
      <c r="DW191" t="s">
        <v>285</v>
      </c>
      <c r="DX191">
        <v>1</v>
      </c>
      <c r="EE191">
        <v>20573165</v>
      </c>
      <c r="EF191">
        <v>3</v>
      </c>
      <c r="EG191" t="s">
        <v>164</v>
      </c>
      <c r="EH191">
        <v>0</v>
      </c>
      <c r="EI191" t="s">
        <v>3</v>
      </c>
      <c r="EJ191">
        <v>2</v>
      </c>
      <c r="EK191">
        <v>110004</v>
      </c>
      <c r="EL191" t="s">
        <v>172</v>
      </c>
      <c r="EM191" t="s">
        <v>173</v>
      </c>
      <c r="EO191" t="s">
        <v>193</v>
      </c>
      <c r="EQ191">
        <v>768</v>
      </c>
      <c r="ER191">
        <v>30.09</v>
      </c>
      <c r="ES191">
        <v>0.59</v>
      </c>
      <c r="ET191">
        <v>0</v>
      </c>
      <c r="EU191">
        <v>0</v>
      </c>
      <c r="EV191">
        <v>29.5</v>
      </c>
      <c r="EW191">
        <v>2.85</v>
      </c>
      <c r="EX191">
        <v>0</v>
      </c>
      <c r="EY191">
        <v>0</v>
      </c>
      <c r="EZ191">
        <v>0</v>
      </c>
      <c r="FQ191">
        <v>0</v>
      </c>
      <c r="FR191">
        <f t="shared" si="179"/>
        <v>0</v>
      </c>
      <c r="FS191">
        <v>0</v>
      </c>
      <c r="FX191">
        <v>92</v>
      </c>
      <c r="FY191">
        <v>65</v>
      </c>
      <c r="GA191" t="s">
        <v>3</v>
      </c>
      <c r="GG191">
        <v>2</v>
      </c>
      <c r="GH191">
        <v>-2</v>
      </c>
      <c r="GI191">
        <v>-2</v>
      </c>
      <c r="GJ191">
        <v>0</v>
      </c>
      <c r="GK191">
        <f>ROUND(R191*(R12)/100,0)</f>
        <v>0</v>
      </c>
      <c r="GL191">
        <f t="shared" si="180"/>
        <v>0</v>
      </c>
      <c r="GM191">
        <f t="shared" si="181"/>
        <v>14324</v>
      </c>
      <c r="GN191">
        <f t="shared" si="182"/>
        <v>0</v>
      </c>
      <c r="GO191">
        <f t="shared" si="183"/>
        <v>14324</v>
      </c>
      <c r="GP191">
        <f t="shared" si="184"/>
        <v>0</v>
      </c>
      <c r="GR191">
        <v>0</v>
      </c>
    </row>
    <row r="192" spans="1:200" x14ac:dyDescent="0.2">
      <c r="A192">
        <v>17</v>
      </c>
      <c r="B192">
        <v>1</v>
      </c>
      <c r="C192">
        <f>ROW(SmtRes!A316)</f>
        <v>316</v>
      </c>
      <c r="D192">
        <f>ROW(EtalonRes!A320)</f>
        <v>320</v>
      </c>
      <c r="E192" t="s">
        <v>359</v>
      </c>
      <c r="F192" t="s">
        <v>360</v>
      </c>
      <c r="G192" t="s">
        <v>361</v>
      </c>
      <c r="H192" t="s">
        <v>362</v>
      </c>
      <c r="I192">
        <v>1</v>
      </c>
      <c r="J192">
        <v>0</v>
      </c>
      <c r="O192">
        <f t="shared" si="153"/>
        <v>13039</v>
      </c>
      <c r="P192">
        <f t="shared" si="154"/>
        <v>85</v>
      </c>
      <c r="Q192">
        <f t="shared" si="155"/>
        <v>7184</v>
      </c>
      <c r="R192">
        <f t="shared" si="156"/>
        <v>752</v>
      </c>
      <c r="S192">
        <f t="shared" si="157"/>
        <v>5770</v>
      </c>
      <c r="T192">
        <f t="shared" si="158"/>
        <v>0</v>
      </c>
      <c r="U192">
        <f t="shared" si="159"/>
        <v>390.15000000000003</v>
      </c>
      <c r="V192">
        <f t="shared" si="160"/>
        <v>64.800000000000011</v>
      </c>
      <c r="W192">
        <f t="shared" si="161"/>
        <v>0</v>
      </c>
      <c r="X192">
        <f t="shared" si="162"/>
        <v>5218</v>
      </c>
      <c r="Y192">
        <f t="shared" si="163"/>
        <v>3913</v>
      </c>
      <c r="AA192">
        <v>23982063</v>
      </c>
      <c r="AB192">
        <f t="shared" si="164"/>
        <v>13039</v>
      </c>
      <c r="AC192">
        <f t="shared" si="165"/>
        <v>85</v>
      </c>
      <c r="AD192">
        <f t="shared" si="187"/>
        <v>7184</v>
      </c>
      <c r="AE192">
        <f t="shared" si="187"/>
        <v>752</v>
      </c>
      <c r="AF192">
        <f t="shared" si="187"/>
        <v>5770</v>
      </c>
      <c r="AG192">
        <f t="shared" si="166"/>
        <v>0</v>
      </c>
      <c r="AH192">
        <f t="shared" si="188"/>
        <v>390.15000000000003</v>
      </c>
      <c r="AI192">
        <f t="shared" si="188"/>
        <v>64.800000000000011</v>
      </c>
      <c r="AJ192">
        <f t="shared" si="167"/>
        <v>0</v>
      </c>
      <c r="AK192">
        <v>9681.08</v>
      </c>
      <c r="AL192">
        <v>85.49</v>
      </c>
      <c r="AM192">
        <v>5321.28</v>
      </c>
      <c r="AN192">
        <v>556.79999999999995</v>
      </c>
      <c r="AO192">
        <v>4274.3100000000004</v>
      </c>
      <c r="AP192">
        <v>0</v>
      </c>
      <c r="AQ192">
        <v>289</v>
      </c>
      <c r="AR192">
        <v>48</v>
      </c>
      <c r="AS192">
        <v>0</v>
      </c>
      <c r="AT192">
        <v>80</v>
      </c>
      <c r="AU192">
        <v>60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1</v>
      </c>
      <c r="BD192" t="s">
        <v>3</v>
      </c>
      <c r="BE192" t="s">
        <v>3</v>
      </c>
      <c r="BF192" t="s">
        <v>3</v>
      </c>
      <c r="BG192" t="s">
        <v>3</v>
      </c>
      <c r="BH192">
        <v>0</v>
      </c>
      <c r="BI192">
        <v>2</v>
      </c>
      <c r="BJ192" t="s">
        <v>363</v>
      </c>
      <c r="BM192">
        <v>110008</v>
      </c>
      <c r="BN192">
        <v>0</v>
      </c>
      <c r="BO192" t="s">
        <v>3</v>
      </c>
      <c r="BP192">
        <v>0</v>
      </c>
      <c r="BQ192">
        <v>3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80</v>
      </c>
      <c r="CA192">
        <v>60</v>
      </c>
      <c r="CF192">
        <v>0</v>
      </c>
      <c r="CG192">
        <v>0</v>
      </c>
      <c r="CM192">
        <v>0</v>
      </c>
      <c r="CN192" t="s">
        <v>1707</v>
      </c>
      <c r="CO192">
        <v>0</v>
      </c>
      <c r="CP192">
        <f t="shared" si="168"/>
        <v>13039</v>
      </c>
      <c r="CQ192">
        <f t="shared" si="169"/>
        <v>85</v>
      </c>
      <c r="CR192">
        <f t="shared" si="170"/>
        <v>7184</v>
      </c>
      <c r="CS192">
        <f t="shared" si="171"/>
        <v>752</v>
      </c>
      <c r="CT192">
        <f t="shared" si="172"/>
        <v>5770</v>
      </c>
      <c r="CU192">
        <f t="shared" si="173"/>
        <v>0</v>
      </c>
      <c r="CV192">
        <f t="shared" si="174"/>
        <v>390.15000000000003</v>
      </c>
      <c r="CW192">
        <f t="shared" si="175"/>
        <v>64.800000000000011</v>
      </c>
      <c r="CX192">
        <f t="shared" si="176"/>
        <v>0</v>
      </c>
      <c r="CY192">
        <f t="shared" si="177"/>
        <v>5217.6000000000004</v>
      </c>
      <c r="CZ192">
        <f t="shared" si="178"/>
        <v>3913.2</v>
      </c>
      <c r="DC192" t="s">
        <v>3</v>
      </c>
      <c r="DD192" t="s">
        <v>3</v>
      </c>
      <c r="DE192" t="s">
        <v>179</v>
      </c>
      <c r="DF192" t="s">
        <v>179</v>
      </c>
      <c r="DG192" t="s">
        <v>179</v>
      </c>
      <c r="DH192" t="s">
        <v>3</v>
      </c>
      <c r="DI192" t="s">
        <v>179</v>
      </c>
      <c r="DJ192" t="s">
        <v>179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1013</v>
      </c>
      <c r="DV192" t="s">
        <v>362</v>
      </c>
      <c r="DW192" t="s">
        <v>362</v>
      </c>
      <c r="DX192">
        <v>1</v>
      </c>
      <c r="EE192">
        <v>20573167</v>
      </c>
      <c r="EF192">
        <v>3</v>
      </c>
      <c r="EG192" t="s">
        <v>164</v>
      </c>
      <c r="EH192">
        <v>0</v>
      </c>
      <c r="EI192" t="s">
        <v>3</v>
      </c>
      <c r="EJ192">
        <v>2</v>
      </c>
      <c r="EK192">
        <v>110008</v>
      </c>
      <c r="EL192" t="s">
        <v>268</v>
      </c>
      <c r="EM192" t="s">
        <v>173</v>
      </c>
      <c r="EO192" t="s">
        <v>193</v>
      </c>
      <c r="EQ192">
        <v>768</v>
      </c>
      <c r="ER192">
        <v>9681.08</v>
      </c>
      <c r="ES192">
        <v>85.49</v>
      </c>
      <c r="ET192">
        <v>5321.28</v>
      </c>
      <c r="EU192">
        <v>556.79999999999995</v>
      </c>
      <c r="EV192">
        <v>4274.3100000000004</v>
      </c>
      <c r="EW192">
        <v>289</v>
      </c>
      <c r="EX192">
        <v>48</v>
      </c>
      <c r="EY192">
        <v>0</v>
      </c>
      <c r="EZ192">
        <v>0</v>
      </c>
      <c r="FQ192">
        <v>0</v>
      </c>
      <c r="FR192">
        <f t="shared" si="179"/>
        <v>0</v>
      </c>
      <c r="FS192">
        <v>0</v>
      </c>
      <c r="FX192">
        <v>80</v>
      </c>
      <c r="FY192">
        <v>60</v>
      </c>
      <c r="GA192" t="s">
        <v>3</v>
      </c>
      <c r="GG192">
        <v>2</v>
      </c>
      <c r="GH192">
        <v>-2</v>
      </c>
      <c r="GI192">
        <v>-2</v>
      </c>
      <c r="GJ192">
        <v>0</v>
      </c>
      <c r="GK192">
        <f>ROUND(R192*(R12)/100,0)</f>
        <v>0</v>
      </c>
      <c r="GL192">
        <f t="shared" si="180"/>
        <v>0</v>
      </c>
      <c r="GM192">
        <f t="shared" si="181"/>
        <v>22170</v>
      </c>
      <c r="GN192">
        <f t="shared" si="182"/>
        <v>0</v>
      </c>
      <c r="GO192">
        <f t="shared" si="183"/>
        <v>22170</v>
      </c>
      <c r="GP192">
        <f t="shared" si="184"/>
        <v>0</v>
      </c>
      <c r="GR192">
        <v>0</v>
      </c>
    </row>
    <row r="193" spans="1:200" x14ac:dyDescent="0.2">
      <c r="A193">
        <v>17</v>
      </c>
      <c r="B193">
        <v>1</v>
      </c>
      <c r="C193">
        <f>ROW(SmtRes!A318)</f>
        <v>318</v>
      </c>
      <c r="D193">
        <f>ROW(EtalonRes!A322)</f>
        <v>322</v>
      </c>
      <c r="E193" t="s">
        <v>364</v>
      </c>
      <c r="F193" t="s">
        <v>365</v>
      </c>
      <c r="G193" t="s">
        <v>366</v>
      </c>
      <c r="H193" t="s">
        <v>367</v>
      </c>
      <c r="I193">
        <v>34</v>
      </c>
      <c r="J193">
        <v>0</v>
      </c>
      <c r="O193">
        <f t="shared" si="153"/>
        <v>3808</v>
      </c>
      <c r="P193">
        <f t="shared" si="154"/>
        <v>68</v>
      </c>
      <c r="Q193">
        <f t="shared" si="155"/>
        <v>0</v>
      </c>
      <c r="R193">
        <f t="shared" si="156"/>
        <v>0</v>
      </c>
      <c r="S193">
        <f t="shared" si="157"/>
        <v>3740</v>
      </c>
      <c r="T193">
        <f t="shared" si="158"/>
        <v>0</v>
      </c>
      <c r="U193">
        <f t="shared" si="159"/>
        <v>413.1</v>
      </c>
      <c r="V193">
        <f t="shared" si="160"/>
        <v>0</v>
      </c>
      <c r="W193">
        <f t="shared" si="161"/>
        <v>0</v>
      </c>
      <c r="X193">
        <f t="shared" si="162"/>
        <v>3740</v>
      </c>
      <c r="Y193">
        <f t="shared" si="163"/>
        <v>2431</v>
      </c>
      <c r="AA193">
        <v>23982063</v>
      </c>
      <c r="AB193">
        <f t="shared" si="164"/>
        <v>112</v>
      </c>
      <c r="AC193">
        <f t="shared" si="165"/>
        <v>2</v>
      </c>
      <c r="AD193">
        <f t="shared" si="187"/>
        <v>0</v>
      </c>
      <c r="AE193">
        <f t="shared" si="187"/>
        <v>0</v>
      </c>
      <c r="AF193">
        <f t="shared" si="187"/>
        <v>110</v>
      </c>
      <c r="AG193">
        <f t="shared" si="166"/>
        <v>0</v>
      </c>
      <c r="AH193">
        <f t="shared" si="188"/>
        <v>12.15</v>
      </c>
      <c r="AI193">
        <f t="shared" si="188"/>
        <v>0</v>
      </c>
      <c r="AJ193">
        <f t="shared" si="167"/>
        <v>0</v>
      </c>
      <c r="AK193">
        <v>83.26</v>
      </c>
      <c r="AL193">
        <v>1.63</v>
      </c>
      <c r="AM193">
        <v>0</v>
      </c>
      <c r="AN193">
        <v>0</v>
      </c>
      <c r="AO193">
        <v>81.63</v>
      </c>
      <c r="AP193">
        <v>0</v>
      </c>
      <c r="AQ193">
        <v>9</v>
      </c>
      <c r="AR193">
        <v>0</v>
      </c>
      <c r="AS193">
        <v>0</v>
      </c>
      <c r="AT193">
        <v>100</v>
      </c>
      <c r="AU193">
        <v>65</v>
      </c>
      <c r="AV193">
        <v>1</v>
      </c>
      <c r="AW193">
        <v>1</v>
      </c>
      <c r="AZ193">
        <v>1</v>
      </c>
      <c r="BA193">
        <v>1</v>
      </c>
      <c r="BB193">
        <v>1</v>
      </c>
      <c r="BC193">
        <v>1</v>
      </c>
      <c r="BD193" t="s">
        <v>3</v>
      </c>
      <c r="BE193" t="s">
        <v>3</v>
      </c>
      <c r="BF193" t="s">
        <v>3</v>
      </c>
      <c r="BG193" t="s">
        <v>3</v>
      </c>
      <c r="BH193">
        <v>0</v>
      </c>
      <c r="BI193">
        <v>2</v>
      </c>
      <c r="BJ193" t="s">
        <v>368</v>
      </c>
      <c r="BM193">
        <v>110009</v>
      </c>
      <c r="BN193">
        <v>0</v>
      </c>
      <c r="BO193" t="s">
        <v>3</v>
      </c>
      <c r="BP193">
        <v>0</v>
      </c>
      <c r="BQ193">
        <v>3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100</v>
      </c>
      <c r="CA193">
        <v>65</v>
      </c>
      <c r="CF193">
        <v>0</v>
      </c>
      <c r="CG193">
        <v>0</v>
      </c>
      <c r="CM193">
        <v>0</v>
      </c>
      <c r="CN193" t="s">
        <v>1707</v>
      </c>
      <c r="CO193">
        <v>0</v>
      </c>
      <c r="CP193">
        <f t="shared" si="168"/>
        <v>3808</v>
      </c>
      <c r="CQ193">
        <f t="shared" si="169"/>
        <v>2</v>
      </c>
      <c r="CR193">
        <f t="shared" si="170"/>
        <v>0</v>
      </c>
      <c r="CS193">
        <f t="shared" si="171"/>
        <v>0</v>
      </c>
      <c r="CT193">
        <f t="shared" si="172"/>
        <v>110</v>
      </c>
      <c r="CU193">
        <f t="shared" si="173"/>
        <v>0</v>
      </c>
      <c r="CV193">
        <f t="shared" si="174"/>
        <v>12.15</v>
      </c>
      <c r="CW193">
        <f t="shared" si="175"/>
        <v>0</v>
      </c>
      <c r="CX193">
        <f t="shared" si="176"/>
        <v>0</v>
      </c>
      <c r="CY193">
        <f t="shared" si="177"/>
        <v>3740</v>
      </c>
      <c r="CZ193">
        <f t="shared" si="178"/>
        <v>2431</v>
      </c>
      <c r="DC193" t="s">
        <v>3</v>
      </c>
      <c r="DD193" t="s">
        <v>3</v>
      </c>
      <c r="DE193" t="s">
        <v>179</v>
      </c>
      <c r="DF193" t="s">
        <v>179</v>
      </c>
      <c r="DG193" t="s">
        <v>179</v>
      </c>
      <c r="DH193" t="s">
        <v>3</v>
      </c>
      <c r="DI193" t="s">
        <v>179</v>
      </c>
      <c r="DJ193" t="s">
        <v>179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1013</v>
      </c>
      <c r="DV193" t="s">
        <v>367</v>
      </c>
      <c r="DW193" t="s">
        <v>369</v>
      </c>
      <c r="DX193">
        <v>1</v>
      </c>
      <c r="EE193">
        <v>20573222</v>
      </c>
      <c r="EF193">
        <v>3</v>
      </c>
      <c r="EG193" t="s">
        <v>164</v>
      </c>
      <c r="EH193">
        <v>0</v>
      </c>
      <c r="EI193" t="s">
        <v>3</v>
      </c>
      <c r="EJ193">
        <v>2</v>
      </c>
      <c r="EK193">
        <v>110009</v>
      </c>
      <c r="EL193" t="s">
        <v>370</v>
      </c>
      <c r="EM193" t="s">
        <v>173</v>
      </c>
      <c r="EO193" t="s">
        <v>193</v>
      </c>
      <c r="EQ193">
        <v>768</v>
      </c>
      <c r="ER193">
        <v>83.26</v>
      </c>
      <c r="ES193">
        <v>1.63</v>
      </c>
      <c r="ET193">
        <v>0</v>
      </c>
      <c r="EU193">
        <v>0</v>
      </c>
      <c r="EV193">
        <v>81.63</v>
      </c>
      <c r="EW193">
        <v>9</v>
      </c>
      <c r="EX193">
        <v>0</v>
      </c>
      <c r="EY193">
        <v>0</v>
      </c>
      <c r="EZ193">
        <v>0</v>
      </c>
      <c r="FQ193">
        <v>0</v>
      </c>
      <c r="FR193">
        <f t="shared" si="179"/>
        <v>0</v>
      </c>
      <c r="FS193">
        <v>0</v>
      </c>
      <c r="FX193">
        <v>100</v>
      </c>
      <c r="FY193">
        <v>65</v>
      </c>
      <c r="GA193" t="s">
        <v>3</v>
      </c>
      <c r="GG193">
        <v>2</v>
      </c>
      <c r="GH193">
        <v>-2</v>
      </c>
      <c r="GI193">
        <v>-2</v>
      </c>
      <c r="GJ193">
        <v>0</v>
      </c>
      <c r="GK193">
        <f>ROUND(R193*(R12)/100,0)</f>
        <v>0</v>
      </c>
      <c r="GL193">
        <f t="shared" si="180"/>
        <v>0</v>
      </c>
      <c r="GM193">
        <f t="shared" si="181"/>
        <v>9979</v>
      </c>
      <c r="GN193">
        <f t="shared" si="182"/>
        <v>0</v>
      </c>
      <c r="GO193">
        <f t="shared" si="183"/>
        <v>9979</v>
      </c>
      <c r="GP193">
        <f t="shared" si="184"/>
        <v>0</v>
      </c>
      <c r="GR193">
        <v>0</v>
      </c>
    </row>
    <row r="195" spans="1:200" x14ac:dyDescent="0.2">
      <c r="A195" s="2">
        <v>51</v>
      </c>
      <c r="B195" s="2">
        <f>B136</f>
        <v>1</v>
      </c>
      <c r="C195" s="2">
        <f>A136</f>
        <v>5</v>
      </c>
      <c r="D195" s="2">
        <f>ROW(A136)</f>
        <v>136</v>
      </c>
      <c r="E195" s="2"/>
      <c r="F195" s="2" t="str">
        <f>IF(F136&lt;&gt;"",F136,"")</f>
        <v>Новый подраздел</v>
      </c>
      <c r="G195" s="2" t="str">
        <f>IF(G136&lt;&gt;"",G136,"")</f>
        <v>Монтаж</v>
      </c>
      <c r="H195" s="2"/>
      <c r="I195" s="2"/>
      <c r="J195" s="2"/>
      <c r="K195" s="2"/>
      <c r="L195" s="2"/>
      <c r="M195" s="2"/>
      <c r="N195" s="2"/>
      <c r="O195" s="2">
        <f t="shared" ref="O195:T195" si="189">ROUND(AB195,0)</f>
        <v>420677</v>
      </c>
      <c r="P195" s="2">
        <f t="shared" si="189"/>
        <v>25636</v>
      </c>
      <c r="Q195" s="2">
        <f t="shared" si="189"/>
        <v>74035</v>
      </c>
      <c r="R195" s="2">
        <f t="shared" si="189"/>
        <v>6275</v>
      </c>
      <c r="S195" s="2">
        <f t="shared" si="189"/>
        <v>321006</v>
      </c>
      <c r="T195" s="2">
        <f t="shared" si="189"/>
        <v>0</v>
      </c>
      <c r="U195" s="2">
        <f>AH195</f>
        <v>24449.501999999997</v>
      </c>
      <c r="V195" s="2">
        <f>AI195</f>
        <v>540.79065000000014</v>
      </c>
      <c r="W195" s="2">
        <f>ROUND(AJ195,0)</f>
        <v>15</v>
      </c>
      <c r="X195" s="2">
        <f>ROUND(AK195,0)</f>
        <v>269177</v>
      </c>
      <c r="Y195" s="2">
        <f>ROUND(AL195,0)</f>
        <v>198086</v>
      </c>
      <c r="Z195" s="2"/>
      <c r="AA195" s="2"/>
      <c r="AB195" s="2">
        <f>ROUND(SUMIF(AA140:AA193,"=23982063",O140:O193),0)</f>
        <v>420677</v>
      </c>
      <c r="AC195" s="2">
        <f>ROUND(SUMIF(AA140:AA193,"=23982063",P140:P193),0)</f>
        <v>25636</v>
      </c>
      <c r="AD195" s="2">
        <f>ROUND(SUMIF(AA140:AA193,"=23982063",Q140:Q193),0)</f>
        <v>74035</v>
      </c>
      <c r="AE195" s="2">
        <f>ROUND(SUMIF(AA140:AA193,"=23982063",R140:R193),0)</f>
        <v>6275</v>
      </c>
      <c r="AF195" s="2">
        <f>ROUND(SUMIF(AA140:AA193,"=23982063",S140:S193),0)</f>
        <v>321006</v>
      </c>
      <c r="AG195" s="2">
        <f>ROUND(SUMIF(AA140:AA193,"=23982063",T140:T193),0)</f>
        <v>0</v>
      </c>
      <c r="AH195" s="2">
        <f>SUMIF(AA140:AA193,"=23982063",U140:U193)</f>
        <v>24449.501999999997</v>
      </c>
      <c r="AI195" s="2">
        <f>SUMIF(AA140:AA193,"=23982063",V140:V193)</f>
        <v>540.79065000000014</v>
      </c>
      <c r="AJ195" s="2">
        <f>ROUND(SUMIF(AA140:AA193,"=23982063",W140:W193),0)</f>
        <v>15</v>
      </c>
      <c r="AK195" s="2">
        <f>ROUND(SUMIF(AA140:AA193,"=23982063",X140:X193),0)</f>
        <v>269177</v>
      </c>
      <c r="AL195" s="2">
        <f>ROUND(SUMIF(AA140:AA193,"=23982063",Y140:Y193),0)</f>
        <v>198086</v>
      </c>
      <c r="AM195" s="2"/>
      <c r="AN195" s="2"/>
      <c r="AO195" s="2">
        <f t="shared" ref="AO195:AU195" si="190">ROUND(BB195,0)</f>
        <v>0</v>
      </c>
      <c r="AP195" s="2">
        <f t="shared" si="190"/>
        <v>0</v>
      </c>
      <c r="AQ195" s="2">
        <f t="shared" si="190"/>
        <v>0</v>
      </c>
      <c r="AR195" s="2">
        <f t="shared" si="190"/>
        <v>887940</v>
      </c>
      <c r="AS195" s="2">
        <f t="shared" si="190"/>
        <v>0</v>
      </c>
      <c r="AT195" s="2">
        <f t="shared" si="190"/>
        <v>887940</v>
      </c>
      <c r="AU195" s="2">
        <f t="shared" si="190"/>
        <v>0</v>
      </c>
      <c r="AV195" s="2"/>
      <c r="AW195" s="2"/>
      <c r="AX195" s="2"/>
      <c r="AY195" s="2"/>
      <c r="AZ195" s="2"/>
      <c r="BA195" s="2"/>
      <c r="BB195" s="2">
        <f>ROUND(SUMIF(AA140:AA193,"=23982063",FQ140:FQ193),0)</f>
        <v>0</v>
      </c>
      <c r="BC195" s="2">
        <f>ROUND(SUMIF(AA140:AA193,"=23982063",FR140:FR193),0)</f>
        <v>0</v>
      </c>
      <c r="BD195" s="2">
        <f>ROUND(SUMIF(AA140:AA193,"=23982063",GL140:GL193),0)</f>
        <v>0</v>
      </c>
      <c r="BE195" s="2">
        <f>ROUND(SUMIF(AA140:AA193,"=23982063",GM140:GM193),0)</f>
        <v>887940</v>
      </c>
      <c r="BF195" s="2">
        <f>ROUND(SUMIF(AA140:AA193,"=23982063",GN140:GN193),0)</f>
        <v>0</v>
      </c>
      <c r="BG195" s="2">
        <f>ROUND(SUMIF(AA140:AA193,"=23982063",GO140:GO193),0)</f>
        <v>887940</v>
      </c>
      <c r="BH195" s="2">
        <f>ROUND(SUMIF(AA140:AA193,"=23982063",GP140:GP193),0)</f>
        <v>0</v>
      </c>
      <c r="BI195" s="2"/>
      <c r="BJ195" s="2"/>
      <c r="BK195" s="2"/>
      <c r="BL195" s="2"/>
      <c r="BM195" s="2"/>
      <c r="BN195" s="2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>
        <v>0</v>
      </c>
    </row>
    <row r="197" spans="1:200" x14ac:dyDescent="0.2">
      <c r="A197" s="4">
        <v>50</v>
      </c>
      <c r="B197" s="4">
        <v>0</v>
      </c>
      <c r="C197" s="4">
        <v>0</v>
      </c>
      <c r="D197" s="4">
        <v>1</v>
      </c>
      <c r="E197" s="4">
        <v>201</v>
      </c>
      <c r="F197" s="4">
        <f>ROUND(Source!O195,O197)</f>
        <v>420677</v>
      </c>
      <c r="G197" s="4" t="s">
        <v>72</v>
      </c>
      <c r="H197" s="4" t="s">
        <v>73</v>
      </c>
      <c r="I197" s="4"/>
      <c r="J197" s="4"/>
      <c r="K197" s="4">
        <v>201</v>
      </c>
      <c r="L197" s="4">
        <v>1</v>
      </c>
      <c r="M197" s="4">
        <v>3</v>
      </c>
      <c r="N197" s="4" t="s">
        <v>3</v>
      </c>
      <c r="O197" s="4">
        <v>0</v>
      </c>
      <c r="P197" s="4"/>
    </row>
    <row r="198" spans="1:200" x14ac:dyDescent="0.2">
      <c r="A198" s="4">
        <v>50</v>
      </c>
      <c r="B198" s="4">
        <v>0</v>
      </c>
      <c r="C198" s="4">
        <v>0</v>
      </c>
      <c r="D198" s="4">
        <v>1</v>
      </c>
      <c r="E198" s="4">
        <v>202</v>
      </c>
      <c r="F198" s="4">
        <f>ROUND(Source!P195,O198)</f>
        <v>25636</v>
      </c>
      <c r="G198" s="4" t="s">
        <v>74</v>
      </c>
      <c r="H198" s="4" t="s">
        <v>75</v>
      </c>
      <c r="I198" s="4"/>
      <c r="J198" s="4"/>
      <c r="K198" s="4">
        <v>202</v>
      </c>
      <c r="L198" s="4">
        <v>2</v>
      </c>
      <c r="M198" s="4">
        <v>3</v>
      </c>
      <c r="N198" s="4" t="s">
        <v>3</v>
      </c>
      <c r="O198" s="4">
        <v>0</v>
      </c>
      <c r="P198" s="4"/>
    </row>
    <row r="199" spans="1:200" x14ac:dyDescent="0.2">
      <c r="A199" s="4">
        <v>50</v>
      </c>
      <c r="B199" s="4">
        <v>0</v>
      </c>
      <c r="C199" s="4">
        <v>0</v>
      </c>
      <c r="D199" s="4">
        <v>1</v>
      </c>
      <c r="E199" s="4">
        <v>222</v>
      </c>
      <c r="F199" s="4">
        <f>ROUND(Source!AO195,O199)</f>
        <v>0</v>
      </c>
      <c r="G199" s="4" t="s">
        <v>76</v>
      </c>
      <c r="H199" s="4" t="s">
        <v>77</v>
      </c>
      <c r="I199" s="4"/>
      <c r="J199" s="4"/>
      <c r="K199" s="4">
        <v>222</v>
      </c>
      <c r="L199" s="4">
        <v>3</v>
      </c>
      <c r="M199" s="4">
        <v>3</v>
      </c>
      <c r="N199" s="4" t="s">
        <v>3</v>
      </c>
      <c r="O199" s="4">
        <v>0</v>
      </c>
      <c r="P199" s="4"/>
    </row>
    <row r="200" spans="1:200" x14ac:dyDescent="0.2">
      <c r="A200" s="4">
        <v>50</v>
      </c>
      <c r="B200" s="4">
        <v>0</v>
      </c>
      <c r="C200" s="4">
        <v>0</v>
      </c>
      <c r="D200" s="4">
        <v>1</v>
      </c>
      <c r="E200" s="4">
        <v>216</v>
      </c>
      <c r="F200" s="4">
        <f>ROUND(Source!AP195,O200)</f>
        <v>0</v>
      </c>
      <c r="G200" s="4" t="s">
        <v>78</v>
      </c>
      <c r="H200" s="4" t="s">
        <v>79</v>
      </c>
      <c r="I200" s="4"/>
      <c r="J200" s="4"/>
      <c r="K200" s="4">
        <v>216</v>
      </c>
      <c r="L200" s="4">
        <v>4</v>
      </c>
      <c r="M200" s="4">
        <v>3</v>
      </c>
      <c r="N200" s="4" t="s">
        <v>3</v>
      </c>
      <c r="O200" s="4">
        <v>0</v>
      </c>
      <c r="P200" s="4"/>
    </row>
    <row r="201" spans="1:200" x14ac:dyDescent="0.2">
      <c r="A201" s="4">
        <v>50</v>
      </c>
      <c r="B201" s="4">
        <v>0</v>
      </c>
      <c r="C201" s="4">
        <v>0</v>
      </c>
      <c r="D201" s="4">
        <v>1</v>
      </c>
      <c r="E201" s="4">
        <v>223</v>
      </c>
      <c r="F201" s="4">
        <f>ROUND(Source!AQ195,O201)</f>
        <v>0</v>
      </c>
      <c r="G201" s="4" t="s">
        <v>80</v>
      </c>
      <c r="H201" s="4" t="s">
        <v>81</v>
      </c>
      <c r="I201" s="4"/>
      <c r="J201" s="4"/>
      <c r="K201" s="4">
        <v>223</v>
      </c>
      <c r="L201" s="4">
        <v>5</v>
      </c>
      <c r="M201" s="4">
        <v>3</v>
      </c>
      <c r="N201" s="4" t="s">
        <v>3</v>
      </c>
      <c r="O201" s="4">
        <v>0</v>
      </c>
      <c r="P201" s="4"/>
    </row>
    <row r="202" spans="1:200" x14ac:dyDescent="0.2">
      <c r="A202" s="4">
        <v>50</v>
      </c>
      <c r="B202" s="4">
        <v>0</v>
      </c>
      <c r="C202" s="4">
        <v>0</v>
      </c>
      <c r="D202" s="4">
        <v>1</v>
      </c>
      <c r="E202" s="4">
        <v>203</v>
      </c>
      <c r="F202" s="4">
        <f>ROUND(Source!Q195,O202)</f>
        <v>74035</v>
      </c>
      <c r="G202" s="4" t="s">
        <v>82</v>
      </c>
      <c r="H202" s="4" t="s">
        <v>83</v>
      </c>
      <c r="I202" s="4"/>
      <c r="J202" s="4"/>
      <c r="K202" s="4">
        <v>203</v>
      </c>
      <c r="L202" s="4">
        <v>6</v>
      </c>
      <c r="M202" s="4">
        <v>3</v>
      </c>
      <c r="N202" s="4" t="s">
        <v>3</v>
      </c>
      <c r="O202" s="4">
        <v>0</v>
      </c>
      <c r="P202" s="4"/>
    </row>
    <row r="203" spans="1:200" x14ac:dyDescent="0.2">
      <c r="A203" s="4">
        <v>50</v>
      </c>
      <c r="B203" s="4">
        <v>0</v>
      </c>
      <c r="C203" s="4">
        <v>0</v>
      </c>
      <c r="D203" s="4">
        <v>1</v>
      </c>
      <c r="E203" s="4">
        <v>204</v>
      </c>
      <c r="F203" s="4">
        <f>ROUND(Source!R195,O203)</f>
        <v>6275</v>
      </c>
      <c r="G203" s="4" t="s">
        <v>84</v>
      </c>
      <c r="H203" s="4" t="s">
        <v>85</v>
      </c>
      <c r="I203" s="4"/>
      <c r="J203" s="4"/>
      <c r="K203" s="4">
        <v>204</v>
      </c>
      <c r="L203" s="4">
        <v>7</v>
      </c>
      <c r="M203" s="4">
        <v>3</v>
      </c>
      <c r="N203" s="4" t="s">
        <v>3</v>
      </c>
      <c r="O203" s="4">
        <v>0</v>
      </c>
      <c r="P203" s="4"/>
    </row>
    <row r="204" spans="1:200" x14ac:dyDescent="0.2">
      <c r="A204" s="4">
        <v>50</v>
      </c>
      <c r="B204" s="4">
        <v>0</v>
      </c>
      <c r="C204" s="4">
        <v>0</v>
      </c>
      <c r="D204" s="4">
        <v>1</v>
      </c>
      <c r="E204" s="4">
        <v>205</v>
      </c>
      <c r="F204" s="4">
        <f>ROUND(Source!S195,O204)</f>
        <v>321006</v>
      </c>
      <c r="G204" s="4" t="s">
        <v>86</v>
      </c>
      <c r="H204" s="4" t="s">
        <v>87</v>
      </c>
      <c r="I204" s="4"/>
      <c r="J204" s="4"/>
      <c r="K204" s="4">
        <v>205</v>
      </c>
      <c r="L204" s="4">
        <v>8</v>
      </c>
      <c r="M204" s="4">
        <v>3</v>
      </c>
      <c r="N204" s="4" t="s">
        <v>3</v>
      </c>
      <c r="O204" s="4">
        <v>0</v>
      </c>
      <c r="P204" s="4"/>
    </row>
    <row r="205" spans="1:200" x14ac:dyDescent="0.2">
      <c r="A205" s="4">
        <v>50</v>
      </c>
      <c r="B205" s="4">
        <v>0</v>
      </c>
      <c r="C205" s="4">
        <v>0</v>
      </c>
      <c r="D205" s="4">
        <v>1</v>
      </c>
      <c r="E205" s="4">
        <v>214</v>
      </c>
      <c r="F205" s="4">
        <f>ROUND(Source!AS195,O205)</f>
        <v>0</v>
      </c>
      <c r="G205" s="4" t="s">
        <v>88</v>
      </c>
      <c r="H205" s="4" t="s">
        <v>89</v>
      </c>
      <c r="I205" s="4"/>
      <c r="J205" s="4"/>
      <c r="K205" s="4">
        <v>214</v>
      </c>
      <c r="L205" s="4">
        <v>9</v>
      </c>
      <c r="M205" s="4">
        <v>3</v>
      </c>
      <c r="N205" s="4" t="s">
        <v>3</v>
      </c>
      <c r="O205" s="4">
        <v>0</v>
      </c>
      <c r="P205" s="4"/>
    </row>
    <row r="206" spans="1:200" x14ac:dyDescent="0.2">
      <c r="A206" s="4">
        <v>50</v>
      </c>
      <c r="B206" s="4">
        <v>0</v>
      </c>
      <c r="C206" s="4">
        <v>0</v>
      </c>
      <c r="D206" s="4">
        <v>1</v>
      </c>
      <c r="E206" s="4">
        <v>215</v>
      </c>
      <c r="F206" s="4">
        <f>ROUND(Source!AT195,O206)</f>
        <v>887940</v>
      </c>
      <c r="G206" s="4" t="s">
        <v>90</v>
      </c>
      <c r="H206" s="4" t="s">
        <v>91</v>
      </c>
      <c r="I206" s="4"/>
      <c r="J206" s="4"/>
      <c r="K206" s="4">
        <v>215</v>
      </c>
      <c r="L206" s="4">
        <v>10</v>
      </c>
      <c r="M206" s="4">
        <v>3</v>
      </c>
      <c r="N206" s="4" t="s">
        <v>3</v>
      </c>
      <c r="O206" s="4">
        <v>0</v>
      </c>
      <c r="P206" s="4"/>
    </row>
    <row r="207" spans="1:200" x14ac:dyDescent="0.2">
      <c r="A207" s="4">
        <v>50</v>
      </c>
      <c r="B207" s="4">
        <v>0</v>
      </c>
      <c r="C207" s="4">
        <v>0</v>
      </c>
      <c r="D207" s="4">
        <v>1</v>
      </c>
      <c r="E207" s="4">
        <v>217</v>
      </c>
      <c r="F207" s="4">
        <f>ROUND(Source!AU195,O207)</f>
        <v>0</v>
      </c>
      <c r="G207" s="4" t="s">
        <v>92</v>
      </c>
      <c r="H207" s="4" t="s">
        <v>93</v>
      </c>
      <c r="I207" s="4"/>
      <c r="J207" s="4"/>
      <c r="K207" s="4">
        <v>217</v>
      </c>
      <c r="L207" s="4">
        <v>11</v>
      </c>
      <c r="M207" s="4">
        <v>3</v>
      </c>
      <c r="N207" s="4" t="s">
        <v>3</v>
      </c>
      <c r="O207" s="4">
        <v>0</v>
      </c>
      <c r="P207" s="4"/>
    </row>
    <row r="208" spans="1:200" x14ac:dyDescent="0.2">
      <c r="A208" s="4">
        <v>50</v>
      </c>
      <c r="B208" s="4">
        <v>0</v>
      </c>
      <c r="C208" s="4">
        <v>0</v>
      </c>
      <c r="D208" s="4">
        <v>1</v>
      </c>
      <c r="E208" s="4">
        <v>206</v>
      </c>
      <c r="F208" s="4">
        <f>ROUND(Source!T195,O208)</f>
        <v>0</v>
      </c>
      <c r="G208" s="4" t="s">
        <v>94</v>
      </c>
      <c r="H208" s="4" t="s">
        <v>95</v>
      </c>
      <c r="I208" s="4"/>
      <c r="J208" s="4"/>
      <c r="K208" s="4">
        <v>206</v>
      </c>
      <c r="L208" s="4">
        <v>12</v>
      </c>
      <c r="M208" s="4">
        <v>3</v>
      </c>
      <c r="N208" s="4" t="s">
        <v>3</v>
      </c>
      <c r="O208" s="4">
        <v>0</v>
      </c>
      <c r="P208" s="4"/>
    </row>
    <row r="209" spans="1:200" x14ac:dyDescent="0.2">
      <c r="A209" s="4">
        <v>50</v>
      </c>
      <c r="B209" s="4">
        <v>0</v>
      </c>
      <c r="C209" s="4">
        <v>0</v>
      </c>
      <c r="D209" s="4">
        <v>1</v>
      </c>
      <c r="E209" s="4">
        <v>207</v>
      </c>
      <c r="F209" s="4">
        <f>Source!U195</f>
        <v>24449.501999999997</v>
      </c>
      <c r="G209" s="4" t="s">
        <v>96</v>
      </c>
      <c r="H209" s="4" t="s">
        <v>97</v>
      </c>
      <c r="I209" s="4"/>
      <c r="J209" s="4"/>
      <c r="K209" s="4">
        <v>207</v>
      </c>
      <c r="L209" s="4">
        <v>13</v>
      </c>
      <c r="M209" s="4">
        <v>3</v>
      </c>
      <c r="N209" s="4" t="s">
        <v>3</v>
      </c>
      <c r="O209" s="4">
        <v>-1</v>
      </c>
      <c r="P209" s="4"/>
    </row>
    <row r="210" spans="1:200" x14ac:dyDescent="0.2">
      <c r="A210" s="4">
        <v>50</v>
      </c>
      <c r="B210" s="4">
        <v>0</v>
      </c>
      <c r="C210" s="4">
        <v>0</v>
      </c>
      <c r="D210" s="4">
        <v>1</v>
      </c>
      <c r="E210" s="4">
        <v>208</v>
      </c>
      <c r="F210" s="4">
        <f>Source!V195</f>
        <v>540.79065000000014</v>
      </c>
      <c r="G210" s="4" t="s">
        <v>98</v>
      </c>
      <c r="H210" s="4" t="s">
        <v>99</v>
      </c>
      <c r="I210" s="4"/>
      <c r="J210" s="4"/>
      <c r="K210" s="4">
        <v>208</v>
      </c>
      <c r="L210" s="4">
        <v>14</v>
      </c>
      <c r="M210" s="4">
        <v>3</v>
      </c>
      <c r="N210" s="4" t="s">
        <v>3</v>
      </c>
      <c r="O210" s="4">
        <v>-1</v>
      </c>
      <c r="P210" s="4"/>
    </row>
    <row r="211" spans="1:200" x14ac:dyDescent="0.2">
      <c r="A211" s="4">
        <v>50</v>
      </c>
      <c r="B211" s="4">
        <v>0</v>
      </c>
      <c r="C211" s="4">
        <v>0</v>
      </c>
      <c r="D211" s="4">
        <v>1</v>
      </c>
      <c r="E211" s="4">
        <v>209</v>
      </c>
      <c r="F211" s="4">
        <f>ROUND(Source!W195,O211)</f>
        <v>15</v>
      </c>
      <c r="G211" s="4" t="s">
        <v>100</v>
      </c>
      <c r="H211" s="4" t="s">
        <v>101</v>
      </c>
      <c r="I211" s="4"/>
      <c r="J211" s="4"/>
      <c r="K211" s="4">
        <v>209</v>
      </c>
      <c r="L211" s="4">
        <v>15</v>
      </c>
      <c r="M211" s="4">
        <v>3</v>
      </c>
      <c r="N211" s="4" t="s">
        <v>3</v>
      </c>
      <c r="O211" s="4">
        <v>0</v>
      </c>
      <c r="P211" s="4"/>
    </row>
    <row r="212" spans="1:200" x14ac:dyDescent="0.2">
      <c r="A212" s="4">
        <v>50</v>
      </c>
      <c r="B212" s="4">
        <v>0</v>
      </c>
      <c r="C212" s="4">
        <v>0</v>
      </c>
      <c r="D212" s="4">
        <v>1</v>
      </c>
      <c r="E212" s="4">
        <v>210</v>
      </c>
      <c r="F212" s="4">
        <f>ROUND(Source!X195,O212)</f>
        <v>269177</v>
      </c>
      <c r="G212" s="4" t="s">
        <v>102</v>
      </c>
      <c r="H212" s="4" t="s">
        <v>103</v>
      </c>
      <c r="I212" s="4"/>
      <c r="J212" s="4"/>
      <c r="K212" s="4">
        <v>210</v>
      </c>
      <c r="L212" s="4">
        <v>16</v>
      </c>
      <c r="M212" s="4">
        <v>3</v>
      </c>
      <c r="N212" s="4" t="s">
        <v>3</v>
      </c>
      <c r="O212" s="4">
        <v>0</v>
      </c>
      <c r="P212" s="4"/>
    </row>
    <row r="213" spans="1:200" x14ac:dyDescent="0.2">
      <c r="A213" s="4">
        <v>50</v>
      </c>
      <c r="B213" s="4">
        <v>0</v>
      </c>
      <c r="C213" s="4">
        <v>0</v>
      </c>
      <c r="D213" s="4">
        <v>1</v>
      </c>
      <c r="E213" s="4">
        <v>211</v>
      </c>
      <c r="F213" s="4">
        <f>ROUND(Source!Y195,O213)</f>
        <v>198086</v>
      </c>
      <c r="G213" s="4" t="s">
        <v>104</v>
      </c>
      <c r="H213" s="4" t="s">
        <v>105</v>
      </c>
      <c r="I213" s="4"/>
      <c r="J213" s="4"/>
      <c r="K213" s="4">
        <v>211</v>
      </c>
      <c r="L213" s="4">
        <v>17</v>
      </c>
      <c r="M213" s="4">
        <v>3</v>
      </c>
      <c r="N213" s="4" t="s">
        <v>3</v>
      </c>
      <c r="O213" s="4">
        <v>0</v>
      </c>
      <c r="P213" s="4"/>
    </row>
    <row r="214" spans="1:200" x14ac:dyDescent="0.2">
      <c r="A214" s="4">
        <v>50</v>
      </c>
      <c r="B214" s="4">
        <v>0</v>
      </c>
      <c r="C214" s="4">
        <v>0</v>
      </c>
      <c r="D214" s="4">
        <v>1</v>
      </c>
      <c r="E214" s="4">
        <v>224</v>
      </c>
      <c r="F214" s="4">
        <f>ROUND(Source!AR195,O214)</f>
        <v>887940</v>
      </c>
      <c r="G214" s="4" t="s">
        <v>106</v>
      </c>
      <c r="H214" s="4" t="s">
        <v>107</v>
      </c>
      <c r="I214" s="4"/>
      <c r="J214" s="4"/>
      <c r="K214" s="4">
        <v>224</v>
      </c>
      <c r="L214" s="4">
        <v>18</v>
      </c>
      <c r="M214" s="4">
        <v>3</v>
      </c>
      <c r="N214" s="4" t="s">
        <v>3</v>
      </c>
      <c r="O214" s="4">
        <v>0</v>
      </c>
      <c r="P214" s="4"/>
    </row>
    <row r="216" spans="1:200" x14ac:dyDescent="0.2">
      <c r="A216" s="1">
        <v>5</v>
      </c>
      <c r="B216" s="1">
        <v>1</v>
      </c>
      <c r="C216" s="1"/>
      <c r="D216" s="1">
        <f>ROW(A228)</f>
        <v>228</v>
      </c>
      <c r="E216" s="1"/>
      <c r="F216" s="1" t="s">
        <v>30</v>
      </c>
      <c r="G216" s="1" t="s">
        <v>371</v>
      </c>
      <c r="H216" s="1" t="s">
        <v>3</v>
      </c>
      <c r="I216" s="1">
        <v>0</v>
      </c>
      <c r="J216" s="1"/>
      <c r="K216" s="1"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 t="s">
        <v>3</v>
      </c>
      <c r="V216" s="1">
        <v>0</v>
      </c>
      <c r="W216" s="1"/>
      <c r="X216" s="1"/>
      <c r="Y216" s="1"/>
      <c r="Z216" s="1"/>
      <c r="AA216" s="1"/>
      <c r="AB216" s="1" t="s">
        <v>3</v>
      </c>
      <c r="AC216" s="1" t="s">
        <v>3</v>
      </c>
      <c r="AD216" s="1" t="s">
        <v>3</v>
      </c>
      <c r="AE216" s="1" t="s">
        <v>3</v>
      </c>
      <c r="AF216" s="1" t="s">
        <v>3</v>
      </c>
      <c r="AG216" s="1" t="s">
        <v>3</v>
      </c>
      <c r="AH216" s="1"/>
      <c r="AI216" s="1"/>
      <c r="AJ216" s="1"/>
      <c r="AK216" s="1"/>
      <c r="AL216" s="1"/>
      <c r="AM216" s="1"/>
      <c r="AN216" s="1"/>
      <c r="AO216" s="1"/>
      <c r="AP216" s="1" t="s">
        <v>3</v>
      </c>
      <c r="AQ216" s="1" t="s">
        <v>3</v>
      </c>
      <c r="AR216" s="1" t="s">
        <v>3</v>
      </c>
      <c r="AS216" s="1"/>
      <c r="AT216" s="1"/>
      <c r="AU216" s="1"/>
      <c r="AV216" s="1"/>
      <c r="AW216" s="1"/>
      <c r="AX216" s="1"/>
      <c r="AY216" s="1"/>
      <c r="AZ216" s="1" t="s">
        <v>3</v>
      </c>
      <c r="BA216" s="1"/>
      <c r="BB216" s="1" t="s">
        <v>3</v>
      </c>
      <c r="BC216" s="1" t="s">
        <v>3</v>
      </c>
      <c r="BD216" s="1" t="s">
        <v>3</v>
      </c>
      <c r="BE216" s="1" t="s">
        <v>3</v>
      </c>
      <c r="BF216" s="1" t="s">
        <v>3</v>
      </c>
      <c r="BG216" s="1" t="s">
        <v>3</v>
      </c>
      <c r="BH216" s="1" t="s">
        <v>3</v>
      </c>
      <c r="BI216" s="1" t="s">
        <v>3</v>
      </c>
      <c r="BJ216" s="1" t="s">
        <v>3</v>
      </c>
      <c r="BK216" s="1" t="s">
        <v>3</v>
      </c>
      <c r="BL216" s="1" t="s">
        <v>3</v>
      </c>
      <c r="BM216" s="1" t="s">
        <v>3</v>
      </c>
      <c r="BN216" s="1" t="s">
        <v>3</v>
      </c>
      <c r="BO216" s="1" t="s">
        <v>3</v>
      </c>
      <c r="BP216" s="1" t="s">
        <v>3</v>
      </c>
      <c r="BQ216" s="1"/>
      <c r="BR216" s="1"/>
      <c r="BS216" s="1"/>
      <c r="BT216" s="1"/>
      <c r="BU216" s="1"/>
      <c r="BV216" s="1"/>
      <c r="BW216" s="1"/>
      <c r="BX216" s="1">
        <v>0</v>
      </c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>
        <v>0</v>
      </c>
    </row>
    <row r="218" spans="1:200" x14ac:dyDescent="0.2">
      <c r="A218" s="2">
        <v>52</v>
      </c>
      <c r="B218" s="2">
        <f t="shared" ref="B218:G218" si="191">B228</f>
        <v>1</v>
      </c>
      <c r="C218" s="2">
        <f t="shared" si="191"/>
        <v>5</v>
      </c>
      <c r="D218" s="2">
        <f t="shared" si="191"/>
        <v>216</v>
      </c>
      <c r="E218" s="2">
        <f t="shared" si="191"/>
        <v>0</v>
      </c>
      <c r="F218" s="2" t="str">
        <f t="shared" si="191"/>
        <v>Новый подраздел</v>
      </c>
      <c r="G218" s="2" t="str">
        <f t="shared" si="191"/>
        <v>Материалы, не учтенные ценником</v>
      </c>
      <c r="H218" s="2"/>
      <c r="I218" s="2"/>
      <c r="J218" s="2"/>
      <c r="K218" s="2"/>
      <c r="L218" s="2"/>
      <c r="M218" s="2"/>
      <c r="N218" s="2"/>
      <c r="O218" s="2">
        <f t="shared" ref="O218:AT218" si="192">O228</f>
        <v>80141</v>
      </c>
      <c r="P218" s="2">
        <f t="shared" si="192"/>
        <v>80141</v>
      </c>
      <c r="Q218" s="2">
        <f t="shared" si="192"/>
        <v>0</v>
      </c>
      <c r="R218" s="2">
        <f t="shared" si="192"/>
        <v>0</v>
      </c>
      <c r="S218" s="2">
        <f t="shared" si="192"/>
        <v>0</v>
      </c>
      <c r="T218" s="2">
        <f t="shared" si="192"/>
        <v>0</v>
      </c>
      <c r="U218" s="2">
        <f t="shared" si="192"/>
        <v>0</v>
      </c>
      <c r="V218" s="2">
        <f t="shared" si="192"/>
        <v>0</v>
      </c>
      <c r="W218" s="2">
        <f t="shared" si="192"/>
        <v>0</v>
      </c>
      <c r="X218" s="2">
        <f t="shared" si="192"/>
        <v>0</v>
      </c>
      <c r="Y218" s="2">
        <f t="shared" si="192"/>
        <v>0</v>
      </c>
      <c r="Z218" s="2">
        <f t="shared" si="192"/>
        <v>0</v>
      </c>
      <c r="AA218" s="2">
        <f t="shared" si="192"/>
        <v>0</v>
      </c>
      <c r="AB218" s="2">
        <f t="shared" si="192"/>
        <v>80141</v>
      </c>
      <c r="AC218" s="2">
        <f t="shared" si="192"/>
        <v>80141</v>
      </c>
      <c r="AD218" s="2">
        <f t="shared" si="192"/>
        <v>0</v>
      </c>
      <c r="AE218" s="2">
        <f t="shared" si="192"/>
        <v>0</v>
      </c>
      <c r="AF218" s="2">
        <f t="shared" si="192"/>
        <v>0</v>
      </c>
      <c r="AG218" s="2">
        <f t="shared" si="192"/>
        <v>0</v>
      </c>
      <c r="AH218" s="2">
        <f t="shared" si="192"/>
        <v>0</v>
      </c>
      <c r="AI218" s="2">
        <f t="shared" si="192"/>
        <v>0</v>
      </c>
      <c r="AJ218" s="2">
        <f t="shared" si="192"/>
        <v>0</v>
      </c>
      <c r="AK218" s="2">
        <f t="shared" si="192"/>
        <v>0</v>
      </c>
      <c r="AL218" s="2">
        <f t="shared" si="192"/>
        <v>0</v>
      </c>
      <c r="AM218" s="2">
        <f t="shared" si="192"/>
        <v>0</v>
      </c>
      <c r="AN218" s="2">
        <f t="shared" si="192"/>
        <v>0</v>
      </c>
      <c r="AO218" s="2">
        <f t="shared" si="192"/>
        <v>0</v>
      </c>
      <c r="AP218" s="2">
        <f t="shared" si="192"/>
        <v>0</v>
      </c>
      <c r="AQ218" s="2">
        <f t="shared" si="192"/>
        <v>0</v>
      </c>
      <c r="AR218" s="2">
        <f t="shared" si="192"/>
        <v>80141</v>
      </c>
      <c r="AS218" s="2">
        <f t="shared" si="192"/>
        <v>0</v>
      </c>
      <c r="AT218" s="2">
        <f t="shared" si="192"/>
        <v>80141</v>
      </c>
      <c r="AU218" s="2">
        <f t="shared" ref="AU218:BZ218" si="193">AU228</f>
        <v>0</v>
      </c>
      <c r="AV218" s="2">
        <f t="shared" si="193"/>
        <v>0</v>
      </c>
      <c r="AW218" s="2">
        <f t="shared" si="193"/>
        <v>0</v>
      </c>
      <c r="AX218" s="2">
        <f t="shared" si="193"/>
        <v>0</v>
      </c>
      <c r="AY218" s="2">
        <f t="shared" si="193"/>
        <v>0</v>
      </c>
      <c r="AZ218" s="2">
        <f t="shared" si="193"/>
        <v>0</v>
      </c>
      <c r="BA218" s="2">
        <f t="shared" si="193"/>
        <v>0</v>
      </c>
      <c r="BB218" s="2">
        <f t="shared" si="193"/>
        <v>0</v>
      </c>
      <c r="BC218" s="2">
        <f t="shared" si="193"/>
        <v>0</v>
      </c>
      <c r="BD218" s="2">
        <f t="shared" si="193"/>
        <v>0</v>
      </c>
      <c r="BE218" s="2">
        <f t="shared" si="193"/>
        <v>80141</v>
      </c>
      <c r="BF218" s="2">
        <f t="shared" si="193"/>
        <v>0</v>
      </c>
      <c r="BG218" s="2">
        <f t="shared" si="193"/>
        <v>80141</v>
      </c>
      <c r="BH218" s="2">
        <f t="shared" si="193"/>
        <v>0</v>
      </c>
      <c r="BI218" s="2">
        <f t="shared" si="193"/>
        <v>0</v>
      </c>
      <c r="BJ218" s="2">
        <f t="shared" si="193"/>
        <v>0</v>
      </c>
      <c r="BK218" s="2">
        <f t="shared" si="193"/>
        <v>0</v>
      </c>
      <c r="BL218" s="2">
        <f t="shared" si="193"/>
        <v>0</v>
      </c>
      <c r="BM218" s="2">
        <f t="shared" si="193"/>
        <v>0</v>
      </c>
      <c r="BN218" s="2">
        <f t="shared" si="193"/>
        <v>0</v>
      </c>
      <c r="BO218" s="3">
        <f t="shared" si="193"/>
        <v>0</v>
      </c>
      <c r="BP218" s="3">
        <f t="shared" si="193"/>
        <v>0</v>
      </c>
      <c r="BQ218" s="3">
        <f t="shared" si="193"/>
        <v>0</v>
      </c>
      <c r="BR218" s="3">
        <f t="shared" si="193"/>
        <v>0</v>
      </c>
      <c r="BS218" s="3">
        <f t="shared" si="193"/>
        <v>0</v>
      </c>
      <c r="BT218" s="3">
        <f t="shared" si="193"/>
        <v>0</v>
      </c>
      <c r="BU218" s="3">
        <f t="shared" si="193"/>
        <v>0</v>
      </c>
      <c r="BV218" s="3">
        <f t="shared" si="193"/>
        <v>0</v>
      </c>
      <c r="BW218" s="3">
        <f t="shared" si="193"/>
        <v>0</v>
      </c>
      <c r="BX218" s="3">
        <f t="shared" si="193"/>
        <v>0</v>
      </c>
      <c r="BY218" s="3">
        <f t="shared" si="193"/>
        <v>0</v>
      </c>
      <c r="BZ218" s="3">
        <f t="shared" si="193"/>
        <v>0</v>
      </c>
      <c r="CA218" s="3">
        <f t="shared" ref="CA218:DF218" si="194">CA228</f>
        <v>0</v>
      </c>
      <c r="CB218" s="3">
        <f t="shared" si="194"/>
        <v>0</v>
      </c>
      <c r="CC218" s="3">
        <f t="shared" si="194"/>
        <v>0</v>
      </c>
      <c r="CD218" s="3">
        <f t="shared" si="194"/>
        <v>0</v>
      </c>
      <c r="CE218" s="3">
        <f t="shared" si="194"/>
        <v>0</v>
      </c>
      <c r="CF218" s="3">
        <f t="shared" si="194"/>
        <v>0</v>
      </c>
      <c r="CG218" s="3">
        <f t="shared" si="194"/>
        <v>0</v>
      </c>
      <c r="CH218" s="3">
        <f t="shared" si="194"/>
        <v>0</v>
      </c>
      <c r="CI218" s="3">
        <f t="shared" si="194"/>
        <v>0</v>
      </c>
      <c r="CJ218" s="3">
        <f t="shared" si="194"/>
        <v>0</v>
      </c>
      <c r="CK218" s="3">
        <f t="shared" si="194"/>
        <v>0</v>
      </c>
      <c r="CL218" s="3">
        <f t="shared" si="194"/>
        <v>0</v>
      </c>
      <c r="CM218" s="3">
        <f t="shared" si="194"/>
        <v>0</v>
      </c>
      <c r="CN218" s="3">
        <f t="shared" si="194"/>
        <v>0</v>
      </c>
      <c r="CO218" s="3">
        <f t="shared" si="194"/>
        <v>0</v>
      </c>
      <c r="CP218" s="3">
        <f t="shared" si="194"/>
        <v>0</v>
      </c>
      <c r="CQ218" s="3">
        <f t="shared" si="194"/>
        <v>0</v>
      </c>
      <c r="CR218" s="3">
        <f t="shared" si="194"/>
        <v>0</v>
      </c>
      <c r="CS218" s="3">
        <f t="shared" si="194"/>
        <v>0</v>
      </c>
      <c r="CT218" s="3">
        <f t="shared" si="194"/>
        <v>0</v>
      </c>
      <c r="CU218" s="3">
        <f t="shared" si="194"/>
        <v>0</v>
      </c>
      <c r="CV218" s="3">
        <f t="shared" si="194"/>
        <v>0</v>
      </c>
      <c r="CW218" s="3">
        <f t="shared" si="194"/>
        <v>0</v>
      </c>
      <c r="CX218" s="3">
        <f t="shared" si="194"/>
        <v>0</v>
      </c>
      <c r="CY218" s="3">
        <f t="shared" si="194"/>
        <v>0</v>
      </c>
      <c r="CZ218" s="3">
        <f t="shared" si="194"/>
        <v>0</v>
      </c>
      <c r="DA218" s="3">
        <f t="shared" si="194"/>
        <v>0</v>
      </c>
      <c r="DB218" s="3">
        <f t="shared" si="194"/>
        <v>0</v>
      </c>
      <c r="DC218" s="3">
        <f t="shared" si="194"/>
        <v>0</v>
      </c>
      <c r="DD218" s="3">
        <f t="shared" si="194"/>
        <v>0</v>
      </c>
      <c r="DE218" s="3">
        <f t="shared" si="194"/>
        <v>0</v>
      </c>
      <c r="DF218" s="3">
        <f t="shared" si="194"/>
        <v>0</v>
      </c>
      <c r="DG218" s="3">
        <f t="shared" ref="DG218:DN218" si="195">DG228</f>
        <v>0</v>
      </c>
      <c r="DH218" s="3">
        <f t="shared" si="195"/>
        <v>0</v>
      </c>
      <c r="DI218" s="3">
        <f t="shared" si="195"/>
        <v>0</v>
      </c>
      <c r="DJ218" s="3">
        <f t="shared" si="195"/>
        <v>0</v>
      </c>
      <c r="DK218" s="3">
        <f t="shared" si="195"/>
        <v>0</v>
      </c>
      <c r="DL218" s="3">
        <f t="shared" si="195"/>
        <v>0</v>
      </c>
      <c r="DM218" s="3">
        <f t="shared" si="195"/>
        <v>0</v>
      </c>
      <c r="DN218" s="3">
        <f t="shared" si="195"/>
        <v>0</v>
      </c>
    </row>
    <row r="220" spans="1:200" x14ac:dyDescent="0.2">
      <c r="A220">
        <v>17</v>
      </c>
      <c r="B220">
        <v>1</v>
      </c>
      <c r="E220" t="s">
        <v>372</v>
      </c>
      <c r="F220" t="s">
        <v>1825</v>
      </c>
      <c r="G220" t="s">
        <v>373</v>
      </c>
      <c r="H220" t="s">
        <v>374</v>
      </c>
      <c r="I220">
        <v>5100</v>
      </c>
      <c r="J220">
        <v>0</v>
      </c>
      <c r="O220">
        <f t="shared" ref="O220:O226" si="196">ROUND(CP220,0)</f>
        <v>30600</v>
      </c>
      <c r="P220">
        <f t="shared" ref="P220:P226" si="197">ROUND(CQ220*I220,0)</f>
        <v>30600</v>
      </c>
      <c r="Q220">
        <f t="shared" ref="Q220:Q226" si="198">ROUND(CR220*I220,0)</f>
        <v>0</v>
      </c>
      <c r="R220">
        <f t="shared" ref="R220:R226" si="199">ROUND(CS220*I220,0)</f>
        <v>0</v>
      </c>
      <c r="S220">
        <f t="shared" ref="S220:S226" si="200">ROUND(CT220*I220,0)</f>
        <v>0</v>
      </c>
      <c r="T220">
        <f t="shared" ref="T220:T226" si="201">ROUND(CU220*I220,0)</f>
        <v>0</v>
      </c>
      <c r="U220">
        <f t="shared" ref="U220:U226" si="202">CV220*I220</f>
        <v>0</v>
      </c>
      <c r="V220">
        <f t="shared" ref="V220:V226" si="203">CW220*I220</f>
        <v>0</v>
      </c>
      <c r="W220">
        <f t="shared" ref="W220:W226" si="204">ROUND(CX220*I220,0)</f>
        <v>0</v>
      </c>
      <c r="X220">
        <f t="shared" ref="X220:Y226" si="205">ROUND(CY220,0)</f>
        <v>0</v>
      </c>
      <c r="Y220">
        <f t="shared" si="205"/>
        <v>0</v>
      </c>
      <c r="AA220">
        <v>23982063</v>
      </c>
      <c r="AB220">
        <f t="shared" ref="AB220:AB226" si="206">ROUND((AC220+AD220+AF220),0)</f>
        <v>6</v>
      </c>
      <c r="AC220">
        <f t="shared" ref="AC220:AC225" si="207">ROUND(((ES220*1.05)),0)</f>
        <v>6</v>
      </c>
      <c r="AD220">
        <f t="shared" ref="AD220:AF226" si="208">ROUND((ET220),0)</f>
        <v>0</v>
      </c>
      <c r="AE220">
        <f t="shared" si="208"/>
        <v>0</v>
      </c>
      <c r="AF220">
        <f t="shared" si="208"/>
        <v>0</v>
      </c>
      <c r="AG220">
        <f t="shared" ref="AG220:AG226" si="209">ROUND((AP220),0)</f>
        <v>0</v>
      </c>
      <c r="AH220">
        <f t="shared" ref="AH220:AI226" si="210">(EW220)</f>
        <v>0</v>
      </c>
      <c r="AI220">
        <f t="shared" si="210"/>
        <v>0</v>
      </c>
      <c r="AJ220">
        <f t="shared" ref="AJ220:AJ226" si="211">ROUND((AS220),0)</f>
        <v>0</v>
      </c>
      <c r="AK220">
        <v>5.24</v>
      </c>
      <c r="AL220">
        <v>5.24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1</v>
      </c>
      <c r="BD220" t="s">
        <v>3</v>
      </c>
      <c r="BE220" t="s">
        <v>3</v>
      </c>
      <c r="BF220" t="s">
        <v>3</v>
      </c>
      <c r="BG220" t="s">
        <v>3</v>
      </c>
      <c r="BH220">
        <v>3</v>
      </c>
      <c r="BI220">
        <v>2</v>
      </c>
      <c r="BJ220" t="s">
        <v>3</v>
      </c>
      <c r="BM220">
        <v>1100</v>
      </c>
      <c r="BN220">
        <v>0</v>
      </c>
      <c r="BO220" t="s">
        <v>3</v>
      </c>
      <c r="BP220">
        <v>0</v>
      </c>
      <c r="BQ220">
        <v>8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0</v>
      </c>
      <c r="CA220">
        <v>0</v>
      </c>
      <c r="CF220">
        <v>0</v>
      </c>
      <c r="CG220">
        <v>0</v>
      </c>
      <c r="CM220">
        <v>0</v>
      </c>
      <c r="CN220" t="s">
        <v>375</v>
      </c>
      <c r="CO220">
        <v>0</v>
      </c>
      <c r="CP220">
        <f t="shared" ref="CP220:CP226" si="212">(P220+Q220+S220)</f>
        <v>30600</v>
      </c>
      <c r="CQ220">
        <f t="shared" ref="CQ220:CQ226" si="213">AC220*BC220</f>
        <v>6</v>
      </c>
      <c r="CR220">
        <f t="shared" ref="CR220:CR226" si="214">AD220*BB220</f>
        <v>0</v>
      </c>
      <c r="CS220">
        <f t="shared" ref="CS220:CS226" si="215">AE220*BS220</f>
        <v>0</v>
      </c>
      <c r="CT220">
        <f t="shared" ref="CT220:CT226" si="216">AF220*BA220</f>
        <v>0</v>
      </c>
      <c r="CU220">
        <f t="shared" ref="CU220:CX226" si="217">AG220</f>
        <v>0</v>
      </c>
      <c r="CV220">
        <f t="shared" si="217"/>
        <v>0</v>
      </c>
      <c r="CW220">
        <f t="shared" si="217"/>
        <v>0</v>
      </c>
      <c r="CX220">
        <f t="shared" si="217"/>
        <v>0</v>
      </c>
      <c r="CY220">
        <f t="shared" ref="CY220:CY226" si="218">(((S220+R220)*AT220)/100)</f>
        <v>0</v>
      </c>
      <c r="CZ220">
        <f t="shared" ref="CZ220:CZ226" si="219">(((S220+R220)*AU220)/100)</f>
        <v>0</v>
      </c>
      <c r="DC220" t="s">
        <v>3</v>
      </c>
      <c r="DD220" t="s">
        <v>376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1003</v>
      </c>
      <c r="DV220" t="s">
        <v>374</v>
      </c>
      <c r="DW220" t="s">
        <v>377</v>
      </c>
      <c r="DX220">
        <v>1</v>
      </c>
      <c r="EE220">
        <v>20573463</v>
      </c>
      <c r="EF220">
        <v>8</v>
      </c>
      <c r="EG220" t="s">
        <v>378</v>
      </c>
      <c r="EH220">
        <v>0</v>
      </c>
      <c r="EI220" t="s">
        <v>3</v>
      </c>
      <c r="EJ220">
        <v>1</v>
      </c>
      <c r="EK220">
        <v>1100</v>
      </c>
      <c r="EL220" t="s">
        <v>379</v>
      </c>
      <c r="EM220" t="s">
        <v>380</v>
      </c>
      <c r="EO220" t="s">
        <v>3</v>
      </c>
      <c r="EQ220">
        <v>768</v>
      </c>
      <c r="ER220">
        <v>0</v>
      </c>
      <c r="ES220">
        <v>5.24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Q220">
        <v>0</v>
      </c>
      <c r="FR220">
        <f t="shared" ref="FR220:FR226" si="220">ROUND(IF(AND(BH220=3,BI220=3),P220,0),0)</f>
        <v>0</v>
      </c>
      <c r="FS220">
        <v>0</v>
      </c>
      <c r="FX220">
        <v>0</v>
      </c>
      <c r="FY220">
        <v>0</v>
      </c>
      <c r="GA220" t="s">
        <v>381</v>
      </c>
      <c r="GG220">
        <v>2</v>
      </c>
      <c r="GH220">
        <v>0</v>
      </c>
      <c r="GI220">
        <v>-2</v>
      </c>
      <c r="GJ220">
        <v>0</v>
      </c>
      <c r="GK220">
        <f>ROUND(R220*(R12)/100,0)</f>
        <v>0</v>
      </c>
      <c r="GL220">
        <f t="shared" ref="GL220:GL226" si="221">ROUND(IF(AND(BH220=3,BI220=3,FS220&lt;&gt;0),P220,0),0)</f>
        <v>0</v>
      </c>
      <c r="GM220">
        <f t="shared" ref="GM220:GM226" si="222">O220+X220+Y220</f>
        <v>30600</v>
      </c>
      <c r="GN220">
        <f t="shared" ref="GN220:GN226" si="223">ROUND(IF(OR(BI220=0,BI220=1),O220+X220+Y220,0),0)</f>
        <v>0</v>
      </c>
      <c r="GO220">
        <f t="shared" ref="GO220:GO226" si="224">ROUND(IF(BI220=2,O220+X220+Y220,0),0)</f>
        <v>30600</v>
      </c>
      <c r="GP220">
        <f t="shared" ref="GP220:GP226" si="225">ROUND(IF(BI220=4,O220+X220+Y220,0),0)</f>
        <v>0</v>
      </c>
      <c r="GR220">
        <v>0</v>
      </c>
    </row>
    <row r="221" spans="1:200" x14ac:dyDescent="0.2">
      <c r="A221">
        <v>17</v>
      </c>
      <c r="B221">
        <v>1</v>
      </c>
      <c r="E221" t="s">
        <v>382</v>
      </c>
      <c r="F221" t="s">
        <v>1820</v>
      </c>
      <c r="G221" t="s">
        <v>383</v>
      </c>
      <c r="H221" t="s">
        <v>384</v>
      </c>
      <c r="I221">
        <v>4</v>
      </c>
      <c r="J221">
        <v>0</v>
      </c>
      <c r="O221">
        <f t="shared" si="196"/>
        <v>10460</v>
      </c>
      <c r="P221">
        <f t="shared" si="197"/>
        <v>10460</v>
      </c>
      <c r="Q221">
        <f t="shared" si="198"/>
        <v>0</v>
      </c>
      <c r="R221">
        <f t="shared" si="199"/>
        <v>0</v>
      </c>
      <c r="S221">
        <f t="shared" si="200"/>
        <v>0</v>
      </c>
      <c r="T221">
        <f t="shared" si="201"/>
        <v>0</v>
      </c>
      <c r="U221">
        <f t="shared" si="202"/>
        <v>0</v>
      </c>
      <c r="V221">
        <f t="shared" si="203"/>
        <v>0</v>
      </c>
      <c r="W221">
        <f t="shared" si="204"/>
        <v>0</v>
      </c>
      <c r="X221">
        <f t="shared" si="205"/>
        <v>0</v>
      </c>
      <c r="Y221">
        <f t="shared" si="205"/>
        <v>0</v>
      </c>
      <c r="AA221">
        <v>23982063</v>
      </c>
      <c r="AB221">
        <f t="shared" si="206"/>
        <v>2615</v>
      </c>
      <c r="AC221">
        <f t="shared" si="207"/>
        <v>2615</v>
      </c>
      <c r="AD221">
        <f t="shared" si="208"/>
        <v>0</v>
      </c>
      <c r="AE221">
        <f t="shared" si="208"/>
        <v>0</v>
      </c>
      <c r="AF221">
        <f t="shared" si="208"/>
        <v>0</v>
      </c>
      <c r="AG221">
        <f t="shared" si="209"/>
        <v>0</v>
      </c>
      <c r="AH221">
        <f t="shared" si="210"/>
        <v>0</v>
      </c>
      <c r="AI221">
        <f t="shared" si="210"/>
        <v>0</v>
      </c>
      <c r="AJ221">
        <f t="shared" si="211"/>
        <v>0</v>
      </c>
      <c r="AK221">
        <v>2490.12</v>
      </c>
      <c r="AL221">
        <v>2490.12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1</v>
      </c>
      <c r="BD221" t="s">
        <v>3</v>
      </c>
      <c r="BE221" t="s">
        <v>3</v>
      </c>
      <c r="BF221" t="s">
        <v>3</v>
      </c>
      <c r="BG221" t="s">
        <v>3</v>
      </c>
      <c r="BH221">
        <v>3</v>
      </c>
      <c r="BI221">
        <v>2</v>
      </c>
      <c r="BJ221" t="s">
        <v>3</v>
      </c>
      <c r="BM221">
        <v>1100</v>
      </c>
      <c r="BN221">
        <v>0</v>
      </c>
      <c r="BO221" t="s">
        <v>3</v>
      </c>
      <c r="BP221">
        <v>0</v>
      </c>
      <c r="BQ221">
        <v>8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0</v>
      </c>
      <c r="CA221">
        <v>0</v>
      </c>
      <c r="CF221">
        <v>0</v>
      </c>
      <c r="CG221">
        <v>0</v>
      </c>
      <c r="CM221">
        <v>0</v>
      </c>
      <c r="CN221" t="s">
        <v>375</v>
      </c>
      <c r="CO221">
        <v>0</v>
      </c>
      <c r="CP221">
        <f t="shared" si="212"/>
        <v>10460</v>
      </c>
      <c r="CQ221">
        <f t="shared" si="213"/>
        <v>2615</v>
      </c>
      <c r="CR221">
        <f t="shared" si="214"/>
        <v>0</v>
      </c>
      <c r="CS221">
        <f t="shared" si="215"/>
        <v>0</v>
      </c>
      <c r="CT221">
        <f t="shared" si="216"/>
        <v>0</v>
      </c>
      <c r="CU221">
        <f t="shared" si="217"/>
        <v>0</v>
      </c>
      <c r="CV221">
        <f t="shared" si="217"/>
        <v>0</v>
      </c>
      <c r="CW221">
        <f t="shared" si="217"/>
        <v>0</v>
      </c>
      <c r="CX221">
        <f t="shared" si="217"/>
        <v>0</v>
      </c>
      <c r="CY221">
        <f t="shared" si="218"/>
        <v>0</v>
      </c>
      <c r="CZ221">
        <f t="shared" si="219"/>
        <v>0</v>
      </c>
      <c r="DC221" t="s">
        <v>3</v>
      </c>
      <c r="DD221" t="s">
        <v>376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701992</v>
      </c>
      <c r="DV221" t="s">
        <v>384</v>
      </c>
      <c r="DW221" t="s">
        <v>384</v>
      </c>
      <c r="DX221">
        <v>1</v>
      </c>
      <c r="EE221">
        <v>20573463</v>
      </c>
      <c r="EF221">
        <v>8</v>
      </c>
      <c r="EG221" t="s">
        <v>378</v>
      </c>
      <c r="EH221">
        <v>0</v>
      </c>
      <c r="EI221" t="s">
        <v>3</v>
      </c>
      <c r="EJ221">
        <v>1</v>
      </c>
      <c r="EK221">
        <v>1100</v>
      </c>
      <c r="EL221" t="s">
        <v>379</v>
      </c>
      <c r="EM221" t="s">
        <v>380</v>
      </c>
      <c r="EO221" t="s">
        <v>3</v>
      </c>
      <c r="EQ221">
        <v>256</v>
      </c>
      <c r="ER221">
        <v>0</v>
      </c>
      <c r="ES221">
        <v>2490.12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Q221">
        <v>0</v>
      </c>
      <c r="FR221">
        <f t="shared" si="220"/>
        <v>0</v>
      </c>
      <c r="FS221">
        <v>0</v>
      </c>
      <c r="FX221">
        <v>0</v>
      </c>
      <c r="FY221">
        <v>0</v>
      </c>
      <c r="GA221" t="s">
        <v>385</v>
      </c>
      <c r="GG221">
        <v>2</v>
      </c>
      <c r="GH221">
        <v>0</v>
      </c>
      <c r="GI221">
        <v>-2</v>
      </c>
      <c r="GJ221">
        <v>0</v>
      </c>
      <c r="GK221">
        <f>ROUND(R221*(R12)/100,0)</f>
        <v>0</v>
      </c>
      <c r="GL221">
        <f t="shared" si="221"/>
        <v>0</v>
      </c>
      <c r="GM221">
        <f t="shared" si="222"/>
        <v>10460</v>
      </c>
      <c r="GN221">
        <f t="shared" si="223"/>
        <v>0</v>
      </c>
      <c r="GO221">
        <f t="shared" si="224"/>
        <v>10460</v>
      </c>
      <c r="GP221">
        <f t="shared" si="225"/>
        <v>0</v>
      </c>
      <c r="GR221">
        <v>0</v>
      </c>
    </row>
    <row r="222" spans="1:200" x14ac:dyDescent="0.2">
      <c r="A222">
        <v>17</v>
      </c>
      <c r="B222">
        <v>1</v>
      </c>
      <c r="E222" t="s">
        <v>386</v>
      </c>
      <c r="F222" t="s">
        <v>1825</v>
      </c>
      <c r="G222" t="s">
        <v>387</v>
      </c>
      <c r="H222" t="s">
        <v>374</v>
      </c>
      <c r="I222">
        <v>1100</v>
      </c>
      <c r="J222">
        <v>0</v>
      </c>
      <c r="O222">
        <f t="shared" si="196"/>
        <v>6600</v>
      </c>
      <c r="P222">
        <f t="shared" si="197"/>
        <v>6600</v>
      </c>
      <c r="Q222">
        <f t="shared" si="198"/>
        <v>0</v>
      </c>
      <c r="R222">
        <f t="shared" si="199"/>
        <v>0</v>
      </c>
      <c r="S222">
        <f t="shared" si="200"/>
        <v>0</v>
      </c>
      <c r="T222">
        <f t="shared" si="201"/>
        <v>0</v>
      </c>
      <c r="U222">
        <f t="shared" si="202"/>
        <v>0</v>
      </c>
      <c r="V222">
        <f t="shared" si="203"/>
        <v>0</v>
      </c>
      <c r="W222">
        <f t="shared" si="204"/>
        <v>0</v>
      </c>
      <c r="X222">
        <f t="shared" si="205"/>
        <v>0</v>
      </c>
      <c r="Y222">
        <f t="shared" si="205"/>
        <v>0</v>
      </c>
      <c r="AA222">
        <v>23982063</v>
      </c>
      <c r="AB222">
        <f t="shared" si="206"/>
        <v>6</v>
      </c>
      <c r="AC222">
        <f t="shared" si="207"/>
        <v>6</v>
      </c>
      <c r="AD222">
        <f t="shared" si="208"/>
        <v>0</v>
      </c>
      <c r="AE222">
        <f t="shared" si="208"/>
        <v>0</v>
      </c>
      <c r="AF222">
        <f t="shared" si="208"/>
        <v>0</v>
      </c>
      <c r="AG222">
        <f t="shared" si="209"/>
        <v>0</v>
      </c>
      <c r="AH222">
        <f t="shared" si="210"/>
        <v>0</v>
      </c>
      <c r="AI222">
        <f t="shared" si="210"/>
        <v>0</v>
      </c>
      <c r="AJ222">
        <f t="shared" si="211"/>
        <v>0</v>
      </c>
      <c r="AK222">
        <v>5.64</v>
      </c>
      <c r="AL222">
        <v>5.64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2</v>
      </c>
      <c r="BJ222" t="s">
        <v>3</v>
      </c>
      <c r="BM222">
        <v>1100</v>
      </c>
      <c r="BN222">
        <v>0</v>
      </c>
      <c r="BO222" t="s">
        <v>3</v>
      </c>
      <c r="BP222">
        <v>0</v>
      </c>
      <c r="BQ222">
        <v>8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0</v>
      </c>
      <c r="CA222">
        <v>0</v>
      </c>
      <c r="CF222">
        <v>0</v>
      </c>
      <c r="CG222">
        <v>0</v>
      </c>
      <c r="CM222">
        <v>0</v>
      </c>
      <c r="CN222" t="s">
        <v>375</v>
      </c>
      <c r="CO222">
        <v>0</v>
      </c>
      <c r="CP222">
        <f t="shared" si="212"/>
        <v>6600</v>
      </c>
      <c r="CQ222">
        <f t="shared" si="213"/>
        <v>6</v>
      </c>
      <c r="CR222">
        <f t="shared" si="214"/>
        <v>0</v>
      </c>
      <c r="CS222">
        <f t="shared" si="215"/>
        <v>0</v>
      </c>
      <c r="CT222">
        <f t="shared" si="216"/>
        <v>0</v>
      </c>
      <c r="CU222">
        <f t="shared" si="217"/>
        <v>0</v>
      </c>
      <c r="CV222">
        <f t="shared" si="217"/>
        <v>0</v>
      </c>
      <c r="CW222">
        <f t="shared" si="217"/>
        <v>0</v>
      </c>
      <c r="CX222">
        <f t="shared" si="217"/>
        <v>0</v>
      </c>
      <c r="CY222">
        <f t="shared" si="218"/>
        <v>0</v>
      </c>
      <c r="CZ222">
        <f t="shared" si="219"/>
        <v>0</v>
      </c>
      <c r="DC222" t="s">
        <v>3</v>
      </c>
      <c r="DD222" t="s">
        <v>376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1003</v>
      </c>
      <c r="DV222" t="s">
        <v>374</v>
      </c>
      <c r="DW222" t="s">
        <v>377</v>
      </c>
      <c r="DX222">
        <v>1</v>
      </c>
      <c r="EE222">
        <v>20573463</v>
      </c>
      <c r="EF222">
        <v>8</v>
      </c>
      <c r="EG222" t="s">
        <v>378</v>
      </c>
      <c r="EH222">
        <v>0</v>
      </c>
      <c r="EI222" t="s">
        <v>3</v>
      </c>
      <c r="EJ222">
        <v>1</v>
      </c>
      <c r="EK222">
        <v>1100</v>
      </c>
      <c r="EL222" t="s">
        <v>379</v>
      </c>
      <c r="EM222" t="s">
        <v>380</v>
      </c>
      <c r="EO222" t="s">
        <v>3</v>
      </c>
      <c r="EQ222">
        <v>768</v>
      </c>
      <c r="ER222">
        <v>0</v>
      </c>
      <c r="ES222">
        <v>5.64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Q222">
        <v>0</v>
      </c>
      <c r="FR222">
        <f t="shared" si="220"/>
        <v>0</v>
      </c>
      <c r="FS222">
        <v>0</v>
      </c>
      <c r="FX222">
        <v>0</v>
      </c>
      <c r="FY222">
        <v>0</v>
      </c>
      <c r="GA222" t="s">
        <v>388</v>
      </c>
      <c r="GG222">
        <v>2</v>
      </c>
      <c r="GH222">
        <v>0</v>
      </c>
      <c r="GI222">
        <v>-2</v>
      </c>
      <c r="GJ222">
        <v>0</v>
      </c>
      <c r="GK222">
        <f>ROUND(R222*(R12)/100,0)</f>
        <v>0</v>
      </c>
      <c r="GL222">
        <f t="shared" si="221"/>
        <v>0</v>
      </c>
      <c r="GM222">
        <f t="shared" si="222"/>
        <v>6600</v>
      </c>
      <c r="GN222">
        <f t="shared" si="223"/>
        <v>0</v>
      </c>
      <c r="GO222">
        <f t="shared" si="224"/>
        <v>6600</v>
      </c>
      <c r="GP222">
        <f t="shared" si="225"/>
        <v>0</v>
      </c>
      <c r="GR222">
        <v>0</v>
      </c>
    </row>
    <row r="223" spans="1:200" x14ac:dyDescent="0.2">
      <c r="A223">
        <v>17</v>
      </c>
      <c r="B223">
        <v>1</v>
      </c>
      <c r="E223" t="s">
        <v>389</v>
      </c>
      <c r="F223" t="s">
        <v>1827</v>
      </c>
      <c r="G223" t="s">
        <v>390</v>
      </c>
      <c r="H223" t="s">
        <v>374</v>
      </c>
      <c r="I223">
        <v>1700</v>
      </c>
      <c r="J223">
        <v>0</v>
      </c>
      <c r="O223">
        <f t="shared" si="196"/>
        <v>15300</v>
      </c>
      <c r="P223">
        <f t="shared" si="197"/>
        <v>15300</v>
      </c>
      <c r="Q223">
        <f t="shared" si="198"/>
        <v>0</v>
      </c>
      <c r="R223">
        <f t="shared" si="199"/>
        <v>0</v>
      </c>
      <c r="S223">
        <f t="shared" si="200"/>
        <v>0</v>
      </c>
      <c r="T223">
        <f t="shared" si="201"/>
        <v>0</v>
      </c>
      <c r="U223">
        <f t="shared" si="202"/>
        <v>0</v>
      </c>
      <c r="V223">
        <f t="shared" si="203"/>
        <v>0</v>
      </c>
      <c r="W223">
        <f t="shared" si="204"/>
        <v>0</v>
      </c>
      <c r="X223">
        <f t="shared" si="205"/>
        <v>0</v>
      </c>
      <c r="Y223">
        <f t="shared" si="205"/>
        <v>0</v>
      </c>
      <c r="AA223">
        <v>23982063</v>
      </c>
      <c r="AB223">
        <f t="shared" si="206"/>
        <v>9</v>
      </c>
      <c r="AC223">
        <f t="shared" si="207"/>
        <v>9</v>
      </c>
      <c r="AD223">
        <f t="shared" si="208"/>
        <v>0</v>
      </c>
      <c r="AE223">
        <f t="shared" si="208"/>
        <v>0</v>
      </c>
      <c r="AF223">
        <f t="shared" si="208"/>
        <v>0</v>
      </c>
      <c r="AG223">
        <f t="shared" si="209"/>
        <v>0</v>
      </c>
      <c r="AH223">
        <f t="shared" si="210"/>
        <v>0</v>
      </c>
      <c r="AI223">
        <f t="shared" si="210"/>
        <v>0</v>
      </c>
      <c r="AJ223">
        <f t="shared" si="211"/>
        <v>0</v>
      </c>
      <c r="AK223">
        <v>8.4</v>
      </c>
      <c r="AL223">
        <v>8.4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  <c r="AZ223">
        <v>1</v>
      </c>
      <c r="BA223">
        <v>1</v>
      </c>
      <c r="BB223">
        <v>1</v>
      </c>
      <c r="BC223">
        <v>1</v>
      </c>
      <c r="BD223" t="s">
        <v>3</v>
      </c>
      <c r="BE223" t="s">
        <v>3</v>
      </c>
      <c r="BF223" t="s">
        <v>3</v>
      </c>
      <c r="BG223" t="s">
        <v>3</v>
      </c>
      <c r="BH223">
        <v>3</v>
      </c>
      <c r="BI223">
        <v>2</v>
      </c>
      <c r="BJ223" t="s">
        <v>3</v>
      </c>
      <c r="BM223">
        <v>1100</v>
      </c>
      <c r="BN223">
        <v>0</v>
      </c>
      <c r="BO223" t="s">
        <v>3</v>
      </c>
      <c r="BP223">
        <v>0</v>
      </c>
      <c r="BQ223">
        <v>8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0</v>
      </c>
      <c r="CA223">
        <v>0</v>
      </c>
      <c r="CF223">
        <v>0</v>
      </c>
      <c r="CG223">
        <v>0</v>
      </c>
      <c r="CM223">
        <v>0</v>
      </c>
      <c r="CN223" t="s">
        <v>375</v>
      </c>
      <c r="CO223">
        <v>0</v>
      </c>
      <c r="CP223">
        <f t="shared" si="212"/>
        <v>15300</v>
      </c>
      <c r="CQ223">
        <f t="shared" si="213"/>
        <v>9</v>
      </c>
      <c r="CR223">
        <f t="shared" si="214"/>
        <v>0</v>
      </c>
      <c r="CS223">
        <f t="shared" si="215"/>
        <v>0</v>
      </c>
      <c r="CT223">
        <f t="shared" si="216"/>
        <v>0</v>
      </c>
      <c r="CU223">
        <f t="shared" si="217"/>
        <v>0</v>
      </c>
      <c r="CV223">
        <f t="shared" si="217"/>
        <v>0</v>
      </c>
      <c r="CW223">
        <f t="shared" si="217"/>
        <v>0</v>
      </c>
      <c r="CX223">
        <f t="shared" si="217"/>
        <v>0</v>
      </c>
      <c r="CY223">
        <f t="shared" si="218"/>
        <v>0</v>
      </c>
      <c r="CZ223">
        <f t="shared" si="219"/>
        <v>0</v>
      </c>
      <c r="DC223" t="s">
        <v>3</v>
      </c>
      <c r="DD223" t="s">
        <v>391</v>
      </c>
      <c r="DE223" t="s">
        <v>3</v>
      </c>
      <c r="DF223" t="s">
        <v>3</v>
      </c>
      <c r="DG223" t="s">
        <v>3</v>
      </c>
      <c r="DH223" t="s">
        <v>3</v>
      </c>
      <c r="DI223" t="s">
        <v>3</v>
      </c>
      <c r="DJ223" t="s">
        <v>3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1003</v>
      </c>
      <c r="DV223" t="s">
        <v>374</v>
      </c>
      <c r="DW223" t="s">
        <v>392</v>
      </c>
      <c r="DX223">
        <v>1</v>
      </c>
      <c r="EE223">
        <v>20573463</v>
      </c>
      <c r="EF223">
        <v>8</v>
      </c>
      <c r="EG223" t="s">
        <v>378</v>
      </c>
      <c r="EH223">
        <v>0</v>
      </c>
      <c r="EI223" t="s">
        <v>3</v>
      </c>
      <c r="EJ223">
        <v>1</v>
      </c>
      <c r="EK223">
        <v>1100</v>
      </c>
      <c r="EL223" t="s">
        <v>379</v>
      </c>
      <c r="EM223" t="s">
        <v>380</v>
      </c>
      <c r="EO223" t="s">
        <v>3</v>
      </c>
      <c r="EQ223">
        <v>768</v>
      </c>
      <c r="ER223">
        <v>0</v>
      </c>
      <c r="ES223">
        <v>8.4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Q223">
        <v>0</v>
      </c>
      <c r="FR223">
        <f t="shared" si="220"/>
        <v>0</v>
      </c>
      <c r="FS223">
        <v>0</v>
      </c>
      <c r="FX223">
        <v>0</v>
      </c>
      <c r="FY223">
        <v>0</v>
      </c>
      <c r="GA223" t="s">
        <v>393</v>
      </c>
      <c r="GG223">
        <v>2</v>
      </c>
      <c r="GH223">
        <v>0</v>
      </c>
      <c r="GI223">
        <v>-2</v>
      </c>
      <c r="GJ223">
        <v>0</v>
      </c>
      <c r="GK223">
        <f>ROUND(R223*(R12)/100,0)</f>
        <v>0</v>
      </c>
      <c r="GL223">
        <f t="shared" si="221"/>
        <v>0</v>
      </c>
      <c r="GM223">
        <f t="shared" si="222"/>
        <v>15300</v>
      </c>
      <c r="GN223">
        <f t="shared" si="223"/>
        <v>0</v>
      </c>
      <c r="GO223">
        <f t="shared" si="224"/>
        <v>15300</v>
      </c>
      <c r="GP223">
        <f t="shared" si="225"/>
        <v>0</v>
      </c>
      <c r="GR223">
        <v>0</v>
      </c>
    </row>
    <row r="224" spans="1:200" x14ac:dyDescent="0.2">
      <c r="A224">
        <v>17</v>
      </c>
      <c r="B224">
        <v>1</v>
      </c>
      <c r="E224" t="s">
        <v>394</v>
      </c>
      <c r="F224" t="s">
        <v>1828</v>
      </c>
      <c r="G224" t="s">
        <v>395</v>
      </c>
      <c r="H224" t="s">
        <v>396</v>
      </c>
      <c r="I224">
        <v>1700</v>
      </c>
      <c r="J224">
        <v>0</v>
      </c>
      <c r="O224">
        <f t="shared" si="196"/>
        <v>17000</v>
      </c>
      <c r="P224">
        <f t="shared" si="197"/>
        <v>17000</v>
      </c>
      <c r="Q224">
        <f t="shared" si="198"/>
        <v>0</v>
      </c>
      <c r="R224">
        <f t="shared" si="199"/>
        <v>0</v>
      </c>
      <c r="S224">
        <f t="shared" si="200"/>
        <v>0</v>
      </c>
      <c r="T224">
        <f t="shared" si="201"/>
        <v>0</v>
      </c>
      <c r="U224">
        <f t="shared" si="202"/>
        <v>0</v>
      </c>
      <c r="V224">
        <f t="shared" si="203"/>
        <v>0</v>
      </c>
      <c r="W224">
        <f t="shared" si="204"/>
        <v>0</v>
      </c>
      <c r="X224">
        <f t="shared" si="205"/>
        <v>0</v>
      </c>
      <c r="Y224">
        <f t="shared" si="205"/>
        <v>0</v>
      </c>
      <c r="AA224">
        <v>23982063</v>
      </c>
      <c r="AB224">
        <f t="shared" si="206"/>
        <v>10</v>
      </c>
      <c r="AC224">
        <f t="shared" si="207"/>
        <v>10</v>
      </c>
      <c r="AD224">
        <f t="shared" si="208"/>
        <v>0</v>
      </c>
      <c r="AE224">
        <f t="shared" si="208"/>
        <v>0</v>
      </c>
      <c r="AF224">
        <f t="shared" si="208"/>
        <v>0</v>
      </c>
      <c r="AG224">
        <f t="shared" si="209"/>
        <v>0</v>
      </c>
      <c r="AH224">
        <f t="shared" si="210"/>
        <v>0</v>
      </c>
      <c r="AI224">
        <f t="shared" si="210"/>
        <v>0</v>
      </c>
      <c r="AJ224">
        <f t="shared" si="211"/>
        <v>0</v>
      </c>
      <c r="AK224">
        <v>9.5299999999999994</v>
      </c>
      <c r="AL224">
        <v>9.5299999999999994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1</v>
      </c>
      <c r="AZ224">
        <v>1</v>
      </c>
      <c r="BA224">
        <v>1</v>
      </c>
      <c r="BB224">
        <v>1</v>
      </c>
      <c r="BC224">
        <v>1</v>
      </c>
      <c r="BD224" t="s">
        <v>3</v>
      </c>
      <c r="BE224" t="s">
        <v>3</v>
      </c>
      <c r="BF224" t="s">
        <v>3</v>
      </c>
      <c r="BG224" t="s">
        <v>3</v>
      </c>
      <c r="BH224">
        <v>3</v>
      </c>
      <c r="BI224">
        <v>2</v>
      </c>
      <c r="BJ224" t="s">
        <v>3</v>
      </c>
      <c r="BM224">
        <v>1100</v>
      </c>
      <c r="BN224">
        <v>0</v>
      </c>
      <c r="BO224" t="s">
        <v>3</v>
      </c>
      <c r="BP224">
        <v>0</v>
      </c>
      <c r="BQ224">
        <v>8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 t="s">
        <v>3</v>
      </c>
      <c r="BZ224">
        <v>0</v>
      </c>
      <c r="CA224">
        <v>0</v>
      </c>
      <c r="CF224">
        <v>0</v>
      </c>
      <c r="CG224">
        <v>0</v>
      </c>
      <c r="CM224">
        <v>0</v>
      </c>
      <c r="CN224" t="s">
        <v>375</v>
      </c>
      <c r="CO224">
        <v>0</v>
      </c>
      <c r="CP224">
        <f t="shared" si="212"/>
        <v>17000</v>
      </c>
      <c r="CQ224">
        <f t="shared" si="213"/>
        <v>10</v>
      </c>
      <c r="CR224">
        <f t="shared" si="214"/>
        <v>0</v>
      </c>
      <c r="CS224">
        <f t="shared" si="215"/>
        <v>0</v>
      </c>
      <c r="CT224">
        <f t="shared" si="216"/>
        <v>0</v>
      </c>
      <c r="CU224">
        <f t="shared" si="217"/>
        <v>0</v>
      </c>
      <c r="CV224">
        <f t="shared" si="217"/>
        <v>0</v>
      </c>
      <c r="CW224">
        <f t="shared" si="217"/>
        <v>0</v>
      </c>
      <c r="CX224">
        <f t="shared" si="217"/>
        <v>0</v>
      </c>
      <c r="CY224">
        <f t="shared" si="218"/>
        <v>0</v>
      </c>
      <c r="CZ224">
        <f t="shared" si="219"/>
        <v>0</v>
      </c>
      <c r="DC224" t="s">
        <v>3</v>
      </c>
      <c r="DD224" t="s">
        <v>391</v>
      </c>
      <c r="DE224" t="s">
        <v>3</v>
      </c>
      <c r="DF224" t="s">
        <v>3</v>
      </c>
      <c r="DG224" t="s">
        <v>3</v>
      </c>
      <c r="DH224" t="s">
        <v>3</v>
      </c>
      <c r="DI224" t="s">
        <v>3</v>
      </c>
      <c r="DJ224" t="s">
        <v>3</v>
      </c>
      <c r="DK224" t="s">
        <v>3</v>
      </c>
      <c r="DL224" t="s">
        <v>3</v>
      </c>
      <c r="DM224" t="s">
        <v>3</v>
      </c>
      <c r="DN224">
        <v>0</v>
      </c>
      <c r="DO224">
        <v>0</v>
      </c>
      <c r="DP224">
        <v>1</v>
      </c>
      <c r="DQ224">
        <v>1</v>
      </c>
      <c r="DU224">
        <v>1010</v>
      </c>
      <c r="DV224" t="s">
        <v>396</v>
      </c>
      <c r="DW224" t="s">
        <v>397</v>
      </c>
      <c r="DX224">
        <v>1</v>
      </c>
      <c r="EE224">
        <v>20573463</v>
      </c>
      <c r="EF224">
        <v>8</v>
      </c>
      <c r="EG224" t="s">
        <v>378</v>
      </c>
      <c r="EH224">
        <v>0</v>
      </c>
      <c r="EI224" t="s">
        <v>3</v>
      </c>
      <c r="EJ224">
        <v>1</v>
      </c>
      <c r="EK224">
        <v>1100</v>
      </c>
      <c r="EL224" t="s">
        <v>379</v>
      </c>
      <c r="EM224" t="s">
        <v>380</v>
      </c>
      <c r="EO224" t="s">
        <v>3</v>
      </c>
      <c r="EQ224">
        <v>768</v>
      </c>
      <c r="ER224">
        <v>0</v>
      </c>
      <c r="ES224">
        <v>9.5299999999999994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Q224">
        <v>0</v>
      </c>
      <c r="FR224">
        <f t="shared" si="220"/>
        <v>0</v>
      </c>
      <c r="FS224">
        <v>0</v>
      </c>
      <c r="FX224">
        <v>0</v>
      </c>
      <c r="FY224">
        <v>0</v>
      </c>
      <c r="GA224" t="s">
        <v>398</v>
      </c>
      <c r="GG224">
        <v>2</v>
      </c>
      <c r="GH224">
        <v>0</v>
      </c>
      <c r="GI224">
        <v>-2</v>
      </c>
      <c r="GJ224">
        <v>0</v>
      </c>
      <c r="GK224">
        <f>ROUND(R224*(R12)/100,0)</f>
        <v>0</v>
      </c>
      <c r="GL224">
        <f t="shared" si="221"/>
        <v>0</v>
      </c>
      <c r="GM224">
        <f t="shared" si="222"/>
        <v>17000</v>
      </c>
      <c r="GN224">
        <f t="shared" si="223"/>
        <v>0</v>
      </c>
      <c r="GO224">
        <f t="shared" si="224"/>
        <v>17000</v>
      </c>
      <c r="GP224">
        <f t="shared" si="225"/>
        <v>0</v>
      </c>
      <c r="GR224">
        <v>0</v>
      </c>
    </row>
    <row r="225" spans="1:200" x14ac:dyDescent="0.2">
      <c r="A225">
        <v>17</v>
      </c>
      <c r="B225">
        <v>1</v>
      </c>
      <c r="E225" t="s">
        <v>399</v>
      </c>
      <c r="F225" t="s">
        <v>1826</v>
      </c>
      <c r="G225" t="s">
        <v>401</v>
      </c>
      <c r="H225" t="s">
        <v>402</v>
      </c>
      <c r="I225">
        <v>3</v>
      </c>
      <c r="J225">
        <v>0</v>
      </c>
      <c r="O225">
        <f t="shared" si="196"/>
        <v>111</v>
      </c>
      <c r="P225">
        <f t="shared" si="197"/>
        <v>111</v>
      </c>
      <c r="Q225">
        <f t="shared" si="198"/>
        <v>0</v>
      </c>
      <c r="R225">
        <f t="shared" si="199"/>
        <v>0</v>
      </c>
      <c r="S225">
        <f t="shared" si="200"/>
        <v>0</v>
      </c>
      <c r="T225">
        <f t="shared" si="201"/>
        <v>0</v>
      </c>
      <c r="U225">
        <f t="shared" si="202"/>
        <v>0</v>
      </c>
      <c r="V225">
        <f t="shared" si="203"/>
        <v>0</v>
      </c>
      <c r="W225">
        <f t="shared" si="204"/>
        <v>0</v>
      </c>
      <c r="X225">
        <f t="shared" si="205"/>
        <v>0</v>
      </c>
      <c r="Y225">
        <f t="shared" si="205"/>
        <v>0</v>
      </c>
      <c r="AA225">
        <v>23982063</v>
      </c>
      <c r="AB225">
        <f t="shared" si="206"/>
        <v>37</v>
      </c>
      <c r="AC225">
        <f t="shared" si="207"/>
        <v>37</v>
      </c>
      <c r="AD225">
        <f t="shared" si="208"/>
        <v>0</v>
      </c>
      <c r="AE225">
        <f t="shared" si="208"/>
        <v>0</v>
      </c>
      <c r="AF225">
        <f t="shared" si="208"/>
        <v>0</v>
      </c>
      <c r="AG225">
        <f t="shared" si="209"/>
        <v>0</v>
      </c>
      <c r="AH225">
        <f t="shared" si="210"/>
        <v>0</v>
      </c>
      <c r="AI225">
        <f t="shared" si="210"/>
        <v>0</v>
      </c>
      <c r="AJ225">
        <f t="shared" si="211"/>
        <v>0</v>
      </c>
      <c r="AK225">
        <v>35.299999999999997</v>
      </c>
      <c r="AL225">
        <v>35.299999999999997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</v>
      </c>
      <c r="AW225">
        <v>1</v>
      </c>
      <c r="AZ225">
        <v>1</v>
      </c>
      <c r="BA225">
        <v>1</v>
      </c>
      <c r="BB225">
        <v>1</v>
      </c>
      <c r="BC225">
        <v>1</v>
      </c>
      <c r="BD225" t="s">
        <v>3</v>
      </c>
      <c r="BE225" t="s">
        <v>3</v>
      </c>
      <c r="BF225" t="s">
        <v>3</v>
      </c>
      <c r="BG225" t="s">
        <v>3</v>
      </c>
      <c r="BH225">
        <v>3</v>
      </c>
      <c r="BI225">
        <v>2</v>
      </c>
      <c r="BJ225" t="s">
        <v>3</v>
      </c>
      <c r="BM225">
        <v>1100</v>
      </c>
      <c r="BN225">
        <v>0</v>
      </c>
      <c r="BO225" t="s">
        <v>3</v>
      </c>
      <c r="BP225">
        <v>0</v>
      </c>
      <c r="BQ225">
        <v>8</v>
      </c>
      <c r="BS225">
        <v>1</v>
      </c>
      <c r="BT225">
        <v>1</v>
      </c>
      <c r="BU225">
        <v>1</v>
      </c>
      <c r="BV225">
        <v>1</v>
      </c>
      <c r="BW225">
        <v>1</v>
      </c>
      <c r="BX225">
        <v>1</v>
      </c>
      <c r="BY225" t="s">
        <v>3</v>
      </c>
      <c r="BZ225">
        <v>0</v>
      </c>
      <c r="CA225">
        <v>0</v>
      </c>
      <c r="CF225">
        <v>0</v>
      </c>
      <c r="CG225">
        <v>0</v>
      </c>
      <c r="CM225">
        <v>0</v>
      </c>
      <c r="CN225" t="s">
        <v>375</v>
      </c>
      <c r="CO225">
        <v>0</v>
      </c>
      <c r="CP225">
        <f t="shared" si="212"/>
        <v>111</v>
      </c>
      <c r="CQ225">
        <f t="shared" si="213"/>
        <v>37</v>
      </c>
      <c r="CR225">
        <f t="shared" si="214"/>
        <v>0</v>
      </c>
      <c r="CS225">
        <f t="shared" si="215"/>
        <v>0</v>
      </c>
      <c r="CT225">
        <f t="shared" si="216"/>
        <v>0</v>
      </c>
      <c r="CU225">
        <f t="shared" si="217"/>
        <v>0</v>
      </c>
      <c r="CV225">
        <f t="shared" si="217"/>
        <v>0</v>
      </c>
      <c r="CW225">
        <f t="shared" si="217"/>
        <v>0</v>
      </c>
      <c r="CX225">
        <f t="shared" si="217"/>
        <v>0</v>
      </c>
      <c r="CY225">
        <f t="shared" si="218"/>
        <v>0</v>
      </c>
      <c r="CZ225">
        <f t="shared" si="219"/>
        <v>0</v>
      </c>
      <c r="DC225" t="s">
        <v>3</v>
      </c>
      <c r="DD225" t="s">
        <v>391</v>
      </c>
      <c r="DE225" t="s">
        <v>3</v>
      </c>
      <c r="DF225" t="s">
        <v>3</v>
      </c>
      <c r="DG225" t="s">
        <v>3</v>
      </c>
      <c r="DH225" t="s">
        <v>3</v>
      </c>
      <c r="DI225" t="s">
        <v>3</v>
      </c>
      <c r="DJ225" t="s">
        <v>3</v>
      </c>
      <c r="DK225" t="s">
        <v>3</v>
      </c>
      <c r="DL225" t="s">
        <v>3</v>
      </c>
      <c r="DM225" t="s">
        <v>3</v>
      </c>
      <c r="DN225">
        <v>0</v>
      </c>
      <c r="DO225">
        <v>0</v>
      </c>
      <c r="DP225">
        <v>1</v>
      </c>
      <c r="DQ225">
        <v>1</v>
      </c>
      <c r="DU225">
        <v>701992</v>
      </c>
      <c r="DV225" t="s">
        <v>402</v>
      </c>
      <c r="DW225" t="s">
        <v>402</v>
      </c>
      <c r="DX225">
        <v>1</v>
      </c>
      <c r="EE225">
        <v>20573463</v>
      </c>
      <c r="EF225">
        <v>8</v>
      </c>
      <c r="EG225" t="s">
        <v>378</v>
      </c>
      <c r="EH225">
        <v>0</v>
      </c>
      <c r="EI225" t="s">
        <v>3</v>
      </c>
      <c r="EJ225">
        <v>1</v>
      </c>
      <c r="EK225">
        <v>1100</v>
      </c>
      <c r="EL225" t="s">
        <v>379</v>
      </c>
      <c r="EM225" t="s">
        <v>380</v>
      </c>
      <c r="EO225" t="s">
        <v>3</v>
      </c>
      <c r="EQ225">
        <v>768</v>
      </c>
      <c r="ER225">
        <v>0</v>
      </c>
      <c r="ES225">
        <v>35.299999999999997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Q225">
        <v>0</v>
      </c>
      <c r="FR225">
        <f t="shared" si="220"/>
        <v>0</v>
      </c>
      <c r="FS225">
        <v>0</v>
      </c>
      <c r="FX225">
        <v>0</v>
      </c>
      <c r="FY225">
        <v>0</v>
      </c>
      <c r="GA225" t="s">
        <v>403</v>
      </c>
      <c r="GG225">
        <v>2</v>
      </c>
      <c r="GH225">
        <v>0</v>
      </c>
      <c r="GI225">
        <v>-2</v>
      </c>
      <c r="GJ225">
        <v>0</v>
      </c>
      <c r="GK225">
        <f>ROUND(R225*(R12)/100,0)</f>
        <v>0</v>
      </c>
      <c r="GL225">
        <f t="shared" si="221"/>
        <v>0</v>
      </c>
      <c r="GM225">
        <f t="shared" si="222"/>
        <v>111</v>
      </c>
      <c r="GN225">
        <f t="shared" si="223"/>
        <v>0</v>
      </c>
      <c r="GO225">
        <f t="shared" si="224"/>
        <v>111</v>
      </c>
      <c r="GP225">
        <f t="shared" si="225"/>
        <v>0</v>
      </c>
      <c r="GR225">
        <v>0</v>
      </c>
    </row>
    <row r="226" spans="1:200" x14ac:dyDescent="0.2">
      <c r="A226">
        <v>17</v>
      </c>
      <c r="B226">
        <v>1</v>
      </c>
      <c r="E226" t="s">
        <v>404</v>
      </c>
      <c r="F226" t="s">
        <v>1829</v>
      </c>
      <c r="G226" t="s">
        <v>405</v>
      </c>
      <c r="H226" t="s">
        <v>3</v>
      </c>
      <c r="I226">
        <v>14</v>
      </c>
      <c r="J226">
        <v>0</v>
      </c>
      <c r="O226">
        <f t="shared" si="196"/>
        <v>70</v>
      </c>
      <c r="P226">
        <f t="shared" si="197"/>
        <v>70</v>
      </c>
      <c r="Q226">
        <f t="shared" si="198"/>
        <v>0</v>
      </c>
      <c r="R226">
        <f t="shared" si="199"/>
        <v>0</v>
      </c>
      <c r="S226">
        <f t="shared" si="200"/>
        <v>0</v>
      </c>
      <c r="T226">
        <f t="shared" si="201"/>
        <v>0</v>
      </c>
      <c r="U226">
        <f t="shared" si="202"/>
        <v>0</v>
      </c>
      <c r="V226">
        <f t="shared" si="203"/>
        <v>0</v>
      </c>
      <c r="W226">
        <f t="shared" si="204"/>
        <v>0</v>
      </c>
      <c r="X226">
        <f t="shared" si="205"/>
        <v>0</v>
      </c>
      <c r="Y226">
        <f t="shared" si="205"/>
        <v>0</v>
      </c>
      <c r="AA226">
        <v>23982063</v>
      </c>
      <c r="AB226">
        <f t="shared" si="206"/>
        <v>5</v>
      </c>
      <c r="AC226">
        <f>ROUND((ES226),0)</f>
        <v>5</v>
      </c>
      <c r="AD226">
        <f t="shared" si="208"/>
        <v>0</v>
      </c>
      <c r="AE226">
        <f t="shared" si="208"/>
        <v>0</v>
      </c>
      <c r="AF226">
        <f t="shared" si="208"/>
        <v>0</v>
      </c>
      <c r="AG226">
        <f t="shared" si="209"/>
        <v>0</v>
      </c>
      <c r="AH226">
        <f t="shared" si="210"/>
        <v>0</v>
      </c>
      <c r="AI226">
        <f t="shared" si="210"/>
        <v>0</v>
      </c>
      <c r="AJ226">
        <f t="shared" si="211"/>
        <v>0</v>
      </c>
      <c r="AK226">
        <v>5.33</v>
      </c>
      <c r="AL226">
        <v>5.33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1</v>
      </c>
      <c r="AZ226">
        <v>1</v>
      </c>
      <c r="BA226">
        <v>1</v>
      </c>
      <c r="BB226">
        <v>1</v>
      </c>
      <c r="BC226">
        <v>1</v>
      </c>
      <c r="BD226" t="s">
        <v>3</v>
      </c>
      <c r="BE226" t="s">
        <v>3</v>
      </c>
      <c r="BF226" t="s">
        <v>3</v>
      </c>
      <c r="BG226" t="s">
        <v>3</v>
      </c>
      <c r="BH226">
        <v>3</v>
      </c>
      <c r="BI226">
        <v>2</v>
      </c>
      <c r="BJ226" t="s">
        <v>3</v>
      </c>
      <c r="BM226">
        <v>1100</v>
      </c>
      <c r="BN226">
        <v>0</v>
      </c>
      <c r="BO226" t="s">
        <v>3</v>
      </c>
      <c r="BP226">
        <v>0</v>
      </c>
      <c r="BQ226">
        <v>8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 t="s">
        <v>3</v>
      </c>
      <c r="BZ226">
        <v>0</v>
      </c>
      <c r="CA226">
        <v>0</v>
      </c>
      <c r="CF226">
        <v>0</v>
      </c>
      <c r="CG226">
        <v>0</v>
      </c>
      <c r="CM226">
        <v>0</v>
      </c>
      <c r="CN226" t="s">
        <v>375</v>
      </c>
      <c r="CO226">
        <v>0</v>
      </c>
      <c r="CP226">
        <f t="shared" si="212"/>
        <v>70</v>
      </c>
      <c r="CQ226">
        <f t="shared" si="213"/>
        <v>5</v>
      </c>
      <c r="CR226">
        <f t="shared" si="214"/>
        <v>0</v>
      </c>
      <c r="CS226">
        <f t="shared" si="215"/>
        <v>0</v>
      </c>
      <c r="CT226">
        <f t="shared" si="216"/>
        <v>0</v>
      </c>
      <c r="CU226">
        <f t="shared" si="217"/>
        <v>0</v>
      </c>
      <c r="CV226">
        <f t="shared" si="217"/>
        <v>0</v>
      </c>
      <c r="CW226">
        <f t="shared" si="217"/>
        <v>0</v>
      </c>
      <c r="CX226">
        <f t="shared" si="217"/>
        <v>0</v>
      </c>
      <c r="CY226">
        <f t="shared" si="218"/>
        <v>0</v>
      </c>
      <c r="CZ226">
        <f t="shared" si="219"/>
        <v>0</v>
      </c>
      <c r="DC226" t="s">
        <v>3</v>
      </c>
      <c r="DD226" t="s">
        <v>3</v>
      </c>
      <c r="DE226" t="s">
        <v>3</v>
      </c>
      <c r="DF226" t="s">
        <v>3</v>
      </c>
      <c r="DG226" t="s">
        <v>3</v>
      </c>
      <c r="DH226" t="s">
        <v>3</v>
      </c>
      <c r="DI226" t="s">
        <v>3</v>
      </c>
      <c r="DJ226" t="s">
        <v>3</v>
      </c>
      <c r="DK226" t="s">
        <v>3</v>
      </c>
      <c r="DL226" t="s">
        <v>3</v>
      </c>
      <c r="DM226" t="s">
        <v>3</v>
      </c>
      <c r="DN226">
        <v>0</v>
      </c>
      <c r="DO226">
        <v>0</v>
      </c>
      <c r="DP226">
        <v>1</v>
      </c>
      <c r="DQ226">
        <v>1</v>
      </c>
      <c r="EE226">
        <v>20573463</v>
      </c>
      <c r="EF226">
        <v>8</v>
      </c>
      <c r="EG226" t="s">
        <v>378</v>
      </c>
      <c r="EH226">
        <v>0</v>
      </c>
      <c r="EI226" t="s">
        <v>3</v>
      </c>
      <c r="EJ226">
        <v>1</v>
      </c>
      <c r="EK226">
        <v>1100</v>
      </c>
      <c r="EL226" t="s">
        <v>379</v>
      </c>
      <c r="EM226" t="s">
        <v>380</v>
      </c>
      <c r="EO226" t="s">
        <v>3</v>
      </c>
      <c r="EQ226">
        <v>256</v>
      </c>
      <c r="ER226">
        <v>0</v>
      </c>
      <c r="ES226">
        <v>5.33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Q226">
        <v>0</v>
      </c>
      <c r="FR226">
        <f t="shared" si="220"/>
        <v>0</v>
      </c>
      <c r="FS226">
        <v>0</v>
      </c>
      <c r="FX226">
        <v>0</v>
      </c>
      <c r="FY226">
        <v>0</v>
      </c>
      <c r="GA226" t="s">
        <v>406</v>
      </c>
      <c r="GG226">
        <v>2</v>
      </c>
      <c r="GH226">
        <v>0</v>
      </c>
      <c r="GI226">
        <v>-2</v>
      </c>
      <c r="GJ226">
        <v>0</v>
      </c>
      <c r="GK226">
        <f>ROUND(R226*(R12)/100,0)</f>
        <v>0</v>
      </c>
      <c r="GL226">
        <f t="shared" si="221"/>
        <v>0</v>
      </c>
      <c r="GM226">
        <f t="shared" si="222"/>
        <v>70</v>
      </c>
      <c r="GN226">
        <f t="shared" si="223"/>
        <v>0</v>
      </c>
      <c r="GO226">
        <f t="shared" si="224"/>
        <v>70</v>
      </c>
      <c r="GP226">
        <f t="shared" si="225"/>
        <v>0</v>
      </c>
      <c r="GR226">
        <v>0</v>
      </c>
    </row>
    <row r="228" spans="1:200" x14ac:dyDescent="0.2">
      <c r="A228" s="2">
        <v>51</v>
      </c>
      <c r="B228" s="2">
        <f>B216</f>
        <v>1</v>
      </c>
      <c r="C228" s="2">
        <f>A216</f>
        <v>5</v>
      </c>
      <c r="D228" s="2">
        <f>ROW(A216)</f>
        <v>216</v>
      </c>
      <c r="E228" s="2"/>
      <c r="F228" s="2" t="str">
        <f>IF(F216&lt;&gt;"",F216,"")</f>
        <v>Новый подраздел</v>
      </c>
      <c r="G228" s="2" t="str">
        <f>IF(G216&lt;&gt;"",G216,"")</f>
        <v>Материалы, не учтенные ценником</v>
      </c>
      <c r="H228" s="2"/>
      <c r="I228" s="2"/>
      <c r="J228" s="2"/>
      <c r="K228" s="2"/>
      <c r="L228" s="2"/>
      <c r="M228" s="2"/>
      <c r="N228" s="2"/>
      <c r="O228" s="2">
        <f t="shared" ref="O228:T228" si="226">ROUND(AB228,0)</f>
        <v>80141</v>
      </c>
      <c r="P228" s="2">
        <f t="shared" si="226"/>
        <v>80141</v>
      </c>
      <c r="Q228" s="2">
        <f t="shared" si="226"/>
        <v>0</v>
      </c>
      <c r="R228" s="2">
        <f t="shared" si="226"/>
        <v>0</v>
      </c>
      <c r="S228" s="2">
        <f t="shared" si="226"/>
        <v>0</v>
      </c>
      <c r="T228" s="2">
        <f t="shared" si="226"/>
        <v>0</v>
      </c>
      <c r="U228" s="2">
        <f>AH228</f>
        <v>0</v>
      </c>
      <c r="V228" s="2">
        <f>AI228</f>
        <v>0</v>
      </c>
      <c r="W228" s="2">
        <f>ROUND(AJ228,0)</f>
        <v>0</v>
      </c>
      <c r="X228" s="2">
        <f>ROUND(AK228,0)</f>
        <v>0</v>
      </c>
      <c r="Y228" s="2">
        <f>ROUND(AL228,0)</f>
        <v>0</v>
      </c>
      <c r="Z228" s="2"/>
      <c r="AA228" s="2"/>
      <c r="AB228" s="2">
        <f>ROUND(SUMIF(AA220:AA226,"=23982063",O220:O226),0)</f>
        <v>80141</v>
      </c>
      <c r="AC228" s="2">
        <f>ROUND(SUMIF(AA220:AA226,"=23982063",P220:P226),0)</f>
        <v>80141</v>
      </c>
      <c r="AD228" s="2">
        <f>ROUND(SUMIF(AA220:AA226,"=23982063",Q220:Q226),0)</f>
        <v>0</v>
      </c>
      <c r="AE228" s="2">
        <f>ROUND(SUMIF(AA220:AA226,"=23982063",R220:R226),0)</f>
        <v>0</v>
      </c>
      <c r="AF228" s="2">
        <f>ROUND(SUMIF(AA220:AA226,"=23982063",S220:S226),0)</f>
        <v>0</v>
      </c>
      <c r="AG228" s="2">
        <f>ROUND(SUMIF(AA220:AA226,"=23982063",T220:T226),0)</f>
        <v>0</v>
      </c>
      <c r="AH228" s="2">
        <f>SUMIF(AA220:AA226,"=23982063",U220:U226)</f>
        <v>0</v>
      </c>
      <c r="AI228" s="2">
        <f>SUMIF(AA220:AA226,"=23982063",V220:V226)</f>
        <v>0</v>
      </c>
      <c r="AJ228" s="2">
        <f>ROUND(SUMIF(AA220:AA226,"=23982063",W220:W226),0)</f>
        <v>0</v>
      </c>
      <c r="AK228" s="2">
        <f>ROUND(SUMIF(AA220:AA226,"=23982063",X220:X226),0)</f>
        <v>0</v>
      </c>
      <c r="AL228" s="2">
        <f>ROUND(SUMIF(AA220:AA226,"=23982063",Y220:Y226),0)</f>
        <v>0</v>
      </c>
      <c r="AM228" s="2"/>
      <c r="AN228" s="2"/>
      <c r="AO228" s="2">
        <f t="shared" ref="AO228:AU228" si="227">ROUND(BB228,0)</f>
        <v>0</v>
      </c>
      <c r="AP228" s="2">
        <f t="shared" si="227"/>
        <v>0</v>
      </c>
      <c r="AQ228" s="2">
        <f t="shared" si="227"/>
        <v>0</v>
      </c>
      <c r="AR228" s="2">
        <f t="shared" si="227"/>
        <v>80141</v>
      </c>
      <c r="AS228" s="2">
        <f t="shared" si="227"/>
        <v>0</v>
      </c>
      <c r="AT228" s="2">
        <f t="shared" si="227"/>
        <v>80141</v>
      </c>
      <c r="AU228" s="2">
        <f t="shared" si="227"/>
        <v>0</v>
      </c>
      <c r="AV228" s="2"/>
      <c r="AW228" s="2"/>
      <c r="AX228" s="2"/>
      <c r="AY228" s="2"/>
      <c r="AZ228" s="2"/>
      <c r="BA228" s="2"/>
      <c r="BB228" s="2">
        <f>ROUND(SUMIF(AA220:AA226,"=23982063",FQ220:FQ226),0)</f>
        <v>0</v>
      </c>
      <c r="BC228" s="2">
        <f>ROUND(SUMIF(AA220:AA226,"=23982063",FR220:FR226),0)</f>
        <v>0</v>
      </c>
      <c r="BD228" s="2">
        <f>ROUND(SUMIF(AA220:AA226,"=23982063",GL220:GL226),0)</f>
        <v>0</v>
      </c>
      <c r="BE228" s="2">
        <f>ROUND(SUMIF(AA220:AA226,"=23982063",GM220:GM226),0)</f>
        <v>80141</v>
      </c>
      <c r="BF228" s="2">
        <f>ROUND(SUMIF(AA220:AA226,"=23982063",GN220:GN226),0)</f>
        <v>0</v>
      </c>
      <c r="BG228" s="2">
        <f>ROUND(SUMIF(AA220:AA226,"=23982063",GO220:GO226),0)</f>
        <v>80141</v>
      </c>
      <c r="BH228" s="2">
        <f>ROUND(SUMIF(AA220:AA226,"=23982063",GP220:GP226),0)</f>
        <v>0</v>
      </c>
      <c r="BI228" s="2"/>
      <c r="BJ228" s="2"/>
      <c r="BK228" s="2"/>
      <c r="BL228" s="2"/>
      <c r="BM228" s="2"/>
      <c r="BN228" s="2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>
        <v>0</v>
      </c>
    </row>
    <row r="230" spans="1:200" x14ac:dyDescent="0.2">
      <c r="A230" s="4">
        <v>50</v>
      </c>
      <c r="B230" s="4">
        <v>0</v>
      </c>
      <c r="C230" s="4">
        <v>0</v>
      </c>
      <c r="D230" s="4">
        <v>1</v>
      </c>
      <c r="E230" s="4">
        <v>201</v>
      </c>
      <c r="F230" s="4">
        <f>ROUND(Source!O228,O230)</f>
        <v>80141</v>
      </c>
      <c r="G230" s="4" t="s">
        <v>72</v>
      </c>
      <c r="H230" s="4" t="s">
        <v>73</v>
      </c>
      <c r="I230" s="4"/>
      <c r="J230" s="4"/>
      <c r="K230" s="4">
        <v>201</v>
      </c>
      <c r="L230" s="4">
        <v>1</v>
      </c>
      <c r="M230" s="4">
        <v>3</v>
      </c>
      <c r="N230" s="4" t="s">
        <v>3</v>
      </c>
      <c r="O230" s="4">
        <v>0</v>
      </c>
      <c r="P230" s="4"/>
    </row>
    <row r="231" spans="1:200" x14ac:dyDescent="0.2">
      <c r="A231" s="4">
        <v>50</v>
      </c>
      <c r="B231" s="4">
        <v>0</v>
      </c>
      <c r="C231" s="4">
        <v>0</v>
      </c>
      <c r="D231" s="4">
        <v>1</v>
      </c>
      <c r="E231" s="4">
        <v>202</v>
      </c>
      <c r="F231" s="4">
        <f>ROUND(Source!P228,O231)</f>
        <v>80141</v>
      </c>
      <c r="G231" s="4" t="s">
        <v>74</v>
      </c>
      <c r="H231" s="4" t="s">
        <v>75</v>
      </c>
      <c r="I231" s="4"/>
      <c r="J231" s="4"/>
      <c r="K231" s="4">
        <v>202</v>
      </c>
      <c r="L231" s="4">
        <v>2</v>
      </c>
      <c r="M231" s="4">
        <v>3</v>
      </c>
      <c r="N231" s="4" t="s">
        <v>3</v>
      </c>
      <c r="O231" s="4">
        <v>0</v>
      </c>
      <c r="P231" s="4"/>
    </row>
    <row r="232" spans="1:200" x14ac:dyDescent="0.2">
      <c r="A232" s="4">
        <v>50</v>
      </c>
      <c r="B232" s="4">
        <v>0</v>
      </c>
      <c r="C232" s="4">
        <v>0</v>
      </c>
      <c r="D232" s="4">
        <v>1</v>
      </c>
      <c r="E232" s="4">
        <v>222</v>
      </c>
      <c r="F232" s="4">
        <f>ROUND(Source!AO228,O232)</f>
        <v>0</v>
      </c>
      <c r="G232" s="4" t="s">
        <v>76</v>
      </c>
      <c r="H232" s="4" t="s">
        <v>77</v>
      </c>
      <c r="I232" s="4"/>
      <c r="J232" s="4"/>
      <c r="K232" s="4">
        <v>222</v>
      </c>
      <c r="L232" s="4">
        <v>3</v>
      </c>
      <c r="M232" s="4">
        <v>3</v>
      </c>
      <c r="N232" s="4" t="s">
        <v>3</v>
      </c>
      <c r="O232" s="4">
        <v>0</v>
      </c>
      <c r="P232" s="4"/>
    </row>
    <row r="233" spans="1:200" x14ac:dyDescent="0.2">
      <c r="A233" s="4">
        <v>50</v>
      </c>
      <c r="B233" s="4">
        <v>0</v>
      </c>
      <c r="C233" s="4">
        <v>0</v>
      </c>
      <c r="D233" s="4">
        <v>1</v>
      </c>
      <c r="E233" s="4">
        <v>216</v>
      </c>
      <c r="F233" s="4">
        <f>ROUND(Source!AP228,O233)</f>
        <v>0</v>
      </c>
      <c r="G233" s="4" t="s">
        <v>78</v>
      </c>
      <c r="H233" s="4" t="s">
        <v>79</v>
      </c>
      <c r="I233" s="4"/>
      <c r="J233" s="4"/>
      <c r="K233" s="4">
        <v>216</v>
      </c>
      <c r="L233" s="4">
        <v>4</v>
      </c>
      <c r="M233" s="4">
        <v>3</v>
      </c>
      <c r="N233" s="4" t="s">
        <v>3</v>
      </c>
      <c r="O233" s="4">
        <v>0</v>
      </c>
      <c r="P233" s="4"/>
    </row>
    <row r="234" spans="1:200" x14ac:dyDescent="0.2">
      <c r="A234" s="4">
        <v>50</v>
      </c>
      <c r="B234" s="4">
        <v>0</v>
      </c>
      <c r="C234" s="4">
        <v>0</v>
      </c>
      <c r="D234" s="4">
        <v>1</v>
      </c>
      <c r="E234" s="4">
        <v>223</v>
      </c>
      <c r="F234" s="4">
        <f>ROUND(Source!AQ228,O234)</f>
        <v>0</v>
      </c>
      <c r="G234" s="4" t="s">
        <v>80</v>
      </c>
      <c r="H234" s="4" t="s">
        <v>81</v>
      </c>
      <c r="I234" s="4"/>
      <c r="J234" s="4"/>
      <c r="K234" s="4">
        <v>223</v>
      </c>
      <c r="L234" s="4">
        <v>5</v>
      </c>
      <c r="M234" s="4">
        <v>3</v>
      </c>
      <c r="N234" s="4" t="s">
        <v>3</v>
      </c>
      <c r="O234" s="4">
        <v>0</v>
      </c>
      <c r="P234" s="4"/>
    </row>
    <row r="235" spans="1:200" x14ac:dyDescent="0.2">
      <c r="A235" s="4">
        <v>50</v>
      </c>
      <c r="B235" s="4">
        <v>0</v>
      </c>
      <c r="C235" s="4">
        <v>0</v>
      </c>
      <c r="D235" s="4">
        <v>1</v>
      </c>
      <c r="E235" s="4">
        <v>203</v>
      </c>
      <c r="F235" s="4">
        <f>ROUND(Source!Q228,O235)</f>
        <v>0</v>
      </c>
      <c r="G235" s="4" t="s">
        <v>82</v>
      </c>
      <c r="H235" s="4" t="s">
        <v>83</v>
      </c>
      <c r="I235" s="4"/>
      <c r="J235" s="4"/>
      <c r="K235" s="4">
        <v>203</v>
      </c>
      <c r="L235" s="4">
        <v>6</v>
      </c>
      <c r="M235" s="4">
        <v>3</v>
      </c>
      <c r="N235" s="4" t="s">
        <v>3</v>
      </c>
      <c r="O235" s="4">
        <v>0</v>
      </c>
      <c r="P235" s="4"/>
    </row>
    <row r="236" spans="1:200" x14ac:dyDescent="0.2">
      <c r="A236" s="4">
        <v>50</v>
      </c>
      <c r="B236" s="4">
        <v>0</v>
      </c>
      <c r="C236" s="4">
        <v>0</v>
      </c>
      <c r="D236" s="4">
        <v>1</v>
      </c>
      <c r="E236" s="4">
        <v>204</v>
      </c>
      <c r="F236" s="4">
        <f>ROUND(Source!R228,O236)</f>
        <v>0</v>
      </c>
      <c r="G236" s="4" t="s">
        <v>84</v>
      </c>
      <c r="H236" s="4" t="s">
        <v>85</v>
      </c>
      <c r="I236" s="4"/>
      <c r="J236" s="4"/>
      <c r="K236" s="4">
        <v>204</v>
      </c>
      <c r="L236" s="4">
        <v>7</v>
      </c>
      <c r="M236" s="4">
        <v>3</v>
      </c>
      <c r="N236" s="4" t="s">
        <v>3</v>
      </c>
      <c r="O236" s="4">
        <v>0</v>
      </c>
      <c r="P236" s="4"/>
    </row>
    <row r="237" spans="1:200" x14ac:dyDescent="0.2">
      <c r="A237" s="4">
        <v>50</v>
      </c>
      <c r="B237" s="4">
        <v>0</v>
      </c>
      <c r="C237" s="4">
        <v>0</v>
      </c>
      <c r="D237" s="4">
        <v>1</v>
      </c>
      <c r="E237" s="4">
        <v>205</v>
      </c>
      <c r="F237" s="4">
        <f>ROUND(Source!S228,O237)</f>
        <v>0</v>
      </c>
      <c r="G237" s="4" t="s">
        <v>86</v>
      </c>
      <c r="H237" s="4" t="s">
        <v>87</v>
      </c>
      <c r="I237" s="4"/>
      <c r="J237" s="4"/>
      <c r="K237" s="4">
        <v>205</v>
      </c>
      <c r="L237" s="4">
        <v>8</v>
      </c>
      <c r="M237" s="4">
        <v>3</v>
      </c>
      <c r="N237" s="4" t="s">
        <v>3</v>
      </c>
      <c r="O237" s="4">
        <v>0</v>
      </c>
      <c r="P237" s="4"/>
    </row>
    <row r="238" spans="1:200" x14ac:dyDescent="0.2">
      <c r="A238" s="4">
        <v>50</v>
      </c>
      <c r="B238" s="4">
        <v>0</v>
      </c>
      <c r="C238" s="4">
        <v>0</v>
      </c>
      <c r="D238" s="4">
        <v>1</v>
      </c>
      <c r="E238" s="4">
        <v>214</v>
      </c>
      <c r="F238" s="4">
        <f>ROUND(Source!AS228,O238)</f>
        <v>0</v>
      </c>
      <c r="G238" s="4" t="s">
        <v>88</v>
      </c>
      <c r="H238" s="4" t="s">
        <v>89</v>
      </c>
      <c r="I238" s="4"/>
      <c r="J238" s="4"/>
      <c r="K238" s="4">
        <v>214</v>
      </c>
      <c r="L238" s="4">
        <v>9</v>
      </c>
      <c r="M238" s="4">
        <v>3</v>
      </c>
      <c r="N238" s="4" t="s">
        <v>3</v>
      </c>
      <c r="O238" s="4">
        <v>0</v>
      </c>
      <c r="P238" s="4"/>
    </row>
    <row r="239" spans="1:200" x14ac:dyDescent="0.2">
      <c r="A239" s="4">
        <v>50</v>
      </c>
      <c r="B239" s="4">
        <v>0</v>
      </c>
      <c r="C239" s="4">
        <v>0</v>
      </c>
      <c r="D239" s="4">
        <v>1</v>
      </c>
      <c r="E239" s="4">
        <v>215</v>
      </c>
      <c r="F239" s="4">
        <f>ROUND(Source!AT228,O239)</f>
        <v>80141</v>
      </c>
      <c r="G239" s="4" t="s">
        <v>90</v>
      </c>
      <c r="H239" s="4" t="s">
        <v>91</v>
      </c>
      <c r="I239" s="4"/>
      <c r="J239" s="4"/>
      <c r="K239" s="4">
        <v>215</v>
      </c>
      <c r="L239" s="4">
        <v>10</v>
      </c>
      <c r="M239" s="4">
        <v>3</v>
      </c>
      <c r="N239" s="4" t="s">
        <v>3</v>
      </c>
      <c r="O239" s="4">
        <v>0</v>
      </c>
      <c r="P239" s="4"/>
    </row>
    <row r="240" spans="1:200" x14ac:dyDescent="0.2">
      <c r="A240" s="4">
        <v>50</v>
      </c>
      <c r="B240" s="4">
        <v>0</v>
      </c>
      <c r="C240" s="4">
        <v>0</v>
      </c>
      <c r="D240" s="4">
        <v>1</v>
      </c>
      <c r="E240" s="4">
        <v>217</v>
      </c>
      <c r="F240" s="4">
        <f>ROUND(Source!AU228,O240)</f>
        <v>0</v>
      </c>
      <c r="G240" s="4" t="s">
        <v>92</v>
      </c>
      <c r="H240" s="4" t="s">
        <v>93</v>
      </c>
      <c r="I240" s="4"/>
      <c r="J240" s="4"/>
      <c r="K240" s="4">
        <v>217</v>
      </c>
      <c r="L240" s="4">
        <v>11</v>
      </c>
      <c r="M240" s="4">
        <v>3</v>
      </c>
      <c r="N240" s="4" t="s">
        <v>3</v>
      </c>
      <c r="O240" s="4">
        <v>0</v>
      </c>
      <c r="P240" s="4"/>
    </row>
    <row r="241" spans="1:118" x14ac:dyDescent="0.2">
      <c r="A241" s="4">
        <v>50</v>
      </c>
      <c r="B241" s="4">
        <v>0</v>
      </c>
      <c r="C241" s="4">
        <v>0</v>
      </c>
      <c r="D241" s="4">
        <v>1</v>
      </c>
      <c r="E241" s="4">
        <v>206</v>
      </c>
      <c r="F241" s="4">
        <f>ROUND(Source!T228,O241)</f>
        <v>0</v>
      </c>
      <c r="G241" s="4" t="s">
        <v>94</v>
      </c>
      <c r="H241" s="4" t="s">
        <v>95</v>
      </c>
      <c r="I241" s="4"/>
      <c r="J241" s="4"/>
      <c r="K241" s="4">
        <v>206</v>
      </c>
      <c r="L241" s="4">
        <v>12</v>
      </c>
      <c r="M241" s="4">
        <v>3</v>
      </c>
      <c r="N241" s="4" t="s">
        <v>3</v>
      </c>
      <c r="O241" s="4">
        <v>0</v>
      </c>
      <c r="P241" s="4"/>
    </row>
    <row r="242" spans="1:118" x14ac:dyDescent="0.2">
      <c r="A242" s="4">
        <v>50</v>
      </c>
      <c r="B242" s="4">
        <v>0</v>
      </c>
      <c r="C242" s="4">
        <v>0</v>
      </c>
      <c r="D242" s="4">
        <v>1</v>
      </c>
      <c r="E242" s="4">
        <v>207</v>
      </c>
      <c r="F242" s="4">
        <f>Source!U228</f>
        <v>0</v>
      </c>
      <c r="G242" s="4" t="s">
        <v>96</v>
      </c>
      <c r="H242" s="4" t="s">
        <v>97</v>
      </c>
      <c r="I242" s="4"/>
      <c r="J242" s="4"/>
      <c r="K242" s="4">
        <v>207</v>
      </c>
      <c r="L242" s="4">
        <v>13</v>
      </c>
      <c r="M242" s="4">
        <v>3</v>
      </c>
      <c r="N242" s="4" t="s">
        <v>3</v>
      </c>
      <c r="O242" s="4">
        <v>-1</v>
      </c>
      <c r="P242" s="4"/>
    </row>
    <row r="243" spans="1:118" x14ac:dyDescent="0.2">
      <c r="A243" s="4">
        <v>50</v>
      </c>
      <c r="B243" s="4">
        <v>0</v>
      </c>
      <c r="C243" s="4">
        <v>0</v>
      </c>
      <c r="D243" s="4">
        <v>1</v>
      </c>
      <c r="E243" s="4">
        <v>208</v>
      </c>
      <c r="F243" s="4">
        <f>Source!V228</f>
        <v>0</v>
      </c>
      <c r="G243" s="4" t="s">
        <v>98</v>
      </c>
      <c r="H243" s="4" t="s">
        <v>99</v>
      </c>
      <c r="I243" s="4"/>
      <c r="J243" s="4"/>
      <c r="K243" s="4">
        <v>208</v>
      </c>
      <c r="L243" s="4">
        <v>14</v>
      </c>
      <c r="M243" s="4">
        <v>3</v>
      </c>
      <c r="N243" s="4" t="s">
        <v>3</v>
      </c>
      <c r="O243" s="4">
        <v>-1</v>
      </c>
      <c r="P243" s="4"/>
    </row>
    <row r="244" spans="1:118" x14ac:dyDescent="0.2">
      <c r="A244" s="4">
        <v>50</v>
      </c>
      <c r="B244" s="4">
        <v>0</v>
      </c>
      <c r="C244" s="4">
        <v>0</v>
      </c>
      <c r="D244" s="4">
        <v>1</v>
      </c>
      <c r="E244" s="4">
        <v>209</v>
      </c>
      <c r="F244" s="4">
        <f>ROUND(Source!W228,O244)</f>
        <v>0</v>
      </c>
      <c r="G244" s="4" t="s">
        <v>100</v>
      </c>
      <c r="H244" s="4" t="s">
        <v>101</v>
      </c>
      <c r="I244" s="4"/>
      <c r="J244" s="4"/>
      <c r="K244" s="4">
        <v>209</v>
      </c>
      <c r="L244" s="4">
        <v>15</v>
      </c>
      <c r="M244" s="4">
        <v>3</v>
      </c>
      <c r="N244" s="4" t="s">
        <v>3</v>
      </c>
      <c r="O244" s="4">
        <v>0</v>
      </c>
      <c r="P244" s="4"/>
    </row>
    <row r="245" spans="1:118" x14ac:dyDescent="0.2">
      <c r="A245" s="4">
        <v>50</v>
      </c>
      <c r="B245" s="4">
        <v>0</v>
      </c>
      <c r="C245" s="4">
        <v>0</v>
      </c>
      <c r="D245" s="4">
        <v>1</v>
      </c>
      <c r="E245" s="4">
        <v>210</v>
      </c>
      <c r="F245" s="4">
        <f>ROUND(Source!X228,O245)</f>
        <v>0</v>
      </c>
      <c r="G245" s="4" t="s">
        <v>102</v>
      </c>
      <c r="H245" s="4" t="s">
        <v>103</v>
      </c>
      <c r="I245" s="4"/>
      <c r="J245" s="4"/>
      <c r="K245" s="4">
        <v>210</v>
      </c>
      <c r="L245" s="4">
        <v>16</v>
      </c>
      <c r="M245" s="4">
        <v>3</v>
      </c>
      <c r="N245" s="4" t="s">
        <v>3</v>
      </c>
      <c r="O245" s="4">
        <v>0</v>
      </c>
      <c r="P245" s="4"/>
    </row>
    <row r="246" spans="1:118" x14ac:dyDescent="0.2">
      <c r="A246" s="4">
        <v>50</v>
      </c>
      <c r="B246" s="4">
        <v>0</v>
      </c>
      <c r="C246" s="4">
        <v>0</v>
      </c>
      <c r="D246" s="4">
        <v>1</v>
      </c>
      <c r="E246" s="4">
        <v>211</v>
      </c>
      <c r="F246" s="4">
        <f>ROUND(Source!Y228,O246)</f>
        <v>0</v>
      </c>
      <c r="G246" s="4" t="s">
        <v>104</v>
      </c>
      <c r="H246" s="4" t="s">
        <v>105</v>
      </c>
      <c r="I246" s="4"/>
      <c r="J246" s="4"/>
      <c r="K246" s="4">
        <v>211</v>
      </c>
      <c r="L246" s="4">
        <v>17</v>
      </c>
      <c r="M246" s="4">
        <v>3</v>
      </c>
      <c r="N246" s="4" t="s">
        <v>3</v>
      </c>
      <c r="O246" s="4">
        <v>0</v>
      </c>
      <c r="P246" s="4"/>
    </row>
    <row r="247" spans="1:118" x14ac:dyDescent="0.2">
      <c r="A247" s="4">
        <v>50</v>
      </c>
      <c r="B247" s="4">
        <v>0</v>
      </c>
      <c r="C247" s="4">
        <v>0</v>
      </c>
      <c r="D247" s="4">
        <v>1</v>
      </c>
      <c r="E247" s="4">
        <v>224</v>
      </c>
      <c r="F247" s="4">
        <f>ROUND(Source!AR228,O247)</f>
        <v>80141</v>
      </c>
      <c r="G247" s="4" t="s">
        <v>106</v>
      </c>
      <c r="H247" s="4" t="s">
        <v>107</v>
      </c>
      <c r="I247" s="4"/>
      <c r="J247" s="4"/>
      <c r="K247" s="4">
        <v>224</v>
      </c>
      <c r="L247" s="4">
        <v>18</v>
      </c>
      <c r="M247" s="4">
        <v>3</v>
      </c>
      <c r="N247" s="4" t="s">
        <v>3</v>
      </c>
      <c r="O247" s="4">
        <v>0</v>
      </c>
      <c r="P247" s="4"/>
    </row>
    <row r="248" spans="1:118" x14ac:dyDescent="0.2">
      <c r="A248" s="4">
        <v>50</v>
      </c>
      <c r="B248" s="4">
        <v>1</v>
      </c>
      <c r="C248" s="4">
        <v>0</v>
      </c>
      <c r="D248" s="4">
        <v>2</v>
      </c>
      <c r="E248" s="4">
        <v>0</v>
      </c>
      <c r="F248" s="4">
        <f>ROUND(F247*0.18,O248)</f>
        <v>14425</v>
      </c>
      <c r="G248" s="4" t="s">
        <v>162</v>
      </c>
      <c r="H248" s="4" t="s">
        <v>407</v>
      </c>
      <c r="I248" s="4"/>
      <c r="J248" s="4"/>
      <c r="K248" s="4">
        <v>212</v>
      </c>
      <c r="L248" s="4">
        <v>19</v>
      </c>
      <c r="M248" s="4">
        <v>0</v>
      </c>
      <c r="N248" s="4" t="s">
        <v>3</v>
      </c>
      <c r="O248" s="4">
        <v>0</v>
      </c>
      <c r="P248" s="4"/>
    </row>
    <row r="250" spans="1:118" x14ac:dyDescent="0.2">
      <c r="A250" s="2">
        <v>51</v>
      </c>
      <c r="B250" s="2">
        <f>B132</f>
        <v>1</v>
      </c>
      <c r="C250" s="2">
        <f>A132</f>
        <v>4</v>
      </c>
      <c r="D250" s="2">
        <f>ROW(A132)</f>
        <v>132</v>
      </c>
      <c r="E250" s="2"/>
      <c r="F250" s="2" t="str">
        <f>IF(F132&lt;&gt;"",F132,"")</f>
        <v>Новый раздел</v>
      </c>
      <c r="G250" s="2" t="str">
        <f>IF(G132&lt;&gt;"",G132,"")</f>
        <v>Монтажные работы</v>
      </c>
      <c r="H250" s="2"/>
      <c r="I250" s="2"/>
      <c r="J250" s="2"/>
      <c r="K250" s="2"/>
      <c r="L250" s="2"/>
      <c r="M250" s="2"/>
      <c r="N250" s="2"/>
      <c r="O250" s="2">
        <f t="shared" ref="O250:T250" si="228">ROUND(O195+O228+AB250,0)</f>
        <v>500818</v>
      </c>
      <c r="P250" s="2">
        <f t="shared" si="228"/>
        <v>105777</v>
      </c>
      <c r="Q250" s="2">
        <f t="shared" si="228"/>
        <v>74035</v>
      </c>
      <c r="R250" s="2">
        <f t="shared" si="228"/>
        <v>6275</v>
      </c>
      <c r="S250" s="2">
        <f t="shared" si="228"/>
        <v>321006</v>
      </c>
      <c r="T250" s="2">
        <f t="shared" si="228"/>
        <v>0</v>
      </c>
      <c r="U250" s="2">
        <f>U195+U228+AH250</f>
        <v>24449.501999999997</v>
      </c>
      <c r="V250" s="2">
        <f>V195+V228+AI250</f>
        <v>540.79065000000014</v>
      </c>
      <c r="W250" s="2">
        <f>ROUND(W195+W228+AJ250,0)</f>
        <v>15</v>
      </c>
      <c r="X250" s="2">
        <f>ROUND(X195+X228+AK250,0)</f>
        <v>269177</v>
      </c>
      <c r="Y250" s="2">
        <f>ROUND(Y195+Y228+AL250,0)</f>
        <v>198086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>
        <f t="shared" ref="AO250:AU250" si="229">ROUND(AO195+AO228+BB250,0)</f>
        <v>0</v>
      </c>
      <c r="AP250" s="2">
        <f t="shared" si="229"/>
        <v>0</v>
      </c>
      <c r="AQ250" s="2">
        <f t="shared" si="229"/>
        <v>0</v>
      </c>
      <c r="AR250" s="2">
        <f t="shared" si="229"/>
        <v>968081</v>
      </c>
      <c r="AS250" s="2">
        <f t="shared" si="229"/>
        <v>0</v>
      </c>
      <c r="AT250" s="2">
        <f t="shared" si="229"/>
        <v>968081</v>
      </c>
      <c r="AU250" s="2">
        <f t="shared" si="229"/>
        <v>0</v>
      </c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>
        <v>0</v>
      </c>
    </row>
    <row r="252" spans="1:118" x14ac:dyDescent="0.2">
      <c r="A252" s="4">
        <v>50</v>
      </c>
      <c r="B252" s="4">
        <v>0</v>
      </c>
      <c r="C252" s="4">
        <v>0</v>
      </c>
      <c r="D252" s="4">
        <v>1</v>
      </c>
      <c r="E252" s="4">
        <v>201</v>
      </c>
      <c r="F252" s="4">
        <f>ROUND(Source!O250,O252)</f>
        <v>500818</v>
      </c>
      <c r="G252" s="4" t="s">
        <v>72</v>
      </c>
      <c r="H252" s="4" t="s">
        <v>73</v>
      </c>
      <c r="I252" s="4"/>
      <c r="J252" s="4"/>
      <c r="K252" s="4">
        <v>201</v>
      </c>
      <c r="L252" s="4">
        <v>1</v>
      </c>
      <c r="M252" s="4">
        <v>3</v>
      </c>
      <c r="N252" s="4" t="s">
        <v>3</v>
      </c>
      <c r="O252" s="4">
        <v>0</v>
      </c>
      <c r="P252" s="4"/>
    </row>
    <row r="253" spans="1:118" x14ac:dyDescent="0.2">
      <c r="A253" s="4">
        <v>50</v>
      </c>
      <c r="B253" s="4">
        <v>0</v>
      </c>
      <c r="C253" s="4">
        <v>0</v>
      </c>
      <c r="D253" s="4">
        <v>1</v>
      </c>
      <c r="E253" s="4">
        <v>202</v>
      </c>
      <c r="F253" s="4">
        <f>ROUND(Source!P250,O253)</f>
        <v>105777</v>
      </c>
      <c r="G253" s="4" t="s">
        <v>74</v>
      </c>
      <c r="H253" s="4" t="s">
        <v>75</v>
      </c>
      <c r="I253" s="4"/>
      <c r="J253" s="4"/>
      <c r="K253" s="4">
        <v>202</v>
      </c>
      <c r="L253" s="4">
        <v>2</v>
      </c>
      <c r="M253" s="4">
        <v>3</v>
      </c>
      <c r="N253" s="4" t="s">
        <v>3</v>
      </c>
      <c r="O253" s="4">
        <v>0</v>
      </c>
      <c r="P253" s="4"/>
    </row>
    <row r="254" spans="1:118" x14ac:dyDescent="0.2">
      <c r="A254" s="4">
        <v>50</v>
      </c>
      <c r="B254" s="4">
        <v>0</v>
      </c>
      <c r="C254" s="4">
        <v>0</v>
      </c>
      <c r="D254" s="4">
        <v>1</v>
      </c>
      <c r="E254" s="4">
        <v>222</v>
      </c>
      <c r="F254" s="4">
        <f>ROUND(Source!AO250,O254)</f>
        <v>0</v>
      </c>
      <c r="G254" s="4" t="s">
        <v>76</v>
      </c>
      <c r="H254" s="4" t="s">
        <v>77</v>
      </c>
      <c r="I254" s="4"/>
      <c r="J254" s="4"/>
      <c r="K254" s="4">
        <v>222</v>
      </c>
      <c r="L254" s="4">
        <v>3</v>
      </c>
      <c r="M254" s="4">
        <v>3</v>
      </c>
      <c r="N254" s="4" t="s">
        <v>3</v>
      </c>
      <c r="O254" s="4">
        <v>0</v>
      </c>
      <c r="P254" s="4"/>
    </row>
    <row r="255" spans="1:118" x14ac:dyDescent="0.2">
      <c r="A255" s="4">
        <v>50</v>
      </c>
      <c r="B255" s="4">
        <v>0</v>
      </c>
      <c r="C255" s="4">
        <v>0</v>
      </c>
      <c r="D255" s="4">
        <v>1</v>
      </c>
      <c r="E255" s="4">
        <v>216</v>
      </c>
      <c r="F255" s="4">
        <f>ROUND(Source!AP250,O255)</f>
        <v>0</v>
      </c>
      <c r="G255" s="4" t="s">
        <v>78</v>
      </c>
      <c r="H255" s="4" t="s">
        <v>79</v>
      </c>
      <c r="I255" s="4"/>
      <c r="J255" s="4"/>
      <c r="K255" s="4">
        <v>216</v>
      </c>
      <c r="L255" s="4">
        <v>4</v>
      </c>
      <c r="M255" s="4">
        <v>3</v>
      </c>
      <c r="N255" s="4" t="s">
        <v>3</v>
      </c>
      <c r="O255" s="4">
        <v>0</v>
      </c>
      <c r="P255" s="4"/>
    </row>
    <row r="256" spans="1:118" x14ac:dyDescent="0.2">
      <c r="A256" s="4">
        <v>50</v>
      </c>
      <c r="B256" s="4">
        <v>0</v>
      </c>
      <c r="C256" s="4">
        <v>0</v>
      </c>
      <c r="D256" s="4">
        <v>1</v>
      </c>
      <c r="E256" s="4">
        <v>223</v>
      </c>
      <c r="F256" s="4">
        <f>ROUND(Source!AQ250,O256)</f>
        <v>0</v>
      </c>
      <c r="G256" s="4" t="s">
        <v>80</v>
      </c>
      <c r="H256" s="4" t="s">
        <v>81</v>
      </c>
      <c r="I256" s="4"/>
      <c r="J256" s="4"/>
      <c r="K256" s="4">
        <v>223</v>
      </c>
      <c r="L256" s="4">
        <v>5</v>
      </c>
      <c r="M256" s="4">
        <v>3</v>
      </c>
      <c r="N256" s="4" t="s">
        <v>3</v>
      </c>
      <c r="O256" s="4">
        <v>0</v>
      </c>
      <c r="P256" s="4"/>
    </row>
    <row r="257" spans="1:118" x14ac:dyDescent="0.2">
      <c r="A257" s="4">
        <v>50</v>
      </c>
      <c r="B257" s="4">
        <v>0</v>
      </c>
      <c r="C257" s="4">
        <v>0</v>
      </c>
      <c r="D257" s="4">
        <v>1</v>
      </c>
      <c r="E257" s="4">
        <v>203</v>
      </c>
      <c r="F257" s="4">
        <f>ROUND(Source!Q250,O257)</f>
        <v>74035</v>
      </c>
      <c r="G257" s="4" t="s">
        <v>82</v>
      </c>
      <c r="H257" s="4" t="s">
        <v>83</v>
      </c>
      <c r="I257" s="4"/>
      <c r="J257" s="4"/>
      <c r="K257" s="4">
        <v>203</v>
      </c>
      <c r="L257" s="4">
        <v>6</v>
      </c>
      <c r="M257" s="4">
        <v>3</v>
      </c>
      <c r="N257" s="4" t="s">
        <v>3</v>
      </c>
      <c r="O257" s="4">
        <v>0</v>
      </c>
      <c r="P257" s="4"/>
    </row>
    <row r="258" spans="1:118" x14ac:dyDescent="0.2">
      <c r="A258" s="4">
        <v>50</v>
      </c>
      <c r="B258" s="4">
        <v>0</v>
      </c>
      <c r="C258" s="4">
        <v>0</v>
      </c>
      <c r="D258" s="4">
        <v>1</v>
      </c>
      <c r="E258" s="4">
        <v>204</v>
      </c>
      <c r="F258" s="4">
        <f>ROUND(Source!R250,O258)</f>
        <v>6275</v>
      </c>
      <c r="G258" s="4" t="s">
        <v>84</v>
      </c>
      <c r="H258" s="4" t="s">
        <v>85</v>
      </c>
      <c r="I258" s="4"/>
      <c r="J258" s="4"/>
      <c r="K258" s="4">
        <v>204</v>
      </c>
      <c r="L258" s="4">
        <v>7</v>
      </c>
      <c r="M258" s="4">
        <v>3</v>
      </c>
      <c r="N258" s="4" t="s">
        <v>3</v>
      </c>
      <c r="O258" s="4">
        <v>0</v>
      </c>
      <c r="P258" s="4"/>
    </row>
    <row r="259" spans="1:118" x14ac:dyDescent="0.2">
      <c r="A259" s="4">
        <v>50</v>
      </c>
      <c r="B259" s="4">
        <v>0</v>
      </c>
      <c r="C259" s="4">
        <v>0</v>
      </c>
      <c r="D259" s="4">
        <v>1</v>
      </c>
      <c r="E259" s="4">
        <v>205</v>
      </c>
      <c r="F259" s="4">
        <f>ROUND(Source!S250,O259)</f>
        <v>321006</v>
      </c>
      <c r="G259" s="4" t="s">
        <v>86</v>
      </c>
      <c r="H259" s="4" t="s">
        <v>87</v>
      </c>
      <c r="I259" s="4"/>
      <c r="J259" s="4"/>
      <c r="K259" s="4">
        <v>205</v>
      </c>
      <c r="L259" s="4">
        <v>8</v>
      </c>
      <c r="M259" s="4">
        <v>3</v>
      </c>
      <c r="N259" s="4" t="s">
        <v>3</v>
      </c>
      <c r="O259" s="4">
        <v>0</v>
      </c>
      <c r="P259" s="4"/>
    </row>
    <row r="260" spans="1:118" x14ac:dyDescent="0.2">
      <c r="A260" s="4">
        <v>50</v>
      </c>
      <c r="B260" s="4">
        <v>0</v>
      </c>
      <c r="C260" s="4">
        <v>0</v>
      </c>
      <c r="D260" s="4">
        <v>1</v>
      </c>
      <c r="E260" s="4">
        <v>214</v>
      </c>
      <c r="F260" s="4">
        <f>ROUND(Source!AS250,O260)</f>
        <v>0</v>
      </c>
      <c r="G260" s="4" t="s">
        <v>88</v>
      </c>
      <c r="H260" s="4" t="s">
        <v>89</v>
      </c>
      <c r="I260" s="4"/>
      <c r="J260" s="4"/>
      <c r="K260" s="4">
        <v>214</v>
      </c>
      <c r="L260" s="4">
        <v>9</v>
      </c>
      <c r="M260" s="4">
        <v>3</v>
      </c>
      <c r="N260" s="4" t="s">
        <v>3</v>
      </c>
      <c r="O260" s="4">
        <v>0</v>
      </c>
      <c r="P260" s="4"/>
    </row>
    <row r="261" spans="1:118" x14ac:dyDescent="0.2">
      <c r="A261" s="4">
        <v>50</v>
      </c>
      <c r="B261" s="4">
        <v>0</v>
      </c>
      <c r="C261" s="4">
        <v>0</v>
      </c>
      <c r="D261" s="4">
        <v>1</v>
      </c>
      <c r="E261" s="4">
        <v>215</v>
      </c>
      <c r="F261" s="4">
        <f>ROUND(Source!AT250,O261)</f>
        <v>968081</v>
      </c>
      <c r="G261" s="4" t="s">
        <v>90</v>
      </c>
      <c r="H261" s="4" t="s">
        <v>91</v>
      </c>
      <c r="I261" s="4"/>
      <c r="J261" s="4"/>
      <c r="K261" s="4">
        <v>215</v>
      </c>
      <c r="L261" s="4">
        <v>10</v>
      </c>
      <c r="M261" s="4">
        <v>3</v>
      </c>
      <c r="N261" s="4" t="s">
        <v>3</v>
      </c>
      <c r="O261" s="4">
        <v>0</v>
      </c>
      <c r="P261" s="4"/>
    </row>
    <row r="262" spans="1:118" x14ac:dyDescent="0.2">
      <c r="A262" s="4">
        <v>50</v>
      </c>
      <c r="B262" s="4">
        <v>0</v>
      </c>
      <c r="C262" s="4">
        <v>0</v>
      </c>
      <c r="D262" s="4">
        <v>1</v>
      </c>
      <c r="E262" s="4">
        <v>217</v>
      </c>
      <c r="F262" s="4">
        <f>ROUND(Source!AU250,O262)</f>
        <v>0</v>
      </c>
      <c r="G262" s="4" t="s">
        <v>92</v>
      </c>
      <c r="H262" s="4" t="s">
        <v>93</v>
      </c>
      <c r="I262" s="4"/>
      <c r="J262" s="4"/>
      <c r="K262" s="4">
        <v>217</v>
      </c>
      <c r="L262" s="4">
        <v>11</v>
      </c>
      <c r="M262" s="4">
        <v>3</v>
      </c>
      <c r="N262" s="4" t="s">
        <v>3</v>
      </c>
      <c r="O262" s="4">
        <v>0</v>
      </c>
      <c r="P262" s="4"/>
    </row>
    <row r="263" spans="1:118" x14ac:dyDescent="0.2">
      <c r="A263" s="4">
        <v>50</v>
      </c>
      <c r="B263" s="4">
        <v>0</v>
      </c>
      <c r="C263" s="4">
        <v>0</v>
      </c>
      <c r="D263" s="4">
        <v>1</v>
      </c>
      <c r="E263" s="4">
        <v>206</v>
      </c>
      <c r="F263" s="4">
        <f>ROUND(Source!T250,O263)</f>
        <v>0</v>
      </c>
      <c r="G263" s="4" t="s">
        <v>94</v>
      </c>
      <c r="H263" s="4" t="s">
        <v>95</v>
      </c>
      <c r="I263" s="4"/>
      <c r="J263" s="4"/>
      <c r="K263" s="4">
        <v>206</v>
      </c>
      <c r="L263" s="4">
        <v>12</v>
      </c>
      <c r="M263" s="4">
        <v>3</v>
      </c>
      <c r="N263" s="4" t="s">
        <v>3</v>
      </c>
      <c r="O263" s="4">
        <v>0</v>
      </c>
      <c r="P263" s="4"/>
    </row>
    <row r="264" spans="1:118" x14ac:dyDescent="0.2">
      <c r="A264" s="4">
        <v>50</v>
      </c>
      <c r="B264" s="4">
        <v>0</v>
      </c>
      <c r="C264" s="4">
        <v>0</v>
      </c>
      <c r="D264" s="4">
        <v>1</v>
      </c>
      <c r="E264" s="4">
        <v>207</v>
      </c>
      <c r="F264" s="4">
        <f>Source!U250</f>
        <v>24449.501999999997</v>
      </c>
      <c r="G264" s="4" t="s">
        <v>96</v>
      </c>
      <c r="H264" s="4" t="s">
        <v>97</v>
      </c>
      <c r="I264" s="4"/>
      <c r="J264" s="4"/>
      <c r="K264" s="4">
        <v>207</v>
      </c>
      <c r="L264" s="4">
        <v>13</v>
      </c>
      <c r="M264" s="4">
        <v>3</v>
      </c>
      <c r="N264" s="4" t="s">
        <v>3</v>
      </c>
      <c r="O264" s="4">
        <v>-1</v>
      </c>
      <c r="P264" s="4"/>
    </row>
    <row r="265" spans="1:118" x14ac:dyDescent="0.2">
      <c r="A265" s="4">
        <v>50</v>
      </c>
      <c r="B265" s="4">
        <v>0</v>
      </c>
      <c r="C265" s="4">
        <v>0</v>
      </c>
      <c r="D265" s="4">
        <v>1</v>
      </c>
      <c r="E265" s="4">
        <v>208</v>
      </c>
      <c r="F265" s="4">
        <f>Source!V250</f>
        <v>540.79065000000014</v>
      </c>
      <c r="G265" s="4" t="s">
        <v>98</v>
      </c>
      <c r="H265" s="4" t="s">
        <v>99</v>
      </c>
      <c r="I265" s="4"/>
      <c r="J265" s="4"/>
      <c r="K265" s="4">
        <v>208</v>
      </c>
      <c r="L265" s="4">
        <v>14</v>
      </c>
      <c r="M265" s="4">
        <v>3</v>
      </c>
      <c r="N265" s="4" t="s">
        <v>3</v>
      </c>
      <c r="O265" s="4">
        <v>-1</v>
      </c>
      <c r="P265" s="4"/>
    </row>
    <row r="266" spans="1:118" x14ac:dyDescent="0.2">
      <c r="A266" s="4">
        <v>50</v>
      </c>
      <c r="B266" s="4">
        <v>0</v>
      </c>
      <c r="C266" s="4">
        <v>0</v>
      </c>
      <c r="D266" s="4">
        <v>1</v>
      </c>
      <c r="E266" s="4">
        <v>209</v>
      </c>
      <c r="F266" s="4">
        <f>ROUND(Source!W250,O266)</f>
        <v>15</v>
      </c>
      <c r="G266" s="4" t="s">
        <v>100</v>
      </c>
      <c r="H266" s="4" t="s">
        <v>101</v>
      </c>
      <c r="I266" s="4"/>
      <c r="J266" s="4"/>
      <c r="K266" s="4">
        <v>209</v>
      </c>
      <c r="L266" s="4">
        <v>15</v>
      </c>
      <c r="M266" s="4">
        <v>3</v>
      </c>
      <c r="N266" s="4" t="s">
        <v>3</v>
      </c>
      <c r="O266" s="4">
        <v>0</v>
      </c>
      <c r="P266" s="4"/>
    </row>
    <row r="267" spans="1:118" x14ac:dyDescent="0.2">
      <c r="A267" s="4">
        <v>50</v>
      </c>
      <c r="B267" s="4">
        <v>0</v>
      </c>
      <c r="C267" s="4">
        <v>0</v>
      </c>
      <c r="D267" s="4">
        <v>1</v>
      </c>
      <c r="E267" s="4">
        <v>210</v>
      </c>
      <c r="F267" s="4">
        <f>ROUND(Source!X250,O267)</f>
        <v>269177</v>
      </c>
      <c r="G267" s="4" t="s">
        <v>102</v>
      </c>
      <c r="H267" s="4" t="s">
        <v>103</v>
      </c>
      <c r="I267" s="4"/>
      <c r="J267" s="4"/>
      <c r="K267" s="4">
        <v>210</v>
      </c>
      <c r="L267" s="4">
        <v>16</v>
      </c>
      <c r="M267" s="4">
        <v>3</v>
      </c>
      <c r="N267" s="4" t="s">
        <v>3</v>
      </c>
      <c r="O267" s="4">
        <v>0</v>
      </c>
      <c r="P267" s="4"/>
    </row>
    <row r="268" spans="1:118" x14ac:dyDescent="0.2">
      <c r="A268" s="4">
        <v>50</v>
      </c>
      <c r="B268" s="4">
        <v>0</v>
      </c>
      <c r="C268" s="4">
        <v>0</v>
      </c>
      <c r="D268" s="4">
        <v>1</v>
      </c>
      <c r="E268" s="4">
        <v>211</v>
      </c>
      <c r="F268" s="4">
        <f>ROUND(Source!Y250,O268)</f>
        <v>198086</v>
      </c>
      <c r="G268" s="4" t="s">
        <v>104</v>
      </c>
      <c r="H268" s="4" t="s">
        <v>105</v>
      </c>
      <c r="I268" s="4"/>
      <c r="J268" s="4"/>
      <c r="K268" s="4">
        <v>211</v>
      </c>
      <c r="L268" s="4">
        <v>17</v>
      </c>
      <c r="M268" s="4">
        <v>3</v>
      </c>
      <c r="N268" s="4" t="s">
        <v>3</v>
      </c>
      <c r="O268" s="4">
        <v>0</v>
      </c>
      <c r="P268" s="4"/>
    </row>
    <row r="269" spans="1:118" x14ac:dyDescent="0.2">
      <c r="A269" s="4">
        <v>50</v>
      </c>
      <c r="B269" s="4">
        <v>0</v>
      </c>
      <c r="C269" s="4">
        <v>0</v>
      </c>
      <c r="D269" s="4">
        <v>1</v>
      </c>
      <c r="E269" s="4">
        <v>224</v>
      </c>
      <c r="F269" s="4">
        <f>ROUND(Source!AR250,O269)</f>
        <v>968081</v>
      </c>
      <c r="G269" s="4" t="s">
        <v>106</v>
      </c>
      <c r="H269" s="4" t="s">
        <v>107</v>
      </c>
      <c r="I269" s="4"/>
      <c r="J269" s="4"/>
      <c r="K269" s="4">
        <v>224</v>
      </c>
      <c r="L269" s="4">
        <v>18</v>
      </c>
      <c r="M269" s="4">
        <v>3</v>
      </c>
      <c r="N269" s="4" t="s">
        <v>3</v>
      </c>
      <c r="O269" s="4">
        <v>0</v>
      </c>
      <c r="P269" s="4"/>
    </row>
    <row r="271" spans="1:118" x14ac:dyDescent="0.2">
      <c r="A271" s="2">
        <v>51</v>
      </c>
      <c r="B271" s="2">
        <f>B20</f>
        <v>1</v>
      </c>
      <c r="C271" s="2">
        <f>A20</f>
        <v>3</v>
      </c>
      <c r="D271" s="2">
        <f>ROW(A20)</f>
        <v>20</v>
      </c>
      <c r="E271" s="2"/>
      <c r="F271" s="2" t="str">
        <f>IF(F20&lt;&gt;"",F20,"")</f>
        <v>05.д-01-01</v>
      </c>
      <c r="G271" s="2" t="str">
        <f>IF(G20&lt;&gt;"",G20,"")</f>
        <v>Система видеонаблюдения</v>
      </c>
      <c r="H271" s="2"/>
      <c r="I271" s="2"/>
      <c r="J271" s="2"/>
      <c r="K271" s="2"/>
      <c r="L271" s="2"/>
      <c r="M271" s="2"/>
      <c r="N271" s="2"/>
      <c r="O271" s="2">
        <f t="shared" ref="O271:T271" si="230">ROUND(O110+O250+AB271,0)</f>
        <v>9069203</v>
      </c>
      <c r="P271" s="2">
        <f t="shared" si="230"/>
        <v>8674162</v>
      </c>
      <c r="Q271" s="2">
        <f t="shared" si="230"/>
        <v>74035</v>
      </c>
      <c r="R271" s="2">
        <f t="shared" si="230"/>
        <v>6275</v>
      </c>
      <c r="S271" s="2">
        <f t="shared" si="230"/>
        <v>321006</v>
      </c>
      <c r="T271" s="2">
        <f t="shared" si="230"/>
        <v>0</v>
      </c>
      <c r="U271" s="2">
        <f>U110+U250+AH271</f>
        <v>24449.501999999997</v>
      </c>
      <c r="V271" s="2">
        <f>V110+V250+AI271</f>
        <v>540.79065000000014</v>
      </c>
      <c r="W271" s="2">
        <f>ROUND(W110+W250+AJ271,0)</f>
        <v>15</v>
      </c>
      <c r="X271" s="2">
        <f>ROUND(X110+X250+AK271,0)</f>
        <v>269177</v>
      </c>
      <c r="Y271" s="2">
        <f>ROUND(Y110+Y250+AL271,0)</f>
        <v>198086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>
        <f t="shared" ref="AO271:AU271" si="231">ROUND(AO110+AO250+BB271,0)</f>
        <v>0</v>
      </c>
      <c r="AP271" s="2">
        <f t="shared" si="231"/>
        <v>8568385</v>
      </c>
      <c r="AQ271" s="2">
        <f t="shared" si="231"/>
        <v>0</v>
      </c>
      <c r="AR271" s="2">
        <f t="shared" si="231"/>
        <v>9536466</v>
      </c>
      <c r="AS271" s="2">
        <f t="shared" si="231"/>
        <v>0</v>
      </c>
      <c r="AT271" s="2">
        <f t="shared" si="231"/>
        <v>968081</v>
      </c>
      <c r="AU271" s="2">
        <f t="shared" si="231"/>
        <v>0</v>
      </c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>
        <v>0</v>
      </c>
    </row>
    <row r="273" spans="1:16" x14ac:dyDescent="0.2">
      <c r="A273" s="4">
        <v>50</v>
      </c>
      <c r="B273" s="4">
        <v>0</v>
      </c>
      <c r="C273" s="4">
        <v>0</v>
      </c>
      <c r="D273" s="4">
        <v>1</v>
      </c>
      <c r="E273" s="4">
        <v>201</v>
      </c>
      <c r="F273" s="4">
        <f>ROUND(Source!O271,O273)</f>
        <v>9069203</v>
      </c>
      <c r="G273" s="4" t="s">
        <v>72</v>
      </c>
      <c r="H273" s="4" t="s">
        <v>73</v>
      </c>
      <c r="I273" s="4"/>
      <c r="J273" s="4"/>
      <c r="K273" s="4">
        <v>201</v>
      </c>
      <c r="L273" s="4">
        <v>1</v>
      </c>
      <c r="M273" s="4">
        <v>3</v>
      </c>
      <c r="N273" s="4" t="s">
        <v>3</v>
      </c>
      <c r="O273" s="4">
        <v>0</v>
      </c>
      <c r="P273" s="4"/>
    </row>
    <row r="274" spans="1:16" x14ac:dyDescent="0.2">
      <c r="A274" s="4">
        <v>50</v>
      </c>
      <c r="B274" s="4">
        <v>0</v>
      </c>
      <c r="C274" s="4">
        <v>0</v>
      </c>
      <c r="D274" s="4">
        <v>1</v>
      </c>
      <c r="E274" s="4">
        <v>202</v>
      </c>
      <c r="F274" s="4">
        <f>ROUND(Source!P271,O274)</f>
        <v>8674162</v>
      </c>
      <c r="G274" s="4" t="s">
        <v>74</v>
      </c>
      <c r="H274" s="4" t="s">
        <v>75</v>
      </c>
      <c r="I274" s="4"/>
      <c r="J274" s="4"/>
      <c r="K274" s="4">
        <v>202</v>
      </c>
      <c r="L274" s="4">
        <v>2</v>
      </c>
      <c r="M274" s="4">
        <v>3</v>
      </c>
      <c r="N274" s="4" t="s">
        <v>3</v>
      </c>
      <c r="O274" s="4">
        <v>0</v>
      </c>
      <c r="P274" s="4"/>
    </row>
    <row r="275" spans="1:16" x14ac:dyDescent="0.2">
      <c r="A275" s="4">
        <v>50</v>
      </c>
      <c r="B275" s="4">
        <v>0</v>
      </c>
      <c r="C275" s="4">
        <v>0</v>
      </c>
      <c r="D275" s="4">
        <v>1</v>
      </c>
      <c r="E275" s="4">
        <v>222</v>
      </c>
      <c r="F275" s="4">
        <f>ROUND(Source!AO271,O275)</f>
        <v>0</v>
      </c>
      <c r="G275" s="4" t="s">
        <v>76</v>
      </c>
      <c r="H275" s="4" t="s">
        <v>77</v>
      </c>
      <c r="I275" s="4"/>
      <c r="J275" s="4"/>
      <c r="K275" s="4">
        <v>222</v>
      </c>
      <c r="L275" s="4">
        <v>3</v>
      </c>
      <c r="M275" s="4">
        <v>3</v>
      </c>
      <c r="N275" s="4" t="s">
        <v>3</v>
      </c>
      <c r="O275" s="4">
        <v>0</v>
      </c>
      <c r="P275" s="4"/>
    </row>
    <row r="276" spans="1:16" x14ac:dyDescent="0.2">
      <c r="A276" s="4">
        <v>50</v>
      </c>
      <c r="B276" s="4">
        <v>0</v>
      </c>
      <c r="C276" s="4">
        <v>0</v>
      </c>
      <c r="D276" s="4">
        <v>1</v>
      </c>
      <c r="E276" s="4">
        <v>216</v>
      </c>
      <c r="F276" s="4">
        <f>ROUND(Source!AP271,O276)</f>
        <v>8568385</v>
      </c>
      <c r="G276" s="4" t="s">
        <v>78</v>
      </c>
      <c r="H276" s="4" t="s">
        <v>79</v>
      </c>
      <c r="I276" s="4"/>
      <c r="J276" s="4"/>
      <c r="K276" s="4">
        <v>216</v>
      </c>
      <c r="L276" s="4">
        <v>4</v>
      </c>
      <c r="M276" s="4">
        <v>3</v>
      </c>
      <c r="N276" s="4" t="s">
        <v>3</v>
      </c>
      <c r="O276" s="4">
        <v>0</v>
      </c>
      <c r="P276" s="4"/>
    </row>
    <row r="277" spans="1:16" x14ac:dyDescent="0.2">
      <c r="A277" s="4">
        <v>50</v>
      </c>
      <c r="B277" s="4">
        <v>0</v>
      </c>
      <c r="C277" s="4">
        <v>0</v>
      </c>
      <c r="D277" s="4">
        <v>1</v>
      </c>
      <c r="E277" s="4">
        <v>223</v>
      </c>
      <c r="F277" s="4">
        <f>ROUND(Source!AQ271,O277)</f>
        <v>0</v>
      </c>
      <c r="G277" s="4" t="s">
        <v>80</v>
      </c>
      <c r="H277" s="4" t="s">
        <v>81</v>
      </c>
      <c r="I277" s="4"/>
      <c r="J277" s="4"/>
      <c r="K277" s="4">
        <v>223</v>
      </c>
      <c r="L277" s="4">
        <v>5</v>
      </c>
      <c r="M277" s="4">
        <v>3</v>
      </c>
      <c r="N277" s="4" t="s">
        <v>3</v>
      </c>
      <c r="O277" s="4">
        <v>0</v>
      </c>
      <c r="P277" s="4"/>
    </row>
    <row r="278" spans="1:16" x14ac:dyDescent="0.2">
      <c r="A278" s="4">
        <v>50</v>
      </c>
      <c r="B278" s="4">
        <v>0</v>
      </c>
      <c r="C278" s="4">
        <v>0</v>
      </c>
      <c r="D278" s="4">
        <v>1</v>
      </c>
      <c r="E278" s="4">
        <v>203</v>
      </c>
      <c r="F278" s="4">
        <f>ROUND(Source!Q271,O278)</f>
        <v>74035</v>
      </c>
      <c r="G278" s="4" t="s">
        <v>82</v>
      </c>
      <c r="H278" s="4" t="s">
        <v>83</v>
      </c>
      <c r="I278" s="4"/>
      <c r="J278" s="4"/>
      <c r="K278" s="4">
        <v>203</v>
      </c>
      <c r="L278" s="4">
        <v>6</v>
      </c>
      <c r="M278" s="4">
        <v>3</v>
      </c>
      <c r="N278" s="4" t="s">
        <v>3</v>
      </c>
      <c r="O278" s="4">
        <v>0</v>
      </c>
      <c r="P278" s="4"/>
    </row>
    <row r="279" spans="1:16" x14ac:dyDescent="0.2">
      <c r="A279" s="4">
        <v>50</v>
      </c>
      <c r="B279" s="4">
        <v>0</v>
      </c>
      <c r="C279" s="4">
        <v>0</v>
      </c>
      <c r="D279" s="4">
        <v>1</v>
      </c>
      <c r="E279" s="4">
        <v>204</v>
      </c>
      <c r="F279" s="4">
        <f>ROUND(Source!R271,O279)</f>
        <v>6275</v>
      </c>
      <c r="G279" s="4" t="s">
        <v>84</v>
      </c>
      <c r="H279" s="4" t="s">
        <v>85</v>
      </c>
      <c r="I279" s="4"/>
      <c r="J279" s="4"/>
      <c r="K279" s="4">
        <v>204</v>
      </c>
      <c r="L279" s="4">
        <v>7</v>
      </c>
      <c r="M279" s="4">
        <v>3</v>
      </c>
      <c r="N279" s="4" t="s">
        <v>3</v>
      </c>
      <c r="O279" s="4">
        <v>0</v>
      </c>
      <c r="P279" s="4"/>
    </row>
    <row r="280" spans="1:16" x14ac:dyDescent="0.2">
      <c r="A280" s="4">
        <v>50</v>
      </c>
      <c r="B280" s="4">
        <v>0</v>
      </c>
      <c r="C280" s="4">
        <v>0</v>
      </c>
      <c r="D280" s="4">
        <v>1</v>
      </c>
      <c r="E280" s="4">
        <v>205</v>
      </c>
      <c r="F280" s="4">
        <f>ROUND(Source!S271,O280)</f>
        <v>321006</v>
      </c>
      <c r="G280" s="4" t="s">
        <v>86</v>
      </c>
      <c r="H280" s="4" t="s">
        <v>87</v>
      </c>
      <c r="I280" s="4"/>
      <c r="J280" s="4"/>
      <c r="K280" s="4">
        <v>205</v>
      </c>
      <c r="L280" s="4">
        <v>8</v>
      </c>
      <c r="M280" s="4">
        <v>3</v>
      </c>
      <c r="N280" s="4" t="s">
        <v>3</v>
      </c>
      <c r="O280" s="4">
        <v>0</v>
      </c>
      <c r="P280" s="4"/>
    </row>
    <row r="281" spans="1:16" x14ac:dyDescent="0.2">
      <c r="A281" s="4">
        <v>50</v>
      </c>
      <c r="B281" s="4">
        <v>0</v>
      </c>
      <c r="C281" s="4">
        <v>0</v>
      </c>
      <c r="D281" s="4">
        <v>1</v>
      </c>
      <c r="E281" s="4">
        <v>214</v>
      </c>
      <c r="F281" s="4">
        <f>ROUND(Source!AS271,O281)</f>
        <v>0</v>
      </c>
      <c r="G281" s="4" t="s">
        <v>88</v>
      </c>
      <c r="H281" s="4" t="s">
        <v>89</v>
      </c>
      <c r="I281" s="4"/>
      <c r="J281" s="4"/>
      <c r="K281" s="4">
        <v>214</v>
      </c>
      <c r="L281" s="4">
        <v>9</v>
      </c>
      <c r="M281" s="4">
        <v>3</v>
      </c>
      <c r="N281" s="4" t="s">
        <v>3</v>
      </c>
      <c r="O281" s="4">
        <v>0</v>
      </c>
      <c r="P281" s="4"/>
    </row>
    <row r="282" spans="1:16" x14ac:dyDescent="0.2">
      <c r="A282" s="4">
        <v>50</v>
      </c>
      <c r="B282" s="4">
        <v>0</v>
      </c>
      <c r="C282" s="4">
        <v>0</v>
      </c>
      <c r="D282" s="4">
        <v>1</v>
      </c>
      <c r="E282" s="4">
        <v>215</v>
      </c>
      <c r="F282" s="4">
        <f>ROUND(Source!AT271,O282)</f>
        <v>968081</v>
      </c>
      <c r="G282" s="4" t="s">
        <v>90</v>
      </c>
      <c r="H282" s="4" t="s">
        <v>91</v>
      </c>
      <c r="I282" s="4"/>
      <c r="J282" s="4"/>
      <c r="K282" s="4">
        <v>215</v>
      </c>
      <c r="L282" s="4">
        <v>10</v>
      </c>
      <c r="M282" s="4">
        <v>3</v>
      </c>
      <c r="N282" s="4" t="s">
        <v>3</v>
      </c>
      <c r="O282" s="4">
        <v>0</v>
      </c>
      <c r="P282" s="4"/>
    </row>
    <row r="283" spans="1:16" x14ac:dyDescent="0.2">
      <c r="A283" s="4">
        <v>50</v>
      </c>
      <c r="B283" s="4">
        <v>0</v>
      </c>
      <c r="C283" s="4">
        <v>0</v>
      </c>
      <c r="D283" s="4">
        <v>1</v>
      </c>
      <c r="E283" s="4">
        <v>217</v>
      </c>
      <c r="F283" s="4">
        <f>ROUND(Source!AU271,O283)</f>
        <v>0</v>
      </c>
      <c r="G283" s="4" t="s">
        <v>92</v>
      </c>
      <c r="H283" s="4" t="s">
        <v>93</v>
      </c>
      <c r="I283" s="4"/>
      <c r="J283" s="4"/>
      <c r="K283" s="4">
        <v>217</v>
      </c>
      <c r="L283" s="4">
        <v>11</v>
      </c>
      <c r="M283" s="4">
        <v>3</v>
      </c>
      <c r="N283" s="4" t="s">
        <v>3</v>
      </c>
      <c r="O283" s="4">
        <v>0</v>
      </c>
      <c r="P283" s="4"/>
    </row>
    <row r="284" spans="1:16" x14ac:dyDescent="0.2">
      <c r="A284" s="4">
        <v>50</v>
      </c>
      <c r="B284" s="4">
        <v>0</v>
      </c>
      <c r="C284" s="4">
        <v>0</v>
      </c>
      <c r="D284" s="4">
        <v>1</v>
      </c>
      <c r="E284" s="4">
        <v>206</v>
      </c>
      <c r="F284" s="4">
        <f>ROUND(Source!T271,O284)</f>
        <v>0</v>
      </c>
      <c r="G284" s="4" t="s">
        <v>94</v>
      </c>
      <c r="H284" s="4" t="s">
        <v>95</v>
      </c>
      <c r="I284" s="4"/>
      <c r="J284" s="4"/>
      <c r="K284" s="4">
        <v>206</v>
      </c>
      <c r="L284" s="4">
        <v>12</v>
      </c>
      <c r="M284" s="4">
        <v>3</v>
      </c>
      <c r="N284" s="4" t="s">
        <v>3</v>
      </c>
      <c r="O284" s="4">
        <v>0</v>
      </c>
      <c r="P284" s="4"/>
    </row>
    <row r="285" spans="1:16" x14ac:dyDescent="0.2">
      <c r="A285" s="4">
        <v>50</v>
      </c>
      <c r="B285" s="4">
        <v>0</v>
      </c>
      <c r="C285" s="4">
        <v>0</v>
      </c>
      <c r="D285" s="4">
        <v>1</v>
      </c>
      <c r="E285" s="4">
        <v>207</v>
      </c>
      <c r="F285" s="4">
        <f>Source!U271</f>
        <v>24449.501999999997</v>
      </c>
      <c r="G285" s="4" t="s">
        <v>96</v>
      </c>
      <c r="H285" s="4" t="s">
        <v>97</v>
      </c>
      <c r="I285" s="4"/>
      <c r="J285" s="4"/>
      <c r="K285" s="4">
        <v>207</v>
      </c>
      <c r="L285" s="4">
        <v>13</v>
      </c>
      <c r="M285" s="4">
        <v>3</v>
      </c>
      <c r="N285" s="4" t="s">
        <v>3</v>
      </c>
      <c r="O285" s="4">
        <v>-1</v>
      </c>
      <c r="P285" s="4"/>
    </row>
    <row r="286" spans="1:16" x14ac:dyDescent="0.2">
      <c r="A286" s="4">
        <v>50</v>
      </c>
      <c r="B286" s="4">
        <v>0</v>
      </c>
      <c r="C286" s="4">
        <v>0</v>
      </c>
      <c r="D286" s="4">
        <v>1</v>
      </c>
      <c r="E286" s="4">
        <v>208</v>
      </c>
      <c r="F286" s="4">
        <f>Source!V271</f>
        <v>540.79065000000014</v>
      </c>
      <c r="G286" s="4" t="s">
        <v>98</v>
      </c>
      <c r="H286" s="4" t="s">
        <v>99</v>
      </c>
      <c r="I286" s="4"/>
      <c r="J286" s="4"/>
      <c r="K286" s="4">
        <v>208</v>
      </c>
      <c r="L286" s="4">
        <v>14</v>
      </c>
      <c r="M286" s="4">
        <v>3</v>
      </c>
      <c r="N286" s="4" t="s">
        <v>3</v>
      </c>
      <c r="O286" s="4">
        <v>-1</v>
      </c>
      <c r="P286" s="4"/>
    </row>
    <row r="287" spans="1:16" x14ac:dyDescent="0.2">
      <c r="A287" s="4">
        <v>50</v>
      </c>
      <c r="B287" s="4">
        <v>0</v>
      </c>
      <c r="C287" s="4">
        <v>0</v>
      </c>
      <c r="D287" s="4">
        <v>1</v>
      </c>
      <c r="E287" s="4">
        <v>209</v>
      </c>
      <c r="F287" s="4">
        <f>ROUND(Source!W271,O287)</f>
        <v>15</v>
      </c>
      <c r="G287" s="4" t="s">
        <v>100</v>
      </c>
      <c r="H287" s="4" t="s">
        <v>101</v>
      </c>
      <c r="I287" s="4"/>
      <c r="J287" s="4"/>
      <c r="K287" s="4">
        <v>209</v>
      </c>
      <c r="L287" s="4">
        <v>15</v>
      </c>
      <c r="M287" s="4">
        <v>3</v>
      </c>
      <c r="N287" s="4" t="s">
        <v>3</v>
      </c>
      <c r="O287" s="4">
        <v>0</v>
      </c>
      <c r="P287" s="4"/>
    </row>
    <row r="288" spans="1:16" x14ac:dyDescent="0.2">
      <c r="A288" s="4">
        <v>50</v>
      </c>
      <c r="B288" s="4">
        <v>0</v>
      </c>
      <c r="C288" s="4">
        <v>0</v>
      </c>
      <c r="D288" s="4">
        <v>1</v>
      </c>
      <c r="E288" s="4">
        <v>210</v>
      </c>
      <c r="F288" s="4">
        <f>ROUND(Source!X271,O288)</f>
        <v>269177</v>
      </c>
      <c r="G288" s="4" t="s">
        <v>102</v>
      </c>
      <c r="H288" s="4" t="s">
        <v>103</v>
      </c>
      <c r="I288" s="4"/>
      <c r="J288" s="4"/>
      <c r="K288" s="4">
        <v>210</v>
      </c>
      <c r="L288" s="4">
        <v>16</v>
      </c>
      <c r="M288" s="4">
        <v>3</v>
      </c>
      <c r="N288" s="4" t="s">
        <v>3</v>
      </c>
      <c r="O288" s="4">
        <v>0</v>
      </c>
      <c r="P288" s="4"/>
    </row>
    <row r="289" spans="1:200" x14ac:dyDescent="0.2">
      <c r="A289" s="4">
        <v>50</v>
      </c>
      <c r="B289" s="4">
        <v>0</v>
      </c>
      <c r="C289" s="4">
        <v>0</v>
      </c>
      <c r="D289" s="4">
        <v>1</v>
      </c>
      <c r="E289" s="4">
        <v>211</v>
      </c>
      <c r="F289" s="4">
        <f>ROUND(Source!Y271,O289)</f>
        <v>198086</v>
      </c>
      <c r="G289" s="4" t="s">
        <v>104</v>
      </c>
      <c r="H289" s="4" t="s">
        <v>105</v>
      </c>
      <c r="I289" s="4"/>
      <c r="J289" s="4"/>
      <c r="K289" s="4">
        <v>211</v>
      </c>
      <c r="L289" s="4">
        <v>17</v>
      </c>
      <c r="M289" s="4">
        <v>3</v>
      </c>
      <c r="N289" s="4" t="s">
        <v>3</v>
      </c>
      <c r="O289" s="4">
        <v>0</v>
      </c>
      <c r="P289" s="4"/>
    </row>
    <row r="290" spans="1:200" x14ac:dyDescent="0.2">
      <c r="A290" s="4">
        <v>50</v>
      </c>
      <c r="B290" s="4">
        <v>0</v>
      </c>
      <c r="C290" s="4">
        <v>0</v>
      </c>
      <c r="D290" s="4">
        <v>1</v>
      </c>
      <c r="E290" s="4">
        <v>224</v>
      </c>
      <c r="F290" s="4">
        <f>ROUND(Source!AR271,O290)</f>
        <v>9536466</v>
      </c>
      <c r="G290" s="4" t="s">
        <v>106</v>
      </c>
      <c r="H290" s="4" t="s">
        <v>107</v>
      </c>
      <c r="I290" s="4"/>
      <c r="J290" s="4"/>
      <c r="K290" s="4">
        <v>224</v>
      </c>
      <c r="L290" s="4">
        <v>18</v>
      </c>
      <c r="M290" s="4">
        <v>3</v>
      </c>
      <c r="N290" s="4" t="s">
        <v>3</v>
      </c>
      <c r="O290" s="4">
        <v>0</v>
      </c>
      <c r="P290" s="4"/>
    </row>
    <row r="292" spans="1:200" x14ac:dyDescent="0.2">
      <c r="A292" s="1">
        <v>3</v>
      </c>
      <c r="B292" s="1">
        <v>1</v>
      </c>
      <c r="C292" s="1"/>
      <c r="D292" s="1">
        <f>ROW(A852)</f>
        <v>852</v>
      </c>
      <c r="E292" s="1"/>
      <c r="F292" s="1" t="s">
        <v>408</v>
      </c>
      <c r="G292" s="1" t="s">
        <v>409</v>
      </c>
      <c r="H292" s="1" t="s">
        <v>3</v>
      </c>
      <c r="I292" s="1">
        <v>0</v>
      </c>
      <c r="J292" s="1" t="s">
        <v>410</v>
      </c>
      <c r="K292" s="1">
        <v>-1</v>
      </c>
      <c r="L292" s="1"/>
      <c r="M292" s="1"/>
      <c r="N292" s="1"/>
      <c r="O292" s="1"/>
      <c r="P292" s="1"/>
      <c r="Q292" s="1"/>
      <c r="R292" s="1"/>
      <c r="S292" s="1"/>
      <c r="T292" s="1"/>
      <c r="U292" s="1" t="s">
        <v>411</v>
      </c>
      <c r="V292" s="1">
        <v>5</v>
      </c>
      <c r="W292" s="1"/>
      <c r="X292" s="1"/>
      <c r="Y292" s="1"/>
      <c r="Z292" s="1"/>
      <c r="AA292" s="1"/>
      <c r="AB292" s="1" t="s">
        <v>16</v>
      </c>
      <c r="AC292" s="1" t="s">
        <v>17</v>
      </c>
      <c r="AD292" s="1" t="s">
        <v>14</v>
      </c>
      <c r="AE292" s="1" t="s">
        <v>15</v>
      </c>
      <c r="AF292" s="1" t="s">
        <v>3</v>
      </c>
      <c r="AG292" s="1" t="s">
        <v>3</v>
      </c>
      <c r="AH292" s="1"/>
      <c r="AI292" s="1"/>
      <c r="AJ292" s="1"/>
      <c r="AK292" s="1"/>
      <c r="AL292" s="1"/>
      <c r="AM292" s="1"/>
      <c r="AN292" s="1"/>
      <c r="AO292" s="1"/>
      <c r="AP292" s="1" t="s">
        <v>3</v>
      </c>
      <c r="AQ292" s="1" t="s">
        <v>3</v>
      </c>
      <c r="AR292" s="1" t="s">
        <v>3</v>
      </c>
      <c r="AS292" s="1"/>
      <c r="AT292" s="1"/>
      <c r="AU292" s="1"/>
      <c r="AV292" s="1"/>
      <c r="AW292" s="1"/>
      <c r="AX292" s="1"/>
      <c r="AY292" s="1"/>
      <c r="AZ292" s="1" t="s">
        <v>3</v>
      </c>
      <c r="BA292" s="1"/>
      <c r="BB292" s="1" t="s">
        <v>3</v>
      </c>
      <c r="BC292" s="1" t="s">
        <v>3</v>
      </c>
      <c r="BD292" s="1" t="s">
        <v>3</v>
      </c>
      <c r="BE292" s="1" t="s">
        <v>3</v>
      </c>
      <c r="BF292" s="1" t="s">
        <v>3</v>
      </c>
      <c r="BG292" s="1" t="s">
        <v>3</v>
      </c>
      <c r="BH292" s="1" t="s">
        <v>3</v>
      </c>
      <c r="BI292" s="1" t="s">
        <v>3</v>
      </c>
      <c r="BJ292" s="1" t="s">
        <v>3</v>
      </c>
      <c r="BK292" s="1" t="s">
        <v>3</v>
      </c>
      <c r="BL292" s="1" t="s">
        <v>3</v>
      </c>
      <c r="BM292" s="1" t="s">
        <v>3</v>
      </c>
      <c r="BN292" s="1" t="s">
        <v>3</v>
      </c>
      <c r="BO292" s="1" t="s">
        <v>3</v>
      </c>
      <c r="BP292" s="1" t="s">
        <v>3</v>
      </c>
      <c r="BQ292" s="1"/>
      <c r="BR292" s="1"/>
      <c r="BS292" s="1"/>
      <c r="BT292" s="1"/>
      <c r="BU292" s="1"/>
      <c r="BV292" s="1"/>
      <c r="BW292" s="1"/>
      <c r="BX292" s="1">
        <v>0</v>
      </c>
      <c r="BY292" s="1"/>
      <c r="BZ292" s="1"/>
      <c r="CA292" s="1"/>
      <c r="CB292" s="1"/>
      <c r="CC292" s="1"/>
      <c r="CD292" s="1"/>
      <c r="CE292" s="1"/>
      <c r="CF292" s="1">
        <v>0</v>
      </c>
      <c r="CG292" s="1">
        <v>0</v>
      </c>
      <c r="CH292" s="1"/>
      <c r="CI292" s="1" t="s">
        <v>412</v>
      </c>
      <c r="CJ292" s="1" t="s">
        <v>3</v>
      </c>
    </row>
    <row r="294" spans="1:200" x14ac:dyDescent="0.2">
      <c r="A294" s="2">
        <v>52</v>
      </c>
      <c r="B294" s="2">
        <f t="shared" ref="B294:G294" si="232">B852</f>
        <v>1</v>
      </c>
      <c r="C294" s="2">
        <f t="shared" si="232"/>
        <v>3</v>
      </c>
      <c r="D294" s="2">
        <f t="shared" si="232"/>
        <v>292</v>
      </c>
      <c r="E294" s="2">
        <f t="shared" si="232"/>
        <v>0</v>
      </c>
      <c r="F294" s="2" t="str">
        <f t="shared" si="232"/>
        <v>05.д-01-02</v>
      </c>
      <c r="G294" s="2" t="str">
        <f t="shared" si="232"/>
        <v>Система контроля управления доступом</v>
      </c>
      <c r="H294" s="2"/>
      <c r="I294" s="2"/>
      <c r="J294" s="2"/>
      <c r="K294" s="2"/>
      <c r="L294" s="2"/>
      <c r="M294" s="2"/>
      <c r="N294" s="2"/>
      <c r="O294" s="2">
        <f t="shared" ref="O294:AT294" si="233">O852</f>
        <v>28019434</v>
      </c>
      <c r="P294" s="2">
        <f t="shared" si="233"/>
        <v>24189336</v>
      </c>
      <c r="Q294" s="2">
        <f t="shared" si="233"/>
        <v>526688</v>
      </c>
      <c r="R294" s="2">
        <f t="shared" si="233"/>
        <v>41482</v>
      </c>
      <c r="S294" s="2">
        <f t="shared" si="233"/>
        <v>3303410</v>
      </c>
      <c r="T294" s="2">
        <f t="shared" si="233"/>
        <v>0</v>
      </c>
      <c r="U294" s="2">
        <f t="shared" si="233"/>
        <v>263786.50096474978</v>
      </c>
      <c r="V294" s="2">
        <f t="shared" si="233"/>
        <v>3538.4650874999998</v>
      </c>
      <c r="W294" s="2">
        <f t="shared" si="233"/>
        <v>130</v>
      </c>
      <c r="X294" s="2">
        <f t="shared" si="233"/>
        <v>2823973</v>
      </c>
      <c r="Y294" s="2">
        <f t="shared" si="233"/>
        <v>2017725</v>
      </c>
      <c r="Z294" s="2">
        <f t="shared" si="233"/>
        <v>0</v>
      </c>
      <c r="AA294" s="2">
        <f t="shared" si="233"/>
        <v>0</v>
      </c>
      <c r="AB294" s="2">
        <f t="shared" si="233"/>
        <v>0</v>
      </c>
      <c r="AC294" s="2">
        <f t="shared" si="233"/>
        <v>0</v>
      </c>
      <c r="AD294" s="2">
        <f t="shared" si="233"/>
        <v>0</v>
      </c>
      <c r="AE294" s="2">
        <f t="shared" si="233"/>
        <v>0</v>
      </c>
      <c r="AF294" s="2">
        <f t="shared" si="233"/>
        <v>0</v>
      </c>
      <c r="AG294" s="2">
        <f t="shared" si="233"/>
        <v>0</v>
      </c>
      <c r="AH294" s="2">
        <f t="shared" si="233"/>
        <v>0</v>
      </c>
      <c r="AI294" s="2">
        <f t="shared" si="233"/>
        <v>0</v>
      </c>
      <c r="AJ294" s="2">
        <f t="shared" si="233"/>
        <v>0</v>
      </c>
      <c r="AK294" s="2">
        <f t="shared" si="233"/>
        <v>0</v>
      </c>
      <c r="AL294" s="2">
        <f t="shared" si="233"/>
        <v>0</v>
      </c>
      <c r="AM294" s="2">
        <f t="shared" si="233"/>
        <v>0</v>
      </c>
      <c r="AN294" s="2">
        <f t="shared" si="233"/>
        <v>0</v>
      </c>
      <c r="AO294" s="2">
        <f t="shared" si="233"/>
        <v>0</v>
      </c>
      <c r="AP294" s="2">
        <f t="shared" si="233"/>
        <v>23042574</v>
      </c>
      <c r="AQ294" s="2">
        <f t="shared" si="233"/>
        <v>0</v>
      </c>
      <c r="AR294" s="2">
        <f t="shared" si="233"/>
        <v>32861132</v>
      </c>
      <c r="AS294" s="2">
        <f t="shared" si="233"/>
        <v>896</v>
      </c>
      <c r="AT294" s="2">
        <f t="shared" si="233"/>
        <v>9817662</v>
      </c>
      <c r="AU294" s="2">
        <f t="shared" ref="AU294:BZ294" si="234">AU852</f>
        <v>0</v>
      </c>
      <c r="AV294" s="2">
        <f t="shared" si="234"/>
        <v>0</v>
      </c>
      <c r="AW294" s="2">
        <f t="shared" si="234"/>
        <v>0</v>
      </c>
      <c r="AX294" s="2">
        <f t="shared" si="234"/>
        <v>0</v>
      </c>
      <c r="AY294" s="2">
        <f t="shared" si="234"/>
        <v>0</v>
      </c>
      <c r="AZ294" s="2">
        <f t="shared" si="234"/>
        <v>0</v>
      </c>
      <c r="BA294" s="2">
        <f t="shared" si="234"/>
        <v>0</v>
      </c>
      <c r="BB294" s="2">
        <f t="shared" si="234"/>
        <v>0</v>
      </c>
      <c r="BC294" s="2">
        <f t="shared" si="234"/>
        <v>0</v>
      </c>
      <c r="BD294" s="2">
        <f t="shared" si="234"/>
        <v>0</v>
      </c>
      <c r="BE294" s="2">
        <f t="shared" si="234"/>
        <v>0</v>
      </c>
      <c r="BF294" s="2">
        <f t="shared" si="234"/>
        <v>0</v>
      </c>
      <c r="BG294" s="2">
        <f t="shared" si="234"/>
        <v>0</v>
      </c>
      <c r="BH294" s="2">
        <f t="shared" si="234"/>
        <v>0</v>
      </c>
      <c r="BI294" s="2">
        <f t="shared" si="234"/>
        <v>0</v>
      </c>
      <c r="BJ294" s="2">
        <f t="shared" si="234"/>
        <v>0</v>
      </c>
      <c r="BK294" s="2">
        <f t="shared" si="234"/>
        <v>0</v>
      </c>
      <c r="BL294" s="2">
        <f t="shared" si="234"/>
        <v>0</v>
      </c>
      <c r="BM294" s="2">
        <f t="shared" si="234"/>
        <v>0</v>
      </c>
      <c r="BN294" s="2">
        <f t="shared" si="234"/>
        <v>0</v>
      </c>
      <c r="BO294" s="3">
        <f t="shared" si="234"/>
        <v>0</v>
      </c>
      <c r="BP294" s="3">
        <f t="shared" si="234"/>
        <v>0</v>
      </c>
      <c r="BQ294" s="3">
        <f t="shared" si="234"/>
        <v>0</v>
      </c>
      <c r="BR294" s="3">
        <f t="shared" si="234"/>
        <v>0</v>
      </c>
      <c r="BS294" s="3">
        <f t="shared" si="234"/>
        <v>0</v>
      </c>
      <c r="BT294" s="3">
        <f t="shared" si="234"/>
        <v>0</v>
      </c>
      <c r="BU294" s="3">
        <f t="shared" si="234"/>
        <v>0</v>
      </c>
      <c r="BV294" s="3">
        <f t="shared" si="234"/>
        <v>0</v>
      </c>
      <c r="BW294" s="3">
        <f t="shared" si="234"/>
        <v>0</v>
      </c>
      <c r="BX294" s="3">
        <f t="shared" si="234"/>
        <v>0</v>
      </c>
      <c r="BY294" s="3">
        <f t="shared" si="234"/>
        <v>0</v>
      </c>
      <c r="BZ294" s="3">
        <f t="shared" si="234"/>
        <v>0</v>
      </c>
      <c r="CA294" s="3">
        <f t="shared" ref="CA294:DF294" si="235">CA852</f>
        <v>0</v>
      </c>
      <c r="CB294" s="3">
        <f t="shared" si="235"/>
        <v>0</v>
      </c>
      <c r="CC294" s="3">
        <f t="shared" si="235"/>
        <v>0</v>
      </c>
      <c r="CD294" s="3">
        <f t="shared" si="235"/>
        <v>0</v>
      </c>
      <c r="CE294" s="3">
        <f t="shared" si="235"/>
        <v>0</v>
      </c>
      <c r="CF294" s="3">
        <f t="shared" si="235"/>
        <v>0</v>
      </c>
      <c r="CG294" s="3">
        <f t="shared" si="235"/>
        <v>0</v>
      </c>
      <c r="CH294" s="3">
        <f t="shared" si="235"/>
        <v>0</v>
      </c>
      <c r="CI294" s="3">
        <f t="shared" si="235"/>
        <v>0</v>
      </c>
      <c r="CJ294" s="3">
        <f t="shared" si="235"/>
        <v>0</v>
      </c>
      <c r="CK294" s="3">
        <f t="shared" si="235"/>
        <v>0</v>
      </c>
      <c r="CL294" s="3">
        <f t="shared" si="235"/>
        <v>0</v>
      </c>
      <c r="CM294" s="3">
        <f t="shared" si="235"/>
        <v>0</v>
      </c>
      <c r="CN294" s="3">
        <f t="shared" si="235"/>
        <v>0</v>
      </c>
      <c r="CO294" s="3">
        <f t="shared" si="235"/>
        <v>0</v>
      </c>
      <c r="CP294" s="3">
        <f t="shared" si="235"/>
        <v>0</v>
      </c>
      <c r="CQ294" s="3">
        <f t="shared" si="235"/>
        <v>0</v>
      </c>
      <c r="CR294" s="3">
        <f t="shared" si="235"/>
        <v>0</v>
      </c>
      <c r="CS294" s="3">
        <f t="shared" si="235"/>
        <v>0</v>
      </c>
      <c r="CT294" s="3">
        <f t="shared" si="235"/>
        <v>0</v>
      </c>
      <c r="CU294" s="3">
        <f t="shared" si="235"/>
        <v>0</v>
      </c>
      <c r="CV294" s="3">
        <f t="shared" si="235"/>
        <v>0</v>
      </c>
      <c r="CW294" s="3">
        <f t="shared" si="235"/>
        <v>0</v>
      </c>
      <c r="CX294" s="3">
        <f t="shared" si="235"/>
        <v>0</v>
      </c>
      <c r="CY294" s="3">
        <f t="shared" si="235"/>
        <v>0</v>
      </c>
      <c r="CZ294" s="3">
        <f t="shared" si="235"/>
        <v>0</v>
      </c>
      <c r="DA294" s="3">
        <f t="shared" si="235"/>
        <v>0</v>
      </c>
      <c r="DB294" s="3">
        <f t="shared" si="235"/>
        <v>0</v>
      </c>
      <c r="DC294" s="3">
        <f t="shared" si="235"/>
        <v>0</v>
      </c>
      <c r="DD294" s="3">
        <f t="shared" si="235"/>
        <v>0</v>
      </c>
      <c r="DE294" s="3">
        <f t="shared" si="235"/>
        <v>0</v>
      </c>
      <c r="DF294" s="3">
        <f t="shared" si="235"/>
        <v>0</v>
      </c>
      <c r="DG294" s="3">
        <f t="shared" ref="DG294:DN294" si="236">DG852</f>
        <v>0</v>
      </c>
      <c r="DH294" s="3">
        <f t="shared" si="236"/>
        <v>0</v>
      </c>
      <c r="DI294" s="3">
        <f t="shared" si="236"/>
        <v>0</v>
      </c>
      <c r="DJ294" s="3">
        <f t="shared" si="236"/>
        <v>0</v>
      </c>
      <c r="DK294" s="3">
        <f t="shared" si="236"/>
        <v>0</v>
      </c>
      <c r="DL294" s="3">
        <f t="shared" si="236"/>
        <v>0</v>
      </c>
      <c r="DM294" s="3">
        <f t="shared" si="236"/>
        <v>0</v>
      </c>
      <c r="DN294" s="3">
        <f t="shared" si="236"/>
        <v>0</v>
      </c>
    </row>
    <row r="296" spans="1:200" x14ac:dyDescent="0.2">
      <c r="A296" s="1">
        <v>4</v>
      </c>
      <c r="B296" s="1">
        <v>1</v>
      </c>
      <c r="C296" s="1"/>
      <c r="D296" s="1">
        <f>ROW(A500)</f>
        <v>500</v>
      </c>
      <c r="E296" s="1"/>
      <c r="F296" s="1" t="s">
        <v>28</v>
      </c>
      <c r="G296" s="1" t="s">
        <v>29</v>
      </c>
      <c r="H296" s="1" t="s">
        <v>3</v>
      </c>
      <c r="I296" s="1">
        <v>0</v>
      </c>
      <c r="J296" s="1"/>
      <c r="K296" s="1"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 t="s">
        <v>3</v>
      </c>
      <c r="V296" s="1">
        <v>0</v>
      </c>
      <c r="W296" s="1"/>
      <c r="X296" s="1"/>
      <c r="Y296" s="1"/>
      <c r="Z296" s="1"/>
      <c r="AA296" s="1"/>
      <c r="AB296" s="1" t="s">
        <v>3</v>
      </c>
      <c r="AC296" s="1" t="s">
        <v>3</v>
      </c>
      <c r="AD296" s="1" t="s">
        <v>3</v>
      </c>
      <c r="AE296" s="1" t="s">
        <v>3</v>
      </c>
      <c r="AF296" s="1" t="s">
        <v>3</v>
      </c>
      <c r="AG296" s="1" t="s">
        <v>3</v>
      </c>
      <c r="AH296" s="1"/>
      <c r="AI296" s="1"/>
      <c r="AJ296" s="1"/>
      <c r="AK296" s="1"/>
      <c r="AL296" s="1"/>
      <c r="AM296" s="1"/>
      <c r="AN296" s="1"/>
      <c r="AO296" s="1"/>
      <c r="AP296" s="1" t="s">
        <v>3</v>
      </c>
      <c r="AQ296" s="1" t="s">
        <v>3</v>
      </c>
      <c r="AR296" s="1" t="s">
        <v>3</v>
      </c>
      <c r="AS296" s="1"/>
      <c r="AT296" s="1"/>
      <c r="AU296" s="1"/>
      <c r="AV296" s="1"/>
      <c r="AW296" s="1"/>
      <c r="AX296" s="1"/>
      <c r="AY296" s="1"/>
      <c r="AZ296" s="1" t="s">
        <v>3</v>
      </c>
      <c r="BA296" s="1"/>
      <c r="BB296" s="1" t="s">
        <v>3</v>
      </c>
      <c r="BC296" s="1" t="s">
        <v>3</v>
      </c>
      <c r="BD296" s="1" t="s">
        <v>3</v>
      </c>
      <c r="BE296" s="1" t="s">
        <v>3</v>
      </c>
      <c r="BF296" s="1" t="s">
        <v>3</v>
      </c>
      <c r="BG296" s="1" t="s">
        <v>3</v>
      </c>
      <c r="BH296" s="1" t="s">
        <v>3</v>
      </c>
      <c r="BI296" s="1" t="s">
        <v>3</v>
      </c>
      <c r="BJ296" s="1" t="s">
        <v>3</v>
      </c>
      <c r="BK296" s="1" t="s">
        <v>3</v>
      </c>
      <c r="BL296" s="1" t="s">
        <v>3</v>
      </c>
      <c r="BM296" s="1" t="s">
        <v>3</v>
      </c>
      <c r="BN296" s="1" t="s">
        <v>3</v>
      </c>
      <c r="BO296" s="1" t="s">
        <v>3</v>
      </c>
      <c r="BP296" s="1" t="s">
        <v>3</v>
      </c>
      <c r="BQ296" s="1"/>
      <c r="BR296" s="1"/>
      <c r="BS296" s="1"/>
      <c r="BT296" s="1"/>
      <c r="BU296" s="1"/>
      <c r="BV296" s="1"/>
      <c r="BW296" s="1"/>
      <c r="BX296" s="1">
        <v>0</v>
      </c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>
        <v>0</v>
      </c>
    </row>
    <row r="298" spans="1:200" x14ac:dyDescent="0.2">
      <c r="A298" s="2">
        <v>52</v>
      </c>
      <c r="B298" s="2">
        <f t="shared" ref="B298:G298" si="237">B500</f>
        <v>1</v>
      </c>
      <c r="C298" s="2">
        <f t="shared" si="237"/>
        <v>4</v>
      </c>
      <c r="D298" s="2">
        <f t="shared" si="237"/>
        <v>296</v>
      </c>
      <c r="E298" s="2">
        <f t="shared" si="237"/>
        <v>0</v>
      </c>
      <c r="F298" s="2" t="str">
        <f t="shared" si="237"/>
        <v>Новый раздел</v>
      </c>
      <c r="G298" s="2" t="str">
        <f t="shared" si="237"/>
        <v>Оборудование</v>
      </c>
      <c r="H298" s="2"/>
      <c r="I298" s="2"/>
      <c r="J298" s="2"/>
      <c r="K298" s="2"/>
      <c r="L298" s="2"/>
      <c r="M298" s="2"/>
      <c r="N298" s="2"/>
      <c r="O298" s="2">
        <f t="shared" ref="O298:AT298" si="238">O500</f>
        <v>23042574</v>
      </c>
      <c r="P298" s="2">
        <f t="shared" si="238"/>
        <v>23042574</v>
      </c>
      <c r="Q298" s="2">
        <f t="shared" si="238"/>
        <v>0</v>
      </c>
      <c r="R298" s="2">
        <f t="shared" si="238"/>
        <v>0</v>
      </c>
      <c r="S298" s="2">
        <f t="shared" si="238"/>
        <v>0</v>
      </c>
      <c r="T298" s="2">
        <f t="shared" si="238"/>
        <v>0</v>
      </c>
      <c r="U298" s="2">
        <f t="shared" si="238"/>
        <v>0</v>
      </c>
      <c r="V298" s="2">
        <f t="shared" si="238"/>
        <v>0</v>
      </c>
      <c r="W298" s="2">
        <f t="shared" si="238"/>
        <v>0</v>
      </c>
      <c r="X298" s="2">
        <f t="shared" si="238"/>
        <v>0</v>
      </c>
      <c r="Y298" s="2">
        <f t="shared" si="238"/>
        <v>0</v>
      </c>
      <c r="Z298" s="2">
        <f t="shared" si="238"/>
        <v>0</v>
      </c>
      <c r="AA298" s="2">
        <f t="shared" si="238"/>
        <v>0</v>
      </c>
      <c r="AB298" s="2">
        <f t="shared" si="238"/>
        <v>0</v>
      </c>
      <c r="AC298" s="2">
        <f t="shared" si="238"/>
        <v>0</v>
      </c>
      <c r="AD298" s="2">
        <f t="shared" si="238"/>
        <v>0</v>
      </c>
      <c r="AE298" s="2">
        <f t="shared" si="238"/>
        <v>0</v>
      </c>
      <c r="AF298" s="2">
        <f t="shared" si="238"/>
        <v>0</v>
      </c>
      <c r="AG298" s="2">
        <f t="shared" si="238"/>
        <v>0</v>
      </c>
      <c r="AH298" s="2">
        <f t="shared" si="238"/>
        <v>0</v>
      </c>
      <c r="AI298" s="2">
        <f t="shared" si="238"/>
        <v>0</v>
      </c>
      <c r="AJ298" s="2">
        <f t="shared" si="238"/>
        <v>0</v>
      </c>
      <c r="AK298" s="2">
        <f t="shared" si="238"/>
        <v>0</v>
      </c>
      <c r="AL298" s="2">
        <f t="shared" si="238"/>
        <v>0</v>
      </c>
      <c r="AM298" s="2">
        <f t="shared" si="238"/>
        <v>0</v>
      </c>
      <c r="AN298" s="2">
        <f t="shared" si="238"/>
        <v>0</v>
      </c>
      <c r="AO298" s="2">
        <f t="shared" si="238"/>
        <v>0</v>
      </c>
      <c r="AP298" s="2">
        <f t="shared" si="238"/>
        <v>23042574</v>
      </c>
      <c r="AQ298" s="2">
        <f t="shared" si="238"/>
        <v>0</v>
      </c>
      <c r="AR298" s="2">
        <f t="shared" si="238"/>
        <v>23042574</v>
      </c>
      <c r="AS298" s="2">
        <f t="shared" si="238"/>
        <v>0</v>
      </c>
      <c r="AT298" s="2">
        <f t="shared" si="238"/>
        <v>0</v>
      </c>
      <c r="AU298" s="2">
        <f t="shared" ref="AU298:BZ298" si="239">AU500</f>
        <v>0</v>
      </c>
      <c r="AV298" s="2">
        <f t="shared" si="239"/>
        <v>0</v>
      </c>
      <c r="AW298" s="2">
        <f t="shared" si="239"/>
        <v>0</v>
      </c>
      <c r="AX298" s="2">
        <f t="shared" si="239"/>
        <v>0</v>
      </c>
      <c r="AY298" s="2">
        <f t="shared" si="239"/>
        <v>0</v>
      </c>
      <c r="AZ298" s="2">
        <f t="shared" si="239"/>
        <v>0</v>
      </c>
      <c r="BA298" s="2">
        <f t="shared" si="239"/>
        <v>0</v>
      </c>
      <c r="BB298" s="2">
        <f t="shared" si="239"/>
        <v>0</v>
      </c>
      <c r="BC298" s="2">
        <f t="shared" si="239"/>
        <v>0</v>
      </c>
      <c r="BD298" s="2">
        <f t="shared" si="239"/>
        <v>0</v>
      </c>
      <c r="BE298" s="2">
        <f t="shared" si="239"/>
        <v>0</v>
      </c>
      <c r="BF298" s="2">
        <f t="shared" si="239"/>
        <v>0</v>
      </c>
      <c r="BG298" s="2">
        <f t="shared" si="239"/>
        <v>0</v>
      </c>
      <c r="BH298" s="2">
        <f t="shared" si="239"/>
        <v>0</v>
      </c>
      <c r="BI298" s="2">
        <f t="shared" si="239"/>
        <v>0</v>
      </c>
      <c r="BJ298" s="2">
        <f t="shared" si="239"/>
        <v>0</v>
      </c>
      <c r="BK298" s="2">
        <f t="shared" si="239"/>
        <v>0</v>
      </c>
      <c r="BL298" s="2">
        <f t="shared" si="239"/>
        <v>0</v>
      </c>
      <c r="BM298" s="2">
        <f t="shared" si="239"/>
        <v>0</v>
      </c>
      <c r="BN298" s="2">
        <f t="shared" si="239"/>
        <v>0</v>
      </c>
      <c r="BO298" s="3">
        <f t="shared" si="239"/>
        <v>0</v>
      </c>
      <c r="BP298" s="3">
        <f t="shared" si="239"/>
        <v>0</v>
      </c>
      <c r="BQ298" s="3">
        <f t="shared" si="239"/>
        <v>0</v>
      </c>
      <c r="BR298" s="3">
        <f t="shared" si="239"/>
        <v>0</v>
      </c>
      <c r="BS298" s="3">
        <f t="shared" si="239"/>
        <v>0</v>
      </c>
      <c r="BT298" s="3">
        <f t="shared" si="239"/>
        <v>0</v>
      </c>
      <c r="BU298" s="3">
        <f t="shared" si="239"/>
        <v>0</v>
      </c>
      <c r="BV298" s="3">
        <f t="shared" si="239"/>
        <v>0</v>
      </c>
      <c r="BW298" s="3">
        <f t="shared" si="239"/>
        <v>0</v>
      </c>
      <c r="BX298" s="3">
        <f t="shared" si="239"/>
        <v>0</v>
      </c>
      <c r="BY298" s="3">
        <f t="shared" si="239"/>
        <v>0</v>
      </c>
      <c r="BZ298" s="3">
        <f t="shared" si="239"/>
        <v>0</v>
      </c>
      <c r="CA298" s="3">
        <f t="shared" ref="CA298:DF298" si="240">CA500</f>
        <v>0</v>
      </c>
      <c r="CB298" s="3">
        <f t="shared" si="240"/>
        <v>0</v>
      </c>
      <c r="CC298" s="3">
        <f t="shared" si="240"/>
        <v>0</v>
      </c>
      <c r="CD298" s="3">
        <f t="shared" si="240"/>
        <v>0</v>
      </c>
      <c r="CE298" s="3">
        <f t="shared" si="240"/>
        <v>0</v>
      </c>
      <c r="CF298" s="3">
        <f t="shared" si="240"/>
        <v>0</v>
      </c>
      <c r="CG298" s="3">
        <f t="shared" si="240"/>
        <v>0</v>
      </c>
      <c r="CH298" s="3">
        <f t="shared" si="240"/>
        <v>0</v>
      </c>
      <c r="CI298" s="3">
        <f t="shared" si="240"/>
        <v>0</v>
      </c>
      <c r="CJ298" s="3">
        <f t="shared" si="240"/>
        <v>0</v>
      </c>
      <c r="CK298" s="3">
        <f t="shared" si="240"/>
        <v>0</v>
      </c>
      <c r="CL298" s="3">
        <f t="shared" si="240"/>
        <v>0</v>
      </c>
      <c r="CM298" s="3">
        <f t="shared" si="240"/>
        <v>0</v>
      </c>
      <c r="CN298" s="3">
        <f t="shared" si="240"/>
        <v>0</v>
      </c>
      <c r="CO298" s="3">
        <f t="shared" si="240"/>
        <v>0</v>
      </c>
      <c r="CP298" s="3">
        <f t="shared" si="240"/>
        <v>0</v>
      </c>
      <c r="CQ298" s="3">
        <f t="shared" si="240"/>
        <v>0</v>
      </c>
      <c r="CR298" s="3">
        <f t="shared" si="240"/>
        <v>0</v>
      </c>
      <c r="CS298" s="3">
        <f t="shared" si="240"/>
        <v>0</v>
      </c>
      <c r="CT298" s="3">
        <f t="shared" si="240"/>
        <v>0</v>
      </c>
      <c r="CU298" s="3">
        <f t="shared" si="240"/>
        <v>0</v>
      </c>
      <c r="CV298" s="3">
        <f t="shared" si="240"/>
        <v>0</v>
      </c>
      <c r="CW298" s="3">
        <f t="shared" si="240"/>
        <v>0</v>
      </c>
      <c r="CX298" s="3">
        <f t="shared" si="240"/>
        <v>0</v>
      </c>
      <c r="CY298" s="3">
        <f t="shared" si="240"/>
        <v>0</v>
      </c>
      <c r="CZ298" s="3">
        <f t="shared" si="240"/>
        <v>0</v>
      </c>
      <c r="DA298" s="3">
        <f t="shared" si="240"/>
        <v>0</v>
      </c>
      <c r="DB298" s="3">
        <f t="shared" si="240"/>
        <v>0</v>
      </c>
      <c r="DC298" s="3">
        <f t="shared" si="240"/>
        <v>0</v>
      </c>
      <c r="DD298" s="3">
        <f t="shared" si="240"/>
        <v>0</v>
      </c>
      <c r="DE298" s="3">
        <f t="shared" si="240"/>
        <v>0</v>
      </c>
      <c r="DF298" s="3">
        <f t="shared" si="240"/>
        <v>0</v>
      </c>
      <c r="DG298" s="3">
        <f t="shared" ref="DG298:DN298" si="241">DG500</f>
        <v>0</v>
      </c>
      <c r="DH298" s="3">
        <f t="shared" si="241"/>
        <v>0</v>
      </c>
      <c r="DI298" s="3">
        <f t="shared" si="241"/>
        <v>0</v>
      </c>
      <c r="DJ298" s="3">
        <f t="shared" si="241"/>
        <v>0</v>
      </c>
      <c r="DK298" s="3">
        <f t="shared" si="241"/>
        <v>0</v>
      </c>
      <c r="DL298" s="3">
        <f t="shared" si="241"/>
        <v>0</v>
      </c>
      <c r="DM298" s="3">
        <f t="shared" si="241"/>
        <v>0</v>
      </c>
      <c r="DN298" s="3">
        <f t="shared" si="241"/>
        <v>0</v>
      </c>
    </row>
    <row r="300" spans="1:200" x14ac:dyDescent="0.2">
      <c r="A300" s="1">
        <v>5</v>
      </c>
      <c r="B300" s="1">
        <v>1</v>
      </c>
      <c r="C300" s="1"/>
      <c r="D300" s="1">
        <f>ROW(A319)</f>
        <v>319</v>
      </c>
      <c r="E300" s="1"/>
      <c r="F300" s="1" t="s">
        <v>30</v>
      </c>
      <c r="G300" s="1" t="s">
        <v>31</v>
      </c>
      <c r="H300" s="1" t="s">
        <v>3</v>
      </c>
      <c r="I300" s="1">
        <v>0</v>
      </c>
      <c r="J300" s="1"/>
      <c r="K300" s="1"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 t="s">
        <v>3</v>
      </c>
      <c r="V300" s="1">
        <v>0</v>
      </c>
      <c r="W300" s="1"/>
      <c r="X300" s="1"/>
      <c r="Y300" s="1"/>
      <c r="Z300" s="1"/>
      <c r="AA300" s="1"/>
      <c r="AB300" s="1" t="s">
        <v>3</v>
      </c>
      <c r="AC300" s="1" t="s">
        <v>3</v>
      </c>
      <c r="AD300" s="1" t="s">
        <v>3</v>
      </c>
      <c r="AE300" s="1" t="s">
        <v>3</v>
      </c>
      <c r="AF300" s="1" t="s">
        <v>3</v>
      </c>
      <c r="AG300" s="1" t="s">
        <v>3</v>
      </c>
      <c r="AH300" s="1"/>
      <c r="AI300" s="1"/>
      <c r="AJ300" s="1"/>
      <c r="AK300" s="1"/>
      <c r="AL300" s="1"/>
      <c r="AM300" s="1"/>
      <c r="AN300" s="1"/>
      <c r="AO300" s="1"/>
      <c r="AP300" s="1" t="s">
        <v>3</v>
      </c>
      <c r="AQ300" s="1" t="s">
        <v>3</v>
      </c>
      <c r="AR300" s="1" t="s">
        <v>3</v>
      </c>
      <c r="AS300" s="1"/>
      <c r="AT300" s="1"/>
      <c r="AU300" s="1"/>
      <c r="AV300" s="1"/>
      <c r="AW300" s="1"/>
      <c r="AX300" s="1"/>
      <c r="AY300" s="1"/>
      <c r="AZ300" s="1" t="s">
        <v>3</v>
      </c>
      <c r="BA300" s="1"/>
      <c r="BB300" s="1" t="s">
        <v>3</v>
      </c>
      <c r="BC300" s="1" t="s">
        <v>3</v>
      </c>
      <c r="BD300" s="1" t="s">
        <v>3</v>
      </c>
      <c r="BE300" s="1" t="s">
        <v>3</v>
      </c>
      <c r="BF300" s="1" t="s">
        <v>3</v>
      </c>
      <c r="BG300" s="1" t="s">
        <v>3</v>
      </c>
      <c r="BH300" s="1" t="s">
        <v>3</v>
      </c>
      <c r="BI300" s="1" t="s">
        <v>3</v>
      </c>
      <c r="BJ300" s="1" t="s">
        <v>3</v>
      </c>
      <c r="BK300" s="1" t="s">
        <v>3</v>
      </c>
      <c r="BL300" s="1" t="s">
        <v>3</v>
      </c>
      <c r="BM300" s="1" t="s">
        <v>3</v>
      </c>
      <c r="BN300" s="1" t="s">
        <v>3</v>
      </c>
      <c r="BO300" s="1" t="s">
        <v>3</v>
      </c>
      <c r="BP300" s="1" t="s">
        <v>3</v>
      </c>
      <c r="BQ300" s="1"/>
      <c r="BR300" s="1"/>
      <c r="BS300" s="1"/>
      <c r="BT300" s="1"/>
      <c r="BU300" s="1"/>
      <c r="BV300" s="1"/>
      <c r="BW300" s="1"/>
      <c r="BX300" s="1">
        <v>0</v>
      </c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>
        <v>0</v>
      </c>
    </row>
    <row r="302" spans="1:200" x14ac:dyDescent="0.2">
      <c r="A302" s="2">
        <v>52</v>
      </c>
      <c r="B302" s="2">
        <f t="shared" ref="B302:G302" si="242">B319</f>
        <v>1</v>
      </c>
      <c r="C302" s="2">
        <f t="shared" si="242"/>
        <v>5</v>
      </c>
      <c r="D302" s="2">
        <f t="shared" si="242"/>
        <v>300</v>
      </c>
      <c r="E302" s="2">
        <f t="shared" si="242"/>
        <v>0</v>
      </c>
      <c r="F302" s="2" t="str">
        <f t="shared" si="242"/>
        <v>Новый подраздел</v>
      </c>
      <c r="G302" s="2" t="str">
        <f t="shared" si="242"/>
        <v>Станционное оборудование</v>
      </c>
      <c r="H302" s="2"/>
      <c r="I302" s="2"/>
      <c r="J302" s="2"/>
      <c r="K302" s="2"/>
      <c r="L302" s="2"/>
      <c r="M302" s="2"/>
      <c r="N302" s="2"/>
      <c r="O302" s="2">
        <f t="shared" ref="O302:AT302" si="243">O319</f>
        <v>17684487</v>
      </c>
      <c r="P302" s="2">
        <f t="shared" si="243"/>
        <v>17684487</v>
      </c>
      <c r="Q302" s="2">
        <f t="shared" si="243"/>
        <v>0</v>
      </c>
      <c r="R302" s="2">
        <f t="shared" si="243"/>
        <v>0</v>
      </c>
      <c r="S302" s="2">
        <f t="shared" si="243"/>
        <v>0</v>
      </c>
      <c r="T302" s="2">
        <f t="shared" si="243"/>
        <v>0</v>
      </c>
      <c r="U302" s="2">
        <f t="shared" si="243"/>
        <v>0</v>
      </c>
      <c r="V302" s="2">
        <f t="shared" si="243"/>
        <v>0</v>
      </c>
      <c r="W302" s="2">
        <f t="shared" si="243"/>
        <v>0</v>
      </c>
      <c r="X302" s="2">
        <f t="shared" si="243"/>
        <v>0</v>
      </c>
      <c r="Y302" s="2">
        <f t="shared" si="243"/>
        <v>0</v>
      </c>
      <c r="Z302" s="2">
        <f t="shared" si="243"/>
        <v>0</v>
      </c>
      <c r="AA302" s="2">
        <f t="shared" si="243"/>
        <v>0</v>
      </c>
      <c r="AB302" s="2">
        <f t="shared" si="243"/>
        <v>17684487</v>
      </c>
      <c r="AC302" s="2">
        <f t="shared" si="243"/>
        <v>17684487</v>
      </c>
      <c r="AD302" s="2">
        <f t="shared" si="243"/>
        <v>0</v>
      </c>
      <c r="AE302" s="2">
        <f t="shared" si="243"/>
        <v>0</v>
      </c>
      <c r="AF302" s="2">
        <f t="shared" si="243"/>
        <v>0</v>
      </c>
      <c r="AG302" s="2">
        <f t="shared" si="243"/>
        <v>0</v>
      </c>
      <c r="AH302" s="2">
        <f t="shared" si="243"/>
        <v>0</v>
      </c>
      <c r="AI302" s="2">
        <f t="shared" si="243"/>
        <v>0</v>
      </c>
      <c r="AJ302" s="2">
        <f t="shared" si="243"/>
        <v>0</v>
      </c>
      <c r="AK302" s="2">
        <f t="shared" si="243"/>
        <v>0</v>
      </c>
      <c r="AL302" s="2">
        <f t="shared" si="243"/>
        <v>0</v>
      </c>
      <c r="AM302" s="2">
        <f t="shared" si="243"/>
        <v>0</v>
      </c>
      <c r="AN302" s="2">
        <f t="shared" si="243"/>
        <v>0</v>
      </c>
      <c r="AO302" s="2">
        <f t="shared" si="243"/>
        <v>0</v>
      </c>
      <c r="AP302" s="2">
        <f t="shared" si="243"/>
        <v>17684487</v>
      </c>
      <c r="AQ302" s="2">
        <f t="shared" si="243"/>
        <v>0</v>
      </c>
      <c r="AR302" s="2">
        <f t="shared" si="243"/>
        <v>17684487</v>
      </c>
      <c r="AS302" s="2">
        <f t="shared" si="243"/>
        <v>0</v>
      </c>
      <c r="AT302" s="2">
        <f t="shared" si="243"/>
        <v>0</v>
      </c>
      <c r="AU302" s="2">
        <f t="shared" ref="AU302:BZ302" si="244">AU319</f>
        <v>0</v>
      </c>
      <c r="AV302" s="2">
        <f t="shared" si="244"/>
        <v>0</v>
      </c>
      <c r="AW302" s="2">
        <f t="shared" si="244"/>
        <v>0</v>
      </c>
      <c r="AX302" s="2">
        <f t="shared" si="244"/>
        <v>0</v>
      </c>
      <c r="AY302" s="2">
        <f t="shared" si="244"/>
        <v>0</v>
      </c>
      <c r="AZ302" s="2">
        <f t="shared" si="244"/>
        <v>0</v>
      </c>
      <c r="BA302" s="2">
        <f t="shared" si="244"/>
        <v>0</v>
      </c>
      <c r="BB302" s="2">
        <f t="shared" si="244"/>
        <v>0</v>
      </c>
      <c r="BC302" s="2">
        <f t="shared" si="244"/>
        <v>17684487</v>
      </c>
      <c r="BD302" s="2">
        <f t="shared" si="244"/>
        <v>0</v>
      </c>
      <c r="BE302" s="2">
        <f t="shared" si="244"/>
        <v>17684487</v>
      </c>
      <c r="BF302" s="2">
        <f t="shared" si="244"/>
        <v>0</v>
      </c>
      <c r="BG302" s="2">
        <f t="shared" si="244"/>
        <v>0</v>
      </c>
      <c r="BH302" s="2">
        <f t="shared" si="244"/>
        <v>0</v>
      </c>
      <c r="BI302" s="2">
        <f t="shared" si="244"/>
        <v>0</v>
      </c>
      <c r="BJ302" s="2">
        <f t="shared" si="244"/>
        <v>0</v>
      </c>
      <c r="BK302" s="2">
        <f t="shared" si="244"/>
        <v>0</v>
      </c>
      <c r="BL302" s="2">
        <f t="shared" si="244"/>
        <v>0</v>
      </c>
      <c r="BM302" s="2">
        <f t="shared" si="244"/>
        <v>0</v>
      </c>
      <c r="BN302" s="2">
        <f t="shared" si="244"/>
        <v>0</v>
      </c>
      <c r="BO302" s="3">
        <f t="shared" si="244"/>
        <v>0</v>
      </c>
      <c r="BP302" s="3">
        <f t="shared" si="244"/>
        <v>0</v>
      </c>
      <c r="BQ302" s="3">
        <f t="shared" si="244"/>
        <v>0</v>
      </c>
      <c r="BR302" s="3">
        <f t="shared" si="244"/>
        <v>0</v>
      </c>
      <c r="BS302" s="3">
        <f t="shared" si="244"/>
        <v>0</v>
      </c>
      <c r="BT302" s="3">
        <f t="shared" si="244"/>
        <v>0</v>
      </c>
      <c r="BU302" s="3">
        <f t="shared" si="244"/>
        <v>0</v>
      </c>
      <c r="BV302" s="3">
        <f t="shared" si="244"/>
        <v>0</v>
      </c>
      <c r="BW302" s="3">
        <f t="shared" si="244"/>
        <v>0</v>
      </c>
      <c r="BX302" s="3">
        <f t="shared" si="244"/>
        <v>0</v>
      </c>
      <c r="BY302" s="3">
        <f t="shared" si="244"/>
        <v>0</v>
      </c>
      <c r="BZ302" s="3">
        <f t="shared" si="244"/>
        <v>0</v>
      </c>
      <c r="CA302" s="3">
        <f t="shared" ref="CA302:DF302" si="245">CA319</f>
        <v>0</v>
      </c>
      <c r="CB302" s="3">
        <f t="shared" si="245"/>
        <v>0</v>
      </c>
      <c r="CC302" s="3">
        <f t="shared" si="245"/>
        <v>0</v>
      </c>
      <c r="CD302" s="3">
        <f t="shared" si="245"/>
        <v>0</v>
      </c>
      <c r="CE302" s="3">
        <f t="shared" si="245"/>
        <v>0</v>
      </c>
      <c r="CF302" s="3">
        <f t="shared" si="245"/>
        <v>0</v>
      </c>
      <c r="CG302" s="3">
        <f t="shared" si="245"/>
        <v>0</v>
      </c>
      <c r="CH302" s="3">
        <f t="shared" si="245"/>
        <v>0</v>
      </c>
      <c r="CI302" s="3">
        <f t="shared" si="245"/>
        <v>0</v>
      </c>
      <c r="CJ302" s="3">
        <f t="shared" si="245"/>
        <v>0</v>
      </c>
      <c r="CK302" s="3">
        <f t="shared" si="245"/>
        <v>0</v>
      </c>
      <c r="CL302" s="3">
        <f t="shared" si="245"/>
        <v>0</v>
      </c>
      <c r="CM302" s="3">
        <f t="shared" si="245"/>
        <v>0</v>
      </c>
      <c r="CN302" s="3">
        <f t="shared" si="245"/>
        <v>0</v>
      </c>
      <c r="CO302" s="3">
        <f t="shared" si="245"/>
        <v>0</v>
      </c>
      <c r="CP302" s="3">
        <f t="shared" si="245"/>
        <v>0</v>
      </c>
      <c r="CQ302" s="3">
        <f t="shared" si="245"/>
        <v>0</v>
      </c>
      <c r="CR302" s="3">
        <f t="shared" si="245"/>
        <v>0</v>
      </c>
      <c r="CS302" s="3">
        <f t="shared" si="245"/>
        <v>0</v>
      </c>
      <c r="CT302" s="3">
        <f t="shared" si="245"/>
        <v>0</v>
      </c>
      <c r="CU302" s="3">
        <f t="shared" si="245"/>
        <v>0</v>
      </c>
      <c r="CV302" s="3">
        <f t="shared" si="245"/>
        <v>0</v>
      </c>
      <c r="CW302" s="3">
        <f t="shared" si="245"/>
        <v>0</v>
      </c>
      <c r="CX302" s="3">
        <f t="shared" si="245"/>
        <v>0</v>
      </c>
      <c r="CY302" s="3">
        <f t="shared" si="245"/>
        <v>0</v>
      </c>
      <c r="CZ302" s="3">
        <f t="shared" si="245"/>
        <v>0</v>
      </c>
      <c r="DA302" s="3">
        <f t="shared" si="245"/>
        <v>0</v>
      </c>
      <c r="DB302" s="3">
        <f t="shared" si="245"/>
        <v>0</v>
      </c>
      <c r="DC302" s="3">
        <f t="shared" si="245"/>
        <v>0</v>
      </c>
      <c r="DD302" s="3">
        <f t="shared" si="245"/>
        <v>0</v>
      </c>
      <c r="DE302" s="3">
        <f t="shared" si="245"/>
        <v>0</v>
      </c>
      <c r="DF302" s="3">
        <f t="shared" si="245"/>
        <v>0</v>
      </c>
      <c r="DG302" s="3">
        <f t="shared" ref="DG302:DN302" si="246">DG319</f>
        <v>0</v>
      </c>
      <c r="DH302" s="3">
        <f t="shared" si="246"/>
        <v>0</v>
      </c>
      <c r="DI302" s="3">
        <f t="shared" si="246"/>
        <v>0</v>
      </c>
      <c r="DJ302" s="3">
        <f t="shared" si="246"/>
        <v>0</v>
      </c>
      <c r="DK302" s="3">
        <f t="shared" si="246"/>
        <v>0</v>
      </c>
      <c r="DL302" s="3">
        <f t="shared" si="246"/>
        <v>0</v>
      </c>
      <c r="DM302" s="3">
        <f t="shared" si="246"/>
        <v>0</v>
      </c>
      <c r="DN302" s="3">
        <f t="shared" si="246"/>
        <v>0</v>
      </c>
    </row>
    <row r="304" spans="1:200" x14ac:dyDescent="0.2">
      <c r="A304">
        <v>17</v>
      </c>
      <c r="B304">
        <v>1</v>
      </c>
      <c r="E304" t="s">
        <v>32</v>
      </c>
      <c r="F304" t="s">
        <v>110</v>
      </c>
      <c r="G304" t="s">
        <v>413</v>
      </c>
      <c r="H304" t="s">
        <v>3</v>
      </c>
      <c r="I304">
        <v>36</v>
      </c>
      <c r="J304">
        <v>0</v>
      </c>
      <c r="O304">
        <f t="shared" ref="O304:O317" si="247">ROUND(CP304,0)</f>
        <v>1869264</v>
      </c>
      <c r="P304">
        <f t="shared" ref="P304:P317" si="248">ROUND(CQ304*I304,0)</f>
        <v>1869264</v>
      </c>
      <c r="Q304">
        <f t="shared" ref="Q304:Q317" si="249">ROUND(CR304*I304,0)</f>
        <v>0</v>
      </c>
      <c r="R304">
        <f t="shared" ref="R304:R317" si="250">ROUND(CS304*I304,0)</f>
        <v>0</v>
      </c>
      <c r="S304">
        <f t="shared" ref="S304:S317" si="251">ROUND(CT304*I304,0)</f>
        <v>0</v>
      </c>
      <c r="T304">
        <f t="shared" ref="T304:T317" si="252">ROUND(CU304*I304,0)</f>
        <v>0</v>
      </c>
      <c r="U304">
        <f t="shared" ref="U304:U317" si="253">CV304*I304</f>
        <v>0</v>
      </c>
      <c r="V304">
        <f t="shared" ref="V304:V317" si="254">CW304*I304</f>
        <v>0</v>
      </c>
      <c r="W304">
        <f t="shared" ref="W304:W317" si="255">ROUND(CX304*I304,0)</f>
        <v>0</v>
      </c>
      <c r="X304">
        <f t="shared" ref="X304:X317" si="256">ROUND(CY304,0)</f>
        <v>0</v>
      </c>
      <c r="Y304">
        <f t="shared" ref="Y304:Y317" si="257">ROUND(CZ304,0)</f>
        <v>0</v>
      </c>
      <c r="AA304">
        <v>23982063</v>
      </c>
      <c r="AB304">
        <f t="shared" ref="AB304:AB317" si="258">ROUND((AC304+AD304+AF304),0)</f>
        <v>51924</v>
      </c>
      <c r="AC304">
        <f t="shared" ref="AC304:AC317" si="259">ROUND(((ES304*1.042)),0)</f>
        <v>51924</v>
      </c>
      <c r="AD304">
        <f t="shared" ref="AD304:AD317" si="260">ROUND((ET304),0)</f>
        <v>0</v>
      </c>
      <c r="AE304">
        <f t="shared" ref="AE304:AE317" si="261">ROUND((EU304),0)</f>
        <v>0</v>
      </c>
      <c r="AF304">
        <f t="shared" ref="AF304:AF317" si="262">ROUND((EV304),0)</f>
        <v>0</v>
      </c>
      <c r="AG304">
        <f t="shared" ref="AG304:AG317" si="263">ROUND((AP304),0)</f>
        <v>0</v>
      </c>
      <c r="AH304">
        <f t="shared" ref="AH304:AH317" si="264">(EW304)</f>
        <v>0</v>
      </c>
      <c r="AI304">
        <f t="shared" ref="AI304:AI317" si="265">(EX304)</f>
        <v>0</v>
      </c>
      <c r="AJ304">
        <f t="shared" ref="AJ304:AJ317" si="266">ROUND((AS304),0)</f>
        <v>0</v>
      </c>
      <c r="AK304">
        <v>49831.040000000001</v>
      </c>
      <c r="AL304">
        <v>49831.040000000001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1</v>
      </c>
      <c r="AW304">
        <v>1</v>
      </c>
      <c r="AZ304">
        <v>1</v>
      </c>
      <c r="BA304">
        <v>1</v>
      </c>
      <c r="BB304">
        <v>1</v>
      </c>
      <c r="BC304">
        <v>1</v>
      </c>
      <c r="BD304" t="s">
        <v>3</v>
      </c>
      <c r="BE304" t="s">
        <v>3</v>
      </c>
      <c r="BF304" t="s">
        <v>3</v>
      </c>
      <c r="BG304" t="s">
        <v>3</v>
      </c>
      <c r="BH304">
        <v>3</v>
      </c>
      <c r="BI304">
        <v>3</v>
      </c>
      <c r="BJ304" t="s">
        <v>3</v>
      </c>
      <c r="BM304">
        <v>600001</v>
      </c>
      <c r="BN304">
        <v>0</v>
      </c>
      <c r="BO304" t="s">
        <v>3</v>
      </c>
      <c r="BP304">
        <v>0</v>
      </c>
      <c r="BQ304">
        <v>5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 t="s">
        <v>3</v>
      </c>
      <c r="BZ304">
        <v>0</v>
      </c>
      <c r="CA304">
        <v>0</v>
      </c>
      <c r="CF304">
        <v>0</v>
      </c>
      <c r="CG304">
        <v>0</v>
      </c>
      <c r="CM304">
        <v>0</v>
      </c>
      <c r="CN304" t="s">
        <v>34</v>
      </c>
      <c r="CO304">
        <v>0</v>
      </c>
      <c r="CP304">
        <f t="shared" ref="CP304:CP317" si="267">(P304+Q304+S304)</f>
        <v>1869264</v>
      </c>
      <c r="CQ304">
        <f t="shared" ref="CQ304:CQ317" si="268">AC304*BC304</f>
        <v>51924</v>
      </c>
      <c r="CR304">
        <f t="shared" ref="CR304:CR317" si="269">AD304*BB304</f>
        <v>0</v>
      </c>
      <c r="CS304">
        <f t="shared" ref="CS304:CS317" si="270">AE304*BS304</f>
        <v>0</v>
      </c>
      <c r="CT304">
        <f t="shared" ref="CT304:CT317" si="271">AF304*BA304</f>
        <v>0</v>
      </c>
      <c r="CU304">
        <f t="shared" ref="CU304:CU317" si="272">AG304</f>
        <v>0</v>
      </c>
      <c r="CV304">
        <f t="shared" ref="CV304:CV317" si="273">AH304</f>
        <v>0</v>
      </c>
      <c r="CW304">
        <f t="shared" ref="CW304:CW317" si="274">AI304</f>
        <v>0</v>
      </c>
      <c r="CX304">
        <f t="shared" ref="CX304:CX317" si="275">AJ304</f>
        <v>0</v>
      </c>
      <c r="CY304">
        <f t="shared" ref="CY304:CY312" si="276">(((S304+R304)*AT304)/100)</f>
        <v>0</v>
      </c>
      <c r="CZ304">
        <f t="shared" ref="CZ304:CZ312" si="277">(((S304+R304)*AU304)/100)</f>
        <v>0</v>
      </c>
      <c r="DC304" t="s">
        <v>3</v>
      </c>
      <c r="DD304" t="s">
        <v>35</v>
      </c>
      <c r="DE304" t="s">
        <v>3</v>
      </c>
      <c r="DF304" t="s">
        <v>3</v>
      </c>
      <c r="DG304" t="s">
        <v>3</v>
      </c>
      <c r="DH304" t="s">
        <v>3</v>
      </c>
      <c r="DI304" t="s">
        <v>3</v>
      </c>
      <c r="DJ304" t="s">
        <v>3</v>
      </c>
      <c r="DK304" t="s">
        <v>3</v>
      </c>
      <c r="DL304" t="s">
        <v>3</v>
      </c>
      <c r="DM304" t="s">
        <v>3</v>
      </c>
      <c r="DN304">
        <v>0</v>
      </c>
      <c r="DO304">
        <v>0</v>
      </c>
      <c r="DP304">
        <v>1</v>
      </c>
      <c r="DQ304">
        <v>1</v>
      </c>
      <c r="EE304">
        <v>20573217</v>
      </c>
      <c r="EF304">
        <v>5</v>
      </c>
      <c r="EG304" t="s">
        <v>36</v>
      </c>
      <c r="EH304">
        <v>0</v>
      </c>
      <c r="EI304" t="s">
        <v>3</v>
      </c>
      <c r="EJ304">
        <v>3</v>
      </c>
      <c r="EK304">
        <v>600001</v>
      </c>
      <c r="EL304" t="s">
        <v>37</v>
      </c>
      <c r="EM304" t="s">
        <v>38</v>
      </c>
      <c r="EO304" t="s">
        <v>414</v>
      </c>
      <c r="EQ304">
        <v>256</v>
      </c>
      <c r="ER304">
        <v>0</v>
      </c>
      <c r="ES304">
        <v>49831.040000000001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Q304">
        <v>0</v>
      </c>
      <c r="FR304">
        <f t="shared" ref="FR304:FR317" si="278">ROUND(IF(AND(BH304=3,BI304=3),P304,0),0)</f>
        <v>1869264</v>
      </c>
      <c r="FS304">
        <v>0</v>
      </c>
      <c r="FX304">
        <v>0</v>
      </c>
      <c r="FY304">
        <v>0</v>
      </c>
      <c r="GA304" t="s">
        <v>415</v>
      </c>
      <c r="GG304">
        <v>2</v>
      </c>
      <c r="GH304">
        <v>0</v>
      </c>
      <c r="GI304">
        <v>-2</v>
      </c>
      <c r="GJ304">
        <v>0</v>
      </c>
      <c r="GK304">
        <f>ROUND(R304*(R12)/100,0)</f>
        <v>0</v>
      </c>
      <c r="GL304">
        <f t="shared" ref="GL304:GL317" si="279">ROUND(IF(AND(BH304=3,BI304=3,FS304&lt;&gt;0),P304,0),0)</f>
        <v>0</v>
      </c>
      <c r="GM304">
        <f t="shared" ref="GM304:GM317" si="280">O304+X304+Y304</f>
        <v>1869264</v>
      </c>
      <c r="GN304">
        <f t="shared" ref="GN304:GN317" si="281">ROUND(IF(OR(BI304=0,BI304=1),O304+X304+Y304,0),0)</f>
        <v>0</v>
      </c>
      <c r="GO304">
        <f t="shared" ref="GO304:GO317" si="282">ROUND(IF(BI304=2,O304+X304+Y304,0),0)</f>
        <v>0</v>
      </c>
      <c r="GP304">
        <f t="shared" ref="GP304:GP317" si="283">ROUND(IF(BI304=4,O304+X304+Y304,0),0)</f>
        <v>0</v>
      </c>
      <c r="GR304">
        <v>0</v>
      </c>
    </row>
    <row r="305" spans="1:200" x14ac:dyDescent="0.2">
      <c r="A305">
        <v>17</v>
      </c>
      <c r="B305">
        <v>1</v>
      </c>
      <c r="E305" t="s">
        <v>40</v>
      </c>
      <c r="F305" t="s">
        <v>110</v>
      </c>
      <c r="G305" t="s">
        <v>416</v>
      </c>
      <c r="H305" t="s">
        <v>3</v>
      </c>
      <c r="I305">
        <v>718</v>
      </c>
      <c r="J305">
        <v>0</v>
      </c>
      <c r="O305">
        <f t="shared" si="247"/>
        <v>7501664</v>
      </c>
      <c r="P305">
        <f t="shared" si="248"/>
        <v>7501664</v>
      </c>
      <c r="Q305">
        <f t="shared" si="249"/>
        <v>0</v>
      </c>
      <c r="R305">
        <f t="shared" si="250"/>
        <v>0</v>
      </c>
      <c r="S305">
        <f t="shared" si="251"/>
        <v>0</v>
      </c>
      <c r="T305">
        <f t="shared" si="252"/>
        <v>0</v>
      </c>
      <c r="U305">
        <f t="shared" si="253"/>
        <v>0</v>
      </c>
      <c r="V305">
        <f t="shared" si="254"/>
        <v>0</v>
      </c>
      <c r="W305">
        <f t="shared" si="255"/>
        <v>0</v>
      </c>
      <c r="X305">
        <f t="shared" si="256"/>
        <v>0</v>
      </c>
      <c r="Y305">
        <f t="shared" si="257"/>
        <v>0</v>
      </c>
      <c r="AA305">
        <v>23982063</v>
      </c>
      <c r="AB305">
        <f t="shared" si="258"/>
        <v>10448</v>
      </c>
      <c r="AC305">
        <f t="shared" si="259"/>
        <v>10448</v>
      </c>
      <c r="AD305">
        <f t="shared" si="260"/>
        <v>0</v>
      </c>
      <c r="AE305">
        <f t="shared" si="261"/>
        <v>0</v>
      </c>
      <c r="AF305">
        <f t="shared" si="262"/>
        <v>0</v>
      </c>
      <c r="AG305">
        <f t="shared" si="263"/>
        <v>0</v>
      </c>
      <c r="AH305">
        <f t="shared" si="264"/>
        <v>0</v>
      </c>
      <c r="AI305">
        <f t="shared" si="265"/>
        <v>0</v>
      </c>
      <c r="AJ305">
        <f t="shared" si="266"/>
        <v>0</v>
      </c>
      <c r="AK305">
        <v>10026.93</v>
      </c>
      <c r="AL305">
        <v>10026.93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1</v>
      </c>
      <c r="AW305">
        <v>1</v>
      </c>
      <c r="AZ305">
        <v>1</v>
      </c>
      <c r="BA305">
        <v>1</v>
      </c>
      <c r="BB305">
        <v>1</v>
      </c>
      <c r="BC305">
        <v>1</v>
      </c>
      <c r="BD305" t="s">
        <v>3</v>
      </c>
      <c r="BE305" t="s">
        <v>3</v>
      </c>
      <c r="BF305" t="s">
        <v>3</v>
      </c>
      <c r="BG305" t="s">
        <v>3</v>
      </c>
      <c r="BH305">
        <v>3</v>
      </c>
      <c r="BI305">
        <v>3</v>
      </c>
      <c r="BJ305" t="s">
        <v>3</v>
      </c>
      <c r="BM305">
        <v>600001</v>
      </c>
      <c r="BN305">
        <v>0</v>
      </c>
      <c r="BO305" t="s">
        <v>3</v>
      </c>
      <c r="BP305">
        <v>0</v>
      </c>
      <c r="BQ305">
        <v>5</v>
      </c>
      <c r="BS305">
        <v>1</v>
      </c>
      <c r="BT305">
        <v>1</v>
      </c>
      <c r="BU305">
        <v>1</v>
      </c>
      <c r="BV305">
        <v>1</v>
      </c>
      <c r="BW305">
        <v>1</v>
      </c>
      <c r="BX305">
        <v>1</v>
      </c>
      <c r="BY305" t="s">
        <v>3</v>
      </c>
      <c r="BZ305">
        <v>0</v>
      </c>
      <c r="CA305">
        <v>0</v>
      </c>
      <c r="CF305">
        <v>0</v>
      </c>
      <c r="CG305">
        <v>0</v>
      </c>
      <c r="CM305">
        <v>0</v>
      </c>
      <c r="CN305" t="s">
        <v>34</v>
      </c>
      <c r="CO305">
        <v>0</v>
      </c>
      <c r="CP305">
        <f t="shared" si="267"/>
        <v>7501664</v>
      </c>
      <c r="CQ305">
        <f t="shared" si="268"/>
        <v>10448</v>
      </c>
      <c r="CR305">
        <f t="shared" si="269"/>
        <v>0</v>
      </c>
      <c r="CS305">
        <f t="shared" si="270"/>
        <v>0</v>
      </c>
      <c r="CT305">
        <f t="shared" si="271"/>
        <v>0</v>
      </c>
      <c r="CU305">
        <f t="shared" si="272"/>
        <v>0</v>
      </c>
      <c r="CV305">
        <f t="shared" si="273"/>
        <v>0</v>
      </c>
      <c r="CW305">
        <f t="shared" si="274"/>
        <v>0</v>
      </c>
      <c r="CX305">
        <f t="shared" si="275"/>
        <v>0</v>
      </c>
      <c r="CY305">
        <f t="shared" si="276"/>
        <v>0</v>
      </c>
      <c r="CZ305">
        <f t="shared" si="277"/>
        <v>0</v>
      </c>
      <c r="DC305" t="s">
        <v>3</v>
      </c>
      <c r="DD305" t="s">
        <v>35</v>
      </c>
      <c r="DE305" t="s">
        <v>3</v>
      </c>
      <c r="DF305" t="s">
        <v>3</v>
      </c>
      <c r="DG305" t="s">
        <v>3</v>
      </c>
      <c r="DH305" t="s">
        <v>3</v>
      </c>
      <c r="DI305" t="s">
        <v>3</v>
      </c>
      <c r="DJ305" t="s">
        <v>3</v>
      </c>
      <c r="DK305" t="s">
        <v>3</v>
      </c>
      <c r="DL305" t="s">
        <v>3</v>
      </c>
      <c r="DM305" t="s">
        <v>3</v>
      </c>
      <c r="DN305">
        <v>0</v>
      </c>
      <c r="DO305">
        <v>0</v>
      </c>
      <c r="DP305">
        <v>1</v>
      </c>
      <c r="DQ305">
        <v>1</v>
      </c>
      <c r="EE305">
        <v>20573217</v>
      </c>
      <c r="EF305">
        <v>5</v>
      </c>
      <c r="EG305" t="s">
        <v>36</v>
      </c>
      <c r="EH305">
        <v>0</v>
      </c>
      <c r="EI305" t="s">
        <v>3</v>
      </c>
      <c r="EJ305">
        <v>3</v>
      </c>
      <c r="EK305">
        <v>600001</v>
      </c>
      <c r="EL305" t="s">
        <v>37</v>
      </c>
      <c r="EM305" t="s">
        <v>38</v>
      </c>
      <c r="EO305" t="s">
        <v>3</v>
      </c>
      <c r="EQ305">
        <v>256</v>
      </c>
      <c r="ER305">
        <v>0</v>
      </c>
      <c r="ES305">
        <v>10026.93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Q305">
        <v>0</v>
      </c>
      <c r="FR305">
        <f t="shared" si="278"/>
        <v>7501664</v>
      </c>
      <c r="FS305">
        <v>0</v>
      </c>
      <c r="FX305">
        <v>0</v>
      </c>
      <c r="FY305">
        <v>0</v>
      </c>
      <c r="GA305" t="s">
        <v>417</v>
      </c>
      <c r="GG305">
        <v>2</v>
      </c>
      <c r="GH305">
        <v>0</v>
      </c>
      <c r="GI305">
        <v>-2</v>
      </c>
      <c r="GJ305">
        <v>0</v>
      </c>
      <c r="GK305">
        <f>ROUND(R305*(R12)/100,0)</f>
        <v>0</v>
      </c>
      <c r="GL305">
        <f t="shared" si="279"/>
        <v>0</v>
      </c>
      <c r="GM305">
        <f t="shared" si="280"/>
        <v>7501664</v>
      </c>
      <c r="GN305">
        <f t="shared" si="281"/>
        <v>0</v>
      </c>
      <c r="GO305">
        <f t="shared" si="282"/>
        <v>0</v>
      </c>
      <c r="GP305">
        <f t="shared" si="283"/>
        <v>0</v>
      </c>
      <c r="GR305">
        <v>0</v>
      </c>
    </row>
    <row r="306" spans="1:200" x14ac:dyDescent="0.2">
      <c r="A306">
        <v>17</v>
      </c>
      <c r="B306">
        <v>1</v>
      </c>
      <c r="E306" t="s">
        <v>43</v>
      </c>
      <c r="F306" t="s">
        <v>418</v>
      </c>
      <c r="G306" t="s">
        <v>419</v>
      </c>
      <c r="H306" t="s">
        <v>3</v>
      </c>
      <c r="I306">
        <v>557</v>
      </c>
      <c r="J306">
        <v>0</v>
      </c>
      <c r="O306">
        <f t="shared" si="247"/>
        <v>1292240</v>
      </c>
      <c r="P306">
        <f t="shared" si="248"/>
        <v>1292240</v>
      </c>
      <c r="Q306">
        <f t="shared" si="249"/>
        <v>0</v>
      </c>
      <c r="R306">
        <f t="shared" si="250"/>
        <v>0</v>
      </c>
      <c r="S306">
        <f t="shared" si="251"/>
        <v>0</v>
      </c>
      <c r="T306">
        <f t="shared" si="252"/>
        <v>0</v>
      </c>
      <c r="U306">
        <f t="shared" si="253"/>
        <v>0</v>
      </c>
      <c r="V306">
        <f t="shared" si="254"/>
        <v>0</v>
      </c>
      <c r="W306">
        <f t="shared" si="255"/>
        <v>0</v>
      </c>
      <c r="X306">
        <f t="shared" si="256"/>
        <v>0</v>
      </c>
      <c r="Y306">
        <f t="shared" si="257"/>
        <v>0</v>
      </c>
      <c r="AA306">
        <v>23982063</v>
      </c>
      <c r="AB306">
        <f t="shared" si="258"/>
        <v>2320</v>
      </c>
      <c r="AC306">
        <f t="shared" si="259"/>
        <v>2320</v>
      </c>
      <c r="AD306">
        <f t="shared" si="260"/>
        <v>0</v>
      </c>
      <c r="AE306">
        <f t="shared" si="261"/>
        <v>0</v>
      </c>
      <c r="AF306">
        <f t="shared" si="262"/>
        <v>0</v>
      </c>
      <c r="AG306">
        <f t="shared" si="263"/>
        <v>0</v>
      </c>
      <c r="AH306">
        <f t="shared" si="264"/>
        <v>0</v>
      </c>
      <c r="AI306">
        <f t="shared" si="265"/>
        <v>0</v>
      </c>
      <c r="AJ306">
        <f t="shared" si="266"/>
        <v>0</v>
      </c>
      <c r="AK306">
        <v>2226.89</v>
      </c>
      <c r="AL306">
        <v>2226.89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1</v>
      </c>
      <c r="AW306">
        <v>1</v>
      </c>
      <c r="AZ306">
        <v>1</v>
      </c>
      <c r="BA306">
        <v>1</v>
      </c>
      <c r="BB306">
        <v>1</v>
      </c>
      <c r="BC306">
        <v>1</v>
      </c>
      <c r="BD306" t="s">
        <v>3</v>
      </c>
      <c r="BE306" t="s">
        <v>3</v>
      </c>
      <c r="BF306" t="s">
        <v>3</v>
      </c>
      <c r="BG306" t="s">
        <v>3</v>
      </c>
      <c r="BH306">
        <v>3</v>
      </c>
      <c r="BI306">
        <v>3</v>
      </c>
      <c r="BJ306" t="s">
        <v>3</v>
      </c>
      <c r="BM306">
        <v>600001</v>
      </c>
      <c r="BN306">
        <v>0</v>
      </c>
      <c r="BO306" t="s">
        <v>3</v>
      </c>
      <c r="BP306">
        <v>0</v>
      </c>
      <c r="BQ306">
        <v>5</v>
      </c>
      <c r="BS306">
        <v>1</v>
      </c>
      <c r="BT306">
        <v>1</v>
      </c>
      <c r="BU306">
        <v>1</v>
      </c>
      <c r="BV306">
        <v>1</v>
      </c>
      <c r="BW306">
        <v>1</v>
      </c>
      <c r="BX306">
        <v>1</v>
      </c>
      <c r="BY306" t="s">
        <v>3</v>
      </c>
      <c r="BZ306">
        <v>0</v>
      </c>
      <c r="CA306">
        <v>0</v>
      </c>
      <c r="CF306">
        <v>0</v>
      </c>
      <c r="CG306">
        <v>0</v>
      </c>
      <c r="CM306">
        <v>0</v>
      </c>
      <c r="CN306" t="s">
        <v>34</v>
      </c>
      <c r="CO306">
        <v>0</v>
      </c>
      <c r="CP306">
        <f t="shared" si="267"/>
        <v>1292240</v>
      </c>
      <c r="CQ306">
        <f t="shared" si="268"/>
        <v>2320</v>
      </c>
      <c r="CR306">
        <f t="shared" si="269"/>
        <v>0</v>
      </c>
      <c r="CS306">
        <f t="shared" si="270"/>
        <v>0</v>
      </c>
      <c r="CT306">
        <f t="shared" si="271"/>
        <v>0</v>
      </c>
      <c r="CU306">
        <f t="shared" si="272"/>
        <v>0</v>
      </c>
      <c r="CV306">
        <f t="shared" si="273"/>
        <v>0</v>
      </c>
      <c r="CW306">
        <f t="shared" si="274"/>
        <v>0</v>
      </c>
      <c r="CX306">
        <f t="shared" si="275"/>
        <v>0</v>
      </c>
      <c r="CY306">
        <f t="shared" si="276"/>
        <v>0</v>
      </c>
      <c r="CZ306">
        <f t="shared" si="277"/>
        <v>0</v>
      </c>
      <c r="DC306" t="s">
        <v>3</v>
      </c>
      <c r="DD306" t="s">
        <v>35</v>
      </c>
      <c r="DE306" t="s">
        <v>3</v>
      </c>
      <c r="DF306" t="s">
        <v>3</v>
      </c>
      <c r="DG306" t="s">
        <v>3</v>
      </c>
      <c r="DH306" t="s">
        <v>3</v>
      </c>
      <c r="DI306" t="s">
        <v>3</v>
      </c>
      <c r="DJ306" t="s">
        <v>3</v>
      </c>
      <c r="DK306" t="s">
        <v>3</v>
      </c>
      <c r="DL306" t="s">
        <v>3</v>
      </c>
      <c r="DM306" t="s">
        <v>3</v>
      </c>
      <c r="DN306">
        <v>0</v>
      </c>
      <c r="DO306">
        <v>0</v>
      </c>
      <c r="DP306">
        <v>1</v>
      </c>
      <c r="DQ306">
        <v>1</v>
      </c>
      <c r="EE306">
        <v>20573217</v>
      </c>
      <c r="EF306">
        <v>5</v>
      </c>
      <c r="EG306" t="s">
        <v>36</v>
      </c>
      <c r="EH306">
        <v>0</v>
      </c>
      <c r="EI306" t="s">
        <v>3</v>
      </c>
      <c r="EJ306">
        <v>3</v>
      </c>
      <c r="EK306">
        <v>600001</v>
      </c>
      <c r="EL306" t="s">
        <v>37</v>
      </c>
      <c r="EM306" t="s">
        <v>38</v>
      </c>
      <c r="EO306" t="s">
        <v>3</v>
      </c>
      <c r="EQ306">
        <v>256</v>
      </c>
      <c r="ER306">
        <v>0</v>
      </c>
      <c r="ES306">
        <v>2226.89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Q306">
        <v>0</v>
      </c>
      <c r="FR306">
        <f t="shared" si="278"/>
        <v>1292240</v>
      </c>
      <c r="FS306">
        <v>0</v>
      </c>
      <c r="FX306">
        <v>0</v>
      </c>
      <c r="FY306">
        <v>0</v>
      </c>
      <c r="GA306" t="s">
        <v>420</v>
      </c>
      <c r="GG306">
        <v>2</v>
      </c>
      <c r="GH306">
        <v>0</v>
      </c>
      <c r="GI306">
        <v>-2</v>
      </c>
      <c r="GJ306">
        <v>0</v>
      </c>
      <c r="GK306">
        <f>ROUND(R306*(R12)/100,0)</f>
        <v>0</v>
      </c>
      <c r="GL306">
        <f t="shared" si="279"/>
        <v>0</v>
      </c>
      <c r="GM306">
        <f t="shared" si="280"/>
        <v>1292240</v>
      </c>
      <c r="GN306">
        <f t="shared" si="281"/>
        <v>0</v>
      </c>
      <c r="GO306">
        <f t="shared" si="282"/>
        <v>0</v>
      </c>
      <c r="GP306">
        <f t="shared" si="283"/>
        <v>0</v>
      </c>
      <c r="GR306">
        <v>0</v>
      </c>
    </row>
    <row r="307" spans="1:200" x14ac:dyDescent="0.2">
      <c r="A307">
        <v>17</v>
      </c>
      <c r="B307">
        <v>1</v>
      </c>
      <c r="E307" t="s">
        <v>46</v>
      </c>
      <c r="F307" t="s">
        <v>418</v>
      </c>
      <c r="G307" t="s">
        <v>421</v>
      </c>
      <c r="H307" t="s">
        <v>3</v>
      </c>
      <c r="I307">
        <v>455</v>
      </c>
      <c r="J307">
        <v>0</v>
      </c>
      <c r="O307">
        <f t="shared" si="247"/>
        <v>920010</v>
      </c>
      <c r="P307">
        <f t="shared" si="248"/>
        <v>920010</v>
      </c>
      <c r="Q307">
        <f t="shared" si="249"/>
        <v>0</v>
      </c>
      <c r="R307">
        <f t="shared" si="250"/>
        <v>0</v>
      </c>
      <c r="S307">
        <f t="shared" si="251"/>
        <v>0</v>
      </c>
      <c r="T307">
        <f t="shared" si="252"/>
        <v>0</v>
      </c>
      <c r="U307">
        <f t="shared" si="253"/>
        <v>0</v>
      </c>
      <c r="V307">
        <f t="shared" si="254"/>
        <v>0</v>
      </c>
      <c r="W307">
        <f t="shared" si="255"/>
        <v>0</v>
      </c>
      <c r="X307">
        <f t="shared" si="256"/>
        <v>0</v>
      </c>
      <c r="Y307">
        <f t="shared" si="257"/>
        <v>0</v>
      </c>
      <c r="AA307">
        <v>23982063</v>
      </c>
      <c r="AB307">
        <f t="shared" si="258"/>
        <v>2022</v>
      </c>
      <c r="AC307">
        <f t="shared" si="259"/>
        <v>2022</v>
      </c>
      <c r="AD307">
        <f t="shared" si="260"/>
        <v>0</v>
      </c>
      <c r="AE307">
        <f t="shared" si="261"/>
        <v>0</v>
      </c>
      <c r="AF307">
        <f t="shared" si="262"/>
        <v>0</v>
      </c>
      <c r="AG307">
        <f t="shared" si="263"/>
        <v>0</v>
      </c>
      <c r="AH307">
        <f t="shared" si="264"/>
        <v>0</v>
      </c>
      <c r="AI307">
        <f t="shared" si="265"/>
        <v>0</v>
      </c>
      <c r="AJ307">
        <f t="shared" si="266"/>
        <v>0</v>
      </c>
      <c r="AK307">
        <v>1940.44</v>
      </c>
      <c r="AL307">
        <v>1940.44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1</v>
      </c>
      <c r="AW307">
        <v>1</v>
      </c>
      <c r="AZ307">
        <v>1</v>
      </c>
      <c r="BA307">
        <v>1</v>
      </c>
      <c r="BB307">
        <v>1</v>
      </c>
      <c r="BC307">
        <v>1</v>
      </c>
      <c r="BD307" t="s">
        <v>3</v>
      </c>
      <c r="BE307" t="s">
        <v>3</v>
      </c>
      <c r="BF307" t="s">
        <v>3</v>
      </c>
      <c r="BG307" t="s">
        <v>3</v>
      </c>
      <c r="BH307">
        <v>3</v>
      </c>
      <c r="BI307">
        <v>3</v>
      </c>
      <c r="BJ307" t="s">
        <v>3</v>
      </c>
      <c r="BM307">
        <v>600001</v>
      </c>
      <c r="BN307">
        <v>0</v>
      </c>
      <c r="BO307" t="s">
        <v>3</v>
      </c>
      <c r="BP307">
        <v>0</v>
      </c>
      <c r="BQ307">
        <v>5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 t="s">
        <v>3</v>
      </c>
      <c r="BZ307">
        <v>0</v>
      </c>
      <c r="CA307">
        <v>0</v>
      </c>
      <c r="CF307">
        <v>0</v>
      </c>
      <c r="CG307">
        <v>0</v>
      </c>
      <c r="CM307">
        <v>0</v>
      </c>
      <c r="CN307" t="s">
        <v>34</v>
      </c>
      <c r="CO307">
        <v>0</v>
      </c>
      <c r="CP307">
        <f t="shared" si="267"/>
        <v>920010</v>
      </c>
      <c r="CQ307">
        <f t="shared" si="268"/>
        <v>2022</v>
      </c>
      <c r="CR307">
        <f t="shared" si="269"/>
        <v>0</v>
      </c>
      <c r="CS307">
        <f t="shared" si="270"/>
        <v>0</v>
      </c>
      <c r="CT307">
        <f t="shared" si="271"/>
        <v>0</v>
      </c>
      <c r="CU307">
        <f t="shared" si="272"/>
        <v>0</v>
      </c>
      <c r="CV307">
        <f t="shared" si="273"/>
        <v>0</v>
      </c>
      <c r="CW307">
        <f t="shared" si="274"/>
        <v>0</v>
      </c>
      <c r="CX307">
        <f t="shared" si="275"/>
        <v>0</v>
      </c>
      <c r="CY307">
        <f t="shared" si="276"/>
        <v>0</v>
      </c>
      <c r="CZ307">
        <f t="shared" si="277"/>
        <v>0</v>
      </c>
      <c r="DC307" t="s">
        <v>3</v>
      </c>
      <c r="DD307" t="s">
        <v>35</v>
      </c>
      <c r="DE307" t="s">
        <v>3</v>
      </c>
      <c r="DF307" t="s">
        <v>3</v>
      </c>
      <c r="DG307" t="s">
        <v>3</v>
      </c>
      <c r="DH307" t="s">
        <v>3</v>
      </c>
      <c r="DI307" t="s">
        <v>3</v>
      </c>
      <c r="DJ307" t="s">
        <v>3</v>
      </c>
      <c r="DK307" t="s">
        <v>3</v>
      </c>
      <c r="DL307" t="s">
        <v>3</v>
      </c>
      <c r="DM307" t="s">
        <v>3</v>
      </c>
      <c r="DN307">
        <v>0</v>
      </c>
      <c r="DO307">
        <v>0</v>
      </c>
      <c r="DP307">
        <v>1</v>
      </c>
      <c r="DQ307">
        <v>1</v>
      </c>
      <c r="EE307">
        <v>20573217</v>
      </c>
      <c r="EF307">
        <v>5</v>
      </c>
      <c r="EG307" t="s">
        <v>36</v>
      </c>
      <c r="EH307">
        <v>0</v>
      </c>
      <c r="EI307" t="s">
        <v>3</v>
      </c>
      <c r="EJ307">
        <v>3</v>
      </c>
      <c r="EK307">
        <v>600001</v>
      </c>
      <c r="EL307" t="s">
        <v>37</v>
      </c>
      <c r="EM307" t="s">
        <v>38</v>
      </c>
      <c r="EO307" t="s">
        <v>3</v>
      </c>
      <c r="EQ307">
        <v>256</v>
      </c>
      <c r="ER307">
        <v>0</v>
      </c>
      <c r="ES307">
        <v>1940.44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Q307">
        <v>0</v>
      </c>
      <c r="FR307">
        <f t="shared" si="278"/>
        <v>920010</v>
      </c>
      <c r="FS307">
        <v>0</v>
      </c>
      <c r="FX307">
        <v>0</v>
      </c>
      <c r="FY307">
        <v>0</v>
      </c>
      <c r="GA307" t="s">
        <v>422</v>
      </c>
      <c r="GG307">
        <v>2</v>
      </c>
      <c r="GH307">
        <v>0</v>
      </c>
      <c r="GI307">
        <v>-2</v>
      </c>
      <c r="GJ307">
        <v>0</v>
      </c>
      <c r="GK307">
        <f>ROUND(R307*(R12)/100,0)</f>
        <v>0</v>
      </c>
      <c r="GL307">
        <f t="shared" si="279"/>
        <v>0</v>
      </c>
      <c r="GM307">
        <f t="shared" si="280"/>
        <v>920010</v>
      </c>
      <c r="GN307">
        <f t="shared" si="281"/>
        <v>0</v>
      </c>
      <c r="GO307">
        <f t="shared" si="282"/>
        <v>0</v>
      </c>
      <c r="GP307">
        <f t="shared" si="283"/>
        <v>0</v>
      </c>
      <c r="GR307">
        <v>0</v>
      </c>
    </row>
    <row r="308" spans="1:200" x14ac:dyDescent="0.2">
      <c r="A308">
        <v>17</v>
      </c>
      <c r="B308">
        <v>1</v>
      </c>
      <c r="E308" t="s">
        <v>49</v>
      </c>
      <c r="F308" t="s">
        <v>423</v>
      </c>
      <c r="G308" t="s">
        <v>424</v>
      </c>
      <c r="H308" t="s">
        <v>3</v>
      </c>
      <c r="I308">
        <v>1223</v>
      </c>
      <c r="J308">
        <v>0</v>
      </c>
      <c r="O308">
        <f t="shared" si="247"/>
        <v>3768063</v>
      </c>
      <c r="P308">
        <f t="shared" si="248"/>
        <v>3768063</v>
      </c>
      <c r="Q308">
        <f t="shared" si="249"/>
        <v>0</v>
      </c>
      <c r="R308">
        <f t="shared" si="250"/>
        <v>0</v>
      </c>
      <c r="S308">
        <f t="shared" si="251"/>
        <v>0</v>
      </c>
      <c r="T308">
        <f t="shared" si="252"/>
        <v>0</v>
      </c>
      <c r="U308">
        <f t="shared" si="253"/>
        <v>0</v>
      </c>
      <c r="V308">
        <f t="shared" si="254"/>
        <v>0</v>
      </c>
      <c r="W308">
        <f t="shared" si="255"/>
        <v>0</v>
      </c>
      <c r="X308">
        <f t="shared" si="256"/>
        <v>0</v>
      </c>
      <c r="Y308">
        <f t="shared" si="257"/>
        <v>0</v>
      </c>
      <c r="AA308">
        <v>23982063</v>
      </c>
      <c r="AB308">
        <f t="shared" si="258"/>
        <v>3081</v>
      </c>
      <c r="AC308">
        <f t="shared" si="259"/>
        <v>3081</v>
      </c>
      <c r="AD308">
        <f t="shared" si="260"/>
        <v>0</v>
      </c>
      <c r="AE308">
        <f t="shared" si="261"/>
        <v>0</v>
      </c>
      <c r="AF308">
        <f t="shared" si="262"/>
        <v>0</v>
      </c>
      <c r="AG308">
        <f t="shared" si="263"/>
        <v>0</v>
      </c>
      <c r="AH308">
        <f t="shared" si="264"/>
        <v>0</v>
      </c>
      <c r="AI308">
        <f t="shared" si="265"/>
        <v>0</v>
      </c>
      <c r="AJ308">
        <f t="shared" si="266"/>
        <v>0</v>
      </c>
      <c r="AK308">
        <v>2956.86</v>
      </c>
      <c r="AL308">
        <v>2956.86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1</v>
      </c>
      <c r="AW308">
        <v>1</v>
      </c>
      <c r="AZ308">
        <v>1</v>
      </c>
      <c r="BA308">
        <v>1</v>
      </c>
      <c r="BB308">
        <v>1</v>
      </c>
      <c r="BC308">
        <v>1</v>
      </c>
      <c r="BD308" t="s">
        <v>3</v>
      </c>
      <c r="BE308" t="s">
        <v>3</v>
      </c>
      <c r="BF308" t="s">
        <v>3</v>
      </c>
      <c r="BG308" t="s">
        <v>3</v>
      </c>
      <c r="BH308">
        <v>3</v>
      </c>
      <c r="BI308">
        <v>3</v>
      </c>
      <c r="BJ308" t="s">
        <v>3</v>
      </c>
      <c r="BM308">
        <v>600001</v>
      </c>
      <c r="BN308">
        <v>0</v>
      </c>
      <c r="BO308" t="s">
        <v>3</v>
      </c>
      <c r="BP308">
        <v>0</v>
      </c>
      <c r="BQ308">
        <v>5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 t="s">
        <v>3</v>
      </c>
      <c r="BZ308">
        <v>0</v>
      </c>
      <c r="CA308">
        <v>0</v>
      </c>
      <c r="CF308">
        <v>0</v>
      </c>
      <c r="CG308">
        <v>0</v>
      </c>
      <c r="CM308">
        <v>0</v>
      </c>
      <c r="CN308" t="s">
        <v>34</v>
      </c>
      <c r="CO308">
        <v>0</v>
      </c>
      <c r="CP308">
        <f t="shared" si="267"/>
        <v>3768063</v>
      </c>
      <c r="CQ308">
        <f t="shared" si="268"/>
        <v>3081</v>
      </c>
      <c r="CR308">
        <f t="shared" si="269"/>
        <v>0</v>
      </c>
      <c r="CS308">
        <f t="shared" si="270"/>
        <v>0</v>
      </c>
      <c r="CT308">
        <f t="shared" si="271"/>
        <v>0</v>
      </c>
      <c r="CU308">
        <f t="shared" si="272"/>
        <v>0</v>
      </c>
      <c r="CV308">
        <f t="shared" si="273"/>
        <v>0</v>
      </c>
      <c r="CW308">
        <f t="shared" si="274"/>
        <v>0</v>
      </c>
      <c r="CX308">
        <f t="shared" si="275"/>
        <v>0</v>
      </c>
      <c r="CY308">
        <f t="shared" si="276"/>
        <v>0</v>
      </c>
      <c r="CZ308">
        <f t="shared" si="277"/>
        <v>0</v>
      </c>
      <c r="DC308" t="s">
        <v>3</v>
      </c>
      <c r="DD308" t="s">
        <v>35</v>
      </c>
      <c r="DE308" t="s">
        <v>3</v>
      </c>
      <c r="DF308" t="s">
        <v>3</v>
      </c>
      <c r="DG308" t="s">
        <v>3</v>
      </c>
      <c r="DH308" t="s">
        <v>3</v>
      </c>
      <c r="DI308" t="s">
        <v>3</v>
      </c>
      <c r="DJ308" t="s">
        <v>3</v>
      </c>
      <c r="DK308" t="s">
        <v>3</v>
      </c>
      <c r="DL308" t="s">
        <v>3</v>
      </c>
      <c r="DM308" t="s">
        <v>3</v>
      </c>
      <c r="DN308">
        <v>0</v>
      </c>
      <c r="DO308">
        <v>0</v>
      </c>
      <c r="DP308">
        <v>1</v>
      </c>
      <c r="DQ308">
        <v>1</v>
      </c>
      <c r="EE308">
        <v>20573217</v>
      </c>
      <c r="EF308">
        <v>5</v>
      </c>
      <c r="EG308" t="s">
        <v>36</v>
      </c>
      <c r="EH308">
        <v>0</v>
      </c>
      <c r="EI308" t="s">
        <v>3</v>
      </c>
      <c r="EJ308">
        <v>3</v>
      </c>
      <c r="EK308">
        <v>600001</v>
      </c>
      <c r="EL308" t="s">
        <v>37</v>
      </c>
      <c r="EM308" t="s">
        <v>38</v>
      </c>
      <c r="EO308" t="s">
        <v>3</v>
      </c>
      <c r="EQ308">
        <v>256</v>
      </c>
      <c r="ER308">
        <v>0</v>
      </c>
      <c r="ES308">
        <v>2956.86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Q308">
        <v>0</v>
      </c>
      <c r="FR308">
        <f t="shared" si="278"/>
        <v>3768063</v>
      </c>
      <c r="FS308">
        <v>0</v>
      </c>
      <c r="FX308">
        <v>0</v>
      </c>
      <c r="FY308">
        <v>0</v>
      </c>
      <c r="GA308" t="s">
        <v>425</v>
      </c>
      <c r="GG308">
        <v>2</v>
      </c>
      <c r="GH308">
        <v>0</v>
      </c>
      <c r="GI308">
        <v>-2</v>
      </c>
      <c r="GJ308">
        <v>0</v>
      </c>
      <c r="GK308">
        <f>ROUND(R308*(R12)/100,0)</f>
        <v>0</v>
      </c>
      <c r="GL308">
        <f t="shared" si="279"/>
        <v>0</v>
      </c>
      <c r="GM308">
        <f t="shared" si="280"/>
        <v>3768063</v>
      </c>
      <c r="GN308">
        <f t="shared" si="281"/>
        <v>0</v>
      </c>
      <c r="GO308">
        <f t="shared" si="282"/>
        <v>0</v>
      </c>
      <c r="GP308">
        <f t="shared" si="283"/>
        <v>0</v>
      </c>
      <c r="GR308">
        <v>0</v>
      </c>
    </row>
    <row r="309" spans="1:200" x14ac:dyDescent="0.2">
      <c r="A309">
        <v>17</v>
      </c>
      <c r="B309">
        <v>1</v>
      </c>
      <c r="E309" t="s">
        <v>52</v>
      </c>
      <c r="F309" t="s">
        <v>426</v>
      </c>
      <c r="G309" t="s">
        <v>427</v>
      </c>
      <c r="H309" t="s">
        <v>3</v>
      </c>
      <c r="I309">
        <v>47</v>
      </c>
      <c r="J309">
        <v>0</v>
      </c>
      <c r="O309">
        <f t="shared" si="247"/>
        <v>12032</v>
      </c>
      <c r="P309">
        <f t="shared" si="248"/>
        <v>12032</v>
      </c>
      <c r="Q309">
        <f t="shared" si="249"/>
        <v>0</v>
      </c>
      <c r="R309">
        <f t="shared" si="250"/>
        <v>0</v>
      </c>
      <c r="S309">
        <f t="shared" si="251"/>
        <v>0</v>
      </c>
      <c r="T309">
        <f t="shared" si="252"/>
        <v>0</v>
      </c>
      <c r="U309">
        <f t="shared" si="253"/>
        <v>0</v>
      </c>
      <c r="V309">
        <f t="shared" si="254"/>
        <v>0</v>
      </c>
      <c r="W309">
        <f t="shared" si="255"/>
        <v>0</v>
      </c>
      <c r="X309">
        <f t="shared" si="256"/>
        <v>0</v>
      </c>
      <c r="Y309">
        <f t="shared" si="257"/>
        <v>0</v>
      </c>
      <c r="AA309">
        <v>23982063</v>
      </c>
      <c r="AB309">
        <f t="shared" si="258"/>
        <v>256</v>
      </c>
      <c r="AC309">
        <f t="shared" si="259"/>
        <v>256</v>
      </c>
      <c r="AD309">
        <f t="shared" si="260"/>
        <v>0</v>
      </c>
      <c r="AE309">
        <f t="shared" si="261"/>
        <v>0</v>
      </c>
      <c r="AF309">
        <f t="shared" si="262"/>
        <v>0</v>
      </c>
      <c r="AG309">
        <f t="shared" si="263"/>
        <v>0</v>
      </c>
      <c r="AH309">
        <f t="shared" si="264"/>
        <v>0</v>
      </c>
      <c r="AI309">
        <f t="shared" si="265"/>
        <v>0</v>
      </c>
      <c r="AJ309">
        <f t="shared" si="266"/>
        <v>0</v>
      </c>
      <c r="AK309">
        <v>245.53</v>
      </c>
      <c r="AL309">
        <v>245.53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1</v>
      </c>
      <c r="AZ309">
        <v>1</v>
      </c>
      <c r="BA309">
        <v>1</v>
      </c>
      <c r="BB309">
        <v>1</v>
      </c>
      <c r="BC309">
        <v>1</v>
      </c>
      <c r="BD309" t="s">
        <v>3</v>
      </c>
      <c r="BE309" t="s">
        <v>3</v>
      </c>
      <c r="BF309" t="s">
        <v>3</v>
      </c>
      <c r="BG309" t="s">
        <v>3</v>
      </c>
      <c r="BH309">
        <v>3</v>
      </c>
      <c r="BI309">
        <v>3</v>
      </c>
      <c r="BJ309" t="s">
        <v>3</v>
      </c>
      <c r="BM309">
        <v>600001</v>
      </c>
      <c r="BN309">
        <v>0</v>
      </c>
      <c r="BO309" t="s">
        <v>3</v>
      </c>
      <c r="BP309">
        <v>0</v>
      </c>
      <c r="BQ309">
        <v>5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 t="s">
        <v>3</v>
      </c>
      <c r="BZ309">
        <v>0</v>
      </c>
      <c r="CA309">
        <v>0</v>
      </c>
      <c r="CF309">
        <v>0</v>
      </c>
      <c r="CG309">
        <v>0</v>
      </c>
      <c r="CM309">
        <v>0</v>
      </c>
      <c r="CN309" t="s">
        <v>34</v>
      </c>
      <c r="CO309">
        <v>0</v>
      </c>
      <c r="CP309">
        <f t="shared" si="267"/>
        <v>12032</v>
      </c>
      <c r="CQ309">
        <f t="shared" si="268"/>
        <v>256</v>
      </c>
      <c r="CR309">
        <f t="shared" si="269"/>
        <v>0</v>
      </c>
      <c r="CS309">
        <f t="shared" si="270"/>
        <v>0</v>
      </c>
      <c r="CT309">
        <f t="shared" si="271"/>
        <v>0</v>
      </c>
      <c r="CU309">
        <f t="shared" si="272"/>
        <v>0</v>
      </c>
      <c r="CV309">
        <f t="shared" si="273"/>
        <v>0</v>
      </c>
      <c r="CW309">
        <f t="shared" si="274"/>
        <v>0</v>
      </c>
      <c r="CX309">
        <f t="shared" si="275"/>
        <v>0</v>
      </c>
      <c r="CY309">
        <f t="shared" si="276"/>
        <v>0</v>
      </c>
      <c r="CZ309">
        <f t="shared" si="277"/>
        <v>0</v>
      </c>
      <c r="DC309" t="s">
        <v>3</v>
      </c>
      <c r="DD309" t="s">
        <v>35</v>
      </c>
      <c r="DE309" t="s">
        <v>3</v>
      </c>
      <c r="DF309" t="s">
        <v>3</v>
      </c>
      <c r="DG309" t="s">
        <v>3</v>
      </c>
      <c r="DH309" t="s">
        <v>3</v>
      </c>
      <c r="DI309" t="s">
        <v>3</v>
      </c>
      <c r="DJ309" t="s">
        <v>3</v>
      </c>
      <c r="DK309" t="s">
        <v>3</v>
      </c>
      <c r="DL309" t="s">
        <v>3</v>
      </c>
      <c r="DM309" t="s">
        <v>3</v>
      </c>
      <c r="DN309">
        <v>0</v>
      </c>
      <c r="DO309">
        <v>0</v>
      </c>
      <c r="DP309">
        <v>1</v>
      </c>
      <c r="DQ309">
        <v>1</v>
      </c>
      <c r="EE309">
        <v>20573217</v>
      </c>
      <c r="EF309">
        <v>5</v>
      </c>
      <c r="EG309" t="s">
        <v>36</v>
      </c>
      <c r="EH309">
        <v>0</v>
      </c>
      <c r="EI309" t="s">
        <v>3</v>
      </c>
      <c r="EJ309">
        <v>3</v>
      </c>
      <c r="EK309">
        <v>600001</v>
      </c>
      <c r="EL309" t="s">
        <v>37</v>
      </c>
      <c r="EM309" t="s">
        <v>38</v>
      </c>
      <c r="EO309" t="s">
        <v>3</v>
      </c>
      <c r="EQ309">
        <v>256</v>
      </c>
      <c r="ER309">
        <v>0</v>
      </c>
      <c r="ES309">
        <v>245.53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Q309">
        <v>0</v>
      </c>
      <c r="FR309">
        <f t="shared" si="278"/>
        <v>12032</v>
      </c>
      <c r="FS309">
        <v>0</v>
      </c>
      <c r="FX309">
        <v>0</v>
      </c>
      <c r="FY309">
        <v>0</v>
      </c>
      <c r="GA309" t="s">
        <v>428</v>
      </c>
      <c r="GG309">
        <v>2</v>
      </c>
      <c r="GH309">
        <v>0</v>
      </c>
      <c r="GI309">
        <v>-2</v>
      </c>
      <c r="GJ309">
        <v>0</v>
      </c>
      <c r="GK309">
        <f>ROUND(R309*(R12)/100,0)</f>
        <v>0</v>
      </c>
      <c r="GL309">
        <f t="shared" si="279"/>
        <v>0</v>
      </c>
      <c r="GM309">
        <f t="shared" si="280"/>
        <v>12032</v>
      </c>
      <c r="GN309">
        <f t="shared" si="281"/>
        <v>0</v>
      </c>
      <c r="GO309">
        <f t="shared" si="282"/>
        <v>0</v>
      </c>
      <c r="GP309">
        <f t="shared" si="283"/>
        <v>0</v>
      </c>
      <c r="GR309">
        <v>0</v>
      </c>
    </row>
    <row r="310" spans="1:200" x14ac:dyDescent="0.2">
      <c r="A310">
        <v>17</v>
      </c>
      <c r="B310">
        <v>1</v>
      </c>
      <c r="E310" t="s">
        <v>55</v>
      </c>
      <c r="F310" t="s">
        <v>429</v>
      </c>
      <c r="G310" t="s">
        <v>430</v>
      </c>
      <c r="H310" t="s">
        <v>3</v>
      </c>
      <c r="I310">
        <v>262</v>
      </c>
      <c r="J310">
        <v>0</v>
      </c>
      <c r="O310">
        <f t="shared" si="247"/>
        <v>31702</v>
      </c>
      <c r="P310">
        <f t="shared" si="248"/>
        <v>31702</v>
      </c>
      <c r="Q310">
        <f t="shared" si="249"/>
        <v>0</v>
      </c>
      <c r="R310">
        <f t="shared" si="250"/>
        <v>0</v>
      </c>
      <c r="S310">
        <f t="shared" si="251"/>
        <v>0</v>
      </c>
      <c r="T310">
        <f t="shared" si="252"/>
        <v>0</v>
      </c>
      <c r="U310">
        <f t="shared" si="253"/>
        <v>0</v>
      </c>
      <c r="V310">
        <f t="shared" si="254"/>
        <v>0</v>
      </c>
      <c r="W310">
        <f t="shared" si="255"/>
        <v>0</v>
      </c>
      <c r="X310">
        <f t="shared" si="256"/>
        <v>0</v>
      </c>
      <c r="Y310">
        <f t="shared" si="257"/>
        <v>0</v>
      </c>
      <c r="AA310">
        <v>23982063</v>
      </c>
      <c r="AB310">
        <f t="shared" si="258"/>
        <v>121</v>
      </c>
      <c r="AC310">
        <f t="shared" si="259"/>
        <v>121</v>
      </c>
      <c r="AD310">
        <f t="shared" si="260"/>
        <v>0</v>
      </c>
      <c r="AE310">
        <f t="shared" si="261"/>
        <v>0</v>
      </c>
      <c r="AF310">
        <f t="shared" si="262"/>
        <v>0</v>
      </c>
      <c r="AG310">
        <f t="shared" si="263"/>
        <v>0</v>
      </c>
      <c r="AH310">
        <f t="shared" si="264"/>
        <v>0</v>
      </c>
      <c r="AI310">
        <f t="shared" si="265"/>
        <v>0</v>
      </c>
      <c r="AJ310">
        <f t="shared" si="266"/>
        <v>0</v>
      </c>
      <c r="AK310">
        <v>116.4</v>
      </c>
      <c r="AL310">
        <v>116.4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1</v>
      </c>
      <c r="AZ310">
        <v>1</v>
      </c>
      <c r="BA310">
        <v>1</v>
      </c>
      <c r="BB310">
        <v>1</v>
      </c>
      <c r="BC310">
        <v>1</v>
      </c>
      <c r="BD310" t="s">
        <v>3</v>
      </c>
      <c r="BE310" t="s">
        <v>3</v>
      </c>
      <c r="BF310" t="s">
        <v>3</v>
      </c>
      <c r="BG310" t="s">
        <v>3</v>
      </c>
      <c r="BH310">
        <v>3</v>
      </c>
      <c r="BI310">
        <v>3</v>
      </c>
      <c r="BJ310" t="s">
        <v>3</v>
      </c>
      <c r="BM310">
        <v>600001</v>
      </c>
      <c r="BN310">
        <v>0</v>
      </c>
      <c r="BO310" t="s">
        <v>3</v>
      </c>
      <c r="BP310">
        <v>0</v>
      </c>
      <c r="BQ310">
        <v>5</v>
      </c>
      <c r="BS310">
        <v>1</v>
      </c>
      <c r="BT310">
        <v>1</v>
      </c>
      <c r="BU310">
        <v>1</v>
      </c>
      <c r="BV310">
        <v>1</v>
      </c>
      <c r="BW310">
        <v>1</v>
      </c>
      <c r="BX310">
        <v>1</v>
      </c>
      <c r="BY310" t="s">
        <v>3</v>
      </c>
      <c r="BZ310">
        <v>0</v>
      </c>
      <c r="CA310">
        <v>0</v>
      </c>
      <c r="CF310">
        <v>0</v>
      </c>
      <c r="CG310">
        <v>0</v>
      </c>
      <c r="CM310">
        <v>0</v>
      </c>
      <c r="CN310" t="s">
        <v>34</v>
      </c>
      <c r="CO310">
        <v>0</v>
      </c>
      <c r="CP310">
        <f t="shared" si="267"/>
        <v>31702</v>
      </c>
      <c r="CQ310">
        <f t="shared" si="268"/>
        <v>121</v>
      </c>
      <c r="CR310">
        <f t="shared" si="269"/>
        <v>0</v>
      </c>
      <c r="CS310">
        <f t="shared" si="270"/>
        <v>0</v>
      </c>
      <c r="CT310">
        <f t="shared" si="271"/>
        <v>0</v>
      </c>
      <c r="CU310">
        <f t="shared" si="272"/>
        <v>0</v>
      </c>
      <c r="CV310">
        <f t="shared" si="273"/>
        <v>0</v>
      </c>
      <c r="CW310">
        <f t="shared" si="274"/>
        <v>0</v>
      </c>
      <c r="CX310">
        <f t="shared" si="275"/>
        <v>0</v>
      </c>
      <c r="CY310">
        <f t="shared" si="276"/>
        <v>0</v>
      </c>
      <c r="CZ310">
        <f t="shared" si="277"/>
        <v>0</v>
      </c>
      <c r="DC310" t="s">
        <v>3</v>
      </c>
      <c r="DD310" t="s">
        <v>35</v>
      </c>
      <c r="DE310" t="s">
        <v>3</v>
      </c>
      <c r="DF310" t="s">
        <v>3</v>
      </c>
      <c r="DG310" t="s">
        <v>3</v>
      </c>
      <c r="DH310" t="s">
        <v>3</v>
      </c>
      <c r="DI310" t="s">
        <v>3</v>
      </c>
      <c r="DJ310" t="s">
        <v>3</v>
      </c>
      <c r="DK310" t="s">
        <v>3</v>
      </c>
      <c r="DL310" t="s">
        <v>3</v>
      </c>
      <c r="DM310" t="s">
        <v>3</v>
      </c>
      <c r="DN310">
        <v>0</v>
      </c>
      <c r="DO310">
        <v>0</v>
      </c>
      <c r="DP310">
        <v>1</v>
      </c>
      <c r="DQ310">
        <v>1</v>
      </c>
      <c r="EE310">
        <v>20573217</v>
      </c>
      <c r="EF310">
        <v>5</v>
      </c>
      <c r="EG310" t="s">
        <v>36</v>
      </c>
      <c r="EH310">
        <v>0</v>
      </c>
      <c r="EI310" t="s">
        <v>3</v>
      </c>
      <c r="EJ310">
        <v>3</v>
      </c>
      <c r="EK310">
        <v>600001</v>
      </c>
      <c r="EL310" t="s">
        <v>37</v>
      </c>
      <c r="EM310" t="s">
        <v>38</v>
      </c>
      <c r="EO310" t="s">
        <v>3</v>
      </c>
      <c r="EQ310">
        <v>256</v>
      </c>
      <c r="ER310">
        <v>0</v>
      </c>
      <c r="ES310">
        <v>116.4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Q310">
        <v>0</v>
      </c>
      <c r="FR310">
        <f t="shared" si="278"/>
        <v>31702</v>
      </c>
      <c r="FS310">
        <v>0</v>
      </c>
      <c r="FX310">
        <v>0</v>
      </c>
      <c r="FY310">
        <v>0</v>
      </c>
      <c r="GA310" t="s">
        <v>431</v>
      </c>
      <c r="GG310">
        <v>2</v>
      </c>
      <c r="GH310">
        <v>0</v>
      </c>
      <c r="GI310">
        <v>-2</v>
      </c>
      <c r="GJ310">
        <v>0</v>
      </c>
      <c r="GK310">
        <f>ROUND(R310*(R12)/100,0)</f>
        <v>0</v>
      </c>
      <c r="GL310">
        <f t="shared" si="279"/>
        <v>0</v>
      </c>
      <c r="GM310">
        <f t="shared" si="280"/>
        <v>31702</v>
      </c>
      <c r="GN310">
        <f t="shared" si="281"/>
        <v>0</v>
      </c>
      <c r="GO310">
        <f t="shared" si="282"/>
        <v>0</v>
      </c>
      <c r="GP310">
        <f t="shared" si="283"/>
        <v>0</v>
      </c>
      <c r="GR310">
        <v>0</v>
      </c>
    </row>
    <row r="311" spans="1:200" x14ac:dyDescent="0.2">
      <c r="A311">
        <v>17</v>
      </c>
      <c r="B311">
        <v>1</v>
      </c>
      <c r="E311" t="s">
        <v>60</v>
      </c>
      <c r="F311" t="s">
        <v>432</v>
      </c>
      <c r="G311" t="s">
        <v>433</v>
      </c>
      <c r="H311" t="s">
        <v>3</v>
      </c>
      <c r="I311">
        <v>16</v>
      </c>
      <c r="J311">
        <v>0</v>
      </c>
      <c r="O311">
        <f t="shared" si="247"/>
        <v>11008</v>
      </c>
      <c r="P311">
        <f t="shared" si="248"/>
        <v>11008</v>
      </c>
      <c r="Q311">
        <f t="shared" si="249"/>
        <v>0</v>
      </c>
      <c r="R311">
        <f t="shared" si="250"/>
        <v>0</v>
      </c>
      <c r="S311">
        <f t="shared" si="251"/>
        <v>0</v>
      </c>
      <c r="T311">
        <f t="shared" si="252"/>
        <v>0</v>
      </c>
      <c r="U311">
        <f t="shared" si="253"/>
        <v>0</v>
      </c>
      <c r="V311">
        <f t="shared" si="254"/>
        <v>0</v>
      </c>
      <c r="W311">
        <f t="shared" si="255"/>
        <v>0</v>
      </c>
      <c r="X311">
        <f t="shared" si="256"/>
        <v>0</v>
      </c>
      <c r="Y311">
        <f t="shared" si="257"/>
        <v>0</v>
      </c>
      <c r="AA311">
        <v>23982063</v>
      </c>
      <c r="AB311">
        <f t="shared" si="258"/>
        <v>688</v>
      </c>
      <c r="AC311">
        <f t="shared" si="259"/>
        <v>688</v>
      </c>
      <c r="AD311">
        <f t="shared" si="260"/>
        <v>0</v>
      </c>
      <c r="AE311">
        <f t="shared" si="261"/>
        <v>0</v>
      </c>
      <c r="AF311">
        <f t="shared" si="262"/>
        <v>0</v>
      </c>
      <c r="AG311">
        <f t="shared" si="263"/>
        <v>0</v>
      </c>
      <c r="AH311">
        <f t="shared" si="264"/>
        <v>0</v>
      </c>
      <c r="AI311">
        <f t="shared" si="265"/>
        <v>0</v>
      </c>
      <c r="AJ311">
        <f t="shared" si="266"/>
        <v>0</v>
      </c>
      <c r="AK311">
        <v>660.01</v>
      </c>
      <c r="AL311">
        <v>660.01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1</v>
      </c>
      <c r="AW311">
        <v>1</v>
      </c>
      <c r="AZ311">
        <v>1</v>
      </c>
      <c r="BA311">
        <v>1</v>
      </c>
      <c r="BB311">
        <v>1</v>
      </c>
      <c r="BC311">
        <v>1</v>
      </c>
      <c r="BD311" t="s">
        <v>3</v>
      </c>
      <c r="BE311" t="s">
        <v>3</v>
      </c>
      <c r="BF311" t="s">
        <v>3</v>
      </c>
      <c r="BG311" t="s">
        <v>3</v>
      </c>
      <c r="BH311">
        <v>3</v>
      </c>
      <c r="BI311">
        <v>3</v>
      </c>
      <c r="BJ311" t="s">
        <v>3</v>
      </c>
      <c r="BM311">
        <v>600001</v>
      </c>
      <c r="BN311">
        <v>0</v>
      </c>
      <c r="BO311" t="s">
        <v>3</v>
      </c>
      <c r="BP311">
        <v>0</v>
      </c>
      <c r="BQ311">
        <v>5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 t="s">
        <v>3</v>
      </c>
      <c r="BZ311">
        <v>0</v>
      </c>
      <c r="CA311">
        <v>0</v>
      </c>
      <c r="CF311">
        <v>0</v>
      </c>
      <c r="CG311">
        <v>0</v>
      </c>
      <c r="CM311">
        <v>0</v>
      </c>
      <c r="CN311" t="s">
        <v>34</v>
      </c>
      <c r="CO311">
        <v>0</v>
      </c>
      <c r="CP311">
        <f t="shared" si="267"/>
        <v>11008</v>
      </c>
      <c r="CQ311">
        <f t="shared" si="268"/>
        <v>688</v>
      </c>
      <c r="CR311">
        <f t="shared" si="269"/>
        <v>0</v>
      </c>
      <c r="CS311">
        <f t="shared" si="270"/>
        <v>0</v>
      </c>
      <c r="CT311">
        <f t="shared" si="271"/>
        <v>0</v>
      </c>
      <c r="CU311">
        <f t="shared" si="272"/>
        <v>0</v>
      </c>
      <c r="CV311">
        <f t="shared" si="273"/>
        <v>0</v>
      </c>
      <c r="CW311">
        <f t="shared" si="274"/>
        <v>0</v>
      </c>
      <c r="CX311">
        <f t="shared" si="275"/>
        <v>0</v>
      </c>
      <c r="CY311">
        <f t="shared" si="276"/>
        <v>0</v>
      </c>
      <c r="CZ311">
        <f t="shared" si="277"/>
        <v>0</v>
      </c>
      <c r="DC311" t="s">
        <v>3</v>
      </c>
      <c r="DD311" t="s">
        <v>35</v>
      </c>
      <c r="DE311" t="s">
        <v>3</v>
      </c>
      <c r="DF311" t="s">
        <v>3</v>
      </c>
      <c r="DG311" t="s">
        <v>3</v>
      </c>
      <c r="DH311" t="s">
        <v>3</v>
      </c>
      <c r="DI311" t="s">
        <v>3</v>
      </c>
      <c r="DJ311" t="s">
        <v>3</v>
      </c>
      <c r="DK311" t="s">
        <v>3</v>
      </c>
      <c r="DL311" t="s">
        <v>3</v>
      </c>
      <c r="DM311" t="s">
        <v>3</v>
      </c>
      <c r="DN311">
        <v>0</v>
      </c>
      <c r="DO311">
        <v>0</v>
      </c>
      <c r="DP311">
        <v>1</v>
      </c>
      <c r="DQ311">
        <v>1</v>
      </c>
      <c r="EE311">
        <v>20573217</v>
      </c>
      <c r="EF311">
        <v>5</v>
      </c>
      <c r="EG311" t="s">
        <v>36</v>
      </c>
      <c r="EH311">
        <v>0</v>
      </c>
      <c r="EI311" t="s">
        <v>3</v>
      </c>
      <c r="EJ311">
        <v>3</v>
      </c>
      <c r="EK311">
        <v>600001</v>
      </c>
      <c r="EL311" t="s">
        <v>37</v>
      </c>
      <c r="EM311" t="s">
        <v>38</v>
      </c>
      <c r="EO311" t="s">
        <v>3</v>
      </c>
      <c r="EQ311">
        <v>256</v>
      </c>
      <c r="ER311">
        <v>0</v>
      </c>
      <c r="ES311">
        <v>660.01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Q311">
        <v>0</v>
      </c>
      <c r="FR311">
        <f t="shared" si="278"/>
        <v>11008</v>
      </c>
      <c r="FS311">
        <v>0</v>
      </c>
      <c r="FX311">
        <v>0</v>
      </c>
      <c r="FY311">
        <v>0</v>
      </c>
      <c r="GA311" t="s">
        <v>434</v>
      </c>
      <c r="GG311">
        <v>2</v>
      </c>
      <c r="GH311">
        <v>0</v>
      </c>
      <c r="GI311">
        <v>-2</v>
      </c>
      <c r="GJ311">
        <v>0</v>
      </c>
      <c r="GK311">
        <f>ROUND(R311*(R12)/100,0)</f>
        <v>0</v>
      </c>
      <c r="GL311">
        <f t="shared" si="279"/>
        <v>0</v>
      </c>
      <c r="GM311">
        <f t="shared" si="280"/>
        <v>11008</v>
      </c>
      <c r="GN311">
        <f t="shared" si="281"/>
        <v>0</v>
      </c>
      <c r="GO311">
        <f t="shared" si="282"/>
        <v>0</v>
      </c>
      <c r="GP311">
        <f t="shared" si="283"/>
        <v>0</v>
      </c>
      <c r="GR311">
        <v>0</v>
      </c>
    </row>
    <row r="312" spans="1:200" x14ac:dyDescent="0.2">
      <c r="A312">
        <v>17</v>
      </c>
      <c r="B312">
        <v>1</v>
      </c>
      <c r="E312" t="s">
        <v>63</v>
      </c>
      <c r="F312" t="s">
        <v>435</v>
      </c>
      <c r="G312" t="s">
        <v>436</v>
      </c>
      <c r="H312" t="s">
        <v>3</v>
      </c>
      <c r="I312">
        <v>16</v>
      </c>
      <c r="J312">
        <v>0</v>
      </c>
      <c r="O312">
        <f t="shared" si="247"/>
        <v>27840</v>
      </c>
      <c r="P312">
        <f t="shared" si="248"/>
        <v>27840</v>
      </c>
      <c r="Q312">
        <f t="shared" si="249"/>
        <v>0</v>
      </c>
      <c r="R312">
        <f t="shared" si="250"/>
        <v>0</v>
      </c>
      <c r="S312">
        <f t="shared" si="251"/>
        <v>0</v>
      </c>
      <c r="T312">
        <f t="shared" si="252"/>
        <v>0</v>
      </c>
      <c r="U312">
        <f t="shared" si="253"/>
        <v>0</v>
      </c>
      <c r="V312">
        <f t="shared" si="254"/>
        <v>0</v>
      </c>
      <c r="W312">
        <f t="shared" si="255"/>
        <v>0</v>
      </c>
      <c r="X312">
        <f t="shared" si="256"/>
        <v>0</v>
      </c>
      <c r="Y312">
        <f t="shared" si="257"/>
        <v>0</v>
      </c>
      <c r="AA312">
        <v>23982063</v>
      </c>
      <c r="AB312">
        <f t="shared" si="258"/>
        <v>1740</v>
      </c>
      <c r="AC312">
        <f t="shared" si="259"/>
        <v>1740</v>
      </c>
      <c r="AD312">
        <f t="shared" si="260"/>
        <v>0</v>
      </c>
      <c r="AE312">
        <f t="shared" si="261"/>
        <v>0</v>
      </c>
      <c r="AF312">
        <f t="shared" si="262"/>
        <v>0</v>
      </c>
      <c r="AG312">
        <f t="shared" si="263"/>
        <v>0</v>
      </c>
      <c r="AH312">
        <f t="shared" si="264"/>
        <v>0</v>
      </c>
      <c r="AI312">
        <f t="shared" si="265"/>
        <v>0</v>
      </c>
      <c r="AJ312">
        <f t="shared" si="266"/>
        <v>0</v>
      </c>
      <c r="AK312">
        <v>1669.73</v>
      </c>
      <c r="AL312">
        <v>1669.73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</v>
      </c>
      <c r="AW312">
        <v>1</v>
      </c>
      <c r="AZ312">
        <v>1</v>
      </c>
      <c r="BA312">
        <v>1</v>
      </c>
      <c r="BB312">
        <v>1</v>
      </c>
      <c r="BC312">
        <v>1</v>
      </c>
      <c r="BD312" t="s">
        <v>3</v>
      </c>
      <c r="BE312" t="s">
        <v>3</v>
      </c>
      <c r="BF312" t="s">
        <v>3</v>
      </c>
      <c r="BG312" t="s">
        <v>3</v>
      </c>
      <c r="BH312">
        <v>3</v>
      </c>
      <c r="BI312">
        <v>3</v>
      </c>
      <c r="BJ312" t="s">
        <v>3</v>
      </c>
      <c r="BM312">
        <v>600001</v>
      </c>
      <c r="BN312">
        <v>0</v>
      </c>
      <c r="BO312" t="s">
        <v>3</v>
      </c>
      <c r="BP312">
        <v>0</v>
      </c>
      <c r="BQ312">
        <v>5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 t="s">
        <v>3</v>
      </c>
      <c r="BZ312">
        <v>0</v>
      </c>
      <c r="CA312">
        <v>0</v>
      </c>
      <c r="CF312">
        <v>0</v>
      </c>
      <c r="CG312">
        <v>0</v>
      </c>
      <c r="CM312">
        <v>0</v>
      </c>
      <c r="CN312" t="s">
        <v>34</v>
      </c>
      <c r="CO312">
        <v>0</v>
      </c>
      <c r="CP312">
        <f t="shared" si="267"/>
        <v>27840</v>
      </c>
      <c r="CQ312">
        <f t="shared" si="268"/>
        <v>1740</v>
      </c>
      <c r="CR312">
        <f t="shared" si="269"/>
        <v>0</v>
      </c>
      <c r="CS312">
        <f t="shared" si="270"/>
        <v>0</v>
      </c>
      <c r="CT312">
        <f t="shared" si="271"/>
        <v>0</v>
      </c>
      <c r="CU312">
        <f t="shared" si="272"/>
        <v>0</v>
      </c>
      <c r="CV312">
        <f t="shared" si="273"/>
        <v>0</v>
      </c>
      <c r="CW312">
        <f t="shared" si="274"/>
        <v>0</v>
      </c>
      <c r="CX312">
        <f t="shared" si="275"/>
        <v>0</v>
      </c>
      <c r="CY312">
        <f t="shared" si="276"/>
        <v>0</v>
      </c>
      <c r="CZ312">
        <f t="shared" si="277"/>
        <v>0</v>
      </c>
      <c r="DC312" t="s">
        <v>3</v>
      </c>
      <c r="DD312" t="s">
        <v>35</v>
      </c>
      <c r="DE312" t="s">
        <v>3</v>
      </c>
      <c r="DF312" t="s">
        <v>3</v>
      </c>
      <c r="DG312" t="s">
        <v>3</v>
      </c>
      <c r="DH312" t="s">
        <v>3</v>
      </c>
      <c r="DI312" t="s">
        <v>3</v>
      </c>
      <c r="DJ312" t="s">
        <v>3</v>
      </c>
      <c r="DK312" t="s">
        <v>3</v>
      </c>
      <c r="DL312" t="s">
        <v>3</v>
      </c>
      <c r="DM312" t="s">
        <v>3</v>
      </c>
      <c r="DN312">
        <v>0</v>
      </c>
      <c r="DO312">
        <v>0</v>
      </c>
      <c r="DP312">
        <v>1</v>
      </c>
      <c r="DQ312">
        <v>1</v>
      </c>
      <c r="EE312">
        <v>20573217</v>
      </c>
      <c r="EF312">
        <v>5</v>
      </c>
      <c r="EG312" t="s">
        <v>36</v>
      </c>
      <c r="EH312">
        <v>0</v>
      </c>
      <c r="EI312" t="s">
        <v>3</v>
      </c>
      <c r="EJ312">
        <v>3</v>
      </c>
      <c r="EK312">
        <v>600001</v>
      </c>
      <c r="EL312" t="s">
        <v>37</v>
      </c>
      <c r="EM312" t="s">
        <v>38</v>
      </c>
      <c r="EO312" t="s">
        <v>3</v>
      </c>
      <c r="EQ312">
        <v>256</v>
      </c>
      <c r="ER312">
        <v>0</v>
      </c>
      <c r="ES312">
        <v>1669.73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Q312">
        <v>0</v>
      </c>
      <c r="FR312">
        <f t="shared" si="278"/>
        <v>27840</v>
      </c>
      <c r="FS312">
        <v>0</v>
      </c>
      <c r="FX312">
        <v>0</v>
      </c>
      <c r="FY312">
        <v>0</v>
      </c>
      <c r="GA312" t="s">
        <v>437</v>
      </c>
      <c r="GG312">
        <v>2</v>
      </c>
      <c r="GH312">
        <v>0</v>
      </c>
      <c r="GI312">
        <v>-2</v>
      </c>
      <c r="GJ312">
        <v>0</v>
      </c>
      <c r="GK312">
        <f>ROUND(R312*(R12)/100,0)</f>
        <v>0</v>
      </c>
      <c r="GL312">
        <f t="shared" si="279"/>
        <v>0</v>
      </c>
      <c r="GM312">
        <f t="shared" si="280"/>
        <v>27840</v>
      </c>
      <c r="GN312">
        <f t="shared" si="281"/>
        <v>0</v>
      </c>
      <c r="GO312">
        <f t="shared" si="282"/>
        <v>0</v>
      </c>
      <c r="GP312">
        <f t="shared" si="283"/>
        <v>0</v>
      </c>
      <c r="GR312">
        <v>0</v>
      </c>
    </row>
    <row r="313" spans="1:200" x14ac:dyDescent="0.2">
      <c r="A313">
        <v>17</v>
      </c>
      <c r="B313">
        <v>1</v>
      </c>
      <c r="E313" t="s">
        <v>66</v>
      </c>
      <c r="F313" t="s">
        <v>438</v>
      </c>
      <c r="G313" t="s">
        <v>439</v>
      </c>
      <c r="H313" t="s">
        <v>3</v>
      </c>
      <c r="I313">
        <v>4</v>
      </c>
      <c r="J313">
        <v>0</v>
      </c>
      <c r="O313">
        <f t="shared" si="247"/>
        <v>18652</v>
      </c>
      <c r="P313">
        <f t="shared" si="248"/>
        <v>18652</v>
      </c>
      <c r="Q313">
        <f t="shared" si="249"/>
        <v>0</v>
      </c>
      <c r="R313">
        <f t="shared" si="250"/>
        <v>0</v>
      </c>
      <c r="S313">
        <f t="shared" si="251"/>
        <v>0</v>
      </c>
      <c r="T313">
        <f t="shared" si="252"/>
        <v>0</v>
      </c>
      <c r="U313">
        <f t="shared" si="253"/>
        <v>0</v>
      </c>
      <c r="V313">
        <f t="shared" si="254"/>
        <v>0</v>
      </c>
      <c r="W313">
        <f t="shared" si="255"/>
        <v>0</v>
      </c>
      <c r="X313">
        <f t="shared" si="256"/>
        <v>0</v>
      </c>
      <c r="Y313">
        <f t="shared" si="257"/>
        <v>0</v>
      </c>
      <c r="AA313">
        <v>23982063</v>
      </c>
      <c r="AB313">
        <f t="shared" si="258"/>
        <v>4663</v>
      </c>
      <c r="AC313">
        <f t="shared" si="259"/>
        <v>4663</v>
      </c>
      <c r="AD313">
        <f t="shared" si="260"/>
        <v>0</v>
      </c>
      <c r="AE313">
        <f t="shared" si="261"/>
        <v>0</v>
      </c>
      <c r="AF313">
        <f t="shared" si="262"/>
        <v>0</v>
      </c>
      <c r="AG313">
        <f t="shared" si="263"/>
        <v>0</v>
      </c>
      <c r="AH313">
        <f t="shared" si="264"/>
        <v>0</v>
      </c>
      <c r="AI313">
        <f t="shared" si="265"/>
        <v>0</v>
      </c>
      <c r="AJ313">
        <f t="shared" si="266"/>
        <v>0</v>
      </c>
      <c r="AK313">
        <v>4474.58</v>
      </c>
      <c r="AL313">
        <v>4474.58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1</v>
      </c>
      <c r="AW313">
        <v>1</v>
      </c>
      <c r="AZ313">
        <v>1</v>
      </c>
      <c r="BA313">
        <v>1</v>
      </c>
      <c r="BB313">
        <v>1</v>
      </c>
      <c r="BC313">
        <v>1</v>
      </c>
      <c r="BD313" t="s">
        <v>3</v>
      </c>
      <c r="BE313" t="s">
        <v>3</v>
      </c>
      <c r="BF313" t="s">
        <v>3</v>
      </c>
      <c r="BG313" t="s">
        <v>3</v>
      </c>
      <c r="BH313">
        <v>3</v>
      </c>
      <c r="BI313">
        <v>3</v>
      </c>
      <c r="BJ313" t="s">
        <v>3</v>
      </c>
      <c r="BM313">
        <v>100</v>
      </c>
      <c r="BN313">
        <v>0</v>
      </c>
      <c r="BO313" t="s">
        <v>3</v>
      </c>
      <c r="BP313">
        <v>0</v>
      </c>
      <c r="BQ313">
        <v>5</v>
      </c>
      <c r="BS313">
        <v>1</v>
      </c>
      <c r="BT313">
        <v>1</v>
      </c>
      <c r="BU313">
        <v>1</v>
      </c>
      <c r="BV313">
        <v>1</v>
      </c>
      <c r="BW313">
        <v>1</v>
      </c>
      <c r="BX313">
        <v>1</v>
      </c>
      <c r="BY313" t="s">
        <v>3</v>
      </c>
      <c r="BZ313">
        <v>0</v>
      </c>
      <c r="CA313">
        <v>0</v>
      </c>
      <c r="CF313">
        <v>0</v>
      </c>
      <c r="CG313">
        <v>0</v>
      </c>
      <c r="CM313">
        <v>0</v>
      </c>
      <c r="CN313" t="s">
        <v>34</v>
      </c>
      <c r="CO313">
        <v>0</v>
      </c>
      <c r="CP313">
        <f t="shared" si="267"/>
        <v>18652</v>
      </c>
      <c r="CQ313">
        <f t="shared" si="268"/>
        <v>4663</v>
      </c>
      <c r="CR313">
        <f t="shared" si="269"/>
        <v>0</v>
      </c>
      <c r="CS313">
        <f t="shared" si="270"/>
        <v>0</v>
      </c>
      <c r="CT313">
        <f t="shared" si="271"/>
        <v>0</v>
      </c>
      <c r="CU313">
        <f t="shared" si="272"/>
        <v>0</v>
      </c>
      <c r="CV313">
        <f t="shared" si="273"/>
        <v>0</v>
      </c>
      <c r="CW313">
        <f t="shared" si="274"/>
        <v>0</v>
      </c>
      <c r="CX313">
        <f t="shared" si="275"/>
        <v>0</v>
      </c>
      <c r="CY313">
        <f>0</f>
        <v>0</v>
      </c>
      <c r="CZ313">
        <f>0</f>
        <v>0</v>
      </c>
      <c r="DC313" t="s">
        <v>3</v>
      </c>
      <c r="DD313" t="s">
        <v>35</v>
      </c>
      <c r="DE313" t="s">
        <v>3</v>
      </c>
      <c r="DF313" t="s">
        <v>3</v>
      </c>
      <c r="DG313" t="s">
        <v>3</v>
      </c>
      <c r="DH313" t="s">
        <v>3</v>
      </c>
      <c r="DI313" t="s">
        <v>3</v>
      </c>
      <c r="DJ313" t="s">
        <v>3</v>
      </c>
      <c r="DK313" t="s">
        <v>3</v>
      </c>
      <c r="DL313" t="s">
        <v>3</v>
      </c>
      <c r="DM313" t="s">
        <v>3</v>
      </c>
      <c r="DN313">
        <v>0</v>
      </c>
      <c r="DO313">
        <v>0</v>
      </c>
      <c r="DP313">
        <v>1</v>
      </c>
      <c r="DQ313">
        <v>1</v>
      </c>
      <c r="EE313">
        <v>20573451</v>
      </c>
      <c r="EF313">
        <v>5</v>
      </c>
      <c r="EG313" t="s">
        <v>36</v>
      </c>
      <c r="EH313">
        <v>0</v>
      </c>
      <c r="EI313" t="s">
        <v>3</v>
      </c>
      <c r="EJ313">
        <v>3</v>
      </c>
      <c r="EK313">
        <v>100</v>
      </c>
      <c r="EL313" t="s">
        <v>29</v>
      </c>
      <c r="EM313" t="s">
        <v>58</v>
      </c>
      <c r="EO313" t="s">
        <v>3</v>
      </c>
      <c r="EQ313">
        <v>256</v>
      </c>
      <c r="ER313">
        <v>0</v>
      </c>
      <c r="ES313">
        <v>4474.58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Q313">
        <v>0</v>
      </c>
      <c r="FR313">
        <f t="shared" si="278"/>
        <v>18652</v>
      </c>
      <c r="FS313">
        <v>0</v>
      </c>
      <c r="FX313">
        <v>0</v>
      </c>
      <c r="FY313">
        <v>0</v>
      </c>
      <c r="GA313" t="s">
        <v>440</v>
      </c>
      <c r="GG313">
        <v>2</v>
      </c>
      <c r="GH313">
        <v>0</v>
      </c>
      <c r="GI313">
        <v>-2</v>
      </c>
      <c r="GJ313">
        <v>0</v>
      </c>
      <c r="GK313">
        <f>ROUND(R313*(R12)/100,0)</f>
        <v>0</v>
      </c>
      <c r="GL313">
        <f t="shared" si="279"/>
        <v>0</v>
      </c>
      <c r="GM313">
        <f t="shared" si="280"/>
        <v>18652</v>
      </c>
      <c r="GN313">
        <f t="shared" si="281"/>
        <v>0</v>
      </c>
      <c r="GO313">
        <f t="shared" si="282"/>
        <v>0</v>
      </c>
      <c r="GP313">
        <f t="shared" si="283"/>
        <v>0</v>
      </c>
      <c r="GR313">
        <v>0</v>
      </c>
    </row>
    <row r="314" spans="1:200" x14ac:dyDescent="0.2">
      <c r="A314">
        <v>17</v>
      </c>
      <c r="B314">
        <v>1</v>
      </c>
      <c r="E314" t="s">
        <v>69</v>
      </c>
      <c r="F314" t="s">
        <v>441</v>
      </c>
      <c r="G314" t="s">
        <v>442</v>
      </c>
      <c r="H314" t="s">
        <v>3</v>
      </c>
      <c r="I314">
        <v>8</v>
      </c>
      <c r="J314">
        <v>0</v>
      </c>
      <c r="O314">
        <f t="shared" si="247"/>
        <v>81032</v>
      </c>
      <c r="P314">
        <f t="shared" si="248"/>
        <v>81032</v>
      </c>
      <c r="Q314">
        <f t="shared" si="249"/>
        <v>0</v>
      </c>
      <c r="R314">
        <f t="shared" si="250"/>
        <v>0</v>
      </c>
      <c r="S314">
        <f t="shared" si="251"/>
        <v>0</v>
      </c>
      <c r="T314">
        <f t="shared" si="252"/>
        <v>0</v>
      </c>
      <c r="U314">
        <f t="shared" si="253"/>
        <v>0</v>
      </c>
      <c r="V314">
        <f t="shared" si="254"/>
        <v>0</v>
      </c>
      <c r="W314">
        <f t="shared" si="255"/>
        <v>0</v>
      </c>
      <c r="X314">
        <f t="shared" si="256"/>
        <v>0</v>
      </c>
      <c r="Y314">
        <f t="shared" si="257"/>
        <v>0</v>
      </c>
      <c r="AA314">
        <v>23982063</v>
      </c>
      <c r="AB314">
        <f t="shared" si="258"/>
        <v>10129</v>
      </c>
      <c r="AC314">
        <f t="shared" si="259"/>
        <v>10129</v>
      </c>
      <c r="AD314">
        <f t="shared" si="260"/>
        <v>0</v>
      </c>
      <c r="AE314">
        <f t="shared" si="261"/>
        <v>0</v>
      </c>
      <c r="AF314">
        <f t="shared" si="262"/>
        <v>0</v>
      </c>
      <c r="AG314">
        <f t="shared" si="263"/>
        <v>0</v>
      </c>
      <c r="AH314">
        <f t="shared" si="264"/>
        <v>0</v>
      </c>
      <c r="AI314">
        <f t="shared" si="265"/>
        <v>0</v>
      </c>
      <c r="AJ314">
        <f t="shared" si="266"/>
        <v>0</v>
      </c>
      <c r="AK314">
        <v>9720.34</v>
      </c>
      <c r="AL314">
        <v>9720.34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1</v>
      </c>
      <c r="AW314">
        <v>1</v>
      </c>
      <c r="AZ314">
        <v>1</v>
      </c>
      <c r="BA314">
        <v>1</v>
      </c>
      <c r="BB314">
        <v>1</v>
      </c>
      <c r="BC314">
        <v>1</v>
      </c>
      <c r="BD314" t="s">
        <v>3</v>
      </c>
      <c r="BE314" t="s">
        <v>3</v>
      </c>
      <c r="BF314" t="s">
        <v>3</v>
      </c>
      <c r="BG314" t="s">
        <v>3</v>
      </c>
      <c r="BH314">
        <v>3</v>
      </c>
      <c r="BI314">
        <v>3</v>
      </c>
      <c r="BJ314" t="s">
        <v>3</v>
      </c>
      <c r="BM314">
        <v>100</v>
      </c>
      <c r="BN314">
        <v>0</v>
      </c>
      <c r="BO314" t="s">
        <v>3</v>
      </c>
      <c r="BP314">
        <v>0</v>
      </c>
      <c r="BQ314">
        <v>5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3</v>
      </c>
      <c r="BZ314">
        <v>0</v>
      </c>
      <c r="CA314">
        <v>0</v>
      </c>
      <c r="CF314">
        <v>0</v>
      </c>
      <c r="CG314">
        <v>0</v>
      </c>
      <c r="CM314">
        <v>0</v>
      </c>
      <c r="CN314" t="s">
        <v>34</v>
      </c>
      <c r="CO314">
        <v>0</v>
      </c>
      <c r="CP314">
        <f t="shared" si="267"/>
        <v>81032</v>
      </c>
      <c r="CQ314">
        <f t="shared" si="268"/>
        <v>10129</v>
      </c>
      <c r="CR314">
        <f t="shared" si="269"/>
        <v>0</v>
      </c>
      <c r="CS314">
        <f t="shared" si="270"/>
        <v>0</v>
      </c>
      <c r="CT314">
        <f t="shared" si="271"/>
        <v>0</v>
      </c>
      <c r="CU314">
        <f t="shared" si="272"/>
        <v>0</v>
      </c>
      <c r="CV314">
        <f t="shared" si="273"/>
        <v>0</v>
      </c>
      <c r="CW314">
        <f t="shared" si="274"/>
        <v>0</v>
      </c>
      <c r="CX314">
        <f t="shared" si="275"/>
        <v>0</v>
      </c>
      <c r="CY314">
        <f>0</f>
        <v>0</v>
      </c>
      <c r="CZ314">
        <f>0</f>
        <v>0</v>
      </c>
      <c r="DC314" t="s">
        <v>3</v>
      </c>
      <c r="DD314" t="s">
        <v>35</v>
      </c>
      <c r="DE314" t="s">
        <v>3</v>
      </c>
      <c r="DF314" t="s">
        <v>3</v>
      </c>
      <c r="DG314" t="s">
        <v>3</v>
      </c>
      <c r="DH314" t="s">
        <v>3</v>
      </c>
      <c r="DI314" t="s">
        <v>3</v>
      </c>
      <c r="DJ314" t="s">
        <v>3</v>
      </c>
      <c r="DK314" t="s">
        <v>3</v>
      </c>
      <c r="DL314" t="s">
        <v>3</v>
      </c>
      <c r="DM314" t="s">
        <v>3</v>
      </c>
      <c r="DN314">
        <v>0</v>
      </c>
      <c r="DO314">
        <v>0</v>
      </c>
      <c r="DP314">
        <v>1</v>
      </c>
      <c r="DQ314">
        <v>1</v>
      </c>
      <c r="EE314">
        <v>20573451</v>
      </c>
      <c r="EF314">
        <v>5</v>
      </c>
      <c r="EG314" t="s">
        <v>36</v>
      </c>
      <c r="EH314">
        <v>0</v>
      </c>
      <c r="EI314" t="s">
        <v>3</v>
      </c>
      <c r="EJ314">
        <v>3</v>
      </c>
      <c r="EK314">
        <v>100</v>
      </c>
      <c r="EL314" t="s">
        <v>29</v>
      </c>
      <c r="EM314" t="s">
        <v>58</v>
      </c>
      <c r="EO314" t="s">
        <v>3</v>
      </c>
      <c r="EQ314">
        <v>256</v>
      </c>
      <c r="ER314">
        <v>0</v>
      </c>
      <c r="ES314">
        <v>9720.34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Q314">
        <v>0</v>
      </c>
      <c r="FR314">
        <f t="shared" si="278"/>
        <v>81032</v>
      </c>
      <c r="FS314">
        <v>0</v>
      </c>
      <c r="FX314">
        <v>0</v>
      </c>
      <c r="FY314">
        <v>0</v>
      </c>
      <c r="GA314" t="s">
        <v>443</v>
      </c>
      <c r="GG314">
        <v>2</v>
      </c>
      <c r="GH314">
        <v>0</v>
      </c>
      <c r="GI314">
        <v>-2</v>
      </c>
      <c r="GJ314">
        <v>0</v>
      </c>
      <c r="GK314">
        <f>ROUND(R314*(R12)/100,0)</f>
        <v>0</v>
      </c>
      <c r="GL314">
        <f t="shared" si="279"/>
        <v>0</v>
      </c>
      <c r="GM314">
        <f t="shared" si="280"/>
        <v>81032</v>
      </c>
      <c r="GN314">
        <f t="shared" si="281"/>
        <v>0</v>
      </c>
      <c r="GO314">
        <f t="shared" si="282"/>
        <v>0</v>
      </c>
      <c r="GP314">
        <f t="shared" si="283"/>
        <v>0</v>
      </c>
      <c r="GR314">
        <v>0</v>
      </c>
    </row>
    <row r="315" spans="1:200" x14ac:dyDescent="0.2">
      <c r="A315">
        <v>17</v>
      </c>
      <c r="B315">
        <v>1</v>
      </c>
      <c r="E315" t="s">
        <v>109</v>
      </c>
      <c r="F315" t="s">
        <v>435</v>
      </c>
      <c r="G315" t="s">
        <v>444</v>
      </c>
      <c r="H315" t="s">
        <v>3</v>
      </c>
      <c r="I315">
        <v>666</v>
      </c>
      <c r="J315">
        <v>0</v>
      </c>
      <c r="O315">
        <f t="shared" si="247"/>
        <v>73260</v>
      </c>
      <c r="P315">
        <f t="shared" si="248"/>
        <v>73260</v>
      </c>
      <c r="Q315">
        <f t="shared" si="249"/>
        <v>0</v>
      </c>
      <c r="R315">
        <f t="shared" si="250"/>
        <v>0</v>
      </c>
      <c r="S315">
        <f t="shared" si="251"/>
        <v>0</v>
      </c>
      <c r="T315">
        <f t="shared" si="252"/>
        <v>0</v>
      </c>
      <c r="U315">
        <f t="shared" si="253"/>
        <v>0</v>
      </c>
      <c r="V315">
        <f t="shared" si="254"/>
        <v>0</v>
      </c>
      <c r="W315">
        <f t="shared" si="255"/>
        <v>0</v>
      </c>
      <c r="X315">
        <f t="shared" si="256"/>
        <v>0</v>
      </c>
      <c r="Y315">
        <f t="shared" si="257"/>
        <v>0</v>
      </c>
      <c r="AA315">
        <v>23982063</v>
      </c>
      <c r="AB315">
        <f t="shared" si="258"/>
        <v>110</v>
      </c>
      <c r="AC315">
        <f t="shared" si="259"/>
        <v>110</v>
      </c>
      <c r="AD315">
        <f t="shared" si="260"/>
        <v>0</v>
      </c>
      <c r="AE315">
        <f t="shared" si="261"/>
        <v>0</v>
      </c>
      <c r="AF315">
        <f t="shared" si="262"/>
        <v>0</v>
      </c>
      <c r="AG315">
        <f t="shared" si="263"/>
        <v>0</v>
      </c>
      <c r="AH315">
        <f t="shared" si="264"/>
        <v>0</v>
      </c>
      <c r="AI315">
        <f t="shared" si="265"/>
        <v>0</v>
      </c>
      <c r="AJ315">
        <f t="shared" si="266"/>
        <v>0</v>
      </c>
      <c r="AK315">
        <v>105.6</v>
      </c>
      <c r="AL315">
        <v>105.6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1</v>
      </c>
      <c r="AW315">
        <v>1</v>
      </c>
      <c r="AZ315">
        <v>1</v>
      </c>
      <c r="BA315">
        <v>1</v>
      </c>
      <c r="BB315">
        <v>1</v>
      </c>
      <c r="BC315">
        <v>1</v>
      </c>
      <c r="BD315" t="s">
        <v>3</v>
      </c>
      <c r="BE315" t="s">
        <v>3</v>
      </c>
      <c r="BF315" t="s">
        <v>3</v>
      </c>
      <c r="BG315" t="s">
        <v>3</v>
      </c>
      <c r="BH315">
        <v>3</v>
      </c>
      <c r="BI315">
        <v>3</v>
      </c>
      <c r="BJ315" t="s">
        <v>3</v>
      </c>
      <c r="BM315">
        <v>600001</v>
      </c>
      <c r="BN315">
        <v>0</v>
      </c>
      <c r="BO315" t="s">
        <v>3</v>
      </c>
      <c r="BP315">
        <v>0</v>
      </c>
      <c r="BQ315">
        <v>5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3</v>
      </c>
      <c r="BZ315">
        <v>0</v>
      </c>
      <c r="CA315">
        <v>0</v>
      </c>
      <c r="CF315">
        <v>0</v>
      </c>
      <c r="CG315">
        <v>0</v>
      </c>
      <c r="CM315">
        <v>0</v>
      </c>
      <c r="CN315" t="s">
        <v>34</v>
      </c>
      <c r="CO315">
        <v>0</v>
      </c>
      <c r="CP315">
        <f t="shared" si="267"/>
        <v>73260</v>
      </c>
      <c r="CQ315">
        <f t="shared" si="268"/>
        <v>110</v>
      </c>
      <c r="CR315">
        <f t="shared" si="269"/>
        <v>0</v>
      </c>
      <c r="CS315">
        <f t="shared" si="270"/>
        <v>0</v>
      </c>
      <c r="CT315">
        <f t="shared" si="271"/>
        <v>0</v>
      </c>
      <c r="CU315">
        <f t="shared" si="272"/>
        <v>0</v>
      </c>
      <c r="CV315">
        <f t="shared" si="273"/>
        <v>0</v>
      </c>
      <c r="CW315">
        <f t="shared" si="274"/>
        <v>0</v>
      </c>
      <c r="CX315">
        <f t="shared" si="275"/>
        <v>0</v>
      </c>
      <c r="CY315">
        <f>(((S315+R315)*AT315)/100)</f>
        <v>0</v>
      </c>
      <c r="CZ315">
        <f>(((S315+R315)*AU315)/100)</f>
        <v>0</v>
      </c>
      <c r="DC315" t="s">
        <v>3</v>
      </c>
      <c r="DD315" t="s">
        <v>35</v>
      </c>
      <c r="DE315" t="s">
        <v>3</v>
      </c>
      <c r="DF315" t="s">
        <v>3</v>
      </c>
      <c r="DG315" t="s">
        <v>3</v>
      </c>
      <c r="DH315" t="s">
        <v>3</v>
      </c>
      <c r="DI315" t="s">
        <v>3</v>
      </c>
      <c r="DJ315" t="s">
        <v>3</v>
      </c>
      <c r="DK315" t="s">
        <v>3</v>
      </c>
      <c r="DL315" t="s">
        <v>3</v>
      </c>
      <c r="DM315" t="s">
        <v>3</v>
      </c>
      <c r="DN315">
        <v>0</v>
      </c>
      <c r="DO315">
        <v>0</v>
      </c>
      <c r="DP315">
        <v>1</v>
      </c>
      <c r="DQ315">
        <v>1</v>
      </c>
      <c r="EE315">
        <v>20573217</v>
      </c>
      <c r="EF315">
        <v>5</v>
      </c>
      <c r="EG315" t="s">
        <v>36</v>
      </c>
      <c r="EH315">
        <v>0</v>
      </c>
      <c r="EI315" t="s">
        <v>3</v>
      </c>
      <c r="EJ315">
        <v>3</v>
      </c>
      <c r="EK315">
        <v>600001</v>
      </c>
      <c r="EL315" t="s">
        <v>37</v>
      </c>
      <c r="EM315" t="s">
        <v>38</v>
      </c>
      <c r="EO315" t="s">
        <v>3</v>
      </c>
      <c r="EQ315">
        <v>256</v>
      </c>
      <c r="ER315">
        <v>0</v>
      </c>
      <c r="ES315">
        <v>105.6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Q315">
        <v>0</v>
      </c>
      <c r="FR315">
        <f t="shared" si="278"/>
        <v>73260</v>
      </c>
      <c r="FS315">
        <v>0</v>
      </c>
      <c r="FX315">
        <v>0</v>
      </c>
      <c r="FY315">
        <v>0</v>
      </c>
      <c r="GA315" t="s">
        <v>445</v>
      </c>
      <c r="GG315">
        <v>2</v>
      </c>
      <c r="GH315">
        <v>0</v>
      </c>
      <c r="GI315">
        <v>-2</v>
      </c>
      <c r="GJ315">
        <v>0</v>
      </c>
      <c r="GK315">
        <f>ROUND(R315*(R12)/100,0)</f>
        <v>0</v>
      </c>
      <c r="GL315">
        <f t="shared" si="279"/>
        <v>0</v>
      </c>
      <c r="GM315">
        <f t="shared" si="280"/>
        <v>73260</v>
      </c>
      <c r="GN315">
        <f t="shared" si="281"/>
        <v>0</v>
      </c>
      <c r="GO315">
        <f t="shared" si="282"/>
        <v>0</v>
      </c>
      <c r="GP315">
        <f t="shared" si="283"/>
        <v>0</v>
      </c>
      <c r="GR315">
        <v>0</v>
      </c>
    </row>
    <row r="316" spans="1:200" x14ac:dyDescent="0.2">
      <c r="A316">
        <v>17</v>
      </c>
      <c r="B316">
        <v>1</v>
      </c>
      <c r="E316" t="s">
        <v>112</v>
      </c>
      <c r="F316" t="s">
        <v>446</v>
      </c>
      <c r="G316" t="s">
        <v>447</v>
      </c>
      <c r="H316" t="s">
        <v>3</v>
      </c>
      <c r="I316">
        <v>1270</v>
      </c>
      <c r="J316">
        <v>0</v>
      </c>
      <c r="O316">
        <f t="shared" si="247"/>
        <v>1789430</v>
      </c>
      <c r="P316">
        <f t="shared" si="248"/>
        <v>1789430</v>
      </c>
      <c r="Q316">
        <f t="shared" si="249"/>
        <v>0</v>
      </c>
      <c r="R316">
        <f t="shared" si="250"/>
        <v>0</v>
      </c>
      <c r="S316">
        <f t="shared" si="251"/>
        <v>0</v>
      </c>
      <c r="T316">
        <f t="shared" si="252"/>
        <v>0</v>
      </c>
      <c r="U316">
        <f t="shared" si="253"/>
        <v>0</v>
      </c>
      <c r="V316">
        <f t="shared" si="254"/>
        <v>0</v>
      </c>
      <c r="W316">
        <f t="shared" si="255"/>
        <v>0</v>
      </c>
      <c r="X316">
        <f t="shared" si="256"/>
        <v>0</v>
      </c>
      <c r="Y316">
        <f t="shared" si="257"/>
        <v>0</v>
      </c>
      <c r="AA316">
        <v>23982063</v>
      </c>
      <c r="AB316">
        <f t="shared" si="258"/>
        <v>1409</v>
      </c>
      <c r="AC316">
        <f t="shared" si="259"/>
        <v>1409</v>
      </c>
      <c r="AD316">
        <f t="shared" si="260"/>
        <v>0</v>
      </c>
      <c r="AE316">
        <f t="shared" si="261"/>
        <v>0</v>
      </c>
      <c r="AF316">
        <f t="shared" si="262"/>
        <v>0</v>
      </c>
      <c r="AG316">
        <f t="shared" si="263"/>
        <v>0</v>
      </c>
      <c r="AH316">
        <f t="shared" si="264"/>
        <v>0</v>
      </c>
      <c r="AI316">
        <f t="shared" si="265"/>
        <v>0</v>
      </c>
      <c r="AJ316">
        <f t="shared" si="266"/>
        <v>0</v>
      </c>
      <c r="AK316">
        <v>1352.5</v>
      </c>
      <c r="AL316">
        <v>1352.5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1</v>
      </c>
      <c r="AW316">
        <v>1</v>
      </c>
      <c r="AZ316">
        <v>1</v>
      </c>
      <c r="BA316">
        <v>1</v>
      </c>
      <c r="BB316">
        <v>1</v>
      </c>
      <c r="BC316">
        <v>1</v>
      </c>
      <c r="BD316" t="s">
        <v>3</v>
      </c>
      <c r="BE316" t="s">
        <v>3</v>
      </c>
      <c r="BF316" t="s">
        <v>3</v>
      </c>
      <c r="BG316" t="s">
        <v>3</v>
      </c>
      <c r="BH316">
        <v>3</v>
      </c>
      <c r="BI316">
        <v>3</v>
      </c>
      <c r="BJ316" t="s">
        <v>3</v>
      </c>
      <c r="BM316">
        <v>600001</v>
      </c>
      <c r="BN316">
        <v>0</v>
      </c>
      <c r="BO316" t="s">
        <v>3</v>
      </c>
      <c r="BP316">
        <v>0</v>
      </c>
      <c r="BQ316">
        <v>5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3</v>
      </c>
      <c r="BZ316">
        <v>0</v>
      </c>
      <c r="CA316">
        <v>0</v>
      </c>
      <c r="CF316">
        <v>0</v>
      </c>
      <c r="CG316">
        <v>0</v>
      </c>
      <c r="CM316">
        <v>0</v>
      </c>
      <c r="CN316" t="s">
        <v>34</v>
      </c>
      <c r="CO316">
        <v>0</v>
      </c>
      <c r="CP316">
        <f t="shared" si="267"/>
        <v>1789430</v>
      </c>
      <c r="CQ316">
        <f t="shared" si="268"/>
        <v>1409</v>
      </c>
      <c r="CR316">
        <f t="shared" si="269"/>
        <v>0</v>
      </c>
      <c r="CS316">
        <f t="shared" si="270"/>
        <v>0</v>
      </c>
      <c r="CT316">
        <f t="shared" si="271"/>
        <v>0</v>
      </c>
      <c r="CU316">
        <f t="shared" si="272"/>
        <v>0</v>
      </c>
      <c r="CV316">
        <f t="shared" si="273"/>
        <v>0</v>
      </c>
      <c r="CW316">
        <f t="shared" si="274"/>
        <v>0</v>
      </c>
      <c r="CX316">
        <f t="shared" si="275"/>
        <v>0</v>
      </c>
      <c r="CY316">
        <f>(((S316+R316)*AT316)/100)</f>
        <v>0</v>
      </c>
      <c r="CZ316">
        <f>(((S316+R316)*AU316)/100)</f>
        <v>0</v>
      </c>
      <c r="DC316" t="s">
        <v>3</v>
      </c>
      <c r="DD316" t="s">
        <v>35</v>
      </c>
      <c r="DE316" t="s">
        <v>3</v>
      </c>
      <c r="DF316" t="s">
        <v>3</v>
      </c>
      <c r="DG316" t="s">
        <v>3</v>
      </c>
      <c r="DH316" t="s">
        <v>3</v>
      </c>
      <c r="DI316" t="s">
        <v>3</v>
      </c>
      <c r="DJ316" t="s">
        <v>3</v>
      </c>
      <c r="DK316" t="s">
        <v>3</v>
      </c>
      <c r="DL316" t="s">
        <v>3</v>
      </c>
      <c r="DM316" t="s">
        <v>3</v>
      </c>
      <c r="DN316">
        <v>0</v>
      </c>
      <c r="DO316">
        <v>0</v>
      </c>
      <c r="DP316">
        <v>1</v>
      </c>
      <c r="DQ316">
        <v>1</v>
      </c>
      <c r="EE316">
        <v>20573217</v>
      </c>
      <c r="EF316">
        <v>5</v>
      </c>
      <c r="EG316" t="s">
        <v>36</v>
      </c>
      <c r="EH316">
        <v>0</v>
      </c>
      <c r="EI316" t="s">
        <v>3</v>
      </c>
      <c r="EJ316">
        <v>3</v>
      </c>
      <c r="EK316">
        <v>600001</v>
      </c>
      <c r="EL316" t="s">
        <v>37</v>
      </c>
      <c r="EM316" t="s">
        <v>38</v>
      </c>
      <c r="EO316" t="s">
        <v>3</v>
      </c>
      <c r="EQ316">
        <v>256</v>
      </c>
      <c r="ER316">
        <v>0</v>
      </c>
      <c r="ES316">
        <v>1352.5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Q316">
        <v>0</v>
      </c>
      <c r="FR316">
        <f t="shared" si="278"/>
        <v>1789430</v>
      </c>
      <c r="FS316">
        <v>0</v>
      </c>
      <c r="FX316">
        <v>0</v>
      </c>
      <c r="FY316">
        <v>0</v>
      </c>
      <c r="GA316" t="s">
        <v>448</v>
      </c>
      <c r="GG316">
        <v>2</v>
      </c>
      <c r="GH316">
        <v>0</v>
      </c>
      <c r="GI316">
        <v>-2</v>
      </c>
      <c r="GJ316">
        <v>0</v>
      </c>
      <c r="GK316">
        <f>ROUND(R316*(R12)/100,0)</f>
        <v>0</v>
      </c>
      <c r="GL316">
        <f t="shared" si="279"/>
        <v>0</v>
      </c>
      <c r="GM316">
        <f t="shared" si="280"/>
        <v>1789430</v>
      </c>
      <c r="GN316">
        <f t="shared" si="281"/>
        <v>0</v>
      </c>
      <c r="GO316">
        <f t="shared" si="282"/>
        <v>0</v>
      </c>
      <c r="GP316">
        <f t="shared" si="283"/>
        <v>0</v>
      </c>
      <c r="GR316">
        <v>0</v>
      </c>
    </row>
    <row r="317" spans="1:200" x14ac:dyDescent="0.2">
      <c r="A317">
        <v>17</v>
      </c>
      <c r="B317">
        <v>1</v>
      </c>
      <c r="E317" t="s">
        <v>114</v>
      </c>
      <c r="F317" t="s">
        <v>446</v>
      </c>
      <c r="G317" t="s">
        <v>449</v>
      </c>
      <c r="H317" t="s">
        <v>3</v>
      </c>
      <c r="I317">
        <v>1270</v>
      </c>
      <c r="J317">
        <v>0</v>
      </c>
      <c r="O317">
        <f t="shared" si="247"/>
        <v>288290</v>
      </c>
      <c r="P317">
        <f t="shared" si="248"/>
        <v>288290</v>
      </c>
      <c r="Q317">
        <f t="shared" si="249"/>
        <v>0</v>
      </c>
      <c r="R317">
        <f t="shared" si="250"/>
        <v>0</v>
      </c>
      <c r="S317">
        <f t="shared" si="251"/>
        <v>0</v>
      </c>
      <c r="T317">
        <f t="shared" si="252"/>
        <v>0</v>
      </c>
      <c r="U317">
        <f t="shared" si="253"/>
        <v>0</v>
      </c>
      <c r="V317">
        <f t="shared" si="254"/>
        <v>0</v>
      </c>
      <c r="W317">
        <f t="shared" si="255"/>
        <v>0</v>
      </c>
      <c r="X317">
        <f t="shared" si="256"/>
        <v>0</v>
      </c>
      <c r="Y317">
        <f t="shared" si="257"/>
        <v>0</v>
      </c>
      <c r="AA317">
        <v>23982063</v>
      </c>
      <c r="AB317">
        <f t="shared" si="258"/>
        <v>227</v>
      </c>
      <c r="AC317">
        <f t="shared" si="259"/>
        <v>227</v>
      </c>
      <c r="AD317">
        <f t="shared" si="260"/>
        <v>0</v>
      </c>
      <c r="AE317">
        <f t="shared" si="261"/>
        <v>0</v>
      </c>
      <c r="AF317">
        <f t="shared" si="262"/>
        <v>0</v>
      </c>
      <c r="AG317">
        <f t="shared" si="263"/>
        <v>0</v>
      </c>
      <c r="AH317">
        <f t="shared" si="264"/>
        <v>0</v>
      </c>
      <c r="AI317">
        <f t="shared" si="265"/>
        <v>0</v>
      </c>
      <c r="AJ317">
        <f t="shared" si="266"/>
        <v>0</v>
      </c>
      <c r="AK317">
        <v>217.54</v>
      </c>
      <c r="AL317">
        <v>217.54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1</v>
      </c>
      <c r="AW317">
        <v>1</v>
      </c>
      <c r="AZ317">
        <v>1</v>
      </c>
      <c r="BA317">
        <v>1</v>
      </c>
      <c r="BB317">
        <v>1</v>
      </c>
      <c r="BC317">
        <v>1</v>
      </c>
      <c r="BD317" t="s">
        <v>3</v>
      </c>
      <c r="BE317" t="s">
        <v>3</v>
      </c>
      <c r="BF317" t="s">
        <v>3</v>
      </c>
      <c r="BG317" t="s">
        <v>3</v>
      </c>
      <c r="BH317">
        <v>3</v>
      </c>
      <c r="BI317">
        <v>3</v>
      </c>
      <c r="BJ317" t="s">
        <v>3</v>
      </c>
      <c r="BM317">
        <v>600001</v>
      </c>
      <c r="BN317">
        <v>0</v>
      </c>
      <c r="BO317" t="s">
        <v>3</v>
      </c>
      <c r="BP317">
        <v>0</v>
      </c>
      <c r="BQ317">
        <v>5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3</v>
      </c>
      <c r="BZ317">
        <v>0</v>
      </c>
      <c r="CA317">
        <v>0</v>
      </c>
      <c r="CF317">
        <v>0</v>
      </c>
      <c r="CG317">
        <v>0</v>
      </c>
      <c r="CM317">
        <v>0</v>
      </c>
      <c r="CN317" t="s">
        <v>34</v>
      </c>
      <c r="CO317">
        <v>0</v>
      </c>
      <c r="CP317">
        <f t="shared" si="267"/>
        <v>288290</v>
      </c>
      <c r="CQ317">
        <f t="shared" si="268"/>
        <v>227</v>
      </c>
      <c r="CR317">
        <f t="shared" si="269"/>
        <v>0</v>
      </c>
      <c r="CS317">
        <f t="shared" si="270"/>
        <v>0</v>
      </c>
      <c r="CT317">
        <f t="shared" si="271"/>
        <v>0</v>
      </c>
      <c r="CU317">
        <f t="shared" si="272"/>
        <v>0</v>
      </c>
      <c r="CV317">
        <f t="shared" si="273"/>
        <v>0</v>
      </c>
      <c r="CW317">
        <f t="shared" si="274"/>
        <v>0</v>
      </c>
      <c r="CX317">
        <f t="shared" si="275"/>
        <v>0</v>
      </c>
      <c r="CY317">
        <f>(((S317+R317)*AT317)/100)</f>
        <v>0</v>
      </c>
      <c r="CZ317">
        <f>(((S317+R317)*AU317)/100)</f>
        <v>0</v>
      </c>
      <c r="DC317" t="s">
        <v>3</v>
      </c>
      <c r="DD317" t="s">
        <v>35</v>
      </c>
      <c r="DE317" t="s">
        <v>3</v>
      </c>
      <c r="DF317" t="s">
        <v>3</v>
      </c>
      <c r="DG317" t="s">
        <v>3</v>
      </c>
      <c r="DH317" t="s">
        <v>3</v>
      </c>
      <c r="DI317" t="s">
        <v>3</v>
      </c>
      <c r="DJ317" t="s">
        <v>3</v>
      </c>
      <c r="DK317" t="s">
        <v>3</v>
      </c>
      <c r="DL317" t="s">
        <v>3</v>
      </c>
      <c r="DM317" t="s">
        <v>3</v>
      </c>
      <c r="DN317">
        <v>0</v>
      </c>
      <c r="DO317">
        <v>0</v>
      </c>
      <c r="DP317">
        <v>1</v>
      </c>
      <c r="DQ317">
        <v>1</v>
      </c>
      <c r="EE317">
        <v>20573217</v>
      </c>
      <c r="EF317">
        <v>5</v>
      </c>
      <c r="EG317" t="s">
        <v>36</v>
      </c>
      <c r="EH317">
        <v>0</v>
      </c>
      <c r="EI317" t="s">
        <v>3</v>
      </c>
      <c r="EJ317">
        <v>3</v>
      </c>
      <c r="EK317">
        <v>600001</v>
      </c>
      <c r="EL317" t="s">
        <v>37</v>
      </c>
      <c r="EM317" t="s">
        <v>38</v>
      </c>
      <c r="EO317" t="s">
        <v>3</v>
      </c>
      <c r="EQ317">
        <v>256</v>
      </c>
      <c r="ER317">
        <v>0</v>
      </c>
      <c r="ES317">
        <v>217.54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Q317">
        <v>0</v>
      </c>
      <c r="FR317">
        <f t="shared" si="278"/>
        <v>288290</v>
      </c>
      <c r="FS317">
        <v>0</v>
      </c>
      <c r="FX317">
        <v>0</v>
      </c>
      <c r="FY317">
        <v>0</v>
      </c>
      <c r="GA317" t="s">
        <v>450</v>
      </c>
      <c r="GG317">
        <v>2</v>
      </c>
      <c r="GH317">
        <v>0</v>
      </c>
      <c r="GI317">
        <v>-2</v>
      </c>
      <c r="GJ317">
        <v>0</v>
      </c>
      <c r="GK317">
        <f>ROUND(R317*(R12)/100,0)</f>
        <v>0</v>
      </c>
      <c r="GL317">
        <f t="shared" si="279"/>
        <v>0</v>
      </c>
      <c r="GM317">
        <f t="shared" si="280"/>
        <v>288290</v>
      </c>
      <c r="GN317">
        <f t="shared" si="281"/>
        <v>0</v>
      </c>
      <c r="GO317">
        <f t="shared" si="282"/>
        <v>0</v>
      </c>
      <c r="GP317">
        <f t="shared" si="283"/>
        <v>0</v>
      </c>
      <c r="GR317">
        <v>0</v>
      </c>
    </row>
    <row r="319" spans="1:200" x14ac:dyDescent="0.2">
      <c r="A319" s="2">
        <v>51</v>
      </c>
      <c r="B319" s="2">
        <f>B300</f>
        <v>1</v>
      </c>
      <c r="C319" s="2">
        <f>A300</f>
        <v>5</v>
      </c>
      <c r="D319" s="2">
        <f>ROW(A300)</f>
        <v>300</v>
      </c>
      <c r="E319" s="2"/>
      <c r="F319" s="2" t="str">
        <f>IF(F300&lt;&gt;"",F300,"")</f>
        <v>Новый подраздел</v>
      </c>
      <c r="G319" s="2" t="str">
        <f>IF(G300&lt;&gt;"",G300,"")</f>
        <v>Станционное оборудование</v>
      </c>
      <c r="H319" s="2"/>
      <c r="I319" s="2"/>
      <c r="J319" s="2"/>
      <c r="K319" s="2"/>
      <c r="L319" s="2"/>
      <c r="M319" s="2"/>
      <c r="N319" s="2"/>
      <c r="O319" s="2">
        <f t="shared" ref="O319:T319" si="284">ROUND(AB319,0)</f>
        <v>17684487</v>
      </c>
      <c r="P319" s="2">
        <f t="shared" si="284"/>
        <v>17684487</v>
      </c>
      <c r="Q319" s="2">
        <f t="shared" si="284"/>
        <v>0</v>
      </c>
      <c r="R319" s="2">
        <f t="shared" si="284"/>
        <v>0</v>
      </c>
      <c r="S319" s="2">
        <f t="shared" si="284"/>
        <v>0</v>
      </c>
      <c r="T319" s="2">
        <f t="shared" si="284"/>
        <v>0</v>
      </c>
      <c r="U319" s="2">
        <f>AH319</f>
        <v>0</v>
      </c>
      <c r="V319" s="2">
        <f>AI319</f>
        <v>0</v>
      </c>
      <c r="W319" s="2">
        <f>ROUND(AJ319,0)</f>
        <v>0</v>
      </c>
      <c r="X319" s="2">
        <f>ROUND(AK319,0)</f>
        <v>0</v>
      </c>
      <c r="Y319" s="2">
        <f>ROUND(AL319,0)</f>
        <v>0</v>
      </c>
      <c r="Z319" s="2"/>
      <c r="AA319" s="2"/>
      <c r="AB319" s="2">
        <f>ROUND(SUMIF(AA304:AA317,"=23982063",O304:O317),0)</f>
        <v>17684487</v>
      </c>
      <c r="AC319" s="2">
        <f>ROUND(SUMIF(AA304:AA317,"=23982063",P304:P317),0)</f>
        <v>17684487</v>
      </c>
      <c r="AD319" s="2">
        <f>ROUND(SUMIF(AA304:AA317,"=23982063",Q304:Q317),0)</f>
        <v>0</v>
      </c>
      <c r="AE319" s="2">
        <f>ROUND(SUMIF(AA304:AA317,"=23982063",R304:R317),0)</f>
        <v>0</v>
      </c>
      <c r="AF319" s="2">
        <f>ROUND(SUMIF(AA304:AA317,"=23982063",S304:S317),0)</f>
        <v>0</v>
      </c>
      <c r="AG319" s="2">
        <f>ROUND(SUMIF(AA304:AA317,"=23982063",T304:T317),0)</f>
        <v>0</v>
      </c>
      <c r="AH319" s="2">
        <f>SUMIF(AA304:AA317,"=23982063",U304:U317)</f>
        <v>0</v>
      </c>
      <c r="AI319" s="2">
        <f>SUMIF(AA304:AA317,"=23982063",V304:V317)</f>
        <v>0</v>
      </c>
      <c r="AJ319" s="2">
        <f>ROUND(SUMIF(AA304:AA317,"=23982063",W304:W317),0)</f>
        <v>0</v>
      </c>
      <c r="AK319" s="2">
        <f>ROUND(SUMIF(AA304:AA317,"=23982063",X304:X317),0)</f>
        <v>0</v>
      </c>
      <c r="AL319" s="2">
        <f>ROUND(SUMIF(AA304:AA317,"=23982063",Y304:Y317),0)</f>
        <v>0</v>
      </c>
      <c r="AM319" s="2"/>
      <c r="AN319" s="2"/>
      <c r="AO319" s="2">
        <f t="shared" ref="AO319:AU319" si="285">ROUND(BB319,0)</f>
        <v>0</v>
      </c>
      <c r="AP319" s="2">
        <f t="shared" si="285"/>
        <v>17684487</v>
      </c>
      <c r="AQ319" s="2">
        <f t="shared" si="285"/>
        <v>0</v>
      </c>
      <c r="AR319" s="2">
        <f t="shared" si="285"/>
        <v>17684487</v>
      </c>
      <c r="AS319" s="2">
        <f t="shared" si="285"/>
        <v>0</v>
      </c>
      <c r="AT319" s="2">
        <f t="shared" si="285"/>
        <v>0</v>
      </c>
      <c r="AU319" s="2">
        <f t="shared" si="285"/>
        <v>0</v>
      </c>
      <c r="AV319" s="2"/>
      <c r="AW319" s="2"/>
      <c r="AX319" s="2"/>
      <c r="AY319" s="2"/>
      <c r="AZ319" s="2"/>
      <c r="BA319" s="2"/>
      <c r="BB319" s="2">
        <f>ROUND(SUMIF(AA304:AA317,"=23982063",FQ304:FQ317),0)</f>
        <v>0</v>
      </c>
      <c r="BC319" s="2">
        <f>ROUND(SUMIF(AA304:AA317,"=23982063",FR304:FR317),0)</f>
        <v>17684487</v>
      </c>
      <c r="BD319" s="2">
        <f>ROUND(SUMIF(AA304:AA317,"=23982063",GL304:GL317),0)</f>
        <v>0</v>
      </c>
      <c r="BE319" s="2">
        <f>ROUND(SUMIF(AA304:AA317,"=23982063",GM304:GM317),0)</f>
        <v>17684487</v>
      </c>
      <c r="BF319" s="2">
        <f>ROUND(SUMIF(AA304:AA317,"=23982063",GN304:GN317),0)</f>
        <v>0</v>
      </c>
      <c r="BG319" s="2">
        <f>ROUND(SUMIF(AA304:AA317,"=23982063",GO304:GO317),0)</f>
        <v>0</v>
      </c>
      <c r="BH319" s="2">
        <f>ROUND(SUMIF(AA304:AA317,"=23982063",GP304:GP317),0)</f>
        <v>0</v>
      </c>
      <c r="BI319" s="2"/>
      <c r="BJ319" s="2"/>
      <c r="BK319" s="2"/>
      <c r="BL319" s="2"/>
      <c r="BM319" s="2"/>
      <c r="BN319" s="2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>
        <v>0</v>
      </c>
    </row>
    <row r="321" spans="1:16" x14ac:dyDescent="0.2">
      <c r="A321" s="4">
        <v>50</v>
      </c>
      <c r="B321" s="4">
        <v>0</v>
      </c>
      <c r="C321" s="4">
        <v>0</v>
      </c>
      <c r="D321" s="4">
        <v>1</v>
      </c>
      <c r="E321" s="4">
        <v>201</v>
      </c>
      <c r="F321" s="4">
        <f>ROUND(Source!O319,O321)</f>
        <v>17684487</v>
      </c>
      <c r="G321" s="4" t="s">
        <v>72</v>
      </c>
      <c r="H321" s="4" t="s">
        <v>73</v>
      </c>
      <c r="I321" s="4"/>
      <c r="J321" s="4"/>
      <c r="K321" s="4">
        <v>201</v>
      </c>
      <c r="L321" s="4">
        <v>1</v>
      </c>
      <c r="M321" s="4">
        <v>3</v>
      </c>
      <c r="N321" s="4" t="s">
        <v>3</v>
      </c>
      <c r="O321" s="4">
        <v>0</v>
      </c>
      <c r="P321" s="4"/>
    </row>
    <row r="322" spans="1:16" x14ac:dyDescent="0.2">
      <c r="A322" s="4">
        <v>50</v>
      </c>
      <c r="B322" s="4">
        <v>0</v>
      </c>
      <c r="C322" s="4">
        <v>0</v>
      </c>
      <c r="D322" s="4">
        <v>1</v>
      </c>
      <c r="E322" s="4">
        <v>202</v>
      </c>
      <c r="F322" s="4">
        <f>ROUND(Source!P319,O322)</f>
        <v>17684487</v>
      </c>
      <c r="G322" s="4" t="s">
        <v>74</v>
      </c>
      <c r="H322" s="4" t="s">
        <v>75</v>
      </c>
      <c r="I322" s="4"/>
      <c r="J322" s="4"/>
      <c r="K322" s="4">
        <v>202</v>
      </c>
      <c r="L322" s="4">
        <v>2</v>
      </c>
      <c r="M322" s="4">
        <v>3</v>
      </c>
      <c r="N322" s="4" t="s">
        <v>3</v>
      </c>
      <c r="O322" s="4">
        <v>0</v>
      </c>
      <c r="P322" s="4"/>
    </row>
    <row r="323" spans="1:16" x14ac:dyDescent="0.2">
      <c r="A323" s="4">
        <v>50</v>
      </c>
      <c r="B323" s="4">
        <v>0</v>
      </c>
      <c r="C323" s="4">
        <v>0</v>
      </c>
      <c r="D323" s="4">
        <v>1</v>
      </c>
      <c r="E323" s="4">
        <v>222</v>
      </c>
      <c r="F323" s="4">
        <f>ROUND(Source!AO319,O323)</f>
        <v>0</v>
      </c>
      <c r="G323" s="4" t="s">
        <v>76</v>
      </c>
      <c r="H323" s="4" t="s">
        <v>77</v>
      </c>
      <c r="I323" s="4"/>
      <c r="J323" s="4"/>
      <c r="K323" s="4">
        <v>222</v>
      </c>
      <c r="L323" s="4">
        <v>3</v>
      </c>
      <c r="M323" s="4">
        <v>3</v>
      </c>
      <c r="N323" s="4" t="s">
        <v>3</v>
      </c>
      <c r="O323" s="4">
        <v>0</v>
      </c>
      <c r="P323" s="4"/>
    </row>
    <row r="324" spans="1:16" x14ac:dyDescent="0.2">
      <c r="A324" s="4">
        <v>50</v>
      </c>
      <c r="B324" s="4">
        <v>0</v>
      </c>
      <c r="C324" s="4">
        <v>0</v>
      </c>
      <c r="D324" s="4">
        <v>1</v>
      </c>
      <c r="E324" s="4">
        <v>216</v>
      </c>
      <c r="F324" s="4">
        <f>ROUND(Source!AP319,O324)</f>
        <v>17684487</v>
      </c>
      <c r="G324" s="4" t="s">
        <v>78</v>
      </c>
      <c r="H324" s="4" t="s">
        <v>79</v>
      </c>
      <c r="I324" s="4"/>
      <c r="J324" s="4"/>
      <c r="K324" s="4">
        <v>216</v>
      </c>
      <c r="L324" s="4">
        <v>4</v>
      </c>
      <c r="M324" s="4">
        <v>3</v>
      </c>
      <c r="N324" s="4" t="s">
        <v>3</v>
      </c>
      <c r="O324" s="4">
        <v>0</v>
      </c>
      <c r="P324" s="4"/>
    </row>
    <row r="325" spans="1:16" x14ac:dyDescent="0.2">
      <c r="A325" s="4">
        <v>50</v>
      </c>
      <c r="B325" s="4">
        <v>0</v>
      </c>
      <c r="C325" s="4">
        <v>0</v>
      </c>
      <c r="D325" s="4">
        <v>1</v>
      </c>
      <c r="E325" s="4">
        <v>223</v>
      </c>
      <c r="F325" s="4">
        <f>ROUND(Source!AQ319,O325)</f>
        <v>0</v>
      </c>
      <c r="G325" s="4" t="s">
        <v>80</v>
      </c>
      <c r="H325" s="4" t="s">
        <v>81</v>
      </c>
      <c r="I325" s="4"/>
      <c r="J325" s="4"/>
      <c r="K325" s="4">
        <v>223</v>
      </c>
      <c r="L325" s="4">
        <v>5</v>
      </c>
      <c r="M325" s="4">
        <v>3</v>
      </c>
      <c r="N325" s="4" t="s">
        <v>3</v>
      </c>
      <c r="O325" s="4">
        <v>0</v>
      </c>
      <c r="P325" s="4"/>
    </row>
    <row r="326" spans="1:16" x14ac:dyDescent="0.2">
      <c r="A326" s="4">
        <v>50</v>
      </c>
      <c r="B326" s="4">
        <v>0</v>
      </c>
      <c r="C326" s="4">
        <v>0</v>
      </c>
      <c r="D326" s="4">
        <v>1</v>
      </c>
      <c r="E326" s="4">
        <v>203</v>
      </c>
      <c r="F326" s="4">
        <f>ROUND(Source!Q319,O326)</f>
        <v>0</v>
      </c>
      <c r="G326" s="4" t="s">
        <v>82</v>
      </c>
      <c r="H326" s="4" t="s">
        <v>83</v>
      </c>
      <c r="I326" s="4"/>
      <c r="J326" s="4"/>
      <c r="K326" s="4">
        <v>203</v>
      </c>
      <c r="L326" s="4">
        <v>6</v>
      </c>
      <c r="M326" s="4">
        <v>3</v>
      </c>
      <c r="N326" s="4" t="s">
        <v>3</v>
      </c>
      <c r="O326" s="4">
        <v>0</v>
      </c>
      <c r="P326" s="4"/>
    </row>
    <row r="327" spans="1:16" x14ac:dyDescent="0.2">
      <c r="A327" s="4">
        <v>50</v>
      </c>
      <c r="B327" s="4">
        <v>0</v>
      </c>
      <c r="C327" s="4">
        <v>0</v>
      </c>
      <c r="D327" s="4">
        <v>1</v>
      </c>
      <c r="E327" s="4">
        <v>204</v>
      </c>
      <c r="F327" s="4">
        <f>ROUND(Source!R319,O327)</f>
        <v>0</v>
      </c>
      <c r="G327" s="4" t="s">
        <v>84</v>
      </c>
      <c r="H327" s="4" t="s">
        <v>85</v>
      </c>
      <c r="I327" s="4"/>
      <c r="J327" s="4"/>
      <c r="K327" s="4">
        <v>204</v>
      </c>
      <c r="L327" s="4">
        <v>7</v>
      </c>
      <c r="M327" s="4">
        <v>3</v>
      </c>
      <c r="N327" s="4" t="s">
        <v>3</v>
      </c>
      <c r="O327" s="4">
        <v>0</v>
      </c>
      <c r="P327" s="4"/>
    </row>
    <row r="328" spans="1:16" x14ac:dyDescent="0.2">
      <c r="A328" s="4">
        <v>50</v>
      </c>
      <c r="B328" s="4">
        <v>0</v>
      </c>
      <c r="C328" s="4">
        <v>0</v>
      </c>
      <c r="D328" s="4">
        <v>1</v>
      </c>
      <c r="E328" s="4">
        <v>205</v>
      </c>
      <c r="F328" s="4">
        <f>ROUND(Source!S319,O328)</f>
        <v>0</v>
      </c>
      <c r="G328" s="4" t="s">
        <v>86</v>
      </c>
      <c r="H328" s="4" t="s">
        <v>87</v>
      </c>
      <c r="I328" s="4"/>
      <c r="J328" s="4"/>
      <c r="K328" s="4">
        <v>205</v>
      </c>
      <c r="L328" s="4">
        <v>8</v>
      </c>
      <c r="M328" s="4">
        <v>3</v>
      </c>
      <c r="N328" s="4" t="s">
        <v>3</v>
      </c>
      <c r="O328" s="4">
        <v>0</v>
      </c>
      <c r="P328" s="4"/>
    </row>
    <row r="329" spans="1:16" x14ac:dyDescent="0.2">
      <c r="A329" s="4">
        <v>50</v>
      </c>
      <c r="B329" s="4">
        <v>0</v>
      </c>
      <c r="C329" s="4">
        <v>0</v>
      </c>
      <c r="D329" s="4">
        <v>1</v>
      </c>
      <c r="E329" s="4">
        <v>214</v>
      </c>
      <c r="F329" s="4">
        <f>ROUND(Source!AS319,O329)</f>
        <v>0</v>
      </c>
      <c r="G329" s="4" t="s">
        <v>88</v>
      </c>
      <c r="H329" s="4" t="s">
        <v>89</v>
      </c>
      <c r="I329" s="4"/>
      <c r="J329" s="4"/>
      <c r="K329" s="4">
        <v>214</v>
      </c>
      <c r="L329" s="4">
        <v>9</v>
      </c>
      <c r="M329" s="4">
        <v>3</v>
      </c>
      <c r="N329" s="4" t="s">
        <v>3</v>
      </c>
      <c r="O329" s="4">
        <v>0</v>
      </c>
      <c r="P329" s="4"/>
    </row>
    <row r="330" spans="1:16" x14ac:dyDescent="0.2">
      <c r="A330" s="4">
        <v>50</v>
      </c>
      <c r="B330" s="4">
        <v>0</v>
      </c>
      <c r="C330" s="4">
        <v>0</v>
      </c>
      <c r="D330" s="4">
        <v>1</v>
      </c>
      <c r="E330" s="4">
        <v>215</v>
      </c>
      <c r="F330" s="4">
        <f>ROUND(Source!AT319,O330)</f>
        <v>0</v>
      </c>
      <c r="G330" s="4" t="s">
        <v>90</v>
      </c>
      <c r="H330" s="4" t="s">
        <v>91</v>
      </c>
      <c r="I330" s="4"/>
      <c r="J330" s="4"/>
      <c r="K330" s="4">
        <v>215</v>
      </c>
      <c r="L330" s="4">
        <v>10</v>
      </c>
      <c r="M330" s="4">
        <v>3</v>
      </c>
      <c r="N330" s="4" t="s">
        <v>3</v>
      </c>
      <c r="O330" s="4">
        <v>0</v>
      </c>
      <c r="P330" s="4"/>
    </row>
    <row r="331" spans="1:16" x14ac:dyDescent="0.2">
      <c r="A331" s="4">
        <v>50</v>
      </c>
      <c r="B331" s="4">
        <v>0</v>
      </c>
      <c r="C331" s="4">
        <v>0</v>
      </c>
      <c r="D331" s="4">
        <v>1</v>
      </c>
      <c r="E331" s="4">
        <v>217</v>
      </c>
      <c r="F331" s="4">
        <f>ROUND(Source!AU319,O331)</f>
        <v>0</v>
      </c>
      <c r="G331" s="4" t="s">
        <v>92</v>
      </c>
      <c r="H331" s="4" t="s">
        <v>93</v>
      </c>
      <c r="I331" s="4"/>
      <c r="J331" s="4"/>
      <c r="K331" s="4">
        <v>217</v>
      </c>
      <c r="L331" s="4">
        <v>11</v>
      </c>
      <c r="M331" s="4">
        <v>3</v>
      </c>
      <c r="N331" s="4" t="s">
        <v>3</v>
      </c>
      <c r="O331" s="4">
        <v>0</v>
      </c>
      <c r="P331" s="4"/>
    </row>
    <row r="332" spans="1:16" x14ac:dyDescent="0.2">
      <c r="A332" s="4">
        <v>50</v>
      </c>
      <c r="B332" s="4">
        <v>0</v>
      </c>
      <c r="C332" s="4">
        <v>0</v>
      </c>
      <c r="D332" s="4">
        <v>1</v>
      </c>
      <c r="E332" s="4">
        <v>206</v>
      </c>
      <c r="F332" s="4">
        <f>ROUND(Source!T319,O332)</f>
        <v>0</v>
      </c>
      <c r="G332" s="4" t="s">
        <v>94</v>
      </c>
      <c r="H332" s="4" t="s">
        <v>95</v>
      </c>
      <c r="I332" s="4"/>
      <c r="J332" s="4"/>
      <c r="K332" s="4">
        <v>206</v>
      </c>
      <c r="L332" s="4">
        <v>12</v>
      </c>
      <c r="M332" s="4">
        <v>3</v>
      </c>
      <c r="N332" s="4" t="s">
        <v>3</v>
      </c>
      <c r="O332" s="4">
        <v>0</v>
      </c>
      <c r="P332" s="4"/>
    </row>
    <row r="333" spans="1:16" x14ac:dyDescent="0.2">
      <c r="A333" s="4">
        <v>50</v>
      </c>
      <c r="B333" s="4">
        <v>0</v>
      </c>
      <c r="C333" s="4">
        <v>0</v>
      </c>
      <c r="D333" s="4">
        <v>1</v>
      </c>
      <c r="E333" s="4">
        <v>207</v>
      </c>
      <c r="F333" s="4">
        <f>Source!U319</f>
        <v>0</v>
      </c>
      <c r="G333" s="4" t="s">
        <v>96</v>
      </c>
      <c r="H333" s="4" t="s">
        <v>97</v>
      </c>
      <c r="I333" s="4"/>
      <c r="J333" s="4"/>
      <c r="K333" s="4">
        <v>207</v>
      </c>
      <c r="L333" s="4">
        <v>13</v>
      </c>
      <c r="M333" s="4">
        <v>3</v>
      </c>
      <c r="N333" s="4" t="s">
        <v>3</v>
      </c>
      <c r="O333" s="4">
        <v>-1</v>
      </c>
      <c r="P333" s="4"/>
    </row>
    <row r="334" spans="1:16" x14ac:dyDescent="0.2">
      <c r="A334" s="4">
        <v>50</v>
      </c>
      <c r="B334" s="4">
        <v>0</v>
      </c>
      <c r="C334" s="4">
        <v>0</v>
      </c>
      <c r="D334" s="4">
        <v>1</v>
      </c>
      <c r="E334" s="4">
        <v>208</v>
      </c>
      <c r="F334" s="4">
        <f>Source!V319</f>
        <v>0</v>
      </c>
      <c r="G334" s="4" t="s">
        <v>98</v>
      </c>
      <c r="H334" s="4" t="s">
        <v>99</v>
      </c>
      <c r="I334" s="4"/>
      <c r="J334" s="4"/>
      <c r="K334" s="4">
        <v>208</v>
      </c>
      <c r="L334" s="4">
        <v>14</v>
      </c>
      <c r="M334" s="4">
        <v>3</v>
      </c>
      <c r="N334" s="4" t="s">
        <v>3</v>
      </c>
      <c r="O334" s="4">
        <v>-1</v>
      </c>
      <c r="P334" s="4"/>
    </row>
    <row r="335" spans="1:16" x14ac:dyDescent="0.2">
      <c r="A335" s="4">
        <v>50</v>
      </c>
      <c r="B335" s="4">
        <v>0</v>
      </c>
      <c r="C335" s="4">
        <v>0</v>
      </c>
      <c r="D335" s="4">
        <v>1</v>
      </c>
      <c r="E335" s="4">
        <v>209</v>
      </c>
      <c r="F335" s="4">
        <f>ROUND(Source!W319,O335)</f>
        <v>0</v>
      </c>
      <c r="G335" s="4" t="s">
        <v>100</v>
      </c>
      <c r="H335" s="4" t="s">
        <v>101</v>
      </c>
      <c r="I335" s="4"/>
      <c r="J335" s="4"/>
      <c r="K335" s="4">
        <v>209</v>
      </c>
      <c r="L335" s="4">
        <v>15</v>
      </c>
      <c r="M335" s="4">
        <v>3</v>
      </c>
      <c r="N335" s="4" t="s">
        <v>3</v>
      </c>
      <c r="O335" s="4">
        <v>0</v>
      </c>
      <c r="P335" s="4"/>
    </row>
    <row r="336" spans="1:16" x14ac:dyDescent="0.2">
      <c r="A336" s="4">
        <v>50</v>
      </c>
      <c r="B336" s="4">
        <v>0</v>
      </c>
      <c r="C336" s="4">
        <v>0</v>
      </c>
      <c r="D336" s="4">
        <v>1</v>
      </c>
      <c r="E336" s="4">
        <v>210</v>
      </c>
      <c r="F336" s="4">
        <f>ROUND(Source!X319,O336)</f>
        <v>0</v>
      </c>
      <c r="G336" s="4" t="s">
        <v>102</v>
      </c>
      <c r="H336" s="4" t="s">
        <v>103</v>
      </c>
      <c r="I336" s="4"/>
      <c r="J336" s="4"/>
      <c r="K336" s="4">
        <v>210</v>
      </c>
      <c r="L336" s="4">
        <v>16</v>
      </c>
      <c r="M336" s="4">
        <v>3</v>
      </c>
      <c r="N336" s="4" t="s">
        <v>3</v>
      </c>
      <c r="O336" s="4">
        <v>0</v>
      </c>
      <c r="P336" s="4"/>
    </row>
    <row r="337" spans="1:200" x14ac:dyDescent="0.2">
      <c r="A337" s="4">
        <v>50</v>
      </c>
      <c r="B337" s="4">
        <v>0</v>
      </c>
      <c r="C337" s="4">
        <v>0</v>
      </c>
      <c r="D337" s="4">
        <v>1</v>
      </c>
      <c r="E337" s="4">
        <v>211</v>
      </c>
      <c r="F337" s="4">
        <f>ROUND(Source!Y319,O337)</f>
        <v>0</v>
      </c>
      <c r="G337" s="4" t="s">
        <v>104</v>
      </c>
      <c r="H337" s="4" t="s">
        <v>105</v>
      </c>
      <c r="I337" s="4"/>
      <c r="J337" s="4"/>
      <c r="K337" s="4">
        <v>211</v>
      </c>
      <c r="L337" s="4">
        <v>17</v>
      </c>
      <c r="M337" s="4">
        <v>3</v>
      </c>
      <c r="N337" s="4" t="s">
        <v>3</v>
      </c>
      <c r="O337" s="4">
        <v>0</v>
      </c>
      <c r="P337" s="4"/>
    </row>
    <row r="338" spans="1:200" x14ac:dyDescent="0.2">
      <c r="A338" s="4">
        <v>50</v>
      </c>
      <c r="B338" s="4">
        <v>0</v>
      </c>
      <c r="C338" s="4">
        <v>0</v>
      </c>
      <c r="D338" s="4">
        <v>1</v>
      </c>
      <c r="E338" s="4">
        <v>224</v>
      </c>
      <c r="F338" s="4">
        <f>ROUND(Source!AR319,O338)</f>
        <v>17684487</v>
      </c>
      <c r="G338" s="4" t="s">
        <v>106</v>
      </c>
      <c r="H338" s="4" t="s">
        <v>107</v>
      </c>
      <c r="I338" s="4"/>
      <c r="J338" s="4"/>
      <c r="K338" s="4">
        <v>224</v>
      </c>
      <c r="L338" s="4">
        <v>18</v>
      </c>
      <c r="M338" s="4">
        <v>3</v>
      </c>
      <c r="N338" s="4" t="s">
        <v>3</v>
      </c>
      <c r="O338" s="4">
        <v>0</v>
      </c>
      <c r="P338" s="4"/>
    </row>
    <row r="340" spans="1:200" x14ac:dyDescent="0.2">
      <c r="A340" s="1">
        <v>5</v>
      </c>
      <c r="B340" s="1">
        <v>1</v>
      </c>
      <c r="C340" s="1"/>
      <c r="D340" s="1">
        <f>ROW(A365)</f>
        <v>365</v>
      </c>
      <c r="E340" s="1"/>
      <c r="F340" s="1" t="s">
        <v>30</v>
      </c>
      <c r="G340" s="1" t="s">
        <v>451</v>
      </c>
      <c r="H340" s="1" t="s">
        <v>3</v>
      </c>
      <c r="I340" s="1">
        <v>0</v>
      </c>
      <c r="J340" s="1"/>
      <c r="K340" s="1"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 t="s">
        <v>3</v>
      </c>
      <c r="V340" s="1">
        <v>0</v>
      </c>
      <c r="W340" s="1"/>
      <c r="X340" s="1"/>
      <c r="Y340" s="1"/>
      <c r="Z340" s="1"/>
      <c r="AA340" s="1"/>
      <c r="AB340" s="1" t="s">
        <v>3</v>
      </c>
      <c r="AC340" s="1" t="s">
        <v>3</v>
      </c>
      <c r="AD340" s="1" t="s">
        <v>3</v>
      </c>
      <c r="AE340" s="1" t="s">
        <v>3</v>
      </c>
      <c r="AF340" s="1" t="s">
        <v>3</v>
      </c>
      <c r="AG340" s="1" t="s">
        <v>3</v>
      </c>
      <c r="AH340" s="1"/>
      <c r="AI340" s="1"/>
      <c r="AJ340" s="1"/>
      <c r="AK340" s="1"/>
      <c r="AL340" s="1"/>
      <c r="AM340" s="1"/>
      <c r="AN340" s="1"/>
      <c r="AO340" s="1"/>
      <c r="AP340" s="1" t="s">
        <v>3</v>
      </c>
      <c r="AQ340" s="1" t="s">
        <v>3</v>
      </c>
      <c r="AR340" s="1" t="s">
        <v>3</v>
      </c>
      <c r="AS340" s="1"/>
      <c r="AT340" s="1"/>
      <c r="AU340" s="1"/>
      <c r="AV340" s="1"/>
      <c r="AW340" s="1"/>
      <c r="AX340" s="1"/>
      <c r="AY340" s="1"/>
      <c r="AZ340" s="1" t="s">
        <v>3</v>
      </c>
      <c r="BA340" s="1"/>
      <c r="BB340" s="1" t="s">
        <v>3</v>
      </c>
      <c r="BC340" s="1" t="s">
        <v>3</v>
      </c>
      <c r="BD340" s="1" t="s">
        <v>3</v>
      </c>
      <c r="BE340" s="1" t="s">
        <v>3</v>
      </c>
      <c r="BF340" s="1" t="s">
        <v>3</v>
      </c>
      <c r="BG340" s="1" t="s">
        <v>3</v>
      </c>
      <c r="BH340" s="1" t="s">
        <v>3</v>
      </c>
      <c r="BI340" s="1" t="s">
        <v>3</v>
      </c>
      <c r="BJ340" s="1" t="s">
        <v>3</v>
      </c>
      <c r="BK340" s="1" t="s">
        <v>3</v>
      </c>
      <c r="BL340" s="1" t="s">
        <v>3</v>
      </c>
      <c r="BM340" s="1" t="s">
        <v>3</v>
      </c>
      <c r="BN340" s="1" t="s">
        <v>3</v>
      </c>
      <c r="BO340" s="1" t="s">
        <v>3</v>
      </c>
      <c r="BP340" s="1" t="s">
        <v>3</v>
      </c>
      <c r="BQ340" s="1"/>
      <c r="BR340" s="1"/>
      <c r="BS340" s="1"/>
      <c r="BT340" s="1"/>
      <c r="BU340" s="1"/>
      <c r="BV340" s="1"/>
      <c r="BW340" s="1"/>
      <c r="BX340" s="1">
        <v>0</v>
      </c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>
        <v>0</v>
      </c>
    </row>
    <row r="342" spans="1:200" x14ac:dyDescent="0.2">
      <c r="A342" s="2">
        <v>52</v>
      </c>
      <c r="B342" s="2">
        <f t="shared" ref="B342:G342" si="286">B365</f>
        <v>1</v>
      </c>
      <c r="C342" s="2">
        <f t="shared" si="286"/>
        <v>5</v>
      </c>
      <c r="D342" s="2">
        <f t="shared" si="286"/>
        <v>340</v>
      </c>
      <c r="E342" s="2">
        <f t="shared" si="286"/>
        <v>0</v>
      </c>
      <c r="F342" s="2" t="str">
        <f t="shared" si="286"/>
        <v>Новый подраздел</v>
      </c>
      <c r="G342" s="2" t="str">
        <f t="shared" si="286"/>
        <v>Оборудование  Бюро пропусков</v>
      </c>
      <c r="H342" s="2"/>
      <c r="I342" s="2"/>
      <c r="J342" s="2"/>
      <c r="K342" s="2"/>
      <c r="L342" s="2"/>
      <c r="M342" s="2"/>
      <c r="N342" s="2"/>
      <c r="O342" s="2">
        <f t="shared" ref="O342:AT342" si="287">O365</f>
        <v>1406855</v>
      </c>
      <c r="P342" s="2">
        <f t="shared" si="287"/>
        <v>1406855</v>
      </c>
      <c r="Q342" s="2">
        <f t="shared" si="287"/>
        <v>0</v>
      </c>
      <c r="R342" s="2">
        <f t="shared" si="287"/>
        <v>0</v>
      </c>
      <c r="S342" s="2">
        <f t="shared" si="287"/>
        <v>0</v>
      </c>
      <c r="T342" s="2">
        <f t="shared" si="287"/>
        <v>0</v>
      </c>
      <c r="U342" s="2">
        <f t="shared" si="287"/>
        <v>0</v>
      </c>
      <c r="V342" s="2">
        <f t="shared" si="287"/>
        <v>0</v>
      </c>
      <c r="W342" s="2">
        <f t="shared" si="287"/>
        <v>0</v>
      </c>
      <c r="X342" s="2">
        <f t="shared" si="287"/>
        <v>0</v>
      </c>
      <c r="Y342" s="2">
        <f t="shared" si="287"/>
        <v>0</v>
      </c>
      <c r="Z342" s="2">
        <f t="shared" si="287"/>
        <v>0</v>
      </c>
      <c r="AA342" s="2">
        <f t="shared" si="287"/>
        <v>0</v>
      </c>
      <c r="AB342" s="2">
        <f t="shared" si="287"/>
        <v>1406855</v>
      </c>
      <c r="AC342" s="2">
        <f t="shared" si="287"/>
        <v>1406855</v>
      </c>
      <c r="AD342" s="2">
        <f t="shared" si="287"/>
        <v>0</v>
      </c>
      <c r="AE342" s="2">
        <f t="shared" si="287"/>
        <v>0</v>
      </c>
      <c r="AF342" s="2">
        <f t="shared" si="287"/>
        <v>0</v>
      </c>
      <c r="AG342" s="2">
        <f t="shared" si="287"/>
        <v>0</v>
      </c>
      <c r="AH342" s="2">
        <f t="shared" si="287"/>
        <v>0</v>
      </c>
      <c r="AI342" s="2">
        <f t="shared" si="287"/>
        <v>0</v>
      </c>
      <c r="AJ342" s="2">
        <f t="shared" si="287"/>
        <v>0</v>
      </c>
      <c r="AK342" s="2">
        <f t="shared" si="287"/>
        <v>0</v>
      </c>
      <c r="AL342" s="2">
        <f t="shared" si="287"/>
        <v>0</v>
      </c>
      <c r="AM342" s="2">
        <f t="shared" si="287"/>
        <v>0</v>
      </c>
      <c r="AN342" s="2">
        <f t="shared" si="287"/>
        <v>0</v>
      </c>
      <c r="AO342" s="2">
        <f t="shared" si="287"/>
        <v>0</v>
      </c>
      <c r="AP342" s="2">
        <f t="shared" si="287"/>
        <v>1406855</v>
      </c>
      <c r="AQ342" s="2">
        <f t="shared" si="287"/>
        <v>0</v>
      </c>
      <c r="AR342" s="2">
        <f t="shared" si="287"/>
        <v>1406855</v>
      </c>
      <c r="AS342" s="2">
        <f t="shared" si="287"/>
        <v>0</v>
      </c>
      <c r="AT342" s="2">
        <f t="shared" si="287"/>
        <v>0</v>
      </c>
      <c r="AU342" s="2">
        <f t="shared" ref="AU342:BZ342" si="288">AU365</f>
        <v>0</v>
      </c>
      <c r="AV342" s="2">
        <f t="shared" si="288"/>
        <v>0</v>
      </c>
      <c r="AW342" s="2">
        <f t="shared" si="288"/>
        <v>0</v>
      </c>
      <c r="AX342" s="2">
        <f t="shared" si="288"/>
        <v>0</v>
      </c>
      <c r="AY342" s="2">
        <f t="shared" si="288"/>
        <v>0</v>
      </c>
      <c r="AZ342" s="2">
        <f t="shared" si="288"/>
        <v>0</v>
      </c>
      <c r="BA342" s="2">
        <f t="shared" si="288"/>
        <v>0</v>
      </c>
      <c r="BB342" s="2">
        <f t="shared" si="288"/>
        <v>0</v>
      </c>
      <c r="BC342" s="2">
        <f t="shared" si="288"/>
        <v>1406855</v>
      </c>
      <c r="BD342" s="2">
        <f t="shared" si="288"/>
        <v>0</v>
      </c>
      <c r="BE342" s="2">
        <f t="shared" si="288"/>
        <v>1406855</v>
      </c>
      <c r="BF342" s="2">
        <f t="shared" si="288"/>
        <v>0</v>
      </c>
      <c r="BG342" s="2">
        <f t="shared" si="288"/>
        <v>0</v>
      </c>
      <c r="BH342" s="2">
        <f t="shared" si="288"/>
        <v>0</v>
      </c>
      <c r="BI342" s="2">
        <f t="shared" si="288"/>
        <v>0</v>
      </c>
      <c r="BJ342" s="2">
        <f t="shared" si="288"/>
        <v>0</v>
      </c>
      <c r="BK342" s="2">
        <f t="shared" si="288"/>
        <v>0</v>
      </c>
      <c r="BL342" s="2">
        <f t="shared" si="288"/>
        <v>0</v>
      </c>
      <c r="BM342" s="2">
        <f t="shared" si="288"/>
        <v>0</v>
      </c>
      <c r="BN342" s="2">
        <f t="shared" si="288"/>
        <v>0</v>
      </c>
      <c r="BO342" s="3">
        <f t="shared" si="288"/>
        <v>0</v>
      </c>
      <c r="BP342" s="3">
        <f t="shared" si="288"/>
        <v>0</v>
      </c>
      <c r="BQ342" s="3">
        <f t="shared" si="288"/>
        <v>0</v>
      </c>
      <c r="BR342" s="3">
        <f t="shared" si="288"/>
        <v>0</v>
      </c>
      <c r="BS342" s="3">
        <f t="shared" si="288"/>
        <v>0</v>
      </c>
      <c r="BT342" s="3">
        <f t="shared" si="288"/>
        <v>0</v>
      </c>
      <c r="BU342" s="3">
        <f t="shared" si="288"/>
        <v>0</v>
      </c>
      <c r="BV342" s="3">
        <f t="shared" si="288"/>
        <v>0</v>
      </c>
      <c r="BW342" s="3">
        <f t="shared" si="288"/>
        <v>0</v>
      </c>
      <c r="BX342" s="3">
        <f t="shared" si="288"/>
        <v>0</v>
      </c>
      <c r="BY342" s="3">
        <f t="shared" si="288"/>
        <v>0</v>
      </c>
      <c r="BZ342" s="3">
        <f t="shared" si="288"/>
        <v>0</v>
      </c>
      <c r="CA342" s="3">
        <f t="shared" ref="CA342:DF342" si="289">CA365</f>
        <v>0</v>
      </c>
      <c r="CB342" s="3">
        <f t="shared" si="289"/>
        <v>0</v>
      </c>
      <c r="CC342" s="3">
        <f t="shared" si="289"/>
        <v>0</v>
      </c>
      <c r="CD342" s="3">
        <f t="shared" si="289"/>
        <v>0</v>
      </c>
      <c r="CE342" s="3">
        <f t="shared" si="289"/>
        <v>0</v>
      </c>
      <c r="CF342" s="3">
        <f t="shared" si="289"/>
        <v>0</v>
      </c>
      <c r="CG342" s="3">
        <f t="shared" si="289"/>
        <v>0</v>
      </c>
      <c r="CH342" s="3">
        <f t="shared" si="289"/>
        <v>0</v>
      </c>
      <c r="CI342" s="3">
        <f t="shared" si="289"/>
        <v>0</v>
      </c>
      <c r="CJ342" s="3">
        <f t="shared" si="289"/>
        <v>0</v>
      </c>
      <c r="CK342" s="3">
        <f t="shared" si="289"/>
        <v>0</v>
      </c>
      <c r="CL342" s="3">
        <f t="shared" si="289"/>
        <v>0</v>
      </c>
      <c r="CM342" s="3">
        <f t="shared" si="289"/>
        <v>0</v>
      </c>
      <c r="CN342" s="3">
        <f t="shared" si="289"/>
        <v>0</v>
      </c>
      <c r="CO342" s="3">
        <f t="shared" si="289"/>
        <v>0</v>
      </c>
      <c r="CP342" s="3">
        <f t="shared" si="289"/>
        <v>0</v>
      </c>
      <c r="CQ342" s="3">
        <f t="shared" si="289"/>
        <v>0</v>
      </c>
      <c r="CR342" s="3">
        <f t="shared" si="289"/>
        <v>0</v>
      </c>
      <c r="CS342" s="3">
        <f t="shared" si="289"/>
        <v>0</v>
      </c>
      <c r="CT342" s="3">
        <f t="shared" si="289"/>
        <v>0</v>
      </c>
      <c r="CU342" s="3">
        <f t="shared" si="289"/>
        <v>0</v>
      </c>
      <c r="CV342" s="3">
        <f t="shared" si="289"/>
        <v>0</v>
      </c>
      <c r="CW342" s="3">
        <f t="shared" si="289"/>
        <v>0</v>
      </c>
      <c r="CX342" s="3">
        <f t="shared" si="289"/>
        <v>0</v>
      </c>
      <c r="CY342" s="3">
        <f t="shared" si="289"/>
        <v>0</v>
      </c>
      <c r="CZ342" s="3">
        <f t="shared" si="289"/>
        <v>0</v>
      </c>
      <c r="DA342" s="3">
        <f t="shared" si="289"/>
        <v>0</v>
      </c>
      <c r="DB342" s="3">
        <f t="shared" si="289"/>
        <v>0</v>
      </c>
      <c r="DC342" s="3">
        <f t="shared" si="289"/>
        <v>0</v>
      </c>
      <c r="DD342" s="3">
        <f t="shared" si="289"/>
        <v>0</v>
      </c>
      <c r="DE342" s="3">
        <f t="shared" si="289"/>
        <v>0</v>
      </c>
      <c r="DF342" s="3">
        <f t="shared" si="289"/>
        <v>0</v>
      </c>
      <c r="DG342" s="3">
        <f t="shared" ref="DG342:DN342" si="290">DG365</f>
        <v>0</v>
      </c>
      <c r="DH342" s="3">
        <f t="shared" si="290"/>
        <v>0</v>
      </c>
      <c r="DI342" s="3">
        <f t="shared" si="290"/>
        <v>0</v>
      </c>
      <c r="DJ342" s="3">
        <f t="shared" si="290"/>
        <v>0</v>
      </c>
      <c r="DK342" s="3">
        <f t="shared" si="290"/>
        <v>0</v>
      </c>
      <c r="DL342" s="3">
        <f t="shared" si="290"/>
        <v>0</v>
      </c>
      <c r="DM342" s="3">
        <f t="shared" si="290"/>
        <v>0</v>
      </c>
      <c r="DN342" s="3">
        <f t="shared" si="290"/>
        <v>0</v>
      </c>
    </row>
    <row r="344" spans="1:200" x14ac:dyDescent="0.2">
      <c r="A344">
        <v>17</v>
      </c>
      <c r="B344">
        <v>1</v>
      </c>
      <c r="E344" t="s">
        <v>116</v>
      </c>
      <c r="F344" t="s">
        <v>110</v>
      </c>
      <c r="G344" t="s">
        <v>1709</v>
      </c>
      <c r="H344" t="s">
        <v>3</v>
      </c>
      <c r="I344">
        <v>1</v>
      </c>
      <c r="J344">
        <v>0</v>
      </c>
      <c r="O344">
        <f t="shared" ref="O344:O363" si="291">ROUND(CP344,0)</f>
        <v>422417</v>
      </c>
      <c r="P344">
        <f t="shared" ref="P344:P363" si="292">ROUND(CQ344*I344,0)</f>
        <v>422417</v>
      </c>
      <c r="Q344">
        <f t="shared" ref="Q344:Q363" si="293">ROUND(CR344*I344,0)</f>
        <v>0</v>
      </c>
      <c r="R344">
        <f t="shared" ref="R344:R363" si="294">ROUND(CS344*I344,0)</f>
        <v>0</v>
      </c>
      <c r="S344">
        <f t="shared" ref="S344:S363" si="295">ROUND(CT344*I344,0)</f>
        <v>0</v>
      </c>
      <c r="T344">
        <f t="shared" ref="T344:T363" si="296">ROUND(CU344*I344,0)</f>
        <v>0</v>
      </c>
      <c r="U344">
        <f t="shared" ref="U344:U363" si="297">CV344*I344</f>
        <v>0</v>
      </c>
      <c r="V344">
        <f t="shared" ref="V344:V363" si="298">CW344*I344</f>
        <v>0</v>
      </c>
      <c r="W344">
        <f t="shared" ref="W344:W363" si="299">ROUND(CX344*I344,0)</f>
        <v>0</v>
      </c>
      <c r="X344">
        <f t="shared" ref="X344:X363" si="300">ROUND(CY344,0)</f>
        <v>0</v>
      </c>
      <c r="Y344">
        <f t="shared" ref="Y344:Y363" si="301">ROUND(CZ344,0)</f>
        <v>0</v>
      </c>
      <c r="AA344">
        <v>23982063</v>
      </c>
      <c r="AB344">
        <f t="shared" ref="AB344:AB363" si="302">ROUND((AC344+AD344+AF344),0)</f>
        <v>422417</v>
      </c>
      <c r="AC344">
        <f t="shared" ref="AC344:AC363" si="303">ROUND(((ES344*1.042)),0)</f>
        <v>422417</v>
      </c>
      <c r="AD344">
        <f t="shared" ref="AD344:AD363" si="304">ROUND((ET344),0)</f>
        <v>0</v>
      </c>
      <c r="AE344">
        <f t="shared" ref="AE344:AE363" si="305">ROUND((EU344),0)</f>
        <v>0</v>
      </c>
      <c r="AF344">
        <f t="shared" ref="AF344:AF363" si="306">ROUND((EV344),0)</f>
        <v>0</v>
      </c>
      <c r="AG344">
        <f t="shared" ref="AG344:AG363" si="307">ROUND((AP344),0)</f>
        <v>0</v>
      </c>
      <c r="AH344">
        <f t="shared" ref="AH344:AH363" si="308">(EW344)</f>
        <v>0</v>
      </c>
      <c r="AI344">
        <f t="shared" ref="AI344:AI363" si="309">(EX344)</f>
        <v>0</v>
      </c>
      <c r="AJ344">
        <f t="shared" ref="AJ344:AJ363" si="310">ROUND((AS344),0)</f>
        <v>0</v>
      </c>
      <c r="AK344">
        <v>405390.99</v>
      </c>
      <c r="AL344">
        <v>405390.99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3</v>
      </c>
      <c r="BJ344" t="s">
        <v>3</v>
      </c>
      <c r="BM344">
        <v>600001</v>
      </c>
      <c r="BN344">
        <v>0</v>
      </c>
      <c r="BO344" t="s">
        <v>3</v>
      </c>
      <c r="BP344">
        <v>0</v>
      </c>
      <c r="BQ344">
        <v>5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0</v>
      </c>
      <c r="CA344">
        <v>0</v>
      </c>
      <c r="CF344">
        <v>0</v>
      </c>
      <c r="CG344">
        <v>0</v>
      </c>
      <c r="CM344">
        <v>0</v>
      </c>
      <c r="CN344" t="s">
        <v>34</v>
      </c>
      <c r="CO344">
        <v>0</v>
      </c>
      <c r="CP344">
        <f t="shared" ref="CP344:CP363" si="311">(P344+Q344+S344)</f>
        <v>422417</v>
      </c>
      <c r="CQ344">
        <f t="shared" ref="CQ344:CQ363" si="312">AC344*BC344</f>
        <v>422417</v>
      </c>
      <c r="CR344">
        <f t="shared" ref="CR344:CR363" si="313">AD344*BB344</f>
        <v>0</v>
      </c>
      <c r="CS344">
        <f t="shared" ref="CS344:CS363" si="314">AE344*BS344</f>
        <v>0</v>
      </c>
      <c r="CT344">
        <f t="shared" ref="CT344:CT363" si="315">AF344*BA344</f>
        <v>0</v>
      </c>
      <c r="CU344">
        <f t="shared" ref="CU344:CU363" si="316">AG344</f>
        <v>0</v>
      </c>
      <c r="CV344">
        <f t="shared" ref="CV344:CV363" si="317">AH344</f>
        <v>0</v>
      </c>
      <c r="CW344">
        <f t="shared" ref="CW344:CW363" si="318">AI344</f>
        <v>0</v>
      </c>
      <c r="CX344">
        <f t="shared" ref="CX344:CX363" si="319">AJ344</f>
        <v>0</v>
      </c>
      <c r="CY344">
        <f t="shared" ref="CY344:CY362" si="320">(((S344+R344)*AT344)/100)</f>
        <v>0</v>
      </c>
      <c r="CZ344">
        <f t="shared" ref="CZ344:CZ362" si="321">(((S344+R344)*AU344)/100)</f>
        <v>0</v>
      </c>
      <c r="DC344" t="s">
        <v>3</v>
      </c>
      <c r="DD344" t="s">
        <v>35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EE344">
        <v>20573217</v>
      </c>
      <c r="EF344">
        <v>5</v>
      </c>
      <c r="EG344" t="s">
        <v>36</v>
      </c>
      <c r="EH344">
        <v>0</v>
      </c>
      <c r="EI344" t="s">
        <v>3</v>
      </c>
      <c r="EJ344">
        <v>3</v>
      </c>
      <c r="EK344">
        <v>600001</v>
      </c>
      <c r="EL344" t="s">
        <v>37</v>
      </c>
      <c r="EM344" t="s">
        <v>38</v>
      </c>
      <c r="EO344" t="s">
        <v>3</v>
      </c>
      <c r="EQ344">
        <v>256</v>
      </c>
      <c r="ER344">
        <v>0</v>
      </c>
      <c r="ES344">
        <v>405390.99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Q344">
        <v>0</v>
      </c>
      <c r="FR344">
        <f t="shared" ref="FR344:FR363" si="322">ROUND(IF(AND(BH344=3,BI344=3),P344,0),0)</f>
        <v>422417</v>
      </c>
      <c r="FS344">
        <v>0</v>
      </c>
      <c r="FX344">
        <v>0</v>
      </c>
      <c r="FY344">
        <v>0</v>
      </c>
      <c r="GA344" t="s">
        <v>452</v>
      </c>
      <c r="GG344">
        <v>2</v>
      </c>
      <c r="GH344">
        <v>0</v>
      </c>
      <c r="GI344">
        <v>-2</v>
      </c>
      <c r="GJ344">
        <v>0</v>
      </c>
      <c r="GK344">
        <f>ROUND(R344*(R12)/100,0)</f>
        <v>0</v>
      </c>
      <c r="GL344">
        <f t="shared" ref="GL344:GL363" si="323">ROUND(IF(AND(BH344=3,BI344=3,FS344&lt;&gt;0),P344,0),0)</f>
        <v>0</v>
      </c>
      <c r="GM344">
        <f t="shared" ref="GM344:GM363" si="324">O344+X344+Y344</f>
        <v>422417</v>
      </c>
      <c r="GN344">
        <f t="shared" ref="GN344:GN363" si="325">ROUND(IF(OR(BI344=0,BI344=1),O344+X344+Y344,0),0)</f>
        <v>0</v>
      </c>
      <c r="GO344">
        <f t="shared" ref="GO344:GO363" si="326">ROUND(IF(BI344=2,O344+X344+Y344,0),0)</f>
        <v>0</v>
      </c>
      <c r="GP344">
        <f t="shared" ref="GP344:GP363" si="327">ROUND(IF(BI344=4,O344+X344+Y344,0),0)</f>
        <v>0</v>
      </c>
      <c r="GR344">
        <v>0</v>
      </c>
    </row>
    <row r="345" spans="1:200" x14ac:dyDescent="0.2">
      <c r="A345">
        <v>17</v>
      </c>
      <c r="B345">
        <v>1</v>
      </c>
      <c r="E345" t="s">
        <v>119</v>
      </c>
      <c r="F345" t="s">
        <v>110</v>
      </c>
      <c r="G345" t="s">
        <v>1710</v>
      </c>
      <c r="H345" t="s">
        <v>3</v>
      </c>
      <c r="I345">
        <v>1</v>
      </c>
      <c r="J345">
        <v>0</v>
      </c>
      <c r="O345">
        <f t="shared" si="291"/>
        <v>268359</v>
      </c>
      <c r="P345">
        <f t="shared" si="292"/>
        <v>268359</v>
      </c>
      <c r="Q345">
        <f t="shared" si="293"/>
        <v>0</v>
      </c>
      <c r="R345">
        <f t="shared" si="294"/>
        <v>0</v>
      </c>
      <c r="S345">
        <f t="shared" si="295"/>
        <v>0</v>
      </c>
      <c r="T345">
        <f t="shared" si="296"/>
        <v>0</v>
      </c>
      <c r="U345">
        <f t="shared" si="297"/>
        <v>0</v>
      </c>
      <c r="V345">
        <f t="shared" si="298"/>
        <v>0</v>
      </c>
      <c r="W345">
        <f t="shared" si="299"/>
        <v>0</v>
      </c>
      <c r="X345">
        <f t="shared" si="300"/>
        <v>0</v>
      </c>
      <c r="Y345">
        <f t="shared" si="301"/>
        <v>0</v>
      </c>
      <c r="AA345">
        <v>23982063</v>
      </c>
      <c r="AB345">
        <f t="shared" si="302"/>
        <v>268359</v>
      </c>
      <c r="AC345">
        <f t="shared" si="303"/>
        <v>268359</v>
      </c>
      <c r="AD345">
        <f t="shared" si="304"/>
        <v>0</v>
      </c>
      <c r="AE345">
        <f t="shared" si="305"/>
        <v>0</v>
      </c>
      <c r="AF345">
        <f t="shared" si="306"/>
        <v>0</v>
      </c>
      <c r="AG345">
        <f t="shared" si="307"/>
        <v>0</v>
      </c>
      <c r="AH345">
        <f t="shared" si="308"/>
        <v>0</v>
      </c>
      <c r="AI345">
        <f t="shared" si="309"/>
        <v>0</v>
      </c>
      <c r="AJ345">
        <f t="shared" si="310"/>
        <v>0</v>
      </c>
      <c r="AK345">
        <v>257542.64</v>
      </c>
      <c r="AL345">
        <v>257542.64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1</v>
      </c>
      <c r="AW345">
        <v>1</v>
      </c>
      <c r="AZ345">
        <v>1</v>
      </c>
      <c r="BA345">
        <v>1</v>
      </c>
      <c r="BB345">
        <v>1</v>
      </c>
      <c r="BC345">
        <v>1</v>
      </c>
      <c r="BD345" t="s">
        <v>3</v>
      </c>
      <c r="BE345" t="s">
        <v>3</v>
      </c>
      <c r="BF345" t="s">
        <v>3</v>
      </c>
      <c r="BG345" t="s">
        <v>3</v>
      </c>
      <c r="BH345">
        <v>3</v>
      </c>
      <c r="BI345">
        <v>3</v>
      </c>
      <c r="BJ345" t="s">
        <v>3</v>
      </c>
      <c r="BM345">
        <v>600001</v>
      </c>
      <c r="BN345">
        <v>0</v>
      </c>
      <c r="BO345" t="s">
        <v>3</v>
      </c>
      <c r="BP345">
        <v>0</v>
      </c>
      <c r="BQ345">
        <v>5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0</v>
      </c>
      <c r="CA345">
        <v>0</v>
      </c>
      <c r="CF345">
        <v>0</v>
      </c>
      <c r="CG345">
        <v>0</v>
      </c>
      <c r="CM345">
        <v>0</v>
      </c>
      <c r="CN345" t="s">
        <v>34</v>
      </c>
      <c r="CO345">
        <v>0</v>
      </c>
      <c r="CP345">
        <f t="shared" si="311"/>
        <v>268359</v>
      </c>
      <c r="CQ345">
        <f t="shared" si="312"/>
        <v>268359</v>
      </c>
      <c r="CR345">
        <f t="shared" si="313"/>
        <v>0</v>
      </c>
      <c r="CS345">
        <f t="shared" si="314"/>
        <v>0</v>
      </c>
      <c r="CT345">
        <f t="shared" si="315"/>
        <v>0</v>
      </c>
      <c r="CU345">
        <f t="shared" si="316"/>
        <v>0</v>
      </c>
      <c r="CV345">
        <f t="shared" si="317"/>
        <v>0</v>
      </c>
      <c r="CW345">
        <f t="shared" si="318"/>
        <v>0</v>
      </c>
      <c r="CX345">
        <f t="shared" si="319"/>
        <v>0</v>
      </c>
      <c r="CY345">
        <f t="shared" si="320"/>
        <v>0</v>
      </c>
      <c r="CZ345">
        <f t="shared" si="321"/>
        <v>0</v>
      </c>
      <c r="DC345" t="s">
        <v>3</v>
      </c>
      <c r="DD345" t="s">
        <v>35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0</v>
      </c>
      <c r="DO345">
        <v>0</v>
      </c>
      <c r="DP345">
        <v>1</v>
      </c>
      <c r="DQ345">
        <v>1</v>
      </c>
      <c r="EE345">
        <v>20573217</v>
      </c>
      <c r="EF345">
        <v>5</v>
      </c>
      <c r="EG345" t="s">
        <v>36</v>
      </c>
      <c r="EH345">
        <v>0</v>
      </c>
      <c r="EI345" t="s">
        <v>3</v>
      </c>
      <c r="EJ345">
        <v>3</v>
      </c>
      <c r="EK345">
        <v>600001</v>
      </c>
      <c r="EL345" t="s">
        <v>37</v>
      </c>
      <c r="EM345" t="s">
        <v>38</v>
      </c>
      <c r="EO345" t="s">
        <v>3</v>
      </c>
      <c r="EQ345">
        <v>256</v>
      </c>
      <c r="ER345">
        <v>0</v>
      </c>
      <c r="ES345">
        <v>257542.64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Q345">
        <v>0</v>
      </c>
      <c r="FR345">
        <f t="shared" si="322"/>
        <v>268359</v>
      </c>
      <c r="FS345">
        <v>0</v>
      </c>
      <c r="FX345">
        <v>0</v>
      </c>
      <c r="FY345">
        <v>0</v>
      </c>
      <c r="GA345" t="s">
        <v>453</v>
      </c>
      <c r="GG345">
        <v>2</v>
      </c>
      <c r="GH345">
        <v>0</v>
      </c>
      <c r="GI345">
        <v>-2</v>
      </c>
      <c r="GJ345">
        <v>0</v>
      </c>
      <c r="GK345">
        <f>ROUND(R345*(R12)/100,0)</f>
        <v>0</v>
      </c>
      <c r="GL345">
        <f t="shared" si="323"/>
        <v>0</v>
      </c>
      <c r="GM345">
        <f t="shared" si="324"/>
        <v>268359</v>
      </c>
      <c r="GN345">
        <f t="shared" si="325"/>
        <v>0</v>
      </c>
      <c r="GO345">
        <f t="shared" si="326"/>
        <v>0</v>
      </c>
      <c r="GP345">
        <f t="shared" si="327"/>
        <v>0</v>
      </c>
      <c r="GR345">
        <v>0</v>
      </c>
    </row>
    <row r="346" spans="1:200" x14ac:dyDescent="0.2">
      <c r="A346">
        <v>17</v>
      </c>
      <c r="B346">
        <v>1</v>
      </c>
      <c r="E346" t="s">
        <v>122</v>
      </c>
      <c r="F346" t="s">
        <v>110</v>
      </c>
      <c r="G346" t="s">
        <v>454</v>
      </c>
      <c r="H346" t="s">
        <v>3</v>
      </c>
      <c r="I346">
        <v>1</v>
      </c>
      <c r="J346">
        <v>0</v>
      </c>
      <c r="O346">
        <f t="shared" si="291"/>
        <v>82033</v>
      </c>
      <c r="P346">
        <f t="shared" si="292"/>
        <v>82033</v>
      </c>
      <c r="Q346">
        <f t="shared" si="293"/>
        <v>0</v>
      </c>
      <c r="R346">
        <f t="shared" si="294"/>
        <v>0</v>
      </c>
      <c r="S346">
        <f t="shared" si="295"/>
        <v>0</v>
      </c>
      <c r="T346">
        <f t="shared" si="296"/>
        <v>0</v>
      </c>
      <c r="U346">
        <f t="shared" si="297"/>
        <v>0</v>
      </c>
      <c r="V346">
        <f t="shared" si="298"/>
        <v>0</v>
      </c>
      <c r="W346">
        <f t="shared" si="299"/>
        <v>0</v>
      </c>
      <c r="X346">
        <f t="shared" si="300"/>
        <v>0</v>
      </c>
      <c r="Y346">
        <f t="shared" si="301"/>
        <v>0</v>
      </c>
      <c r="AA346">
        <v>23982063</v>
      </c>
      <c r="AB346">
        <f t="shared" si="302"/>
        <v>82033</v>
      </c>
      <c r="AC346">
        <f t="shared" si="303"/>
        <v>82033</v>
      </c>
      <c r="AD346">
        <f t="shared" si="304"/>
        <v>0</v>
      </c>
      <c r="AE346">
        <f t="shared" si="305"/>
        <v>0</v>
      </c>
      <c r="AF346">
        <f t="shared" si="306"/>
        <v>0</v>
      </c>
      <c r="AG346">
        <f t="shared" si="307"/>
        <v>0</v>
      </c>
      <c r="AH346">
        <f t="shared" si="308"/>
        <v>0</v>
      </c>
      <c r="AI346">
        <f t="shared" si="309"/>
        <v>0</v>
      </c>
      <c r="AJ346">
        <f t="shared" si="310"/>
        <v>0</v>
      </c>
      <c r="AK346">
        <v>78726.44</v>
      </c>
      <c r="AL346">
        <v>78726.44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1</v>
      </c>
      <c r="AZ346">
        <v>1</v>
      </c>
      <c r="BA346">
        <v>1</v>
      </c>
      <c r="BB346">
        <v>1</v>
      </c>
      <c r="BC346">
        <v>1</v>
      </c>
      <c r="BD346" t="s">
        <v>3</v>
      </c>
      <c r="BE346" t="s">
        <v>3</v>
      </c>
      <c r="BF346" t="s">
        <v>3</v>
      </c>
      <c r="BG346" t="s">
        <v>3</v>
      </c>
      <c r="BH346">
        <v>3</v>
      </c>
      <c r="BI346">
        <v>3</v>
      </c>
      <c r="BJ346" t="s">
        <v>3</v>
      </c>
      <c r="BM346">
        <v>600001</v>
      </c>
      <c r="BN346">
        <v>0</v>
      </c>
      <c r="BO346" t="s">
        <v>3</v>
      </c>
      <c r="BP346">
        <v>0</v>
      </c>
      <c r="BQ346">
        <v>5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0</v>
      </c>
      <c r="CA346">
        <v>0</v>
      </c>
      <c r="CF346">
        <v>0</v>
      </c>
      <c r="CG346">
        <v>0</v>
      </c>
      <c r="CM346">
        <v>0</v>
      </c>
      <c r="CN346" t="s">
        <v>34</v>
      </c>
      <c r="CO346">
        <v>0</v>
      </c>
      <c r="CP346">
        <f t="shared" si="311"/>
        <v>82033</v>
      </c>
      <c r="CQ346">
        <f t="shared" si="312"/>
        <v>82033</v>
      </c>
      <c r="CR346">
        <f t="shared" si="313"/>
        <v>0</v>
      </c>
      <c r="CS346">
        <f t="shared" si="314"/>
        <v>0</v>
      </c>
      <c r="CT346">
        <f t="shared" si="315"/>
        <v>0</v>
      </c>
      <c r="CU346">
        <f t="shared" si="316"/>
        <v>0</v>
      </c>
      <c r="CV346">
        <f t="shared" si="317"/>
        <v>0</v>
      </c>
      <c r="CW346">
        <f t="shared" si="318"/>
        <v>0</v>
      </c>
      <c r="CX346">
        <f t="shared" si="319"/>
        <v>0</v>
      </c>
      <c r="CY346">
        <f t="shared" si="320"/>
        <v>0</v>
      </c>
      <c r="CZ346">
        <f t="shared" si="321"/>
        <v>0</v>
      </c>
      <c r="DC346" t="s">
        <v>3</v>
      </c>
      <c r="DD346" t="s">
        <v>35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EE346">
        <v>20573217</v>
      </c>
      <c r="EF346">
        <v>5</v>
      </c>
      <c r="EG346" t="s">
        <v>36</v>
      </c>
      <c r="EH346">
        <v>0</v>
      </c>
      <c r="EI346" t="s">
        <v>3</v>
      </c>
      <c r="EJ346">
        <v>3</v>
      </c>
      <c r="EK346">
        <v>600001</v>
      </c>
      <c r="EL346" t="s">
        <v>37</v>
      </c>
      <c r="EM346" t="s">
        <v>38</v>
      </c>
      <c r="EO346" t="s">
        <v>3</v>
      </c>
      <c r="EQ346">
        <v>256</v>
      </c>
      <c r="ER346">
        <v>0</v>
      </c>
      <c r="ES346">
        <v>78726.44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Q346">
        <v>0</v>
      </c>
      <c r="FR346">
        <f t="shared" si="322"/>
        <v>82033</v>
      </c>
      <c r="FS346">
        <v>0</v>
      </c>
      <c r="FX346">
        <v>0</v>
      </c>
      <c r="FY346">
        <v>0</v>
      </c>
      <c r="GA346" t="s">
        <v>455</v>
      </c>
      <c r="GG346">
        <v>2</v>
      </c>
      <c r="GH346">
        <v>0</v>
      </c>
      <c r="GI346">
        <v>-2</v>
      </c>
      <c r="GJ346">
        <v>0</v>
      </c>
      <c r="GK346">
        <f>ROUND(R346*(R12)/100,0)</f>
        <v>0</v>
      </c>
      <c r="GL346">
        <f t="shared" si="323"/>
        <v>0</v>
      </c>
      <c r="GM346">
        <f t="shared" si="324"/>
        <v>82033</v>
      </c>
      <c r="GN346">
        <f t="shared" si="325"/>
        <v>0</v>
      </c>
      <c r="GO346">
        <f t="shared" si="326"/>
        <v>0</v>
      </c>
      <c r="GP346">
        <f t="shared" si="327"/>
        <v>0</v>
      </c>
      <c r="GR346">
        <v>0</v>
      </c>
    </row>
    <row r="347" spans="1:200" x14ac:dyDescent="0.2">
      <c r="A347">
        <v>17</v>
      </c>
      <c r="B347">
        <v>1</v>
      </c>
      <c r="E347" t="s">
        <v>125</v>
      </c>
      <c r="F347" t="s">
        <v>110</v>
      </c>
      <c r="G347" t="s">
        <v>1711</v>
      </c>
      <c r="H347" t="s">
        <v>3</v>
      </c>
      <c r="I347">
        <v>1</v>
      </c>
      <c r="J347">
        <v>0</v>
      </c>
      <c r="O347">
        <f t="shared" si="291"/>
        <v>146350</v>
      </c>
      <c r="P347">
        <f t="shared" si="292"/>
        <v>146350</v>
      </c>
      <c r="Q347">
        <f t="shared" si="293"/>
        <v>0</v>
      </c>
      <c r="R347">
        <f t="shared" si="294"/>
        <v>0</v>
      </c>
      <c r="S347">
        <f t="shared" si="295"/>
        <v>0</v>
      </c>
      <c r="T347">
        <f t="shared" si="296"/>
        <v>0</v>
      </c>
      <c r="U347">
        <f t="shared" si="297"/>
        <v>0</v>
      </c>
      <c r="V347">
        <f t="shared" si="298"/>
        <v>0</v>
      </c>
      <c r="W347">
        <f t="shared" si="299"/>
        <v>0</v>
      </c>
      <c r="X347">
        <f t="shared" si="300"/>
        <v>0</v>
      </c>
      <c r="Y347">
        <f t="shared" si="301"/>
        <v>0</v>
      </c>
      <c r="AA347">
        <v>23982063</v>
      </c>
      <c r="AB347">
        <f t="shared" si="302"/>
        <v>146350</v>
      </c>
      <c r="AC347">
        <f t="shared" si="303"/>
        <v>146350</v>
      </c>
      <c r="AD347">
        <f t="shared" si="304"/>
        <v>0</v>
      </c>
      <c r="AE347">
        <f t="shared" si="305"/>
        <v>0</v>
      </c>
      <c r="AF347">
        <f t="shared" si="306"/>
        <v>0</v>
      </c>
      <c r="AG347">
        <f t="shared" si="307"/>
        <v>0</v>
      </c>
      <c r="AH347">
        <f t="shared" si="308"/>
        <v>0</v>
      </c>
      <c r="AI347">
        <f t="shared" si="309"/>
        <v>0</v>
      </c>
      <c r="AJ347">
        <f t="shared" si="310"/>
        <v>0</v>
      </c>
      <c r="AK347">
        <v>140450.92000000001</v>
      </c>
      <c r="AL347">
        <v>140450.92000000001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</v>
      </c>
      <c r="AW347">
        <v>1</v>
      </c>
      <c r="AZ347">
        <v>1</v>
      </c>
      <c r="BA347">
        <v>1</v>
      </c>
      <c r="BB347">
        <v>1</v>
      </c>
      <c r="BC347">
        <v>1</v>
      </c>
      <c r="BD347" t="s">
        <v>3</v>
      </c>
      <c r="BE347" t="s">
        <v>3</v>
      </c>
      <c r="BF347" t="s">
        <v>3</v>
      </c>
      <c r="BG347" t="s">
        <v>3</v>
      </c>
      <c r="BH347">
        <v>3</v>
      </c>
      <c r="BI347">
        <v>3</v>
      </c>
      <c r="BJ347" t="s">
        <v>3</v>
      </c>
      <c r="BM347">
        <v>600001</v>
      </c>
      <c r="BN347">
        <v>0</v>
      </c>
      <c r="BO347" t="s">
        <v>3</v>
      </c>
      <c r="BP347">
        <v>0</v>
      </c>
      <c r="BQ347">
        <v>5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3</v>
      </c>
      <c r="BZ347">
        <v>0</v>
      </c>
      <c r="CA347">
        <v>0</v>
      </c>
      <c r="CF347">
        <v>0</v>
      </c>
      <c r="CG347">
        <v>0</v>
      </c>
      <c r="CM347">
        <v>0</v>
      </c>
      <c r="CN347" t="s">
        <v>34</v>
      </c>
      <c r="CO347">
        <v>0</v>
      </c>
      <c r="CP347">
        <f t="shared" si="311"/>
        <v>146350</v>
      </c>
      <c r="CQ347">
        <f t="shared" si="312"/>
        <v>146350</v>
      </c>
      <c r="CR347">
        <f t="shared" si="313"/>
        <v>0</v>
      </c>
      <c r="CS347">
        <f t="shared" si="314"/>
        <v>0</v>
      </c>
      <c r="CT347">
        <f t="shared" si="315"/>
        <v>0</v>
      </c>
      <c r="CU347">
        <f t="shared" si="316"/>
        <v>0</v>
      </c>
      <c r="CV347">
        <f t="shared" si="317"/>
        <v>0</v>
      </c>
      <c r="CW347">
        <f t="shared" si="318"/>
        <v>0</v>
      </c>
      <c r="CX347">
        <f t="shared" si="319"/>
        <v>0</v>
      </c>
      <c r="CY347">
        <f t="shared" si="320"/>
        <v>0</v>
      </c>
      <c r="CZ347">
        <f t="shared" si="321"/>
        <v>0</v>
      </c>
      <c r="DC347" t="s">
        <v>3</v>
      </c>
      <c r="DD347" t="s">
        <v>35</v>
      </c>
      <c r="DE347" t="s">
        <v>3</v>
      </c>
      <c r="DF347" t="s">
        <v>3</v>
      </c>
      <c r="DG347" t="s">
        <v>3</v>
      </c>
      <c r="DH347" t="s">
        <v>3</v>
      </c>
      <c r="DI347" t="s">
        <v>3</v>
      </c>
      <c r="DJ347" t="s">
        <v>3</v>
      </c>
      <c r="DK347" t="s">
        <v>3</v>
      </c>
      <c r="DL347" t="s">
        <v>3</v>
      </c>
      <c r="DM347" t="s">
        <v>3</v>
      </c>
      <c r="DN347">
        <v>0</v>
      </c>
      <c r="DO347">
        <v>0</v>
      </c>
      <c r="DP347">
        <v>1</v>
      </c>
      <c r="DQ347">
        <v>1</v>
      </c>
      <c r="EE347">
        <v>20573217</v>
      </c>
      <c r="EF347">
        <v>5</v>
      </c>
      <c r="EG347" t="s">
        <v>36</v>
      </c>
      <c r="EH347">
        <v>0</v>
      </c>
      <c r="EI347" t="s">
        <v>3</v>
      </c>
      <c r="EJ347">
        <v>3</v>
      </c>
      <c r="EK347">
        <v>600001</v>
      </c>
      <c r="EL347" t="s">
        <v>37</v>
      </c>
      <c r="EM347" t="s">
        <v>38</v>
      </c>
      <c r="EO347" t="s">
        <v>3</v>
      </c>
      <c r="EQ347">
        <v>256</v>
      </c>
      <c r="ER347">
        <v>0</v>
      </c>
      <c r="ES347">
        <v>140450.92000000001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Q347">
        <v>0</v>
      </c>
      <c r="FR347">
        <f t="shared" si="322"/>
        <v>146350</v>
      </c>
      <c r="FS347">
        <v>0</v>
      </c>
      <c r="FX347">
        <v>0</v>
      </c>
      <c r="FY347">
        <v>0</v>
      </c>
      <c r="GA347" t="s">
        <v>456</v>
      </c>
      <c r="GG347">
        <v>2</v>
      </c>
      <c r="GH347">
        <v>0</v>
      </c>
      <c r="GI347">
        <v>-2</v>
      </c>
      <c r="GJ347">
        <v>0</v>
      </c>
      <c r="GK347">
        <f>ROUND(R347*(R12)/100,0)</f>
        <v>0</v>
      </c>
      <c r="GL347">
        <f t="shared" si="323"/>
        <v>0</v>
      </c>
      <c r="GM347">
        <f t="shared" si="324"/>
        <v>146350</v>
      </c>
      <c r="GN347">
        <f t="shared" si="325"/>
        <v>0</v>
      </c>
      <c r="GO347">
        <f t="shared" si="326"/>
        <v>0</v>
      </c>
      <c r="GP347">
        <f t="shared" si="327"/>
        <v>0</v>
      </c>
      <c r="GR347">
        <v>0</v>
      </c>
    </row>
    <row r="348" spans="1:200" x14ac:dyDescent="0.2">
      <c r="A348">
        <v>17</v>
      </c>
      <c r="B348">
        <v>1</v>
      </c>
      <c r="E348" t="s">
        <v>126</v>
      </c>
      <c r="F348" t="s">
        <v>110</v>
      </c>
      <c r="G348" t="s">
        <v>1712</v>
      </c>
      <c r="H348" t="s">
        <v>3</v>
      </c>
      <c r="I348">
        <v>1</v>
      </c>
      <c r="J348">
        <v>0</v>
      </c>
      <c r="O348">
        <f t="shared" si="291"/>
        <v>66655</v>
      </c>
      <c r="P348">
        <f t="shared" si="292"/>
        <v>66655</v>
      </c>
      <c r="Q348">
        <f t="shared" si="293"/>
        <v>0</v>
      </c>
      <c r="R348">
        <f t="shared" si="294"/>
        <v>0</v>
      </c>
      <c r="S348">
        <f t="shared" si="295"/>
        <v>0</v>
      </c>
      <c r="T348">
        <f t="shared" si="296"/>
        <v>0</v>
      </c>
      <c r="U348">
        <f t="shared" si="297"/>
        <v>0</v>
      </c>
      <c r="V348">
        <f t="shared" si="298"/>
        <v>0</v>
      </c>
      <c r="W348">
        <f t="shared" si="299"/>
        <v>0</v>
      </c>
      <c r="X348">
        <f t="shared" si="300"/>
        <v>0</v>
      </c>
      <c r="Y348">
        <f t="shared" si="301"/>
        <v>0</v>
      </c>
      <c r="AA348">
        <v>23982063</v>
      </c>
      <c r="AB348">
        <f t="shared" si="302"/>
        <v>66655</v>
      </c>
      <c r="AC348">
        <f t="shared" si="303"/>
        <v>66655</v>
      </c>
      <c r="AD348">
        <f t="shared" si="304"/>
        <v>0</v>
      </c>
      <c r="AE348">
        <f t="shared" si="305"/>
        <v>0</v>
      </c>
      <c r="AF348">
        <f t="shared" si="306"/>
        <v>0</v>
      </c>
      <c r="AG348">
        <f t="shared" si="307"/>
        <v>0</v>
      </c>
      <c r="AH348">
        <f t="shared" si="308"/>
        <v>0</v>
      </c>
      <c r="AI348">
        <f t="shared" si="309"/>
        <v>0</v>
      </c>
      <c r="AJ348">
        <f t="shared" si="310"/>
        <v>0</v>
      </c>
      <c r="AK348">
        <v>63968.53</v>
      </c>
      <c r="AL348">
        <v>63968.53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1</v>
      </c>
      <c r="AW348">
        <v>1</v>
      </c>
      <c r="AZ348">
        <v>1</v>
      </c>
      <c r="BA348">
        <v>1</v>
      </c>
      <c r="BB348">
        <v>1</v>
      </c>
      <c r="BC348">
        <v>1</v>
      </c>
      <c r="BD348" t="s">
        <v>3</v>
      </c>
      <c r="BE348" t="s">
        <v>3</v>
      </c>
      <c r="BF348" t="s">
        <v>3</v>
      </c>
      <c r="BG348" t="s">
        <v>3</v>
      </c>
      <c r="BH348">
        <v>3</v>
      </c>
      <c r="BI348">
        <v>3</v>
      </c>
      <c r="BJ348" t="s">
        <v>3</v>
      </c>
      <c r="BM348">
        <v>600001</v>
      </c>
      <c r="BN348">
        <v>0</v>
      </c>
      <c r="BO348" t="s">
        <v>3</v>
      </c>
      <c r="BP348">
        <v>0</v>
      </c>
      <c r="BQ348">
        <v>5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0</v>
      </c>
      <c r="CA348">
        <v>0</v>
      </c>
      <c r="CF348">
        <v>0</v>
      </c>
      <c r="CG348">
        <v>0</v>
      </c>
      <c r="CM348">
        <v>0</v>
      </c>
      <c r="CN348" t="s">
        <v>34</v>
      </c>
      <c r="CO348">
        <v>0</v>
      </c>
      <c r="CP348">
        <f t="shared" si="311"/>
        <v>66655</v>
      </c>
      <c r="CQ348">
        <f t="shared" si="312"/>
        <v>66655</v>
      </c>
      <c r="CR348">
        <f t="shared" si="313"/>
        <v>0</v>
      </c>
      <c r="CS348">
        <f t="shared" si="314"/>
        <v>0</v>
      </c>
      <c r="CT348">
        <f t="shared" si="315"/>
        <v>0</v>
      </c>
      <c r="CU348">
        <f t="shared" si="316"/>
        <v>0</v>
      </c>
      <c r="CV348">
        <f t="shared" si="317"/>
        <v>0</v>
      </c>
      <c r="CW348">
        <f t="shared" si="318"/>
        <v>0</v>
      </c>
      <c r="CX348">
        <f t="shared" si="319"/>
        <v>0</v>
      </c>
      <c r="CY348">
        <f t="shared" si="320"/>
        <v>0</v>
      </c>
      <c r="CZ348">
        <f t="shared" si="321"/>
        <v>0</v>
      </c>
      <c r="DC348" t="s">
        <v>3</v>
      </c>
      <c r="DD348" t="s">
        <v>35</v>
      </c>
      <c r="DE348" t="s">
        <v>3</v>
      </c>
      <c r="DF348" t="s">
        <v>3</v>
      </c>
      <c r="DG348" t="s">
        <v>3</v>
      </c>
      <c r="DH348" t="s">
        <v>3</v>
      </c>
      <c r="DI348" t="s">
        <v>3</v>
      </c>
      <c r="DJ348" t="s">
        <v>3</v>
      </c>
      <c r="DK348" t="s">
        <v>3</v>
      </c>
      <c r="DL348" t="s">
        <v>3</v>
      </c>
      <c r="DM348" t="s">
        <v>3</v>
      </c>
      <c r="DN348">
        <v>0</v>
      </c>
      <c r="DO348">
        <v>0</v>
      </c>
      <c r="DP348">
        <v>1</v>
      </c>
      <c r="DQ348">
        <v>1</v>
      </c>
      <c r="EE348">
        <v>20573217</v>
      </c>
      <c r="EF348">
        <v>5</v>
      </c>
      <c r="EG348" t="s">
        <v>36</v>
      </c>
      <c r="EH348">
        <v>0</v>
      </c>
      <c r="EI348" t="s">
        <v>3</v>
      </c>
      <c r="EJ348">
        <v>3</v>
      </c>
      <c r="EK348">
        <v>600001</v>
      </c>
      <c r="EL348" t="s">
        <v>37</v>
      </c>
      <c r="EM348" t="s">
        <v>38</v>
      </c>
      <c r="EO348" t="s">
        <v>3</v>
      </c>
      <c r="EQ348">
        <v>256</v>
      </c>
      <c r="ER348">
        <v>0</v>
      </c>
      <c r="ES348">
        <v>63968.53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Q348">
        <v>0</v>
      </c>
      <c r="FR348">
        <f t="shared" si="322"/>
        <v>66655</v>
      </c>
      <c r="FS348">
        <v>0</v>
      </c>
      <c r="FX348">
        <v>0</v>
      </c>
      <c r="FY348">
        <v>0</v>
      </c>
      <c r="GA348" t="s">
        <v>457</v>
      </c>
      <c r="GG348">
        <v>2</v>
      </c>
      <c r="GH348">
        <v>0</v>
      </c>
      <c r="GI348">
        <v>-2</v>
      </c>
      <c r="GJ348">
        <v>0</v>
      </c>
      <c r="GK348">
        <f>ROUND(R348*(R12)/100,0)</f>
        <v>0</v>
      </c>
      <c r="GL348">
        <f t="shared" si="323"/>
        <v>0</v>
      </c>
      <c r="GM348">
        <f t="shared" si="324"/>
        <v>66655</v>
      </c>
      <c r="GN348">
        <f t="shared" si="325"/>
        <v>0</v>
      </c>
      <c r="GO348">
        <f t="shared" si="326"/>
        <v>0</v>
      </c>
      <c r="GP348">
        <f t="shared" si="327"/>
        <v>0</v>
      </c>
      <c r="GR348">
        <v>0</v>
      </c>
    </row>
    <row r="349" spans="1:200" x14ac:dyDescent="0.2">
      <c r="A349">
        <v>17</v>
      </c>
      <c r="B349">
        <v>1</v>
      </c>
      <c r="E349" t="s">
        <v>128</v>
      </c>
      <c r="F349" t="s">
        <v>110</v>
      </c>
      <c r="G349" t="s">
        <v>458</v>
      </c>
      <c r="H349" t="s">
        <v>3</v>
      </c>
      <c r="I349">
        <v>1</v>
      </c>
      <c r="J349">
        <v>0</v>
      </c>
      <c r="O349">
        <f t="shared" si="291"/>
        <v>3499</v>
      </c>
      <c r="P349">
        <f t="shared" si="292"/>
        <v>3499</v>
      </c>
      <c r="Q349">
        <f t="shared" si="293"/>
        <v>0</v>
      </c>
      <c r="R349">
        <f t="shared" si="294"/>
        <v>0</v>
      </c>
      <c r="S349">
        <f t="shared" si="295"/>
        <v>0</v>
      </c>
      <c r="T349">
        <f t="shared" si="296"/>
        <v>0</v>
      </c>
      <c r="U349">
        <f t="shared" si="297"/>
        <v>0</v>
      </c>
      <c r="V349">
        <f t="shared" si="298"/>
        <v>0</v>
      </c>
      <c r="W349">
        <f t="shared" si="299"/>
        <v>0</v>
      </c>
      <c r="X349">
        <f t="shared" si="300"/>
        <v>0</v>
      </c>
      <c r="Y349">
        <f t="shared" si="301"/>
        <v>0</v>
      </c>
      <c r="AA349">
        <v>23982063</v>
      </c>
      <c r="AB349">
        <f t="shared" si="302"/>
        <v>3499</v>
      </c>
      <c r="AC349">
        <f t="shared" si="303"/>
        <v>3499</v>
      </c>
      <c r="AD349">
        <f t="shared" si="304"/>
        <v>0</v>
      </c>
      <c r="AE349">
        <f t="shared" si="305"/>
        <v>0</v>
      </c>
      <c r="AF349">
        <f t="shared" si="306"/>
        <v>0</v>
      </c>
      <c r="AG349">
        <f t="shared" si="307"/>
        <v>0</v>
      </c>
      <c r="AH349">
        <f t="shared" si="308"/>
        <v>0</v>
      </c>
      <c r="AI349">
        <f t="shared" si="309"/>
        <v>0</v>
      </c>
      <c r="AJ349">
        <f t="shared" si="310"/>
        <v>0</v>
      </c>
      <c r="AK349">
        <v>3358.15</v>
      </c>
      <c r="AL349">
        <v>3358.15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1</v>
      </c>
      <c r="AW349">
        <v>1</v>
      </c>
      <c r="AZ349">
        <v>1</v>
      </c>
      <c r="BA349">
        <v>1</v>
      </c>
      <c r="BB349">
        <v>1</v>
      </c>
      <c r="BC349">
        <v>1</v>
      </c>
      <c r="BD349" t="s">
        <v>3</v>
      </c>
      <c r="BE349" t="s">
        <v>3</v>
      </c>
      <c r="BF349" t="s">
        <v>3</v>
      </c>
      <c r="BG349" t="s">
        <v>3</v>
      </c>
      <c r="BH349">
        <v>3</v>
      </c>
      <c r="BI349">
        <v>3</v>
      </c>
      <c r="BJ349" t="s">
        <v>3</v>
      </c>
      <c r="BM349">
        <v>600001</v>
      </c>
      <c r="BN349">
        <v>0</v>
      </c>
      <c r="BO349" t="s">
        <v>3</v>
      </c>
      <c r="BP349">
        <v>0</v>
      </c>
      <c r="BQ349">
        <v>5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3</v>
      </c>
      <c r="BZ349">
        <v>0</v>
      </c>
      <c r="CA349">
        <v>0</v>
      </c>
      <c r="CF349">
        <v>0</v>
      </c>
      <c r="CG349">
        <v>0</v>
      </c>
      <c r="CM349">
        <v>0</v>
      </c>
      <c r="CN349" t="s">
        <v>34</v>
      </c>
      <c r="CO349">
        <v>0</v>
      </c>
      <c r="CP349">
        <f t="shared" si="311"/>
        <v>3499</v>
      </c>
      <c r="CQ349">
        <f t="shared" si="312"/>
        <v>3499</v>
      </c>
      <c r="CR349">
        <f t="shared" si="313"/>
        <v>0</v>
      </c>
      <c r="CS349">
        <f t="shared" si="314"/>
        <v>0</v>
      </c>
      <c r="CT349">
        <f t="shared" si="315"/>
        <v>0</v>
      </c>
      <c r="CU349">
        <f t="shared" si="316"/>
        <v>0</v>
      </c>
      <c r="CV349">
        <f t="shared" si="317"/>
        <v>0</v>
      </c>
      <c r="CW349">
        <f t="shared" si="318"/>
        <v>0</v>
      </c>
      <c r="CX349">
        <f t="shared" si="319"/>
        <v>0</v>
      </c>
      <c r="CY349">
        <f t="shared" si="320"/>
        <v>0</v>
      </c>
      <c r="CZ349">
        <f t="shared" si="321"/>
        <v>0</v>
      </c>
      <c r="DC349" t="s">
        <v>3</v>
      </c>
      <c r="DD349" t="s">
        <v>35</v>
      </c>
      <c r="DE349" t="s">
        <v>3</v>
      </c>
      <c r="DF349" t="s">
        <v>3</v>
      </c>
      <c r="DG349" t="s">
        <v>3</v>
      </c>
      <c r="DH349" t="s">
        <v>3</v>
      </c>
      <c r="DI349" t="s">
        <v>3</v>
      </c>
      <c r="DJ349" t="s">
        <v>3</v>
      </c>
      <c r="DK349" t="s">
        <v>3</v>
      </c>
      <c r="DL349" t="s">
        <v>3</v>
      </c>
      <c r="DM349" t="s">
        <v>3</v>
      </c>
      <c r="DN349">
        <v>0</v>
      </c>
      <c r="DO349">
        <v>0</v>
      </c>
      <c r="DP349">
        <v>1</v>
      </c>
      <c r="DQ349">
        <v>1</v>
      </c>
      <c r="EE349">
        <v>20573217</v>
      </c>
      <c r="EF349">
        <v>5</v>
      </c>
      <c r="EG349" t="s">
        <v>36</v>
      </c>
      <c r="EH349">
        <v>0</v>
      </c>
      <c r="EI349" t="s">
        <v>3</v>
      </c>
      <c r="EJ349">
        <v>3</v>
      </c>
      <c r="EK349">
        <v>600001</v>
      </c>
      <c r="EL349" t="s">
        <v>37</v>
      </c>
      <c r="EM349" t="s">
        <v>38</v>
      </c>
      <c r="EO349" t="s">
        <v>3</v>
      </c>
      <c r="EQ349">
        <v>256</v>
      </c>
      <c r="ER349">
        <v>0</v>
      </c>
      <c r="ES349">
        <v>3358.15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Q349">
        <v>0</v>
      </c>
      <c r="FR349">
        <f t="shared" si="322"/>
        <v>3499</v>
      </c>
      <c r="FS349">
        <v>0</v>
      </c>
      <c r="FX349">
        <v>0</v>
      </c>
      <c r="FY349">
        <v>0</v>
      </c>
      <c r="GA349" t="s">
        <v>118</v>
      </c>
      <c r="GG349">
        <v>2</v>
      </c>
      <c r="GH349">
        <v>0</v>
      </c>
      <c r="GI349">
        <v>-2</v>
      </c>
      <c r="GJ349">
        <v>0</v>
      </c>
      <c r="GK349">
        <f>ROUND(R349*(R12)/100,0)</f>
        <v>0</v>
      </c>
      <c r="GL349">
        <f t="shared" si="323"/>
        <v>0</v>
      </c>
      <c r="GM349">
        <f t="shared" si="324"/>
        <v>3499</v>
      </c>
      <c r="GN349">
        <f t="shared" si="325"/>
        <v>0</v>
      </c>
      <c r="GO349">
        <f t="shared" si="326"/>
        <v>0</v>
      </c>
      <c r="GP349">
        <f t="shared" si="327"/>
        <v>0</v>
      </c>
      <c r="GR349">
        <v>0</v>
      </c>
    </row>
    <row r="350" spans="1:200" x14ac:dyDescent="0.2">
      <c r="A350">
        <v>17</v>
      </c>
      <c r="B350">
        <v>1</v>
      </c>
      <c r="E350" t="s">
        <v>130</v>
      </c>
      <c r="F350" t="s">
        <v>110</v>
      </c>
      <c r="G350" t="s">
        <v>459</v>
      </c>
      <c r="H350" t="s">
        <v>3</v>
      </c>
      <c r="I350">
        <v>1</v>
      </c>
      <c r="J350">
        <v>0</v>
      </c>
      <c r="O350">
        <f t="shared" si="291"/>
        <v>99</v>
      </c>
      <c r="P350">
        <f t="shared" si="292"/>
        <v>99</v>
      </c>
      <c r="Q350">
        <f t="shared" si="293"/>
        <v>0</v>
      </c>
      <c r="R350">
        <f t="shared" si="294"/>
        <v>0</v>
      </c>
      <c r="S350">
        <f t="shared" si="295"/>
        <v>0</v>
      </c>
      <c r="T350">
        <f t="shared" si="296"/>
        <v>0</v>
      </c>
      <c r="U350">
        <f t="shared" si="297"/>
        <v>0</v>
      </c>
      <c r="V350">
        <f t="shared" si="298"/>
        <v>0</v>
      </c>
      <c r="W350">
        <f t="shared" si="299"/>
        <v>0</v>
      </c>
      <c r="X350">
        <f t="shared" si="300"/>
        <v>0</v>
      </c>
      <c r="Y350">
        <f t="shared" si="301"/>
        <v>0</v>
      </c>
      <c r="AA350">
        <v>23982063</v>
      </c>
      <c r="AB350">
        <f t="shared" si="302"/>
        <v>99</v>
      </c>
      <c r="AC350">
        <f t="shared" si="303"/>
        <v>99</v>
      </c>
      <c r="AD350">
        <f t="shared" si="304"/>
        <v>0</v>
      </c>
      <c r="AE350">
        <f t="shared" si="305"/>
        <v>0</v>
      </c>
      <c r="AF350">
        <f t="shared" si="306"/>
        <v>0</v>
      </c>
      <c r="AG350">
        <f t="shared" si="307"/>
        <v>0</v>
      </c>
      <c r="AH350">
        <f t="shared" si="308"/>
        <v>0</v>
      </c>
      <c r="AI350">
        <f t="shared" si="309"/>
        <v>0</v>
      </c>
      <c r="AJ350">
        <f t="shared" si="310"/>
        <v>0</v>
      </c>
      <c r="AK350">
        <v>95.04</v>
      </c>
      <c r="AL350">
        <v>95.04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1</v>
      </c>
      <c r="AZ350">
        <v>1</v>
      </c>
      <c r="BA350">
        <v>1</v>
      </c>
      <c r="BB350">
        <v>1</v>
      </c>
      <c r="BC350">
        <v>1</v>
      </c>
      <c r="BD350" t="s">
        <v>3</v>
      </c>
      <c r="BE350" t="s">
        <v>3</v>
      </c>
      <c r="BF350" t="s">
        <v>3</v>
      </c>
      <c r="BG350" t="s">
        <v>3</v>
      </c>
      <c r="BH350">
        <v>3</v>
      </c>
      <c r="BI350">
        <v>3</v>
      </c>
      <c r="BJ350" t="s">
        <v>3</v>
      </c>
      <c r="BM350">
        <v>600001</v>
      </c>
      <c r="BN350">
        <v>0</v>
      </c>
      <c r="BO350" t="s">
        <v>3</v>
      </c>
      <c r="BP350">
        <v>0</v>
      </c>
      <c r="BQ350">
        <v>5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0</v>
      </c>
      <c r="CA350">
        <v>0</v>
      </c>
      <c r="CF350">
        <v>0</v>
      </c>
      <c r="CG350">
        <v>0</v>
      </c>
      <c r="CM350">
        <v>0</v>
      </c>
      <c r="CN350" t="s">
        <v>34</v>
      </c>
      <c r="CO350">
        <v>0</v>
      </c>
      <c r="CP350">
        <f t="shared" si="311"/>
        <v>99</v>
      </c>
      <c r="CQ350">
        <f t="shared" si="312"/>
        <v>99</v>
      </c>
      <c r="CR350">
        <f t="shared" si="313"/>
        <v>0</v>
      </c>
      <c r="CS350">
        <f t="shared" si="314"/>
        <v>0</v>
      </c>
      <c r="CT350">
        <f t="shared" si="315"/>
        <v>0</v>
      </c>
      <c r="CU350">
        <f t="shared" si="316"/>
        <v>0</v>
      </c>
      <c r="CV350">
        <f t="shared" si="317"/>
        <v>0</v>
      </c>
      <c r="CW350">
        <f t="shared" si="318"/>
        <v>0</v>
      </c>
      <c r="CX350">
        <f t="shared" si="319"/>
        <v>0</v>
      </c>
      <c r="CY350">
        <f t="shared" si="320"/>
        <v>0</v>
      </c>
      <c r="CZ350">
        <f t="shared" si="321"/>
        <v>0</v>
      </c>
      <c r="DC350" t="s">
        <v>3</v>
      </c>
      <c r="DD350" t="s">
        <v>35</v>
      </c>
      <c r="DE350" t="s">
        <v>3</v>
      </c>
      <c r="DF350" t="s">
        <v>3</v>
      </c>
      <c r="DG350" t="s">
        <v>3</v>
      </c>
      <c r="DH350" t="s">
        <v>3</v>
      </c>
      <c r="DI350" t="s">
        <v>3</v>
      </c>
      <c r="DJ350" t="s">
        <v>3</v>
      </c>
      <c r="DK350" t="s">
        <v>3</v>
      </c>
      <c r="DL350" t="s">
        <v>3</v>
      </c>
      <c r="DM350" t="s">
        <v>3</v>
      </c>
      <c r="DN350">
        <v>0</v>
      </c>
      <c r="DO350">
        <v>0</v>
      </c>
      <c r="DP350">
        <v>1</v>
      </c>
      <c r="DQ350">
        <v>1</v>
      </c>
      <c r="EE350">
        <v>20573217</v>
      </c>
      <c r="EF350">
        <v>5</v>
      </c>
      <c r="EG350" t="s">
        <v>36</v>
      </c>
      <c r="EH350">
        <v>0</v>
      </c>
      <c r="EI350" t="s">
        <v>3</v>
      </c>
      <c r="EJ350">
        <v>3</v>
      </c>
      <c r="EK350">
        <v>600001</v>
      </c>
      <c r="EL350" t="s">
        <v>37</v>
      </c>
      <c r="EM350" t="s">
        <v>38</v>
      </c>
      <c r="EO350" t="s">
        <v>3</v>
      </c>
      <c r="EQ350">
        <v>256</v>
      </c>
      <c r="ER350">
        <v>0</v>
      </c>
      <c r="ES350">
        <v>95.04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Q350">
        <v>0</v>
      </c>
      <c r="FR350">
        <f t="shared" si="322"/>
        <v>99</v>
      </c>
      <c r="FS350">
        <v>0</v>
      </c>
      <c r="FX350">
        <v>0</v>
      </c>
      <c r="FY350">
        <v>0</v>
      </c>
      <c r="GA350" t="s">
        <v>121</v>
      </c>
      <c r="GG350">
        <v>2</v>
      </c>
      <c r="GH350">
        <v>0</v>
      </c>
      <c r="GI350">
        <v>-2</v>
      </c>
      <c r="GJ350">
        <v>0</v>
      </c>
      <c r="GK350">
        <f>ROUND(R350*(R12)/100,0)</f>
        <v>0</v>
      </c>
      <c r="GL350">
        <f t="shared" si="323"/>
        <v>0</v>
      </c>
      <c r="GM350">
        <f t="shared" si="324"/>
        <v>99</v>
      </c>
      <c r="GN350">
        <f t="shared" si="325"/>
        <v>0</v>
      </c>
      <c r="GO350">
        <f t="shared" si="326"/>
        <v>0</v>
      </c>
      <c r="GP350">
        <f t="shared" si="327"/>
        <v>0</v>
      </c>
      <c r="GR350">
        <v>0</v>
      </c>
    </row>
    <row r="351" spans="1:200" x14ac:dyDescent="0.2">
      <c r="A351">
        <v>17</v>
      </c>
      <c r="B351">
        <v>1</v>
      </c>
      <c r="E351" t="s">
        <v>131</v>
      </c>
      <c r="F351" t="s">
        <v>110</v>
      </c>
      <c r="G351" t="s">
        <v>123</v>
      </c>
      <c r="H351" t="s">
        <v>3</v>
      </c>
      <c r="I351">
        <v>1</v>
      </c>
      <c r="J351">
        <v>0</v>
      </c>
      <c r="O351">
        <f t="shared" si="291"/>
        <v>583</v>
      </c>
      <c r="P351">
        <f t="shared" si="292"/>
        <v>583</v>
      </c>
      <c r="Q351">
        <f t="shared" si="293"/>
        <v>0</v>
      </c>
      <c r="R351">
        <f t="shared" si="294"/>
        <v>0</v>
      </c>
      <c r="S351">
        <f t="shared" si="295"/>
        <v>0</v>
      </c>
      <c r="T351">
        <f t="shared" si="296"/>
        <v>0</v>
      </c>
      <c r="U351">
        <f t="shared" si="297"/>
        <v>0</v>
      </c>
      <c r="V351">
        <f t="shared" si="298"/>
        <v>0</v>
      </c>
      <c r="W351">
        <f t="shared" si="299"/>
        <v>0</v>
      </c>
      <c r="X351">
        <f t="shared" si="300"/>
        <v>0</v>
      </c>
      <c r="Y351">
        <f t="shared" si="301"/>
        <v>0</v>
      </c>
      <c r="AA351">
        <v>23982063</v>
      </c>
      <c r="AB351">
        <f t="shared" si="302"/>
        <v>583</v>
      </c>
      <c r="AC351">
        <f t="shared" si="303"/>
        <v>583</v>
      </c>
      <c r="AD351">
        <f t="shared" si="304"/>
        <v>0</v>
      </c>
      <c r="AE351">
        <f t="shared" si="305"/>
        <v>0</v>
      </c>
      <c r="AF351">
        <f t="shared" si="306"/>
        <v>0</v>
      </c>
      <c r="AG351">
        <f t="shared" si="307"/>
        <v>0</v>
      </c>
      <c r="AH351">
        <f t="shared" si="308"/>
        <v>0</v>
      </c>
      <c r="AI351">
        <f t="shared" si="309"/>
        <v>0</v>
      </c>
      <c r="AJ351">
        <f t="shared" si="310"/>
        <v>0</v>
      </c>
      <c r="AK351">
        <v>559.69000000000005</v>
      </c>
      <c r="AL351">
        <v>559.69000000000005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1</v>
      </c>
      <c r="AW351">
        <v>1</v>
      </c>
      <c r="AZ351">
        <v>1</v>
      </c>
      <c r="BA351">
        <v>1</v>
      </c>
      <c r="BB351">
        <v>1</v>
      </c>
      <c r="BC351">
        <v>1</v>
      </c>
      <c r="BD351" t="s">
        <v>3</v>
      </c>
      <c r="BE351" t="s">
        <v>3</v>
      </c>
      <c r="BF351" t="s">
        <v>3</v>
      </c>
      <c r="BG351" t="s">
        <v>3</v>
      </c>
      <c r="BH351">
        <v>3</v>
      </c>
      <c r="BI351">
        <v>3</v>
      </c>
      <c r="BJ351" t="s">
        <v>3</v>
      </c>
      <c r="BM351">
        <v>600001</v>
      </c>
      <c r="BN351">
        <v>0</v>
      </c>
      <c r="BO351" t="s">
        <v>3</v>
      </c>
      <c r="BP351">
        <v>0</v>
      </c>
      <c r="BQ351">
        <v>5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 t="s">
        <v>3</v>
      </c>
      <c r="BZ351">
        <v>0</v>
      </c>
      <c r="CA351">
        <v>0</v>
      </c>
      <c r="CF351">
        <v>0</v>
      </c>
      <c r="CG351">
        <v>0</v>
      </c>
      <c r="CM351">
        <v>0</v>
      </c>
      <c r="CN351" t="s">
        <v>34</v>
      </c>
      <c r="CO351">
        <v>0</v>
      </c>
      <c r="CP351">
        <f t="shared" si="311"/>
        <v>583</v>
      </c>
      <c r="CQ351">
        <f t="shared" si="312"/>
        <v>583</v>
      </c>
      <c r="CR351">
        <f t="shared" si="313"/>
        <v>0</v>
      </c>
      <c r="CS351">
        <f t="shared" si="314"/>
        <v>0</v>
      </c>
      <c r="CT351">
        <f t="shared" si="315"/>
        <v>0</v>
      </c>
      <c r="CU351">
        <f t="shared" si="316"/>
        <v>0</v>
      </c>
      <c r="CV351">
        <f t="shared" si="317"/>
        <v>0</v>
      </c>
      <c r="CW351">
        <f t="shared" si="318"/>
        <v>0</v>
      </c>
      <c r="CX351">
        <f t="shared" si="319"/>
        <v>0</v>
      </c>
      <c r="CY351">
        <f t="shared" si="320"/>
        <v>0</v>
      </c>
      <c r="CZ351">
        <f t="shared" si="321"/>
        <v>0</v>
      </c>
      <c r="DC351" t="s">
        <v>3</v>
      </c>
      <c r="DD351" t="s">
        <v>35</v>
      </c>
      <c r="DE351" t="s">
        <v>3</v>
      </c>
      <c r="DF351" t="s">
        <v>3</v>
      </c>
      <c r="DG351" t="s">
        <v>3</v>
      </c>
      <c r="DH351" t="s">
        <v>3</v>
      </c>
      <c r="DI351" t="s">
        <v>3</v>
      </c>
      <c r="DJ351" t="s">
        <v>3</v>
      </c>
      <c r="DK351" t="s">
        <v>3</v>
      </c>
      <c r="DL351" t="s">
        <v>3</v>
      </c>
      <c r="DM351" t="s">
        <v>3</v>
      </c>
      <c r="DN351">
        <v>0</v>
      </c>
      <c r="DO351">
        <v>0</v>
      </c>
      <c r="DP351">
        <v>1</v>
      </c>
      <c r="DQ351">
        <v>1</v>
      </c>
      <c r="EE351">
        <v>20573217</v>
      </c>
      <c r="EF351">
        <v>5</v>
      </c>
      <c r="EG351" t="s">
        <v>36</v>
      </c>
      <c r="EH351">
        <v>0</v>
      </c>
      <c r="EI351" t="s">
        <v>3</v>
      </c>
      <c r="EJ351">
        <v>3</v>
      </c>
      <c r="EK351">
        <v>600001</v>
      </c>
      <c r="EL351" t="s">
        <v>37</v>
      </c>
      <c r="EM351" t="s">
        <v>38</v>
      </c>
      <c r="EO351" t="s">
        <v>3</v>
      </c>
      <c r="EQ351">
        <v>256</v>
      </c>
      <c r="ER351">
        <v>0</v>
      </c>
      <c r="ES351">
        <v>559.69000000000005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Q351">
        <v>0</v>
      </c>
      <c r="FR351">
        <f t="shared" si="322"/>
        <v>583</v>
      </c>
      <c r="FS351">
        <v>0</v>
      </c>
      <c r="FX351">
        <v>0</v>
      </c>
      <c r="FY351">
        <v>0</v>
      </c>
      <c r="GA351" t="s">
        <v>124</v>
      </c>
      <c r="GG351">
        <v>2</v>
      </c>
      <c r="GH351">
        <v>0</v>
      </c>
      <c r="GI351">
        <v>-2</v>
      </c>
      <c r="GJ351">
        <v>0</v>
      </c>
      <c r="GK351">
        <f>ROUND(R351*(R12)/100,0)</f>
        <v>0</v>
      </c>
      <c r="GL351">
        <f t="shared" si="323"/>
        <v>0</v>
      </c>
      <c r="GM351">
        <f t="shared" si="324"/>
        <v>583</v>
      </c>
      <c r="GN351">
        <f t="shared" si="325"/>
        <v>0</v>
      </c>
      <c r="GO351">
        <f t="shared" si="326"/>
        <v>0</v>
      </c>
      <c r="GP351">
        <f t="shared" si="327"/>
        <v>0</v>
      </c>
      <c r="GR351">
        <v>0</v>
      </c>
    </row>
    <row r="352" spans="1:200" x14ac:dyDescent="0.2">
      <c r="A352">
        <v>17</v>
      </c>
      <c r="B352">
        <v>1</v>
      </c>
      <c r="E352" t="s">
        <v>135</v>
      </c>
      <c r="F352" t="s">
        <v>110</v>
      </c>
      <c r="G352" t="s">
        <v>1713</v>
      </c>
      <c r="H352" t="s">
        <v>3</v>
      </c>
      <c r="I352">
        <v>2</v>
      </c>
      <c r="J352">
        <v>0</v>
      </c>
      <c r="O352">
        <f t="shared" si="291"/>
        <v>206980</v>
      </c>
      <c r="P352">
        <f t="shared" si="292"/>
        <v>206980</v>
      </c>
      <c r="Q352">
        <f t="shared" si="293"/>
        <v>0</v>
      </c>
      <c r="R352">
        <f t="shared" si="294"/>
        <v>0</v>
      </c>
      <c r="S352">
        <f t="shared" si="295"/>
        <v>0</v>
      </c>
      <c r="T352">
        <f t="shared" si="296"/>
        <v>0</v>
      </c>
      <c r="U352">
        <f t="shared" si="297"/>
        <v>0</v>
      </c>
      <c r="V352">
        <f t="shared" si="298"/>
        <v>0</v>
      </c>
      <c r="W352">
        <f t="shared" si="299"/>
        <v>0</v>
      </c>
      <c r="X352">
        <f t="shared" si="300"/>
        <v>0</v>
      </c>
      <c r="Y352">
        <f t="shared" si="301"/>
        <v>0</v>
      </c>
      <c r="AA352">
        <v>23982063</v>
      </c>
      <c r="AB352">
        <f t="shared" si="302"/>
        <v>103490</v>
      </c>
      <c r="AC352">
        <f t="shared" si="303"/>
        <v>103490</v>
      </c>
      <c r="AD352">
        <f t="shared" si="304"/>
        <v>0</v>
      </c>
      <c r="AE352">
        <f t="shared" si="305"/>
        <v>0</v>
      </c>
      <c r="AF352">
        <f t="shared" si="306"/>
        <v>0</v>
      </c>
      <c r="AG352">
        <f t="shared" si="307"/>
        <v>0</v>
      </c>
      <c r="AH352">
        <f t="shared" si="308"/>
        <v>0</v>
      </c>
      <c r="AI352">
        <f t="shared" si="309"/>
        <v>0</v>
      </c>
      <c r="AJ352">
        <f t="shared" si="310"/>
        <v>0</v>
      </c>
      <c r="AK352">
        <v>99318.87</v>
      </c>
      <c r="AL352">
        <v>99318.87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1</v>
      </c>
      <c r="AZ352">
        <v>1</v>
      </c>
      <c r="BA352">
        <v>1</v>
      </c>
      <c r="BB352">
        <v>1</v>
      </c>
      <c r="BC352">
        <v>1</v>
      </c>
      <c r="BD352" t="s">
        <v>3</v>
      </c>
      <c r="BE352" t="s">
        <v>3</v>
      </c>
      <c r="BF352" t="s">
        <v>3</v>
      </c>
      <c r="BG352" t="s">
        <v>3</v>
      </c>
      <c r="BH352">
        <v>3</v>
      </c>
      <c r="BI352">
        <v>3</v>
      </c>
      <c r="BJ352" t="s">
        <v>3</v>
      </c>
      <c r="BM352">
        <v>600001</v>
      </c>
      <c r="BN352">
        <v>0</v>
      </c>
      <c r="BO352" t="s">
        <v>3</v>
      </c>
      <c r="BP352">
        <v>0</v>
      </c>
      <c r="BQ352">
        <v>5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3</v>
      </c>
      <c r="BZ352">
        <v>0</v>
      </c>
      <c r="CA352">
        <v>0</v>
      </c>
      <c r="CF352">
        <v>0</v>
      </c>
      <c r="CG352">
        <v>0</v>
      </c>
      <c r="CM352">
        <v>0</v>
      </c>
      <c r="CN352" t="s">
        <v>34</v>
      </c>
      <c r="CO352">
        <v>0</v>
      </c>
      <c r="CP352">
        <f t="shared" si="311"/>
        <v>206980</v>
      </c>
      <c r="CQ352">
        <f t="shared" si="312"/>
        <v>103490</v>
      </c>
      <c r="CR352">
        <f t="shared" si="313"/>
        <v>0</v>
      </c>
      <c r="CS352">
        <f t="shared" si="314"/>
        <v>0</v>
      </c>
      <c r="CT352">
        <f t="shared" si="315"/>
        <v>0</v>
      </c>
      <c r="CU352">
        <f t="shared" si="316"/>
        <v>0</v>
      </c>
      <c r="CV352">
        <f t="shared" si="317"/>
        <v>0</v>
      </c>
      <c r="CW352">
        <f t="shared" si="318"/>
        <v>0</v>
      </c>
      <c r="CX352">
        <f t="shared" si="319"/>
        <v>0</v>
      </c>
      <c r="CY352">
        <f t="shared" si="320"/>
        <v>0</v>
      </c>
      <c r="CZ352">
        <f t="shared" si="321"/>
        <v>0</v>
      </c>
      <c r="DC352" t="s">
        <v>3</v>
      </c>
      <c r="DD352" t="s">
        <v>35</v>
      </c>
      <c r="DE352" t="s">
        <v>3</v>
      </c>
      <c r="DF352" t="s">
        <v>3</v>
      </c>
      <c r="DG352" t="s">
        <v>3</v>
      </c>
      <c r="DH352" t="s">
        <v>3</v>
      </c>
      <c r="DI352" t="s">
        <v>3</v>
      </c>
      <c r="DJ352" t="s">
        <v>3</v>
      </c>
      <c r="DK352" t="s">
        <v>3</v>
      </c>
      <c r="DL352" t="s">
        <v>3</v>
      </c>
      <c r="DM352" t="s">
        <v>3</v>
      </c>
      <c r="DN352">
        <v>0</v>
      </c>
      <c r="DO352">
        <v>0</v>
      </c>
      <c r="DP352">
        <v>1</v>
      </c>
      <c r="DQ352">
        <v>1</v>
      </c>
      <c r="EE352">
        <v>20573217</v>
      </c>
      <c r="EF352">
        <v>5</v>
      </c>
      <c r="EG352" t="s">
        <v>36</v>
      </c>
      <c r="EH352">
        <v>0</v>
      </c>
      <c r="EI352" t="s">
        <v>3</v>
      </c>
      <c r="EJ352">
        <v>3</v>
      </c>
      <c r="EK352">
        <v>600001</v>
      </c>
      <c r="EL352" t="s">
        <v>37</v>
      </c>
      <c r="EM352" t="s">
        <v>38</v>
      </c>
      <c r="EO352" t="s">
        <v>3</v>
      </c>
      <c r="EQ352">
        <v>256</v>
      </c>
      <c r="ER352">
        <v>0</v>
      </c>
      <c r="ES352">
        <v>99318.87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Q352">
        <v>0</v>
      </c>
      <c r="FR352">
        <f t="shared" si="322"/>
        <v>206980</v>
      </c>
      <c r="FS352">
        <v>0</v>
      </c>
      <c r="FX352">
        <v>0</v>
      </c>
      <c r="FY352">
        <v>0</v>
      </c>
      <c r="GA352" t="s">
        <v>460</v>
      </c>
      <c r="GG352">
        <v>2</v>
      </c>
      <c r="GH352">
        <v>0</v>
      </c>
      <c r="GI352">
        <v>-2</v>
      </c>
      <c r="GJ352">
        <v>0</v>
      </c>
      <c r="GK352">
        <f>ROUND(R352*(R12)/100,0)</f>
        <v>0</v>
      </c>
      <c r="GL352">
        <f t="shared" si="323"/>
        <v>0</v>
      </c>
      <c r="GM352">
        <f t="shared" si="324"/>
        <v>206980</v>
      </c>
      <c r="GN352">
        <f t="shared" si="325"/>
        <v>0</v>
      </c>
      <c r="GO352">
        <f t="shared" si="326"/>
        <v>0</v>
      </c>
      <c r="GP352">
        <f t="shared" si="327"/>
        <v>0</v>
      </c>
      <c r="GR352">
        <v>0</v>
      </c>
    </row>
    <row r="353" spans="1:200" x14ac:dyDescent="0.2">
      <c r="A353">
        <v>17</v>
      </c>
      <c r="B353">
        <v>1</v>
      </c>
      <c r="E353" t="s">
        <v>138</v>
      </c>
      <c r="F353" t="s">
        <v>110</v>
      </c>
      <c r="G353" t="s">
        <v>461</v>
      </c>
      <c r="H353" t="s">
        <v>3</v>
      </c>
      <c r="I353">
        <v>2</v>
      </c>
      <c r="J353">
        <v>0</v>
      </c>
      <c r="O353">
        <f t="shared" si="291"/>
        <v>6998</v>
      </c>
      <c r="P353">
        <f t="shared" si="292"/>
        <v>6998</v>
      </c>
      <c r="Q353">
        <f t="shared" si="293"/>
        <v>0</v>
      </c>
      <c r="R353">
        <f t="shared" si="294"/>
        <v>0</v>
      </c>
      <c r="S353">
        <f t="shared" si="295"/>
        <v>0</v>
      </c>
      <c r="T353">
        <f t="shared" si="296"/>
        <v>0</v>
      </c>
      <c r="U353">
        <f t="shared" si="297"/>
        <v>0</v>
      </c>
      <c r="V353">
        <f t="shared" si="298"/>
        <v>0</v>
      </c>
      <c r="W353">
        <f t="shared" si="299"/>
        <v>0</v>
      </c>
      <c r="X353">
        <f t="shared" si="300"/>
        <v>0</v>
      </c>
      <c r="Y353">
        <f t="shared" si="301"/>
        <v>0</v>
      </c>
      <c r="AA353">
        <v>23982063</v>
      </c>
      <c r="AB353">
        <f t="shared" si="302"/>
        <v>3499</v>
      </c>
      <c r="AC353">
        <f t="shared" si="303"/>
        <v>3499</v>
      </c>
      <c r="AD353">
        <f t="shared" si="304"/>
        <v>0</v>
      </c>
      <c r="AE353">
        <f t="shared" si="305"/>
        <v>0</v>
      </c>
      <c r="AF353">
        <f t="shared" si="306"/>
        <v>0</v>
      </c>
      <c r="AG353">
        <f t="shared" si="307"/>
        <v>0</v>
      </c>
      <c r="AH353">
        <f t="shared" si="308"/>
        <v>0</v>
      </c>
      <c r="AI353">
        <f t="shared" si="309"/>
        <v>0</v>
      </c>
      <c r="AJ353">
        <f t="shared" si="310"/>
        <v>0</v>
      </c>
      <c r="AK353">
        <v>3358.15</v>
      </c>
      <c r="AL353">
        <v>3358.15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1</v>
      </c>
      <c r="AW353">
        <v>1</v>
      </c>
      <c r="AZ353">
        <v>1</v>
      </c>
      <c r="BA353">
        <v>1</v>
      </c>
      <c r="BB353">
        <v>1</v>
      </c>
      <c r="BC353">
        <v>1</v>
      </c>
      <c r="BD353" t="s">
        <v>3</v>
      </c>
      <c r="BE353" t="s">
        <v>3</v>
      </c>
      <c r="BF353" t="s">
        <v>3</v>
      </c>
      <c r="BG353" t="s">
        <v>3</v>
      </c>
      <c r="BH353">
        <v>3</v>
      </c>
      <c r="BI353">
        <v>3</v>
      </c>
      <c r="BJ353" t="s">
        <v>3</v>
      </c>
      <c r="BM353">
        <v>600001</v>
      </c>
      <c r="BN353">
        <v>0</v>
      </c>
      <c r="BO353" t="s">
        <v>3</v>
      </c>
      <c r="BP353">
        <v>0</v>
      </c>
      <c r="BQ353">
        <v>5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 t="s">
        <v>3</v>
      </c>
      <c r="BZ353">
        <v>0</v>
      </c>
      <c r="CA353">
        <v>0</v>
      </c>
      <c r="CF353">
        <v>0</v>
      </c>
      <c r="CG353">
        <v>0</v>
      </c>
      <c r="CM353">
        <v>0</v>
      </c>
      <c r="CN353" t="s">
        <v>34</v>
      </c>
      <c r="CO353">
        <v>0</v>
      </c>
      <c r="CP353">
        <f t="shared" si="311"/>
        <v>6998</v>
      </c>
      <c r="CQ353">
        <f t="shared" si="312"/>
        <v>3499</v>
      </c>
      <c r="CR353">
        <f t="shared" si="313"/>
        <v>0</v>
      </c>
      <c r="CS353">
        <f t="shared" si="314"/>
        <v>0</v>
      </c>
      <c r="CT353">
        <f t="shared" si="315"/>
        <v>0</v>
      </c>
      <c r="CU353">
        <f t="shared" si="316"/>
        <v>0</v>
      </c>
      <c r="CV353">
        <f t="shared" si="317"/>
        <v>0</v>
      </c>
      <c r="CW353">
        <f t="shared" si="318"/>
        <v>0</v>
      </c>
      <c r="CX353">
        <f t="shared" si="319"/>
        <v>0</v>
      </c>
      <c r="CY353">
        <f t="shared" si="320"/>
        <v>0</v>
      </c>
      <c r="CZ353">
        <f t="shared" si="321"/>
        <v>0</v>
      </c>
      <c r="DC353" t="s">
        <v>3</v>
      </c>
      <c r="DD353" t="s">
        <v>35</v>
      </c>
      <c r="DE353" t="s">
        <v>3</v>
      </c>
      <c r="DF353" t="s">
        <v>3</v>
      </c>
      <c r="DG353" t="s">
        <v>3</v>
      </c>
      <c r="DH353" t="s">
        <v>3</v>
      </c>
      <c r="DI353" t="s">
        <v>3</v>
      </c>
      <c r="DJ353" t="s">
        <v>3</v>
      </c>
      <c r="DK353" t="s">
        <v>3</v>
      </c>
      <c r="DL353" t="s">
        <v>3</v>
      </c>
      <c r="DM353" t="s">
        <v>3</v>
      </c>
      <c r="DN353">
        <v>0</v>
      </c>
      <c r="DO353">
        <v>0</v>
      </c>
      <c r="DP353">
        <v>1</v>
      </c>
      <c r="DQ353">
        <v>1</v>
      </c>
      <c r="EE353">
        <v>20573217</v>
      </c>
      <c r="EF353">
        <v>5</v>
      </c>
      <c r="EG353" t="s">
        <v>36</v>
      </c>
      <c r="EH353">
        <v>0</v>
      </c>
      <c r="EI353" t="s">
        <v>3</v>
      </c>
      <c r="EJ353">
        <v>3</v>
      </c>
      <c r="EK353">
        <v>600001</v>
      </c>
      <c r="EL353" t="s">
        <v>37</v>
      </c>
      <c r="EM353" t="s">
        <v>38</v>
      </c>
      <c r="EO353" t="s">
        <v>3</v>
      </c>
      <c r="EQ353">
        <v>256</v>
      </c>
      <c r="ER353">
        <v>0</v>
      </c>
      <c r="ES353">
        <v>3358.15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Q353">
        <v>0</v>
      </c>
      <c r="FR353">
        <f t="shared" si="322"/>
        <v>6998</v>
      </c>
      <c r="FS353">
        <v>0</v>
      </c>
      <c r="FX353">
        <v>0</v>
      </c>
      <c r="FY353">
        <v>0</v>
      </c>
      <c r="GA353" t="s">
        <v>118</v>
      </c>
      <c r="GG353">
        <v>2</v>
      </c>
      <c r="GH353">
        <v>0</v>
      </c>
      <c r="GI353">
        <v>-2</v>
      </c>
      <c r="GJ353">
        <v>0</v>
      </c>
      <c r="GK353">
        <f>ROUND(R353*(R12)/100,0)</f>
        <v>0</v>
      </c>
      <c r="GL353">
        <f t="shared" si="323"/>
        <v>0</v>
      </c>
      <c r="GM353">
        <f t="shared" si="324"/>
        <v>6998</v>
      </c>
      <c r="GN353">
        <f t="shared" si="325"/>
        <v>0</v>
      </c>
      <c r="GO353">
        <f t="shared" si="326"/>
        <v>0</v>
      </c>
      <c r="GP353">
        <f t="shared" si="327"/>
        <v>0</v>
      </c>
      <c r="GR353">
        <v>0</v>
      </c>
    </row>
    <row r="354" spans="1:200" x14ac:dyDescent="0.2">
      <c r="A354">
        <v>17</v>
      </c>
      <c r="B354">
        <v>1</v>
      </c>
      <c r="E354" t="s">
        <v>143</v>
      </c>
      <c r="F354" t="s">
        <v>110</v>
      </c>
      <c r="G354" t="s">
        <v>462</v>
      </c>
      <c r="H354" t="s">
        <v>3</v>
      </c>
      <c r="I354">
        <v>2</v>
      </c>
      <c r="J354">
        <v>0</v>
      </c>
      <c r="O354">
        <f t="shared" si="291"/>
        <v>198</v>
      </c>
      <c r="P354">
        <f t="shared" si="292"/>
        <v>198</v>
      </c>
      <c r="Q354">
        <f t="shared" si="293"/>
        <v>0</v>
      </c>
      <c r="R354">
        <f t="shared" si="294"/>
        <v>0</v>
      </c>
      <c r="S354">
        <f t="shared" si="295"/>
        <v>0</v>
      </c>
      <c r="T354">
        <f t="shared" si="296"/>
        <v>0</v>
      </c>
      <c r="U354">
        <f t="shared" si="297"/>
        <v>0</v>
      </c>
      <c r="V354">
        <f t="shared" si="298"/>
        <v>0</v>
      </c>
      <c r="W354">
        <f t="shared" si="299"/>
        <v>0</v>
      </c>
      <c r="X354">
        <f t="shared" si="300"/>
        <v>0</v>
      </c>
      <c r="Y354">
        <f t="shared" si="301"/>
        <v>0</v>
      </c>
      <c r="AA354">
        <v>23982063</v>
      </c>
      <c r="AB354">
        <f t="shared" si="302"/>
        <v>99</v>
      </c>
      <c r="AC354">
        <f t="shared" si="303"/>
        <v>99</v>
      </c>
      <c r="AD354">
        <f t="shared" si="304"/>
        <v>0</v>
      </c>
      <c r="AE354">
        <f t="shared" si="305"/>
        <v>0</v>
      </c>
      <c r="AF354">
        <f t="shared" si="306"/>
        <v>0</v>
      </c>
      <c r="AG354">
        <f t="shared" si="307"/>
        <v>0</v>
      </c>
      <c r="AH354">
        <f t="shared" si="308"/>
        <v>0</v>
      </c>
      <c r="AI354">
        <f t="shared" si="309"/>
        <v>0</v>
      </c>
      <c r="AJ354">
        <f t="shared" si="310"/>
        <v>0</v>
      </c>
      <c r="AK354">
        <v>95.04</v>
      </c>
      <c r="AL354">
        <v>95.04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1</v>
      </c>
      <c r="AZ354">
        <v>1</v>
      </c>
      <c r="BA354">
        <v>1</v>
      </c>
      <c r="BB354">
        <v>1</v>
      </c>
      <c r="BC354">
        <v>1</v>
      </c>
      <c r="BD354" t="s">
        <v>3</v>
      </c>
      <c r="BE354" t="s">
        <v>3</v>
      </c>
      <c r="BF354" t="s">
        <v>3</v>
      </c>
      <c r="BG354" t="s">
        <v>3</v>
      </c>
      <c r="BH354">
        <v>3</v>
      </c>
      <c r="BI354">
        <v>3</v>
      </c>
      <c r="BJ354" t="s">
        <v>3</v>
      </c>
      <c r="BM354">
        <v>600001</v>
      </c>
      <c r="BN354">
        <v>0</v>
      </c>
      <c r="BO354" t="s">
        <v>3</v>
      </c>
      <c r="BP354">
        <v>0</v>
      </c>
      <c r="BQ354">
        <v>5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3</v>
      </c>
      <c r="BZ354">
        <v>0</v>
      </c>
      <c r="CA354">
        <v>0</v>
      </c>
      <c r="CF354">
        <v>0</v>
      </c>
      <c r="CG354">
        <v>0</v>
      </c>
      <c r="CM354">
        <v>0</v>
      </c>
      <c r="CN354" t="s">
        <v>34</v>
      </c>
      <c r="CO354">
        <v>0</v>
      </c>
      <c r="CP354">
        <f t="shared" si="311"/>
        <v>198</v>
      </c>
      <c r="CQ354">
        <f t="shared" si="312"/>
        <v>99</v>
      </c>
      <c r="CR354">
        <f t="shared" si="313"/>
        <v>0</v>
      </c>
      <c r="CS354">
        <f t="shared" si="314"/>
        <v>0</v>
      </c>
      <c r="CT354">
        <f t="shared" si="315"/>
        <v>0</v>
      </c>
      <c r="CU354">
        <f t="shared" si="316"/>
        <v>0</v>
      </c>
      <c r="CV354">
        <f t="shared" si="317"/>
        <v>0</v>
      </c>
      <c r="CW354">
        <f t="shared" si="318"/>
        <v>0</v>
      </c>
      <c r="CX354">
        <f t="shared" si="319"/>
        <v>0</v>
      </c>
      <c r="CY354">
        <f t="shared" si="320"/>
        <v>0</v>
      </c>
      <c r="CZ354">
        <f t="shared" si="321"/>
        <v>0</v>
      </c>
      <c r="DC354" t="s">
        <v>3</v>
      </c>
      <c r="DD354" t="s">
        <v>35</v>
      </c>
      <c r="DE354" t="s">
        <v>3</v>
      </c>
      <c r="DF354" t="s">
        <v>3</v>
      </c>
      <c r="DG354" t="s">
        <v>3</v>
      </c>
      <c r="DH354" t="s">
        <v>3</v>
      </c>
      <c r="DI354" t="s">
        <v>3</v>
      </c>
      <c r="DJ354" t="s">
        <v>3</v>
      </c>
      <c r="DK354" t="s">
        <v>3</v>
      </c>
      <c r="DL354" t="s">
        <v>3</v>
      </c>
      <c r="DM354" t="s">
        <v>3</v>
      </c>
      <c r="DN354">
        <v>0</v>
      </c>
      <c r="DO354">
        <v>0</v>
      </c>
      <c r="DP354">
        <v>1</v>
      </c>
      <c r="DQ354">
        <v>1</v>
      </c>
      <c r="EE354">
        <v>20573217</v>
      </c>
      <c r="EF354">
        <v>5</v>
      </c>
      <c r="EG354" t="s">
        <v>36</v>
      </c>
      <c r="EH354">
        <v>0</v>
      </c>
      <c r="EI354" t="s">
        <v>3</v>
      </c>
      <c r="EJ354">
        <v>3</v>
      </c>
      <c r="EK354">
        <v>600001</v>
      </c>
      <c r="EL354" t="s">
        <v>37</v>
      </c>
      <c r="EM354" t="s">
        <v>38</v>
      </c>
      <c r="EO354" t="s">
        <v>3</v>
      </c>
      <c r="EQ354">
        <v>256</v>
      </c>
      <c r="ER354">
        <v>0</v>
      </c>
      <c r="ES354">
        <v>95.04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Q354">
        <v>0</v>
      </c>
      <c r="FR354">
        <f t="shared" si="322"/>
        <v>198</v>
      </c>
      <c r="FS354">
        <v>0</v>
      </c>
      <c r="FX354">
        <v>0</v>
      </c>
      <c r="FY354">
        <v>0</v>
      </c>
      <c r="GA354" t="s">
        <v>121</v>
      </c>
      <c r="GG354">
        <v>2</v>
      </c>
      <c r="GH354">
        <v>0</v>
      </c>
      <c r="GI354">
        <v>-2</v>
      </c>
      <c r="GJ354">
        <v>0</v>
      </c>
      <c r="GK354">
        <f>ROUND(R354*(R12)/100,0)</f>
        <v>0</v>
      </c>
      <c r="GL354">
        <f t="shared" si="323"/>
        <v>0</v>
      </c>
      <c r="GM354">
        <f t="shared" si="324"/>
        <v>198</v>
      </c>
      <c r="GN354">
        <f t="shared" si="325"/>
        <v>0</v>
      </c>
      <c r="GO354">
        <f t="shared" si="326"/>
        <v>0</v>
      </c>
      <c r="GP354">
        <f t="shared" si="327"/>
        <v>0</v>
      </c>
      <c r="GR354">
        <v>0</v>
      </c>
    </row>
    <row r="355" spans="1:200" x14ac:dyDescent="0.2">
      <c r="A355">
        <v>17</v>
      </c>
      <c r="B355">
        <v>1</v>
      </c>
      <c r="E355" t="s">
        <v>146</v>
      </c>
      <c r="F355" t="s">
        <v>110</v>
      </c>
      <c r="G355" t="s">
        <v>123</v>
      </c>
      <c r="H355" t="s">
        <v>3</v>
      </c>
      <c r="I355">
        <v>2</v>
      </c>
      <c r="J355">
        <v>0</v>
      </c>
      <c r="O355">
        <f t="shared" si="291"/>
        <v>1166</v>
      </c>
      <c r="P355">
        <f t="shared" si="292"/>
        <v>1166</v>
      </c>
      <c r="Q355">
        <f t="shared" si="293"/>
        <v>0</v>
      </c>
      <c r="R355">
        <f t="shared" si="294"/>
        <v>0</v>
      </c>
      <c r="S355">
        <f t="shared" si="295"/>
        <v>0</v>
      </c>
      <c r="T355">
        <f t="shared" si="296"/>
        <v>0</v>
      </c>
      <c r="U355">
        <f t="shared" si="297"/>
        <v>0</v>
      </c>
      <c r="V355">
        <f t="shared" si="298"/>
        <v>0</v>
      </c>
      <c r="W355">
        <f t="shared" si="299"/>
        <v>0</v>
      </c>
      <c r="X355">
        <f t="shared" si="300"/>
        <v>0</v>
      </c>
      <c r="Y355">
        <f t="shared" si="301"/>
        <v>0</v>
      </c>
      <c r="AA355">
        <v>23982063</v>
      </c>
      <c r="AB355">
        <f t="shared" si="302"/>
        <v>583</v>
      </c>
      <c r="AC355">
        <f t="shared" si="303"/>
        <v>583</v>
      </c>
      <c r="AD355">
        <f t="shared" si="304"/>
        <v>0</v>
      </c>
      <c r="AE355">
        <f t="shared" si="305"/>
        <v>0</v>
      </c>
      <c r="AF355">
        <f t="shared" si="306"/>
        <v>0</v>
      </c>
      <c r="AG355">
        <f t="shared" si="307"/>
        <v>0</v>
      </c>
      <c r="AH355">
        <f t="shared" si="308"/>
        <v>0</v>
      </c>
      <c r="AI355">
        <f t="shared" si="309"/>
        <v>0</v>
      </c>
      <c r="AJ355">
        <f t="shared" si="310"/>
        <v>0</v>
      </c>
      <c r="AK355">
        <v>559.69000000000005</v>
      </c>
      <c r="AL355">
        <v>559.69000000000005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</v>
      </c>
      <c r="AW355">
        <v>1</v>
      </c>
      <c r="AZ355">
        <v>1</v>
      </c>
      <c r="BA355">
        <v>1</v>
      </c>
      <c r="BB355">
        <v>1</v>
      </c>
      <c r="BC355">
        <v>1</v>
      </c>
      <c r="BD355" t="s">
        <v>3</v>
      </c>
      <c r="BE355" t="s">
        <v>3</v>
      </c>
      <c r="BF355" t="s">
        <v>3</v>
      </c>
      <c r="BG355" t="s">
        <v>3</v>
      </c>
      <c r="BH355">
        <v>3</v>
      </c>
      <c r="BI355">
        <v>3</v>
      </c>
      <c r="BJ355" t="s">
        <v>3</v>
      </c>
      <c r="BM355">
        <v>600001</v>
      </c>
      <c r="BN355">
        <v>0</v>
      </c>
      <c r="BO355" t="s">
        <v>3</v>
      </c>
      <c r="BP355">
        <v>0</v>
      </c>
      <c r="BQ355">
        <v>5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 t="s">
        <v>3</v>
      </c>
      <c r="BZ355">
        <v>0</v>
      </c>
      <c r="CA355">
        <v>0</v>
      </c>
      <c r="CF355">
        <v>0</v>
      </c>
      <c r="CG355">
        <v>0</v>
      </c>
      <c r="CM355">
        <v>0</v>
      </c>
      <c r="CN355" t="s">
        <v>34</v>
      </c>
      <c r="CO355">
        <v>0</v>
      </c>
      <c r="CP355">
        <f t="shared" si="311"/>
        <v>1166</v>
      </c>
      <c r="CQ355">
        <f t="shared" si="312"/>
        <v>583</v>
      </c>
      <c r="CR355">
        <f t="shared" si="313"/>
        <v>0</v>
      </c>
      <c r="CS355">
        <f t="shared" si="314"/>
        <v>0</v>
      </c>
      <c r="CT355">
        <f t="shared" si="315"/>
        <v>0</v>
      </c>
      <c r="CU355">
        <f t="shared" si="316"/>
        <v>0</v>
      </c>
      <c r="CV355">
        <f t="shared" si="317"/>
        <v>0</v>
      </c>
      <c r="CW355">
        <f t="shared" si="318"/>
        <v>0</v>
      </c>
      <c r="CX355">
        <f t="shared" si="319"/>
        <v>0</v>
      </c>
      <c r="CY355">
        <f t="shared" si="320"/>
        <v>0</v>
      </c>
      <c r="CZ355">
        <f t="shared" si="321"/>
        <v>0</v>
      </c>
      <c r="DC355" t="s">
        <v>3</v>
      </c>
      <c r="DD355" t="s">
        <v>35</v>
      </c>
      <c r="DE355" t="s">
        <v>3</v>
      </c>
      <c r="DF355" t="s">
        <v>3</v>
      </c>
      <c r="DG355" t="s">
        <v>3</v>
      </c>
      <c r="DH355" t="s">
        <v>3</v>
      </c>
      <c r="DI355" t="s">
        <v>3</v>
      </c>
      <c r="DJ355" t="s">
        <v>3</v>
      </c>
      <c r="DK355" t="s">
        <v>3</v>
      </c>
      <c r="DL355" t="s">
        <v>3</v>
      </c>
      <c r="DM355" t="s">
        <v>3</v>
      </c>
      <c r="DN355">
        <v>0</v>
      </c>
      <c r="DO355">
        <v>0</v>
      </c>
      <c r="DP355">
        <v>1</v>
      </c>
      <c r="DQ355">
        <v>1</v>
      </c>
      <c r="EE355">
        <v>20573217</v>
      </c>
      <c r="EF355">
        <v>5</v>
      </c>
      <c r="EG355" t="s">
        <v>36</v>
      </c>
      <c r="EH355">
        <v>0</v>
      </c>
      <c r="EI355" t="s">
        <v>3</v>
      </c>
      <c r="EJ355">
        <v>3</v>
      </c>
      <c r="EK355">
        <v>600001</v>
      </c>
      <c r="EL355" t="s">
        <v>37</v>
      </c>
      <c r="EM355" t="s">
        <v>38</v>
      </c>
      <c r="EO355" t="s">
        <v>3</v>
      </c>
      <c r="EQ355">
        <v>256</v>
      </c>
      <c r="ER355">
        <v>0</v>
      </c>
      <c r="ES355">
        <v>559.69000000000005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Q355">
        <v>0</v>
      </c>
      <c r="FR355">
        <f t="shared" si="322"/>
        <v>1166</v>
      </c>
      <c r="FS355">
        <v>0</v>
      </c>
      <c r="FX355">
        <v>0</v>
      </c>
      <c r="FY355">
        <v>0</v>
      </c>
      <c r="GA355" t="s">
        <v>124</v>
      </c>
      <c r="GG355">
        <v>2</v>
      </c>
      <c r="GH355">
        <v>0</v>
      </c>
      <c r="GI355">
        <v>-2</v>
      </c>
      <c r="GJ355">
        <v>0</v>
      </c>
      <c r="GK355">
        <f>ROUND(R355*(R12)/100,0)</f>
        <v>0</v>
      </c>
      <c r="GL355">
        <f t="shared" si="323"/>
        <v>0</v>
      </c>
      <c r="GM355">
        <f t="shared" si="324"/>
        <v>1166</v>
      </c>
      <c r="GN355">
        <f t="shared" si="325"/>
        <v>0</v>
      </c>
      <c r="GO355">
        <f t="shared" si="326"/>
        <v>0</v>
      </c>
      <c r="GP355">
        <f t="shared" si="327"/>
        <v>0</v>
      </c>
      <c r="GR355">
        <v>0</v>
      </c>
    </row>
    <row r="356" spans="1:200" x14ac:dyDescent="0.2">
      <c r="A356">
        <v>17</v>
      </c>
      <c r="B356">
        <v>1</v>
      </c>
      <c r="E356" t="s">
        <v>150</v>
      </c>
      <c r="F356" t="s">
        <v>110</v>
      </c>
      <c r="G356" t="s">
        <v>1714</v>
      </c>
      <c r="H356" t="s">
        <v>3</v>
      </c>
      <c r="I356">
        <v>2</v>
      </c>
      <c r="J356">
        <v>0</v>
      </c>
      <c r="O356">
        <f t="shared" si="291"/>
        <v>133310</v>
      </c>
      <c r="P356">
        <f t="shared" si="292"/>
        <v>133310</v>
      </c>
      <c r="Q356">
        <f t="shared" si="293"/>
        <v>0</v>
      </c>
      <c r="R356">
        <f t="shared" si="294"/>
        <v>0</v>
      </c>
      <c r="S356">
        <f t="shared" si="295"/>
        <v>0</v>
      </c>
      <c r="T356">
        <f t="shared" si="296"/>
        <v>0</v>
      </c>
      <c r="U356">
        <f t="shared" si="297"/>
        <v>0</v>
      </c>
      <c r="V356">
        <f t="shared" si="298"/>
        <v>0</v>
      </c>
      <c r="W356">
        <f t="shared" si="299"/>
        <v>0</v>
      </c>
      <c r="X356">
        <f t="shared" si="300"/>
        <v>0</v>
      </c>
      <c r="Y356">
        <f t="shared" si="301"/>
        <v>0</v>
      </c>
      <c r="AA356">
        <v>23982063</v>
      </c>
      <c r="AB356">
        <f t="shared" si="302"/>
        <v>66655</v>
      </c>
      <c r="AC356">
        <f t="shared" si="303"/>
        <v>66655</v>
      </c>
      <c r="AD356">
        <f t="shared" si="304"/>
        <v>0</v>
      </c>
      <c r="AE356">
        <f t="shared" si="305"/>
        <v>0</v>
      </c>
      <c r="AF356">
        <f t="shared" si="306"/>
        <v>0</v>
      </c>
      <c r="AG356">
        <f t="shared" si="307"/>
        <v>0</v>
      </c>
      <c r="AH356">
        <f t="shared" si="308"/>
        <v>0</v>
      </c>
      <c r="AI356">
        <f t="shared" si="309"/>
        <v>0</v>
      </c>
      <c r="AJ356">
        <f t="shared" si="310"/>
        <v>0</v>
      </c>
      <c r="AK356">
        <v>63968.53</v>
      </c>
      <c r="AL356">
        <v>63968.53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1</v>
      </c>
      <c r="AW356">
        <v>1</v>
      </c>
      <c r="AZ356">
        <v>1</v>
      </c>
      <c r="BA356">
        <v>1</v>
      </c>
      <c r="BB356">
        <v>1</v>
      </c>
      <c r="BC356">
        <v>1</v>
      </c>
      <c r="BD356" t="s">
        <v>3</v>
      </c>
      <c r="BE356" t="s">
        <v>3</v>
      </c>
      <c r="BF356" t="s">
        <v>3</v>
      </c>
      <c r="BG356" t="s">
        <v>3</v>
      </c>
      <c r="BH356">
        <v>3</v>
      </c>
      <c r="BI356">
        <v>3</v>
      </c>
      <c r="BJ356" t="s">
        <v>3</v>
      </c>
      <c r="BM356">
        <v>600001</v>
      </c>
      <c r="BN356">
        <v>0</v>
      </c>
      <c r="BO356" t="s">
        <v>3</v>
      </c>
      <c r="BP356">
        <v>0</v>
      </c>
      <c r="BQ356">
        <v>5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3</v>
      </c>
      <c r="BZ356">
        <v>0</v>
      </c>
      <c r="CA356">
        <v>0</v>
      </c>
      <c r="CF356">
        <v>0</v>
      </c>
      <c r="CG356">
        <v>0</v>
      </c>
      <c r="CM356">
        <v>0</v>
      </c>
      <c r="CN356" t="s">
        <v>34</v>
      </c>
      <c r="CO356">
        <v>0</v>
      </c>
      <c r="CP356">
        <f t="shared" si="311"/>
        <v>133310</v>
      </c>
      <c r="CQ356">
        <f t="shared" si="312"/>
        <v>66655</v>
      </c>
      <c r="CR356">
        <f t="shared" si="313"/>
        <v>0</v>
      </c>
      <c r="CS356">
        <f t="shared" si="314"/>
        <v>0</v>
      </c>
      <c r="CT356">
        <f t="shared" si="315"/>
        <v>0</v>
      </c>
      <c r="CU356">
        <f t="shared" si="316"/>
        <v>0</v>
      </c>
      <c r="CV356">
        <f t="shared" si="317"/>
        <v>0</v>
      </c>
      <c r="CW356">
        <f t="shared" si="318"/>
        <v>0</v>
      </c>
      <c r="CX356">
        <f t="shared" si="319"/>
        <v>0</v>
      </c>
      <c r="CY356">
        <f t="shared" si="320"/>
        <v>0</v>
      </c>
      <c r="CZ356">
        <f t="shared" si="321"/>
        <v>0</v>
      </c>
      <c r="DC356" t="s">
        <v>3</v>
      </c>
      <c r="DD356" t="s">
        <v>35</v>
      </c>
      <c r="DE356" t="s">
        <v>3</v>
      </c>
      <c r="DF356" t="s">
        <v>3</v>
      </c>
      <c r="DG356" t="s">
        <v>3</v>
      </c>
      <c r="DH356" t="s">
        <v>3</v>
      </c>
      <c r="DI356" t="s">
        <v>3</v>
      </c>
      <c r="DJ356" t="s">
        <v>3</v>
      </c>
      <c r="DK356" t="s">
        <v>3</v>
      </c>
      <c r="DL356" t="s">
        <v>3</v>
      </c>
      <c r="DM356" t="s">
        <v>3</v>
      </c>
      <c r="DN356">
        <v>0</v>
      </c>
      <c r="DO356">
        <v>0</v>
      </c>
      <c r="DP356">
        <v>1</v>
      </c>
      <c r="DQ356">
        <v>1</v>
      </c>
      <c r="EE356">
        <v>20573217</v>
      </c>
      <c r="EF356">
        <v>5</v>
      </c>
      <c r="EG356" t="s">
        <v>36</v>
      </c>
      <c r="EH356">
        <v>0</v>
      </c>
      <c r="EI356" t="s">
        <v>3</v>
      </c>
      <c r="EJ356">
        <v>3</v>
      </c>
      <c r="EK356">
        <v>600001</v>
      </c>
      <c r="EL356" t="s">
        <v>37</v>
      </c>
      <c r="EM356" t="s">
        <v>38</v>
      </c>
      <c r="EO356" t="s">
        <v>3</v>
      </c>
      <c r="EQ356">
        <v>256</v>
      </c>
      <c r="ER356">
        <v>0</v>
      </c>
      <c r="ES356">
        <v>63968.53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Q356">
        <v>0</v>
      </c>
      <c r="FR356">
        <f t="shared" si="322"/>
        <v>133310</v>
      </c>
      <c r="FS356">
        <v>0</v>
      </c>
      <c r="FX356">
        <v>0</v>
      </c>
      <c r="FY356">
        <v>0</v>
      </c>
      <c r="GA356" t="s">
        <v>457</v>
      </c>
      <c r="GG356">
        <v>2</v>
      </c>
      <c r="GH356">
        <v>0</v>
      </c>
      <c r="GI356">
        <v>-2</v>
      </c>
      <c r="GJ356">
        <v>0</v>
      </c>
      <c r="GK356">
        <f>ROUND(R356*(R12)/100,0)</f>
        <v>0</v>
      </c>
      <c r="GL356">
        <f t="shared" si="323"/>
        <v>0</v>
      </c>
      <c r="GM356">
        <f t="shared" si="324"/>
        <v>133310</v>
      </c>
      <c r="GN356">
        <f t="shared" si="325"/>
        <v>0</v>
      </c>
      <c r="GO356">
        <f t="shared" si="326"/>
        <v>0</v>
      </c>
      <c r="GP356">
        <f t="shared" si="327"/>
        <v>0</v>
      </c>
      <c r="GR356">
        <v>0</v>
      </c>
    </row>
    <row r="357" spans="1:200" x14ac:dyDescent="0.2">
      <c r="A357">
        <v>17</v>
      </c>
      <c r="B357">
        <v>1</v>
      </c>
      <c r="E357" t="s">
        <v>153</v>
      </c>
      <c r="F357" t="s">
        <v>110</v>
      </c>
      <c r="G357" t="s">
        <v>127</v>
      </c>
      <c r="H357" t="s">
        <v>3</v>
      </c>
      <c r="I357">
        <v>2</v>
      </c>
      <c r="J357">
        <v>0</v>
      </c>
      <c r="O357">
        <f t="shared" si="291"/>
        <v>6998</v>
      </c>
      <c r="P357">
        <f t="shared" si="292"/>
        <v>6998</v>
      </c>
      <c r="Q357">
        <f t="shared" si="293"/>
        <v>0</v>
      </c>
      <c r="R357">
        <f t="shared" si="294"/>
        <v>0</v>
      </c>
      <c r="S357">
        <f t="shared" si="295"/>
        <v>0</v>
      </c>
      <c r="T357">
        <f t="shared" si="296"/>
        <v>0</v>
      </c>
      <c r="U357">
        <f t="shared" si="297"/>
        <v>0</v>
      </c>
      <c r="V357">
        <f t="shared" si="298"/>
        <v>0</v>
      </c>
      <c r="W357">
        <f t="shared" si="299"/>
        <v>0</v>
      </c>
      <c r="X357">
        <f t="shared" si="300"/>
        <v>0</v>
      </c>
      <c r="Y357">
        <f t="shared" si="301"/>
        <v>0</v>
      </c>
      <c r="AA357">
        <v>23982063</v>
      </c>
      <c r="AB357">
        <f t="shared" si="302"/>
        <v>3499</v>
      </c>
      <c r="AC357">
        <f t="shared" si="303"/>
        <v>3499</v>
      </c>
      <c r="AD357">
        <f t="shared" si="304"/>
        <v>0</v>
      </c>
      <c r="AE357">
        <f t="shared" si="305"/>
        <v>0</v>
      </c>
      <c r="AF357">
        <f t="shared" si="306"/>
        <v>0</v>
      </c>
      <c r="AG357">
        <f t="shared" si="307"/>
        <v>0</v>
      </c>
      <c r="AH357">
        <f t="shared" si="308"/>
        <v>0</v>
      </c>
      <c r="AI357">
        <f t="shared" si="309"/>
        <v>0</v>
      </c>
      <c r="AJ357">
        <f t="shared" si="310"/>
        <v>0</v>
      </c>
      <c r="AK357">
        <v>3358.15</v>
      </c>
      <c r="AL357">
        <v>3358.15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1</v>
      </c>
      <c r="AW357">
        <v>1</v>
      </c>
      <c r="AZ357">
        <v>1</v>
      </c>
      <c r="BA357">
        <v>1</v>
      </c>
      <c r="BB357">
        <v>1</v>
      </c>
      <c r="BC357">
        <v>1</v>
      </c>
      <c r="BD357" t="s">
        <v>3</v>
      </c>
      <c r="BE357" t="s">
        <v>3</v>
      </c>
      <c r="BF357" t="s">
        <v>3</v>
      </c>
      <c r="BG357" t="s">
        <v>3</v>
      </c>
      <c r="BH357">
        <v>3</v>
      </c>
      <c r="BI357">
        <v>3</v>
      </c>
      <c r="BJ357" t="s">
        <v>3</v>
      </c>
      <c r="BM357">
        <v>600001</v>
      </c>
      <c r="BN357">
        <v>0</v>
      </c>
      <c r="BO357" t="s">
        <v>3</v>
      </c>
      <c r="BP357">
        <v>0</v>
      </c>
      <c r="BQ357">
        <v>5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 t="s">
        <v>3</v>
      </c>
      <c r="BZ357">
        <v>0</v>
      </c>
      <c r="CA357">
        <v>0</v>
      </c>
      <c r="CF357">
        <v>0</v>
      </c>
      <c r="CG357">
        <v>0</v>
      </c>
      <c r="CM357">
        <v>0</v>
      </c>
      <c r="CN357" t="s">
        <v>34</v>
      </c>
      <c r="CO357">
        <v>0</v>
      </c>
      <c r="CP357">
        <f t="shared" si="311"/>
        <v>6998</v>
      </c>
      <c r="CQ357">
        <f t="shared" si="312"/>
        <v>3499</v>
      </c>
      <c r="CR357">
        <f t="shared" si="313"/>
        <v>0</v>
      </c>
      <c r="CS357">
        <f t="shared" si="314"/>
        <v>0</v>
      </c>
      <c r="CT357">
        <f t="shared" si="315"/>
        <v>0</v>
      </c>
      <c r="CU357">
        <f t="shared" si="316"/>
        <v>0</v>
      </c>
      <c r="CV357">
        <f t="shared" si="317"/>
        <v>0</v>
      </c>
      <c r="CW357">
        <f t="shared" si="318"/>
        <v>0</v>
      </c>
      <c r="CX357">
        <f t="shared" si="319"/>
        <v>0</v>
      </c>
      <c r="CY357">
        <f t="shared" si="320"/>
        <v>0</v>
      </c>
      <c r="CZ357">
        <f t="shared" si="321"/>
        <v>0</v>
      </c>
      <c r="DC357" t="s">
        <v>3</v>
      </c>
      <c r="DD357" t="s">
        <v>35</v>
      </c>
      <c r="DE357" t="s">
        <v>3</v>
      </c>
      <c r="DF357" t="s">
        <v>3</v>
      </c>
      <c r="DG357" t="s">
        <v>3</v>
      </c>
      <c r="DH357" t="s">
        <v>3</v>
      </c>
      <c r="DI357" t="s">
        <v>3</v>
      </c>
      <c r="DJ357" t="s">
        <v>3</v>
      </c>
      <c r="DK357" t="s">
        <v>3</v>
      </c>
      <c r="DL357" t="s">
        <v>3</v>
      </c>
      <c r="DM357" t="s">
        <v>3</v>
      </c>
      <c r="DN357">
        <v>0</v>
      </c>
      <c r="DO357">
        <v>0</v>
      </c>
      <c r="DP357">
        <v>1</v>
      </c>
      <c r="DQ357">
        <v>1</v>
      </c>
      <c r="EE357">
        <v>20573217</v>
      </c>
      <c r="EF357">
        <v>5</v>
      </c>
      <c r="EG357" t="s">
        <v>36</v>
      </c>
      <c r="EH357">
        <v>0</v>
      </c>
      <c r="EI357" t="s">
        <v>3</v>
      </c>
      <c r="EJ357">
        <v>3</v>
      </c>
      <c r="EK357">
        <v>600001</v>
      </c>
      <c r="EL357" t="s">
        <v>37</v>
      </c>
      <c r="EM357" t="s">
        <v>38</v>
      </c>
      <c r="EO357" t="s">
        <v>3</v>
      </c>
      <c r="EQ357">
        <v>256</v>
      </c>
      <c r="ER357">
        <v>0</v>
      </c>
      <c r="ES357">
        <v>3358.15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Q357">
        <v>0</v>
      </c>
      <c r="FR357">
        <f t="shared" si="322"/>
        <v>6998</v>
      </c>
      <c r="FS357">
        <v>0</v>
      </c>
      <c r="FX357">
        <v>0</v>
      </c>
      <c r="FY357">
        <v>0</v>
      </c>
      <c r="GA357" t="s">
        <v>118</v>
      </c>
      <c r="GG357">
        <v>2</v>
      </c>
      <c r="GH357">
        <v>0</v>
      </c>
      <c r="GI357">
        <v>-2</v>
      </c>
      <c r="GJ357">
        <v>0</v>
      </c>
      <c r="GK357">
        <f>ROUND(R357*(R12)/100,0)</f>
        <v>0</v>
      </c>
      <c r="GL357">
        <f t="shared" si="323"/>
        <v>0</v>
      </c>
      <c r="GM357">
        <f t="shared" si="324"/>
        <v>6998</v>
      </c>
      <c r="GN357">
        <f t="shared" si="325"/>
        <v>0</v>
      </c>
      <c r="GO357">
        <f t="shared" si="326"/>
        <v>0</v>
      </c>
      <c r="GP357">
        <f t="shared" si="327"/>
        <v>0</v>
      </c>
      <c r="GR357">
        <v>0</v>
      </c>
    </row>
    <row r="358" spans="1:200" x14ac:dyDescent="0.2">
      <c r="A358">
        <v>17</v>
      </c>
      <c r="B358">
        <v>1</v>
      </c>
      <c r="E358" t="s">
        <v>156</v>
      </c>
      <c r="F358" t="s">
        <v>110</v>
      </c>
      <c r="G358" t="s">
        <v>463</v>
      </c>
      <c r="H358" t="s">
        <v>3</v>
      </c>
      <c r="I358">
        <v>2</v>
      </c>
      <c r="J358">
        <v>0</v>
      </c>
      <c r="O358">
        <f t="shared" si="291"/>
        <v>198</v>
      </c>
      <c r="P358">
        <f t="shared" si="292"/>
        <v>198</v>
      </c>
      <c r="Q358">
        <f t="shared" si="293"/>
        <v>0</v>
      </c>
      <c r="R358">
        <f t="shared" si="294"/>
        <v>0</v>
      </c>
      <c r="S358">
        <f t="shared" si="295"/>
        <v>0</v>
      </c>
      <c r="T358">
        <f t="shared" si="296"/>
        <v>0</v>
      </c>
      <c r="U358">
        <f t="shared" si="297"/>
        <v>0</v>
      </c>
      <c r="V358">
        <f t="shared" si="298"/>
        <v>0</v>
      </c>
      <c r="W358">
        <f t="shared" si="299"/>
        <v>0</v>
      </c>
      <c r="X358">
        <f t="shared" si="300"/>
        <v>0</v>
      </c>
      <c r="Y358">
        <f t="shared" si="301"/>
        <v>0</v>
      </c>
      <c r="AA358">
        <v>23982063</v>
      </c>
      <c r="AB358">
        <f t="shared" si="302"/>
        <v>99</v>
      </c>
      <c r="AC358">
        <f t="shared" si="303"/>
        <v>99</v>
      </c>
      <c r="AD358">
        <f t="shared" si="304"/>
        <v>0</v>
      </c>
      <c r="AE358">
        <f t="shared" si="305"/>
        <v>0</v>
      </c>
      <c r="AF358">
        <f t="shared" si="306"/>
        <v>0</v>
      </c>
      <c r="AG358">
        <f t="shared" si="307"/>
        <v>0</v>
      </c>
      <c r="AH358">
        <f t="shared" si="308"/>
        <v>0</v>
      </c>
      <c r="AI358">
        <f t="shared" si="309"/>
        <v>0</v>
      </c>
      <c r="AJ358">
        <f t="shared" si="310"/>
        <v>0</v>
      </c>
      <c r="AK358">
        <v>95.04</v>
      </c>
      <c r="AL358">
        <v>95.04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</v>
      </c>
      <c r="BD358" t="s">
        <v>3</v>
      </c>
      <c r="BE358" t="s">
        <v>3</v>
      </c>
      <c r="BF358" t="s">
        <v>3</v>
      </c>
      <c r="BG358" t="s">
        <v>3</v>
      </c>
      <c r="BH358">
        <v>3</v>
      </c>
      <c r="BI358">
        <v>3</v>
      </c>
      <c r="BJ358" t="s">
        <v>3</v>
      </c>
      <c r="BM358">
        <v>600001</v>
      </c>
      <c r="BN358">
        <v>0</v>
      </c>
      <c r="BO358" t="s">
        <v>3</v>
      </c>
      <c r="BP358">
        <v>0</v>
      </c>
      <c r="BQ358">
        <v>5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3</v>
      </c>
      <c r="BZ358">
        <v>0</v>
      </c>
      <c r="CA358">
        <v>0</v>
      </c>
      <c r="CF358">
        <v>0</v>
      </c>
      <c r="CG358">
        <v>0</v>
      </c>
      <c r="CM358">
        <v>0</v>
      </c>
      <c r="CN358" t="s">
        <v>34</v>
      </c>
      <c r="CO358">
        <v>0</v>
      </c>
      <c r="CP358">
        <f t="shared" si="311"/>
        <v>198</v>
      </c>
      <c r="CQ358">
        <f t="shared" si="312"/>
        <v>99</v>
      </c>
      <c r="CR358">
        <f t="shared" si="313"/>
        <v>0</v>
      </c>
      <c r="CS358">
        <f t="shared" si="314"/>
        <v>0</v>
      </c>
      <c r="CT358">
        <f t="shared" si="315"/>
        <v>0</v>
      </c>
      <c r="CU358">
        <f t="shared" si="316"/>
        <v>0</v>
      </c>
      <c r="CV358">
        <f t="shared" si="317"/>
        <v>0</v>
      </c>
      <c r="CW358">
        <f t="shared" si="318"/>
        <v>0</v>
      </c>
      <c r="CX358">
        <f t="shared" si="319"/>
        <v>0</v>
      </c>
      <c r="CY358">
        <f t="shared" si="320"/>
        <v>0</v>
      </c>
      <c r="CZ358">
        <f t="shared" si="321"/>
        <v>0</v>
      </c>
      <c r="DC358" t="s">
        <v>3</v>
      </c>
      <c r="DD358" t="s">
        <v>35</v>
      </c>
      <c r="DE358" t="s">
        <v>3</v>
      </c>
      <c r="DF358" t="s">
        <v>3</v>
      </c>
      <c r="DG358" t="s">
        <v>3</v>
      </c>
      <c r="DH358" t="s">
        <v>3</v>
      </c>
      <c r="DI358" t="s">
        <v>3</v>
      </c>
      <c r="DJ358" t="s">
        <v>3</v>
      </c>
      <c r="DK358" t="s">
        <v>3</v>
      </c>
      <c r="DL358" t="s">
        <v>3</v>
      </c>
      <c r="DM358" t="s">
        <v>3</v>
      </c>
      <c r="DN358">
        <v>0</v>
      </c>
      <c r="DO358">
        <v>0</v>
      </c>
      <c r="DP358">
        <v>1</v>
      </c>
      <c r="DQ358">
        <v>1</v>
      </c>
      <c r="EE358">
        <v>20573217</v>
      </c>
      <c r="EF358">
        <v>5</v>
      </c>
      <c r="EG358" t="s">
        <v>36</v>
      </c>
      <c r="EH358">
        <v>0</v>
      </c>
      <c r="EI358" t="s">
        <v>3</v>
      </c>
      <c r="EJ358">
        <v>3</v>
      </c>
      <c r="EK358">
        <v>600001</v>
      </c>
      <c r="EL358" t="s">
        <v>37</v>
      </c>
      <c r="EM358" t="s">
        <v>38</v>
      </c>
      <c r="EO358" t="s">
        <v>3</v>
      </c>
      <c r="EQ358">
        <v>256</v>
      </c>
      <c r="ER358">
        <v>0</v>
      </c>
      <c r="ES358">
        <v>95.04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Q358">
        <v>0</v>
      </c>
      <c r="FR358">
        <f t="shared" si="322"/>
        <v>198</v>
      </c>
      <c r="FS358">
        <v>0</v>
      </c>
      <c r="FX358">
        <v>0</v>
      </c>
      <c r="FY358">
        <v>0</v>
      </c>
      <c r="GA358" t="s">
        <v>121</v>
      </c>
      <c r="GG358">
        <v>2</v>
      </c>
      <c r="GH358">
        <v>0</v>
      </c>
      <c r="GI358">
        <v>-2</v>
      </c>
      <c r="GJ358">
        <v>0</v>
      </c>
      <c r="GK358">
        <f>ROUND(R358*(R12)/100,0)</f>
        <v>0</v>
      </c>
      <c r="GL358">
        <f t="shared" si="323"/>
        <v>0</v>
      </c>
      <c r="GM358">
        <f t="shared" si="324"/>
        <v>198</v>
      </c>
      <c r="GN358">
        <f t="shared" si="325"/>
        <v>0</v>
      </c>
      <c r="GO358">
        <f t="shared" si="326"/>
        <v>0</v>
      </c>
      <c r="GP358">
        <f t="shared" si="327"/>
        <v>0</v>
      </c>
      <c r="GR358">
        <v>0</v>
      </c>
    </row>
    <row r="359" spans="1:200" x14ac:dyDescent="0.2">
      <c r="A359">
        <v>17</v>
      </c>
      <c r="B359">
        <v>1</v>
      </c>
      <c r="E359" t="s">
        <v>159</v>
      </c>
      <c r="F359" t="s">
        <v>110</v>
      </c>
      <c r="G359" t="s">
        <v>464</v>
      </c>
      <c r="H359" t="s">
        <v>3</v>
      </c>
      <c r="I359">
        <v>2</v>
      </c>
      <c r="J359">
        <v>0</v>
      </c>
      <c r="O359">
        <f t="shared" si="291"/>
        <v>1166</v>
      </c>
      <c r="P359">
        <f t="shared" si="292"/>
        <v>1166</v>
      </c>
      <c r="Q359">
        <f t="shared" si="293"/>
        <v>0</v>
      </c>
      <c r="R359">
        <f t="shared" si="294"/>
        <v>0</v>
      </c>
      <c r="S359">
        <f t="shared" si="295"/>
        <v>0</v>
      </c>
      <c r="T359">
        <f t="shared" si="296"/>
        <v>0</v>
      </c>
      <c r="U359">
        <f t="shared" si="297"/>
        <v>0</v>
      </c>
      <c r="V359">
        <f t="shared" si="298"/>
        <v>0</v>
      </c>
      <c r="W359">
        <f t="shared" si="299"/>
        <v>0</v>
      </c>
      <c r="X359">
        <f t="shared" si="300"/>
        <v>0</v>
      </c>
      <c r="Y359">
        <f t="shared" si="301"/>
        <v>0</v>
      </c>
      <c r="AA359">
        <v>23982063</v>
      </c>
      <c r="AB359">
        <f t="shared" si="302"/>
        <v>583</v>
      </c>
      <c r="AC359">
        <f t="shared" si="303"/>
        <v>583</v>
      </c>
      <c r="AD359">
        <f t="shared" si="304"/>
        <v>0</v>
      </c>
      <c r="AE359">
        <f t="shared" si="305"/>
        <v>0</v>
      </c>
      <c r="AF359">
        <f t="shared" si="306"/>
        <v>0</v>
      </c>
      <c r="AG359">
        <f t="shared" si="307"/>
        <v>0</v>
      </c>
      <c r="AH359">
        <f t="shared" si="308"/>
        <v>0</v>
      </c>
      <c r="AI359">
        <f t="shared" si="309"/>
        <v>0</v>
      </c>
      <c r="AJ359">
        <f t="shared" si="310"/>
        <v>0</v>
      </c>
      <c r="AK359">
        <v>559.69000000000005</v>
      </c>
      <c r="AL359">
        <v>559.69000000000005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1</v>
      </c>
      <c r="BD359" t="s">
        <v>3</v>
      </c>
      <c r="BE359" t="s">
        <v>3</v>
      </c>
      <c r="BF359" t="s">
        <v>3</v>
      </c>
      <c r="BG359" t="s">
        <v>3</v>
      </c>
      <c r="BH359">
        <v>3</v>
      </c>
      <c r="BI359">
        <v>3</v>
      </c>
      <c r="BJ359" t="s">
        <v>3</v>
      </c>
      <c r="BM359">
        <v>600001</v>
      </c>
      <c r="BN359">
        <v>0</v>
      </c>
      <c r="BO359" t="s">
        <v>3</v>
      </c>
      <c r="BP359">
        <v>0</v>
      </c>
      <c r="BQ359">
        <v>5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3</v>
      </c>
      <c r="BZ359">
        <v>0</v>
      </c>
      <c r="CA359">
        <v>0</v>
      </c>
      <c r="CF359">
        <v>0</v>
      </c>
      <c r="CG359">
        <v>0</v>
      </c>
      <c r="CM359">
        <v>0</v>
      </c>
      <c r="CN359" t="s">
        <v>34</v>
      </c>
      <c r="CO359">
        <v>0</v>
      </c>
      <c r="CP359">
        <f t="shared" si="311"/>
        <v>1166</v>
      </c>
      <c r="CQ359">
        <f t="shared" si="312"/>
        <v>583</v>
      </c>
      <c r="CR359">
        <f t="shared" si="313"/>
        <v>0</v>
      </c>
      <c r="CS359">
        <f t="shared" si="314"/>
        <v>0</v>
      </c>
      <c r="CT359">
        <f t="shared" si="315"/>
        <v>0</v>
      </c>
      <c r="CU359">
        <f t="shared" si="316"/>
        <v>0</v>
      </c>
      <c r="CV359">
        <f t="shared" si="317"/>
        <v>0</v>
      </c>
      <c r="CW359">
        <f t="shared" si="318"/>
        <v>0</v>
      </c>
      <c r="CX359">
        <f t="shared" si="319"/>
        <v>0</v>
      </c>
      <c r="CY359">
        <f t="shared" si="320"/>
        <v>0</v>
      </c>
      <c r="CZ359">
        <f t="shared" si="321"/>
        <v>0</v>
      </c>
      <c r="DC359" t="s">
        <v>3</v>
      </c>
      <c r="DD359" t="s">
        <v>35</v>
      </c>
      <c r="DE359" t="s">
        <v>3</v>
      </c>
      <c r="DF359" t="s">
        <v>3</v>
      </c>
      <c r="DG359" t="s">
        <v>3</v>
      </c>
      <c r="DH359" t="s">
        <v>3</v>
      </c>
      <c r="DI359" t="s">
        <v>3</v>
      </c>
      <c r="DJ359" t="s">
        <v>3</v>
      </c>
      <c r="DK359" t="s">
        <v>3</v>
      </c>
      <c r="DL359" t="s">
        <v>3</v>
      </c>
      <c r="DM359" t="s">
        <v>3</v>
      </c>
      <c r="DN359">
        <v>0</v>
      </c>
      <c r="DO359">
        <v>0</v>
      </c>
      <c r="DP359">
        <v>1</v>
      </c>
      <c r="DQ359">
        <v>1</v>
      </c>
      <c r="EE359">
        <v>20573217</v>
      </c>
      <c r="EF359">
        <v>5</v>
      </c>
      <c r="EG359" t="s">
        <v>36</v>
      </c>
      <c r="EH359">
        <v>0</v>
      </c>
      <c r="EI359" t="s">
        <v>3</v>
      </c>
      <c r="EJ359">
        <v>3</v>
      </c>
      <c r="EK359">
        <v>600001</v>
      </c>
      <c r="EL359" t="s">
        <v>37</v>
      </c>
      <c r="EM359" t="s">
        <v>38</v>
      </c>
      <c r="EO359" t="s">
        <v>3</v>
      </c>
      <c r="EQ359">
        <v>256</v>
      </c>
      <c r="ER359">
        <v>0</v>
      </c>
      <c r="ES359">
        <v>559.69000000000005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Q359">
        <v>0</v>
      </c>
      <c r="FR359">
        <f t="shared" si="322"/>
        <v>1166</v>
      </c>
      <c r="FS359">
        <v>0</v>
      </c>
      <c r="FX359">
        <v>0</v>
      </c>
      <c r="FY359">
        <v>0</v>
      </c>
      <c r="GA359" t="s">
        <v>124</v>
      </c>
      <c r="GG359">
        <v>2</v>
      </c>
      <c r="GH359">
        <v>0</v>
      </c>
      <c r="GI359">
        <v>-2</v>
      </c>
      <c r="GJ359">
        <v>0</v>
      </c>
      <c r="GK359">
        <f>ROUND(R359*(R12)/100,0)</f>
        <v>0</v>
      </c>
      <c r="GL359">
        <f t="shared" si="323"/>
        <v>0</v>
      </c>
      <c r="GM359">
        <f t="shared" si="324"/>
        <v>1166</v>
      </c>
      <c r="GN359">
        <f t="shared" si="325"/>
        <v>0</v>
      </c>
      <c r="GO359">
        <f t="shared" si="326"/>
        <v>0</v>
      </c>
      <c r="GP359">
        <f t="shared" si="327"/>
        <v>0</v>
      </c>
      <c r="GR359">
        <v>0</v>
      </c>
    </row>
    <row r="360" spans="1:200" x14ac:dyDescent="0.2">
      <c r="A360">
        <v>17</v>
      </c>
      <c r="B360">
        <v>1</v>
      </c>
      <c r="E360" t="s">
        <v>165</v>
      </c>
      <c r="F360" t="s">
        <v>465</v>
      </c>
      <c r="G360" t="s">
        <v>466</v>
      </c>
      <c r="H360" t="s">
        <v>3</v>
      </c>
      <c r="I360">
        <v>2</v>
      </c>
      <c r="J360">
        <v>0</v>
      </c>
      <c r="O360">
        <f t="shared" si="291"/>
        <v>3816</v>
      </c>
      <c r="P360">
        <f t="shared" si="292"/>
        <v>3816</v>
      </c>
      <c r="Q360">
        <f t="shared" si="293"/>
        <v>0</v>
      </c>
      <c r="R360">
        <f t="shared" si="294"/>
        <v>0</v>
      </c>
      <c r="S360">
        <f t="shared" si="295"/>
        <v>0</v>
      </c>
      <c r="T360">
        <f t="shared" si="296"/>
        <v>0</v>
      </c>
      <c r="U360">
        <f t="shared" si="297"/>
        <v>0</v>
      </c>
      <c r="V360">
        <f t="shared" si="298"/>
        <v>0</v>
      </c>
      <c r="W360">
        <f t="shared" si="299"/>
        <v>0</v>
      </c>
      <c r="X360">
        <f t="shared" si="300"/>
        <v>0</v>
      </c>
      <c r="Y360">
        <f t="shared" si="301"/>
        <v>0</v>
      </c>
      <c r="AA360">
        <v>23982063</v>
      </c>
      <c r="AB360">
        <f t="shared" si="302"/>
        <v>1908</v>
      </c>
      <c r="AC360">
        <f t="shared" si="303"/>
        <v>1908</v>
      </c>
      <c r="AD360">
        <f t="shared" si="304"/>
        <v>0</v>
      </c>
      <c r="AE360">
        <f t="shared" si="305"/>
        <v>0</v>
      </c>
      <c r="AF360">
        <f t="shared" si="306"/>
        <v>0</v>
      </c>
      <c r="AG360">
        <f t="shared" si="307"/>
        <v>0</v>
      </c>
      <c r="AH360">
        <f t="shared" si="308"/>
        <v>0</v>
      </c>
      <c r="AI360">
        <f t="shared" si="309"/>
        <v>0</v>
      </c>
      <c r="AJ360">
        <f t="shared" si="310"/>
        <v>0</v>
      </c>
      <c r="AK360">
        <v>1831.14</v>
      </c>
      <c r="AL360">
        <v>1831.14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1</v>
      </c>
      <c r="BD360" t="s">
        <v>3</v>
      </c>
      <c r="BE360" t="s">
        <v>3</v>
      </c>
      <c r="BF360" t="s">
        <v>3</v>
      </c>
      <c r="BG360" t="s">
        <v>3</v>
      </c>
      <c r="BH360">
        <v>3</v>
      </c>
      <c r="BI360">
        <v>3</v>
      </c>
      <c r="BJ360" t="s">
        <v>3</v>
      </c>
      <c r="BM360">
        <v>600001</v>
      </c>
      <c r="BN360">
        <v>0</v>
      </c>
      <c r="BO360" t="s">
        <v>3</v>
      </c>
      <c r="BP360">
        <v>0</v>
      </c>
      <c r="BQ360">
        <v>5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3</v>
      </c>
      <c r="BZ360">
        <v>0</v>
      </c>
      <c r="CA360">
        <v>0</v>
      </c>
      <c r="CF360">
        <v>0</v>
      </c>
      <c r="CG360">
        <v>0</v>
      </c>
      <c r="CM360">
        <v>0</v>
      </c>
      <c r="CN360" t="s">
        <v>34</v>
      </c>
      <c r="CO360">
        <v>0</v>
      </c>
      <c r="CP360">
        <f t="shared" si="311"/>
        <v>3816</v>
      </c>
      <c r="CQ360">
        <f t="shared" si="312"/>
        <v>1908</v>
      </c>
      <c r="CR360">
        <f t="shared" si="313"/>
        <v>0</v>
      </c>
      <c r="CS360">
        <f t="shared" si="314"/>
        <v>0</v>
      </c>
      <c r="CT360">
        <f t="shared" si="315"/>
        <v>0</v>
      </c>
      <c r="CU360">
        <f t="shared" si="316"/>
        <v>0</v>
      </c>
      <c r="CV360">
        <f t="shared" si="317"/>
        <v>0</v>
      </c>
      <c r="CW360">
        <f t="shared" si="318"/>
        <v>0</v>
      </c>
      <c r="CX360">
        <f t="shared" si="319"/>
        <v>0</v>
      </c>
      <c r="CY360">
        <f t="shared" si="320"/>
        <v>0</v>
      </c>
      <c r="CZ360">
        <f t="shared" si="321"/>
        <v>0</v>
      </c>
      <c r="DC360" t="s">
        <v>3</v>
      </c>
      <c r="DD360" t="s">
        <v>35</v>
      </c>
      <c r="DE360" t="s">
        <v>3</v>
      </c>
      <c r="DF360" t="s">
        <v>3</v>
      </c>
      <c r="DG360" t="s">
        <v>3</v>
      </c>
      <c r="DH360" t="s">
        <v>3</v>
      </c>
      <c r="DI360" t="s">
        <v>3</v>
      </c>
      <c r="DJ360" t="s">
        <v>3</v>
      </c>
      <c r="DK360" t="s">
        <v>3</v>
      </c>
      <c r="DL360" t="s">
        <v>3</v>
      </c>
      <c r="DM360" t="s">
        <v>3</v>
      </c>
      <c r="DN360">
        <v>0</v>
      </c>
      <c r="DO360">
        <v>0</v>
      </c>
      <c r="DP360">
        <v>1</v>
      </c>
      <c r="DQ360">
        <v>1</v>
      </c>
      <c r="EE360">
        <v>20573217</v>
      </c>
      <c r="EF360">
        <v>5</v>
      </c>
      <c r="EG360" t="s">
        <v>36</v>
      </c>
      <c r="EH360">
        <v>0</v>
      </c>
      <c r="EI360" t="s">
        <v>3</v>
      </c>
      <c r="EJ360">
        <v>3</v>
      </c>
      <c r="EK360">
        <v>600001</v>
      </c>
      <c r="EL360" t="s">
        <v>37</v>
      </c>
      <c r="EM360" t="s">
        <v>38</v>
      </c>
      <c r="EO360" t="s">
        <v>3</v>
      </c>
      <c r="EQ360">
        <v>256</v>
      </c>
      <c r="ER360">
        <v>0</v>
      </c>
      <c r="ES360">
        <v>1831.14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Q360">
        <v>0</v>
      </c>
      <c r="FR360">
        <f t="shared" si="322"/>
        <v>3816</v>
      </c>
      <c r="FS360">
        <v>0</v>
      </c>
      <c r="FX360">
        <v>0</v>
      </c>
      <c r="FY360">
        <v>0</v>
      </c>
      <c r="GA360" t="s">
        <v>467</v>
      </c>
      <c r="GG360">
        <v>2</v>
      </c>
      <c r="GH360">
        <v>0</v>
      </c>
      <c r="GI360">
        <v>-2</v>
      </c>
      <c r="GJ360">
        <v>0</v>
      </c>
      <c r="GK360">
        <f>ROUND(R360*(R12)/100,0)</f>
        <v>0</v>
      </c>
      <c r="GL360">
        <f t="shared" si="323"/>
        <v>0</v>
      </c>
      <c r="GM360">
        <f t="shared" si="324"/>
        <v>3816</v>
      </c>
      <c r="GN360">
        <f t="shared" si="325"/>
        <v>0</v>
      </c>
      <c r="GO360">
        <f t="shared" si="326"/>
        <v>0</v>
      </c>
      <c r="GP360">
        <f t="shared" si="327"/>
        <v>0</v>
      </c>
      <c r="GR360">
        <v>0</v>
      </c>
    </row>
    <row r="361" spans="1:200" x14ac:dyDescent="0.2">
      <c r="A361">
        <v>17</v>
      </c>
      <c r="B361">
        <v>1</v>
      </c>
      <c r="E361" t="s">
        <v>175</v>
      </c>
      <c r="F361" t="s">
        <v>468</v>
      </c>
      <c r="G361" t="s">
        <v>469</v>
      </c>
      <c r="H361" t="s">
        <v>3</v>
      </c>
      <c r="I361">
        <v>2</v>
      </c>
      <c r="J361">
        <v>0</v>
      </c>
      <c r="O361">
        <f t="shared" si="291"/>
        <v>1194</v>
      </c>
      <c r="P361">
        <f t="shared" si="292"/>
        <v>1194</v>
      </c>
      <c r="Q361">
        <f t="shared" si="293"/>
        <v>0</v>
      </c>
      <c r="R361">
        <f t="shared" si="294"/>
        <v>0</v>
      </c>
      <c r="S361">
        <f t="shared" si="295"/>
        <v>0</v>
      </c>
      <c r="T361">
        <f t="shared" si="296"/>
        <v>0</v>
      </c>
      <c r="U361">
        <f t="shared" si="297"/>
        <v>0</v>
      </c>
      <c r="V361">
        <f t="shared" si="298"/>
        <v>0</v>
      </c>
      <c r="W361">
        <f t="shared" si="299"/>
        <v>0</v>
      </c>
      <c r="X361">
        <f t="shared" si="300"/>
        <v>0</v>
      </c>
      <c r="Y361">
        <f t="shared" si="301"/>
        <v>0</v>
      </c>
      <c r="AA361">
        <v>23982063</v>
      </c>
      <c r="AB361">
        <f t="shared" si="302"/>
        <v>597</v>
      </c>
      <c r="AC361">
        <f t="shared" si="303"/>
        <v>597</v>
      </c>
      <c r="AD361">
        <f t="shared" si="304"/>
        <v>0</v>
      </c>
      <c r="AE361">
        <f t="shared" si="305"/>
        <v>0</v>
      </c>
      <c r="AF361">
        <f t="shared" si="306"/>
        <v>0</v>
      </c>
      <c r="AG361">
        <f t="shared" si="307"/>
        <v>0</v>
      </c>
      <c r="AH361">
        <f t="shared" si="308"/>
        <v>0</v>
      </c>
      <c r="AI361">
        <f t="shared" si="309"/>
        <v>0</v>
      </c>
      <c r="AJ361">
        <f t="shared" si="310"/>
        <v>0</v>
      </c>
      <c r="AK361">
        <v>572.89</v>
      </c>
      <c r="AL361">
        <v>572.89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1</v>
      </c>
      <c r="AW361">
        <v>1</v>
      </c>
      <c r="AZ361">
        <v>1</v>
      </c>
      <c r="BA361">
        <v>1</v>
      </c>
      <c r="BB361">
        <v>1</v>
      </c>
      <c r="BC361">
        <v>1</v>
      </c>
      <c r="BD361" t="s">
        <v>3</v>
      </c>
      <c r="BE361" t="s">
        <v>3</v>
      </c>
      <c r="BF361" t="s">
        <v>3</v>
      </c>
      <c r="BG361" t="s">
        <v>3</v>
      </c>
      <c r="BH361">
        <v>3</v>
      </c>
      <c r="BI361">
        <v>3</v>
      </c>
      <c r="BJ361" t="s">
        <v>3</v>
      </c>
      <c r="BM361">
        <v>600001</v>
      </c>
      <c r="BN361">
        <v>0</v>
      </c>
      <c r="BO361" t="s">
        <v>3</v>
      </c>
      <c r="BP361">
        <v>0</v>
      </c>
      <c r="BQ361">
        <v>5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3</v>
      </c>
      <c r="BZ361">
        <v>0</v>
      </c>
      <c r="CA361">
        <v>0</v>
      </c>
      <c r="CF361">
        <v>0</v>
      </c>
      <c r="CG361">
        <v>0</v>
      </c>
      <c r="CM361">
        <v>0</v>
      </c>
      <c r="CN361" t="s">
        <v>34</v>
      </c>
      <c r="CO361">
        <v>0</v>
      </c>
      <c r="CP361">
        <f t="shared" si="311"/>
        <v>1194</v>
      </c>
      <c r="CQ361">
        <f t="shared" si="312"/>
        <v>597</v>
      </c>
      <c r="CR361">
        <f t="shared" si="313"/>
        <v>0</v>
      </c>
      <c r="CS361">
        <f t="shared" si="314"/>
        <v>0</v>
      </c>
      <c r="CT361">
        <f t="shared" si="315"/>
        <v>0</v>
      </c>
      <c r="CU361">
        <f t="shared" si="316"/>
        <v>0</v>
      </c>
      <c r="CV361">
        <f t="shared" si="317"/>
        <v>0</v>
      </c>
      <c r="CW361">
        <f t="shared" si="318"/>
        <v>0</v>
      </c>
      <c r="CX361">
        <f t="shared" si="319"/>
        <v>0</v>
      </c>
      <c r="CY361">
        <f t="shared" si="320"/>
        <v>0</v>
      </c>
      <c r="CZ361">
        <f t="shared" si="321"/>
        <v>0</v>
      </c>
      <c r="DC361" t="s">
        <v>3</v>
      </c>
      <c r="DD361" t="s">
        <v>35</v>
      </c>
      <c r="DE361" t="s">
        <v>3</v>
      </c>
      <c r="DF361" t="s">
        <v>3</v>
      </c>
      <c r="DG361" t="s">
        <v>3</v>
      </c>
      <c r="DH361" t="s">
        <v>3</v>
      </c>
      <c r="DI361" t="s">
        <v>3</v>
      </c>
      <c r="DJ361" t="s">
        <v>3</v>
      </c>
      <c r="DK361" t="s">
        <v>3</v>
      </c>
      <c r="DL361" t="s">
        <v>3</v>
      </c>
      <c r="DM361" t="s">
        <v>3</v>
      </c>
      <c r="DN361">
        <v>0</v>
      </c>
      <c r="DO361">
        <v>0</v>
      </c>
      <c r="DP361">
        <v>1</v>
      </c>
      <c r="DQ361">
        <v>1</v>
      </c>
      <c r="EE361">
        <v>20573217</v>
      </c>
      <c r="EF361">
        <v>5</v>
      </c>
      <c r="EG361" t="s">
        <v>36</v>
      </c>
      <c r="EH361">
        <v>0</v>
      </c>
      <c r="EI361" t="s">
        <v>3</v>
      </c>
      <c r="EJ361">
        <v>3</v>
      </c>
      <c r="EK361">
        <v>600001</v>
      </c>
      <c r="EL361" t="s">
        <v>37</v>
      </c>
      <c r="EM361" t="s">
        <v>38</v>
      </c>
      <c r="EO361" t="s">
        <v>3</v>
      </c>
      <c r="EQ361">
        <v>256</v>
      </c>
      <c r="ER361">
        <v>0</v>
      </c>
      <c r="ES361">
        <v>572.89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Q361">
        <v>0</v>
      </c>
      <c r="FR361">
        <f t="shared" si="322"/>
        <v>1194</v>
      </c>
      <c r="FS361">
        <v>0</v>
      </c>
      <c r="FX361">
        <v>0</v>
      </c>
      <c r="FY361">
        <v>0</v>
      </c>
      <c r="GA361" t="s">
        <v>470</v>
      </c>
      <c r="GG361">
        <v>2</v>
      </c>
      <c r="GH361">
        <v>0</v>
      </c>
      <c r="GI361">
        <v>-2</v>
      </c>
      <c r="GJ361">
        <v>0</v>
      </c>
      <c r="GK361">
        <f>ROUND(R361*(R12)/100,0)</f>
        <v>0</v>
      </c>
      <c r="GL361">
        <f t="shared" si="323"/>
        <v>0</v>
      </c>
      <c r="GM361">
        <f t="shared" si="324"/>
        <v>1194</v>
      </c>
      <c r="GN361">
        <f t="shared" si="325"/>
        <v>0</v>
      </c>
      <c r="GO361">
        <f t="shared" si="326"/>
        <v>0</v>
      </c>
      <c r="GP361">
        <f t="shared" si="327"/>
        <v>0</v>
      </c>
      <c r="GR361">
        <v>0</v>
      </c>
    </row>
    <row r="362" spans="1:200" x14ac:dyDescent="0.2">
      <c r="A362">
        <v>17</v>
      </c>
      <c r="B362">
        <v>1</v>
      </c>
      <c r="E362" t="s">
        <v>182</v>
      </c>
      <c r="F362" t="s">
        <v>471</v>
      </c>
      <c r="G362" t="s">
        <v>472</v>
      </c>
      <c r="H362" t="s">
        <v>3</v>
      </c>
      <c r="I362">
        <v>2</v>
      </c>
      <c r="J362">
        <v>0</v>
      </c>
      <c r="O362">
        <f t="shared" si="291"/>
        <v>51522</v>
      </c>
      <c r="P362">
        <f t="shared" si="292"/>
        <v>51522</v>
      </c>
      <c r="Q362">
        <f t="shared" si="293"/>
        <v>0</v>
      </c>
      <c r="R362">
        <f t="shared" si="294"/>
        <v>0</v>
      </c>
      <c r="S362">
        <f t="shared" si="295"/>
        <v>0</v>
      </c>
      <c r="T362">
        <f t="shared" si="296"/>
        <v>0</v>
      </c>
      <c r="U362">
        <f t="shared" si="297"/>
        <v>0</v>
      </c>
      <c r="V362">
        <f t="shared" si="298"/>
        <v>0</v>
      </c>
      <c r="W362">
        <f t="shared" si="299"/>
        <v>0</v>
      </c>
      <c r="X362">
        <f t="shared" si="300"/>
        <v>0</v>
      </c>
      <c r="Y362">
        <f t="shared" si="301"/>
        <v>0</v>
      </c>
      <c r="AA362">
        <v>23982063</v>
      </c>
      <c r="AB362">
        <f t="shared" si="302"/>
        <v>25761</v>
      </c>
      <c r="AC362">
        <f t="shared" si="303"/>
        <v>25761</v>
      </c>
      <c r="AD362">
        <f t="shared" si="304"/>
        <v>0</v>
      </c>
      <c r="AE362">
        <f t="shared" si="305"/>
        <v>0</v>
      </c>
      <c r="AF362">
        <f t="shared" si="306"/>
        <v>0</v>
      </c>
      <c r="AG362">
        <f t="shared" si="307"/>
        <v>0</v>
      </c>
      <c r="AH362">
        <f t="shared" si="308"/>
        <v>0</v>
      </c>
      <c r="AI362">
        <f t="shared" si="309"/>
        <v>0</v>
      </c>
      <c r="AJ362">
        <f t="shared" si="310"/>
        <v>0</v>
      </c>
      <c r="AK362">
        <v>24722.77</v>
      </c>
      <c r="AL362">
        <v>24722.77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1</v>
      </c>
      <c r="BD362" t="s">
        <v>3</v>
      </c>
      <c r="BE362" t="s">
        <v>3</v>
      </c>
      <c r="BF362" t="s">
        <v>3</v>
      </c>
      <c r="BG362" t="s">
        <v>3</v>
      </c>
      <c r="BH362">
        <v>3</v>
      </c>
      <c r="BI362">
        <v>3</v>
      </c>
      <c r="BJ362" t="s">
        <v>3</v>
      </c>
      <c r="BM362">
        <v>600001</v>
      </c>
      <c r="BN362">
        <v>0</v>
      </c>
      <c r="BO362" t="s">
        <v>3</v>
      </c>
      <c r="BP362">
        <v>0</v>
      </c>
      <c r="BQ362">
        <v>5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3</v>
      </c>
      <c r="BZ362">
        <v>0</v>
      </c>
      <c r="CA362">
        <v>0</v>
      </c>
      <c r="CF362">
        <v>0</v>
      </c>
      <c r="CG362">
        <v>0</v>
      </c>
      <c r="CM362">
        <v>0</v>
      </c>
      <c r="CN362" t="s">
        <v>34</v>
      </c>
      <c r="CO362">
        <v>0</v>
      </c>
      <c r="CP362">
        <f t="shared" si="311"/>
        <v>51522</v>
      </c>
      <c r="CQ362">
        <f t="shared" si="312"/>
        <v>25761</v>
      </c>
      <c r="CR362">
        <f t="shared" si="313"/>
        <v>0</v>
      </c>
      <c r="CS362">
        <f t="shared" si="314"/>
        <v>0</v>
      </c>
      <c r="CT362">
        <f t="shared" si="315"/>
        <v>0</v>
      </c>
      <c r="CU362">
        <f t="shared" si="316"/>
        <v>0</v>
      </c>
      <c r="CV362">
        <f t="shared" si="317"/>
        <v>0</v>
      </c>
      <c r="CW362">
        <f t="shared" si="318"/>
        <v>0</v>
      </c>
      <c r="CX362">
        <f t="shared" si="319"/>
        <v>0</v>
      </c>
      <c r="CY362">
        <f t="shared" si="320"/>
        <v>0</v>
      </c>
      <c r="CZ362">
        <f t="shared" si="321"/>
        <v>0</v>
      </c>
      <c r="DC362" t="s">
        <v>3</v>
      </c>
      <c r="DD362" t="s">
        <v>35</v>
      </c>
      <c r="DE362" t="s">
        <v>3</v>
      </c>
      <c r="DF362" t="s">
        <v>3</v>
      </c>
      <c r="DG362" t="s">
        <v>3</v>
      </c>
      <c r="DH362" t="s">
        <v>3</v>
      </c>
      <c r="DI362" t="s">
        <v>3</v>
      </c>
      <c r="DJ362" t="s">
        <v>3</v>
      </c>
      <c r="DK362" t="s">
        <v>3</v>
      </c>
      <c r="DL362" t="s">
        <v>3</v>
      </c>
      <c r="DM362" t="s">
        <v>3</v>
      </c>
      <c r="DN362">
        <v>0</v>
      </c>
      <c r="DO362">
        <v>0</v>
      </c>
      <c r="DP362">
        <v>1</v>
      </c>
      <c r="DQ362">
        <v>1</v>
      </c>
      <c r="EE362">
        <v>20573217</v>
      </c>
      <c r="EF362">
        <v>5</v>
      </c>
      <c r="EG362" t="s">
        <v>36</v>
      </c>
      <c r="EH362">
        <v>0</v>
      </c>
      <c r="EI362" t="s">
        <v>3</v>
      </c>
      <c r="EJ362">
        <v>3</v>
      </c>
      <c r="EK362">
        <v>600001</v>
      </c>
      <c r="EL362" t="s">
        <v>37</v>
      </c>
      <c r="EM362" t="s">
        <v>38</v>
      </c>
      <c r="EO362" t="s">
        <v>3</v>
      </c>
      <c r="EQ362">
        <v>256</v>
      </c>
      <c r="ER362">
        <v>0</v>
      </c>
      <c r="ES362">
        <v>24722.77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Q362">
        <v>0</v>
      </c>
      <c r="FR362">
        <f t="shared" si="322"/>
        <v>51522</v>
      </c>
      <c r="FS362">
        <v>0</v>
      </c>
      <c r="FX362">
        <v>0</v>
      </c>
      <c r="FY362">
        <v>0</v>
      </c>
      <c r="GA362" t="s">
        <v>473</v>
      </c>
      <c r="GG362">
        <v>2</v>
      </c>
      <c r="GH362">
        <v>0</v>
      </c>
      <c r="GI362">
        <v>-2</v>
      </c>
      <c r="GJ362">
        <v>0</v>
      </c>
      <c r="GK362">
        <f>ROUND(R362*(R12)/100,0)</f>
        <v>0</v>
      </c>
      <c r="GL362">
        <f t="shared" si="323"/>
        <v>0</v>
      </c>
      <c r="GM362">
        <f t="shared" si="324"/>
        <v>51522</v>
      </c>
      <c r="GN362">
        <f t="shared" si="325"/>
        <v>0</v>
      </c>
      <c r="GO362">
        <f t="shared" si="326"/>
        <v>0</v>
      </c>
      <c r="GP362">
        <f t="shared" si="327"/>
        <v>0</v>
      </c>
      <c r="GR362">
        <v>0</v>
      </c>
    </row>
    <row r="363" spans="1:200" x14ac:dyDescent="0.2">
      <c r="A363">
        <v>17</v>
      </c>
      <c r="B363">
        <v>1</v>
      </c>
      <c r="E363" t="s">
        <v>184</v>
      </c>
      <c r="F363" t="s">
        <v>474</v>
      </c>
      <c r="G363" t="s">
        <v>475</v>
      </c>
      <c r="H363" t="s">
        <v>3</v>
      </c>
      <c r="I363">
        <v>2</v>
      </c>
      <c r="J363">
        <v>0</v>
      </c>
      <c r="O363">
        <f t="shared" si="291"/>
        <v>3314</v>
      </c>
      <c r="P363">
        <f t="shared" si="292"/>
        <v>3314</v>
      </c>
      <c r="Q363">
        <f t="shared" si="293"/>
        <v>0</v>
      </c>
      <c r="R363">
        <f t="shared" si="294"/>
        <v>0</v>
      </c>
      <c r="S363">
        <f t="shared" si="295"/>
        <v>0</v>
      </c>
      <c r="T363">
        <f t="shared" si="296"/>
        <v>0</v>
      </c>
      <c r="U363">
        <f t="shared" si="297"/>
        <v>0</v>
      </c>
      <c r="V363">
        <f t="shared" si="298"/>
        <v>0</v>
      </c>
      <c r="W363">
        <f t="shared" si="299"/>
        <v>0</v>
      </c>
      <c r="X363">
        <f t="shared" si="300"/>
        <v>0</v>
      </c>
      <c r="Y363">
        <f t="shared" si="301"/>
        <v>0</v>
      </c>
      <c r="AA363">
        <v>23982063</v>
      </c>
      <c r="AB363">
        <f t="shared" si="302"/>
        <v>1657</v>
      </c>
      <c r="AC363">
        <f t="shared" si="303"/>
        <v>1657</v>
      </c>
      <c r="AD363">
        <f t="shared" si="304"/>
        <v>0</v>
      </c>
      <c r="AE363">
        <f t="shared" si="305"/>
        <v>0</v>
      </c>
      <c r="AF363">
        <f t="shared" si="306"/>
        <v>0</v>
      </c>
      <c r="AG363">
        <f t="shared" si="307"/>
        <v>0</v>
      </c>
      <c r="AH363">
        <f t="shared" si="308"/>
        <v>0</v>
      </c>
      <c r="AI363">
        <f t="shared" si="309"/>
        <v>0</v>
      </c>
      <c r="AJ363">
        <f t="shared" si="310"/>
        <v>0</v>
      </c>
      <c r="AK363">
        <v>1590.63</v>
      </c>
      <c r="AL363">
        <v>1590.63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1</v>
      </c>
      <c r="BD363" t="s">
        <v>3</v>
      </c>
      <c r="BE363" t="s">
        <v>3</v>
      </c>
      <c r="BF363" t="s">
        <v>3</v>
      </c>
      <c r="BG363" t="s">
        <v>3</v>
      </c>
      <c r="BH363">
        <v>3</v>
      </c>
      <c r="BI363">
        <v>3</v>
      </c>
      <c r="BJ363" t="s">
        <v>3</v>
      </c>
      <c r="BM363">
        <v>100</v>
      </c>
      <c r="BN363">
        <v>0</v>
      </c>
      <c r="BO363" t="s">
        <v>3</v>
      </c>
      <c r="BP363">
        <v>0</v>
      </c>
      <c r="BQ363">
        <v>5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3</v>
      </c>
      <c r="BZ363">
        <v>0</v>
      </c>
      <c r="CA363">
        <v>0</v>
      </c>
      <c r="CF363">
        <v>0</v>
      </c>
      <c r="CG363">
        <v>0</v>
      </c>
      <c r="CM363">
        <v>0</v>
      </c>
      <c r="CN363" t="s">
        <v>34</v>
      </c>
      <c r="CO363">
        <v>0</v>
      </c>
      <c r="CP363">
        <f t="shared" si="311"/>
        <v>3314</v>
      </c>
      <c r="CQ363">
        <f t="shared" si="312"/>
        <v>1657</v>
      </c>
      <c r="CR363">
        <f t="shared" si="313"/>
        <v>0</v>
      </c>
      <c r="CS363">
        <f t="shared" si="314"/>
        <v>0</v>
      </c>
      <c r="CT363">
        <f t="shared" si="315"/>
        <v>0</v>
      </c>
      <c r="CU363">
        <f t="shared" si="316"/>
        <v>0</v>
      </c>
      <c r="CV363">
        <f t="shared" si="317"/>
        <v>0</v>
      </c>
      <c r="CW363">
        <f t="shared" si="318"/>
        <v>0</v>
      </c>
      <c r="CX363">
        <f t="shared" si="319"/>
        <v>0</v>
      </c>
      <c r="CY363">
        <f>0</f>
        <v>0</v>
      </c>
      <c r="CZ363">
        <f>0</f>
        <v>0</v>
      </c>
      <c r="DC363" t="s">
        <v>3</v>
      </c>
      <c r="DD363" t="s">
        <v>35</v>
      </c>
      <c r="DE363" t="s">
        <v>3</v>
      </c>
      <c r="DF363" t="s">
        <v>3</v>
      </c>
      <c r="DG363" t="s">
        <v>3</v>
      </c>
      <c r="DH363" t="s">
        <v>3</v>
      </c>
      <c r="DI363" t="s">
        <v>3</v>
      </c>
      <c r="DJ363" t="s">
        <v>3</v>
      </c>
      <c r="DK363" t="s">
        <v>3</v>
      </c>
      <c r="DL363" t="s">
        <v>3</v>
      </c>
      <c r="DM363" t="s">
        <v>3</v>
      </c>
      <c r="DN363">
        <v>0</v>
      </c>
      <c r="DO363">
        <v>0</v>
      </c>
      <c r="DP363">
        <v>1</v>
      </c>
      <c r="DQ363">
        <v>1</v>
      </c>
      <c r="EE363">
        <v>20573451</v>
      </c>
      <c r="EF363">
        <v>5</v>
      </c>
      <c r="EG363" t="s">
        <v>36</v>
      </c>
      <c r="EH363">
        <v>0</v>
      </c>
      <c r="EI363" t="s">
        <v>3</v>
      </c>
      <c r="EJ363">
        <v>3</v>
      </c>
      <c r="EK363">
        <v>100</v>
      </c>
      <c r="EL363" t="s">
        <v>29</v>
      </c>
      <c r="EM363" t="s">
        <v>58</v>
      </c>
      <c r="EO363" t="s">
        <v>3</v>
      </c>
      <c r="EQ363">
        <v>256</v>
      </c>
      <c r="ER363">
        <v>0</v>
      </c>
      <c r="ES363">
        <v>1590.63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Q363">
        <v>0</v>
      </c>
      <c r="FR363">
        <f t="shared" si="322"/>
        <v>3314</v>
      </c>
      <c r="FS363">
        <v>0</v>
      </c>
      <c r="FX363">
        <v>0</v>
      </c>
      <c r="FY363">
        <v>0</v>
      </c>
      <c r="GA363" t="s">
        <v>476</v>
      </c>
      <c r="GG363">
        <v>2</v>
      </c>
      <c r="GH363">
        <v>0</v>
      </c>
      <c r="GI363">
        <v>-2</v>
      </c>
      <c r="GJ363">
        <v>0</v>
      </c>
      <c r="GK363">
        <f>ROUND(R363*(R12)/100,0)</f>
        <v>0</v>
      </c>
      <c r="GL363">
        <f t="shared" si="323"/>
        <v>0</v>
      </c>
      <c r="GM363">
        <f t="shared" si="324"/>
        <v>3314</v>
      </c>
      <c r="GN363">
        <f t="shared" si="325"/>
        <v>0</v>
      </c>
      <c r="GO363">
        <f t="shared" si="326"/>
        <v>0</v>
      </c>
      <c r="GP363">
        <f t="shared" si="327"/>
        <v>0</v>
      </c>
      <c r="GR363">
        <v>0</v>
      </c>
    </row>
    <row r="365" spans="1:200" x14ac:dyDescent="0.2">
      <c r="A365" s="2">
        <v>51</v>
      </c>
      <c r="B365" s="2">
        <f>B340</f>
        <v>1</v>
      </c>
      <c r="C365" s="2">
        <f>A340</f>
        <v>5</v>
      </c>
      <c r="D365" s="2">
        <f>ROW(A340)</f>
        <v>340</v>
      </c>
      <c r="E365" s="2"/>
      <c r="F365" s="2" t="str">
        <f>IF(F340&lt;&gt;"",F340,"")</f>
        <v>Новый подраздел</v>
      </c>
      <c r="G365" s="2" t="str">
        <f>IF(G340&lt;&gt;"",G340,"")</f>
        <v>Оборудование  Бюро пропусков</v>
      </c>
      <c r="H365" s="2"/>
      <c r="I365" s="2"/>
      <c r="J365" s="2"/>
      <c r="K365" s="2"/>
      <c r="L365" s="2"/>
      <c r="M365" s="2"/>
      <c r="N365" s="2"/>
      <c r="O365" s="2">
        <f t="shared" ref="O365:T365" si="328">ROUND(AB365,0)</f>
        <v>1406855</v>
      </c>
      <c r="P365" s="2">
        <f t="shared" si="328"/>
        <v>1406855</v>
      </c>
      <c r="Q365" s="2">
        <f t="shared" si="328"/>
        <v>0</v>
      </c>
      <c r="R365" s="2">
        <f t="shared" si="328"/>
        <v>0</v>
      </c>
      <c r="S365" s="2">
        <f t="shared" si="328"/>
        <v>0</v>
      </c>
      <c r="T365" s="2">
        <f t="shared" si="328"/>
        <v>0</v>
      </c>
      <c r="U365" s="2">
        <f>AH365</f>
        <v>0</v>
      </c>
      <c r="V365" s="2">
        <f>AI365</f>
        <v>0</v>
      </c>
      <c r="W365" s="2">
        <f>ROUND(AJ365,0)</f>
        <v>0</v>
      </c>
      <c r="X365" s="2">
        <f>ROUND(AK365,0)</f>
        <v>0</v>
      </c>
      <c r="Y365" s="2">
        <f>ROUND(AL365,0)</f>
        <v>0</v>
      </c>
      <c r="Z365" s="2"/>
      <c r="AA365" s="2"/>
      <c r="AB365" s="2">
        <f>ROUND(SUMIF(AA344:AA363,"=23982063",O344:O363),0)</f>
        <v>1406855</v>
      </c>
      <c r="AC365" s="2">
        <f>ROUND(SUMIF(AA344:AA363,"=23982063",P344:P363),0)</f>
        <v>1406855</v>
      </c>
      <c r="AD365" s="2">
        <f>ROUND(SUMIF(AA344:AA363,"=23982063",Q344:Q363),0)</f>
        <v>0</v>
      </c>
      <c r="AE365" s="2">
        <f>ROUND(SUMIF(AA344:AA363,"=23982063",R344:R363),0)</f>
        <v>0</v>
      </c>
      <c r="AF365" s="2">
        <f>ROUND(SUMIF(AA344:AA363,"=23982063",S344:S363),0)</f>
        <v>0</v>
      </c>
      <c r="AG365" s="2">
        <f>ROUND(SUMIF(AA344:AA363,"=23982063",T344:T363),0)</f>
        <v>0</v>
      </c>
      <c r="AH365" s="2">
        <f>SUMIF(AA344:AA363,"=23982063",U344:U363)</f>
        <v>0</v>
      </c>
      <c r="AI365" s="2">
        <f>SUMIF(AA344:AA363,"=23982063",V344:V363)</f>
        <v>0</v>
      </c>
      <c r="AJ365" s="2">
        <f>ROUND(SUMIF(AA344:AA363,"=23982063",W344:W363),0)</f>
        <v>0</v>
      </c>
      <c r="AK365" s="2">
        <f>ROUND(SUMIF(AA344:AA363,"=23982063",X344:X363),0)</f>
        <v>0</v>
      </c>
      <c r="AL365" s="2">
        <f>ROUND(SUMIF(AA344:AA363,"=23982063",Y344:Y363),0)</f>
        <v>0</v>
      </c>
      <c r="AM365" s="2"/>
      <c r="AN365" s="2"/>
      <c r="AO365" s="2">
        <f t="shared" ref="AO365:AU365" si="329">ROUND(BB365,0)</f>
        <v>0</v>
      </c>
      <c r="AP365" s="2">
        <f t="shared" si="329"/>
        <v>1406855</v>
      </c>
      <c r="AQ365" s="2">
        <f t="shared" si="329"/>
        <v>0</v>
      </c>
      <c r="AR365" s="2">
        <f t="shared" si="329"/>
        <v>1406855</v>
      </c>
      <c r="AS365" s="2">
        <f t="shared" si="329"/>
        <v>0</v>
      </c>
      <c r="AT365" s="2">
        <f t="shared" si="329"/>
        <v>0</v>
      </c>
      <c r="AU365" s="2">
        <f t="shared" si="329"/>
        <v>0</v>
      </c>
      <c r="AV365" s="2"/>
      <c r="AW365" s="2"/>
      <c r="AX365" s="2"/>
      <c r="AY365" s="2"/>
      <c r="AZ365" s="2"/>
      <c r="BA365" s="2"/>
      <c r="BB365" s="2">
        <f>ROUND(SUMIF(AA344:AA363,"=23982063",FQ344:FQ363),0)</f>
        <v>0</v>
      </c>
      <c r="BC365" s="2">
        <f>ROUND(SUMIF(AA344:AA363,"=23982063",FR344:FR363),0)</f>
        <v>1406855</v>
      </c>
      <c r="BD365" s="2">
        <f>ROUND(SUMIF(AA344:AA363,"=23982063",GL344:GL363),0)</f>
        <v>0</v>
      </c>
      <c r="BE365" s="2">
        <f>ROUND(SUMIF(AA344:AA363,"=23982063",GM344:GM363),0)</f>
        <v>1406855</v>
      </c>
      <c r="BF365" s="2">
        <f>ROUND(SUMIF(AA344:AA363,"=23982063",GN344:GN363),0)</f>
        <v>0</v>
      </c>
      <c r="BG365" s="2">
        <f>ROUND(SUMIF(AA344:AA363,"=23982063",GO344:GO363),0)</f>
        <v>0</v>
      </c>
      <c r="BH365" s="2">
        <f>ROUND(SUMIF(AA344:AA363,"=23982063",GP344:GP363),0)</f>
        <v>0</v>
      </c>
      <c r="BI365" s="2"/>
      <c r="BJ365" s="2"/>
      <c r="BK365" s="2"/>
      <c r="BL365" s="2"/>
      <c r="BM365" s="2"/>
      <c r="BN365" s="2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>
        <v>0</v>
      </c>
    </row>
    <row r="367" spans="1:200" x14ac:dyDescent="0.2">
      <c r="A367" s="4">
        <v>50</v>
      </c>
      <c r="B367" s="4">
        <v>0</v>
      </c>
      <c r="C367" s="4">
        <v>0</v>
      </c>
      <c r="D367" s="4">
        <v>1</v>
      </c>
      <c r="E367" s="4">
        <v>201</v>
      </c>
      <c r="F367" s="4">
        <f>ROUND(Source!O365,O367)</f>
        <v>1406855</v>
      </c>
      <c r="G367" s="4" t="s">
        <v>72</v>
      </c>
      <c r="H367" s="4" t="s">
        <v>73</v>
      </c>
      <c r="I367" s="4"/>
      <c r="J367" s="4"/>
      <c r="K367" s="4">
        <v>201</v>
      </c>
      <c r="L367" s="4">
        <v>1</v>
      </c>
      <c r="M367" s="4">
        <v>3</v>
      </c>
      <c r="N367" s="4" t="s">
        <v>3</v>
      </c>
      <c r="O367" s="4">
        <v>0</v>
      </c>
      <c r="P367" s="4"/>
    </row>
    <row r="368" spans="1:200" x14ac:dyDescent="0.2">
      <c r="A368" s="4">
        <v>50</v>
      </c>
      <c r="B368" s="4">
        <v>0</v>
      </c>
      <c r="C368" s="4">
        <v>0</v>
      </c>
      <c r="D368" s="4">
        <v>1</v>
      </c>
      <c r="E368" s="4">
        <v>202</v>
      </c>
      <c r="F368" s="4">
        <f>ROUND(Source!P365,O368)</f>
        <v>1406855</v>
      </c>
      <c r="G368" s="4" t="s">
        <v>74</v>
      </c>
      <c r="H368" s="4" t="s">
        <v>75</v>
      </c>
      <c r="I368" s="4"/>
      <c r="J368" s="4"/>
      <c r="K368" s="4">
        <v>202</v>
      </c>
      <c r="L368" s="4">
        <v>2</v>
      </c>
      <c r="M368" s="4">
        <v>3</v>
      </c>
      <c r="N368" s="4" t="s">
        <v>3</v>
      </c>
      <c r="O368" s="4">
        <v>0</v>
      </c>
      <c r="P368" s="4"/>
    </row>
    <row r="369" spans="1:16" x14ac:dyDescent="0.2">
      <c r="A369" s="4">
        <v>50</v>
      </c>
      <c r="B369" s="4">
        <v>0</v>
      </c>
      <c r="C369" s="4">
        <v>0</v>
      </c>
      <c r="D369" s="4">
        <v>1</v>
      </c>
      <c r="E369" s="4">
        <v>222</v>
      </c>
      <c r="F369" s="4">
        <f>ROUND(Source!AO365,O369)</f>
        <v>0</v>
      </c>
      <c r="G369" s="4" t="s">
        <v>76</v>
      </c>
      <c r="H369" s="4" t="s">
        <v>77</v>
      </c>
      <c r="I369" s="4"/>
      <c r="J369" s="4"/>
      <c r="K369" s="4">
        <v>222</v>
      </c>
      <c r="L369" s="4">
        <v>3</v>
      </c>
      <c r="M369" s="4">
        <v>3</v>
      </c>
      <c r="N369" s="4" t="s">
        <v>3</v>
      </c>
      <c r="O369" s="4">
        <v>0</v>
      </c>
      <c r="P369" s="4"/>
    </row>
    <row r="370" spans="1:16" x14ac:dyDescent="0.2">
      <c r="A370" s="4">
        <v>50</v>
      </c>
      <c r="B370" s="4">
        <v>0</v>
      </c>
      <c r="C370" s="4">
        <v>0</v>
      </c>
      <c r="D370" s="4">
        <v>1</v>
      </c>
      <c r="E370" s="4">
        <v>216</v>
      </c>
      <c r="F370" s="4">
        <f>ROUND(Source!AP365,O370)</f>
        <v>1406855</v>
      </c>
      <c r="G370" s="4" t="s">
        <v>78</v>
      </c>
      <c r="H370" s="4" t="s">
        <v>79</v>
      </c>
      <c r="I370" s="4"/>
      <c r="J370" s="4"/>
      <c r="K370" s="4">
        <v>216</v>
      </c>
      <c r="L370" s="4">
        <v>4</v>
      </c>
      <c r="M370" s="4">
        <v>3</v>
      </c>
      <c r="N370" s="4" t="s">
        <v>3</v>
      </c>
      <c r="O370" s="4">
        <v>0</v>
      </c>
      <c r="P370" s="4"/>
    </row>
    <row r="371" spans="1:16" x14ac:dyDescent="0.2">
      <c r="A371" s="4">
        <v>50</v>
      </c>
      <c r="B371" s="4">
        <v>0</v>
      </c>
      <c r="C371" s="4">
        <v>0</v>
      </c>
      <c r="D371" s="4">
        <v>1</v>
      </c>
      <c r="E371" s="4">
        <v>223</v>
      </c>
      <c r="F371" s="4">
        <f>ROUND(Source!AQ365,O371)</f>
        <v>0</v>
      </c>
      <c r="G371" s="4" t="s">
        <v>80</v>
      </c>
      <c r="H371" s="4" t="s">
        <v>81</v>
      </c>
      <c r="I371" s="4"/>
      <c r="J371" s="4"/>
      <c r="K371" s="4">
        <v>223</v>
      </c>
      <c r="L371" s="4">
        <v>5</v>
      </c>
      <c r="M371" s="4">
        <v>3</v>
      </c>
      <c r="N371" s="4" t="s">
        <v>3</v>
      </c>
      <c r="O371" s="4">
        <v>0</v>
      </c>
      <c r="P371" s="4"/>
    </row>
    <row r="372" spans="1:16" x14ac:dyDescent="0.2">
      <c r="A372" s="4">
        <v>50</v>
      </c>
      <c r="B372" s="4">
        <v>0</v>
      </c>
      <c r="C372" s="4">
        <v>0</v>
      </c>
      <c r="D372" s="4">
        <v>1</v>
      </c>
      <c r="E372" s="4">
        <v>203</v>
      </c>
      <c r="F372" s="4">
        <f>ROUND(Source!Q365,O372)</f>
        <v>0</v>
      </c>
      <c r="G372" s="4" t="s">
        <v>82</v>
      </c>
      <c r="H372" s="4" t="s">
        <v>83</v>
      </c>
      <c r="I372" s="4"/>
      <c r="J372" s="4"/>
      <c r="K372" s="4">
        <v>203</v>
      </c>
      <c r="L372" s="4">
        <v>6</v>
      </c>
      <c r="M372" s="4">
        <v>3</v>
      </c>
      <c r="N372" s="4" t="s">
        <v>3</v>
      </c>
      <c r="O372" s="4">
        <v>0</v>
      </c>
      <c r="P372" s="4"/>
    </row>
    <row r="373" spans="1:16" x14ac:dyDescent="0.2">
      <c r="A373" s="4">
        <v>50</v>
      </c>
      <c r="B373" s="4">
        <v>0</v>
      </c>
      <c r="C373" s="4">
        <v>0</v>
      </c>
      <c r="D373" s="4">
        <v>1</v>
      </c>
      <c r="E373" s="4">
        <v>204</v>
      </c>
      <c r="F373" s="4">
        <f>ROUND(Source!R365,O373)</f>
        <v>0</v>
      </c>
      <c r="G373" s="4" t="s">
        <v>84</v>
      </c>
      <c r="H373" s="4" t="s">
        <v>85</v>
      </c>
      <c r="I373" s="4"/>
      <c r="J373" s="4"/>
      <c r="K373" s="4">
        <v>204</v>
      </c>
      <c r="L373" s="4">
        <v>7</v>
      </c>
      <c r="M373" s="4">
        <v>3</v>
      </c>
      <c r="N373" s="4" t="s">
        <v>3</v>
      </c>
      <c r="O373" s="4">
        <v>0</v>
      </c>
      <c r="P373" s="4"/>
    </row>
    <row r="374" spans="1:16" x14ac:dyDescent="0.2">
      <c r="A374" s="4">
        <v>50</v>
      </c>
      <c r="B374" s="4">
        <v>0</v>
      </c>
      <c r="C374" s="4">
        <v>0</v>
      </c>
      <c r="D374" s="4">
        <v>1</v>
      </c>
      <c r="E374" s="4">
        <v>205</v>
      </c>
      <c r="F374" s="4">
        <f>ROUND(Source!S365,O374)</f>
        <v>0</v>
      </c>
      <c r="G374" s="4" t="s">
        <v>86</v>
      </c>
      <c r="H374" s="4" t="s">
        <v>87</v>
      </c>
      <c r="I374" s="4"/>
      <c r="J374" s="4"/>
      <c r="K374" s="4">
        <v>205</v>
      </c>
      <c r="L374" s="4">
        <v>8</v>
      </c>
      <c r="M374" s="4">
        <v>3</v>
      </c>
      <c r="N374" s="4" t="s">
        <v>3</v>
      </c>
      <c r="O374" s="4">
        <v>0</v>
      </c>
      <c r="P374" s="4"/>
    </row>
    <row r="375" spans="1:16" x14ac:dyDescent="0.2">
      <c r="A375" s="4">
        <v>50</v>
      </c>
      <c r="B375" s="4">
        <v>0</v>
      </c>
      <c r="C375" s="4">
        <v>0</v>
      </c>
      <c r="D375" s="4">
        <v>1</v>
      </c>
      <c r="E375" s="4">
        <v>214</v>
      </c>
      <c r="F375" s="4">
        <f>ROUND(Source!AS365,O375)</f>
        <v>0</v>
      </c>
      <c r="G375" s="4" t="s">
        <v>88</v>
      </c>
      <c r="H375" s="4" t="s">
        <v>89</v>
      </c>
      <c r="I375" s="4"/>
      <c r="J375" s="4"/>
      <c r="K375" s="4">
        <v>214</v>
      </c>
      <c r="L375" s="4">
        <v>9</v>
      </c>
      <c r="M375" s="4">
        <v>3</v>
      </c>
      <c r="N375" s="4" t="s">
        <v>3</v>
      </c>
      <c r="O375" s="4">
        <v>0</v>
      </c>
      <c r="P375" s="4"/>
    </row>
    <row r="376" spans="1:16" x14ac:dyDescent="0.2">
      <c r="A376" s="4">
        <v>50</v>
      </c>
      <c r="B376" s="4">
        <v>0</v>
      </c>
      <c r="C376" s="4">
        <v>0</v>
      </c>
      <c r="D376" s="4">
        <v>1</v>
      </c>
      <c r="E376" s="4">
        <v>215</v>
      </c>
      <c r="F376" s="4">
        <f>ROUND(Source!AT365,O376)</f>
        <v>0</v>
      </c>
      <c r="G376" s="4" t="s">
        <v>90</v>
      </c>
      <c r="H376" s="4" t="s">
        <v>91</v>
      </c>
      <c r="I376" s="4"/>
      <c r="J376" s="4"/>
      <c r="K376" s="4">
        <v>215</v>
      </c>
      <c r="L376" s="4">
        <v>10</v>
      </c>
      <c r="M376" s="4">
        <v>3</v>
      </c>
      <c r="N376" s="4" t="s">
        <v>3</v>
      </c>
      <c r="O376" s="4">
        <v>0</v>
      </c>
      <c r="P376" s="4"/>
    </row>
    <row r="377" spans="1:16" x14ac:dyDescent="0.2">
      <c r="A377" s="4">
        <v>50</v>
      </c>
      <c r="B377" s="4">
        <v>0</v>
      </c>
      <c r="C377" s="4">
        <v>0</v>
      </c>
      <c r="D377" s="4">
        <v>1</v>
      </c>
      <c r="E377" s="4">
        <v>217</v>
      </c>
      <c r="F377" s="4">
        <f>ROUND(Source!AU365,O377)</f>
        <v>0</v>
      </c>
      <c r="G377" s="4" t="s">
        <v>92</v>
      </c>
      <c r="H377" s="4" t="s">
        <v>93</v>
      </c>
      <c r="I377" s="4"/>
      <c r="J377" s="4"/>
      <c r="K377" s="4">
        <v>217</v>
      </c>
      <c r="L377" s="4">
        <v>11</v>
      </c>
      <c r="M377" s="4">
        <v>3</v>
      </c>
      <c r="N377" s="4" t="s">
        <v>3</v>
      </c>
      <c r="O377" s="4">
        <v>0</v>
      </c>
      <c r="P377" s="4"/>
    </row>
    <row r="378" spans="1:16" x14ac:dyDescent="0.2">
      <c r="A378" s="4">
        <v>50</v>
      </c>
      <c r="B378" s="4">
        <v>0</v>
      </c>
      <c r="C378" s="4">
        <v>0</v>
      </c>
      <c r="D378" s="4">
        <v>1</v>
      </c>
      <c r="E378" s="4">
        <v>206</v>
      </c>
      <c r="F378" s="4">
        <f>ROUND(Source!T365,O378)</f>
        <v>0</v>
      </c>
      <c r="G378" s="4" t="s">
        <v>94</v>
      </c>
      <c r="H378" s="4" t="s">
        <v>95</v>
      </c>
      <c r="I378" s="4"/>
      <c r="J378" s="4"/>
      <c r="K378" s="4">
        <v>206</v>
      </c>
      <c r="L378" s="4">
        <v>12</v>
      </c>
      <c r="M378" s="4">
        <v>3</v>
      </c>
      <c r="N378" s="4" t="s">
        <v>3</v>
      </c>
      <c r="O378" s="4">
        <v>0</v>
      </c>
      <c r="P378" s="4"/>
    </row>
    <row r="379" spans="1:16" x14ac:dyDescent="0.2">
      <c r="A379" s="4">
        <v>50</v>
      </c>
      <c r="B379" s="4">
        <v>0</v>
      </c>
      <c r="C379" s="4">
        <v>0</v>
      </c>
      <c r="D379" s="4">
        <v>1</v>
      </c>
      <c r="E379" s="4">
        <v>207</v>
      </c>
      <c r="F379" s="4">
        <f>Source!U365</f>
        <v>0</v>
      </c>
      <c r="G379" s="4" t="s">
        <v>96</v>
      </c>
      <c r="H379" s="4" t="s">
        <v>97</v>
      </c>
      <c r="I379" s="4"/>
      <c r="J379" s="4"/>
      <c r="K379" s="4">
        <v>207</v>
      </c>
      <c r="L379" s="4">
        <v>13</v>
      </c>
      <c r="M379" s="4">
        <v>3</v>
      </c>
      <c r="N379" s="4" t="s">
        <v>3</v>
      </c>
      <c r="O379" s="4">
        <v>-1</v>
      </c>
      <c r="P379" s="4"/>
    </row>
    <row r="380" spans="1:16" x14ac:dyDescent="0.2">
      <c r="A380" s="4">
        <v>50</v>
      </c>
      <c r="B380" s="4">
        <v>0</v>
      </c>
      <c r="C380" s="4">
        <v>0</v>
      </c>
      <c r="D380" s="4">
        <v>1</v>
      </c>
      <c r="E380" s="4">
        <v>208</v>
      </c>
      <c r="F380" s="4">
        <f>Source!V365</f>
        <v>0</v>
      </c>
      <c r="G380" s="4" t="s">
        <v>98</v>
      </c>
      <c r="H380" s="4" t="s">
        <v>99</v>
      </c>
      <c r="I380" s="4"/>
      <c r="J380" s="4"/>
      <c r="K380" s="4">
        <v>208</v>
      </c>
      <c r="L380" s="4">
        <v>14</v>
      </c>
      <c r="M380" s="4">
        <v>3</v>
      </c>
      <c r="N380" s="4" t="s">
        <v>3</v>
      </c>
      <c r="O380" s="4">
        <v>-1</v>
      </c>
      <c r="P380" s="4"/>
    </row>
    <row r="381" spans="1:16" x14ac:dyDescent="0.2">
      <c r="A381" s="4">
        <v>50</v>
      </c>
      <c r="B381" s="4">
        <v>0</v>
      </c>
      <c r="C381" s="4">
        <v>0</v>
      </c>
      <c r="D381" s="4">
        <v>1</v>
      </c>
      <c r="E381" s="4">
        <v>209</v>
      </c>
      <c r="F381" s="4">
        <f>ROUND(Source!W365,O381)</f>
        <v>0</v>
      </c>
      <c r="G381" s="4" t="s">
        <v>100</v>
      </c>
      <c r="H381" s="4" t="s">
        <v>101</v>
      </c>
      <c r="I381" s="4"/>
      <c r="J381" s="4"/>
      <c r="K381" s="4">
        <v>209</v>
      </c>
      <c r="L381" s="4">
        <v>15</v>
      </c>
      <c r="M381" s="4">
        <v>3</v>
      </c>
      <c r="N381" s="4" t="s">
        <v>3</v>
      </c>
      <c r="O381" s="4">
        <v>0</v>
      </c>
      <c r="P381" s="4"/>
    </row>
    <row r="382" spans="1:16" x14ac:dyDescent="0.2">
      <c r="A382" s="4">
        <v>50</v>
      </c>
      <c r="B382" s="4">
        <v>0</v>
      </c>
      <c r="C382" s="4">
        <v>0</v>
      </c>
      <c r="D382" s="4">
        <v>1</v>
      </c>
      <c r="E382" s="4">
        <v>210</v>
      </c>
      <c r="F382" s="4">
        <f>ROUND(Source!X365,O382)</f>
        <v>0</v>
      </c>
      <c r="G382" s="4" t="s">
        <v>102</v>
      </c>
      <c r="H382" s="4" t="s">
        <v>103</v>
      </c>
      <c r="I382" s="4"/>
      <c r="J382" s="4"/>
      <c r="K382" s="4">
        <v>210</v>
      </c>
      <c r="L382" s="4">
        <v>16</v>
      </c>
      <c r="M382" s="4">
        <v>3</v>
      </c>
      <c r="N382" s="4" t="s">
        <v>3</v>
      </c>
      <c r="O382" s="4">
        <v>0</v>
      </c>
      <c r="P382" s="4"/>
    </row>
    <row r="383" spans="1:16" x14ac:dyDescent="0.2">
      <c r="A383" s="4">
        <v>50</v>
      </c>
      <c r="B383" s="4">
        <v>0</v>
      </c>
      <c r="C383" s="4">
        <v>0</v>
      </c>
      <c r="D383" s="4">
        <v>1</v>
      </c>
      <c r="E383" s="4">
        <v>211</v>
      </c>
      <c r="F383" s="4">
        <f>ROUND(Source!Y365,O383)</f>
        <v>0</v>
      </c>
      <c r="G383" s="4" t="s">
        <v>104</v>
      </c>
      <c r="H383" s="4" t="s">
        <v>105</v>
      </c>
      <c r="I383" s="4"/>
      <c r="J383" s="4"/>
      <c r="K383" s="4">
        <v>211</v>
      </c>
      <c r="L383" s="4">
        <v>17</v>
      </c>
      <c r="M383" s="4">
        <v>3</v>
      </c>
      <c r="N383" s="4" t="s">
        <v>3</v>
      </c>
      <c r="O383" s="4">
        <v>0</v>
      </c>
      <c r="P383" s="4"/>
    </row>
    <row r="384" spans="1:16" x14ac:dyDescent="0.2">
      <c r="A384" s="4">
        <v>50</v>
      </c>
      <c r="B384" s="4">
        <v>0</v>
      </c>
      <c r="C384" s="4">
        <v>0</v>
      </c>
      <c r="D384" s="4">
        <v>1</v>
      </c>
      <c r="E384" s="4">
        <v>224</v>
      </c>
      <c r="F384" s="4">
        <f>ROUND(Source!AR365,O384)</f>
        <v>1406855</v>
      </c>
      <c r="G384" s="4" t="s">
        <v>106</v>
      </c>
      <c r="H384" s="4" t="s">
        <v>107</v>
      </c>
      <c r="I384" s="4"/>
      <c r="J384" s="4"/>
      <c r="K384" s="4">
        <v>224</v>
      </c>
      <c r="L384" s="4">
        <v>18</v>
      </c>
      <c r="M384" s="4">
        <v>3</v>
      </c>
      <c r="N384" s="4" t="s">
        <v>3</v>
      </c>
      <c r="O384" s="4">
        <v>0</v>
      </c>
      <c r="P384" s="4"/>
    </row>
    <row r="386" spans="1:200" x14ac:dyDescent="0.2">
      <c r="A386" s="1">
        <v>5</v>
      </c>
      <c r="B386" s="1">
        <v>1</v>
      </c>
      <c r="C386" s="1"/>
      <c r="D386" s="1">
        <f>ROW(A445)</f>
        <v>445</v>
      </c>
      <c r="E386" s="1"/>
      <c r="F386" s="1" t="s">
        <v>30</v>
      </c>
      <c r="G386" s="1" t="s">
        <v>477</v>
      </c>
      <c r="H386" s="1" t="s">
        <v>3</v>
      </c>
      <c r="I386" s="1">
        <v>0</v>
      </c>
      <c r="J386" s="1"/>
      <c r="K386" s="1"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 t="s">
        <v>3</v>
      </c>
      <c r="V386" s="1">
        <v>0</v>
      </c>
      <c r="W386" s="1"/>
      <c r="X386" s="1"/>
      <c r="Y386" s="1"/>
      <c r="Z386" s="1"/>
      <c r="AA386" s="1"/>
      <c r="AB386" s="1" t="s">
        <v>3</v>
      </c>
      <c r="AC386" s="1" t="s">
        <v>3</v>
      </c>
      <c r="AD386" s="1" t="s">
        <v>3</v>
      </c>
      <c r="AE386" s="1" t="s">
        <v>3</v>
      </c>
      <c r="AF386" s="1" t="s">
        <v>3</v>
      </c>
      <c r="AG386" s="1" t="s">
        <v>3</v>
      </c>
      <c r="AH386" s="1"/>
      <c r="AI386" s="1"/>
      <c r="AJ386" s="1"/>
      <c r="AK386" s="1"/>
      <c r="AL386" s="1"/>
      <c r="AM386" s="1"/>
      <c r="AN386" s="1"/>
      <c r="AO386" s="1"/>
      <c r="AP386" s="1" t="s">
        <v>3</v>
      </c>
      <c r="AQ386" s="1" t="s">
        <v>3</v>
      </c>
      <c r="AR386" s="1" t="s">
        <v>3</v>
      </c>
      <c r="AS386" s="1"/>
      <c r="AT386" s="1"/>
      <c r="AU386" s="1"/>
      <c r="AV386" s="1"/>
      <c r="AW386" s="1"/>
      <c r="AX386" s="1"/>
      <c r="AY386" s="1"/>
      <c r="AZ386" s="1" t="s">
        <v>3</v>
      </c>
      <c r="BA386" s="1"/>
      <c r="BB386" s="1" t="s">
        <v>3</v>
      </c>
      <c r="BC386" s="1" t="s">
        <v>3</v>
      </c>
      <c r="BD386" s="1" t="s">
        <v>3</v>
      </c>
      <c r="BE386" s="1" t="s">
        <v>3</v>
      </c>
      <c r="BF386" s="1" t="s">
        <v>3</v>
      </c>
      <c r="BG386" s="1" t="s">
        <v>3</v>
      </c>
      <c r="BH386" s="1" t="s">
        <v>3</v>
      </c>
      <c r="BI386" s="1" t="s">
        <v>3</v>
      </c>
      <c r="BJ386" s="1" t="s">
        <v>3</v>
      </c>
      <c r="BK386" s="1" t="s">
        <v>3</v>
      </c>
      <c r="BL386" s="1" t="s">
        <v>3</v>
      </c>
      <c r="BM386" s="1" t="s">
        <v>3</v>
      </c>
      <c r="BN386" s="1" t="s">
        <v>3</v>
      </c>
      <c r="BO386" s="1" t="s">
        <v>3</v>
      </c>
      <c r="BP386" s="1" t="s">
        <v>3</v>
      </c>
      <c r="BQ386" s="1"/>
      <c r="BR386" s="1"/>
      <c r="BS386" s="1"/>
      <c r="BT386" s="1"/>
      <c r="BU386" s="1"/>
      <c r="BV386" s="1"/>
      <c r="BW386" s="1"/>
      <c r="BX386" s="1">
        <v>0</v>
      </c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>
        <v>0</v>
      </c>
    </row>
    <row r="388" spans="1:200" x14ac:dyDescent="0.2">
      <c r="A388" s="2">
        <v>52</v>
      </c>
      <c r="B388" s="2">
        <f t="shared" ref="B388:G388" si="330">B445</f>
        <v>1</v>
      </c>
      <c r="C388" s="2">
        <f t="shared" si="330"/>
        <v>5</v>
      </c>
      <c r="D388" s="2">
        <f t="shared" si="330"/>
        <v>386</v>
      </c>
      <c r="E388" s="2">
        <f t="shared" si="330"/>
        <v>0</v>
      </c>
      <c r="F388" s="2" t="str">
        <f t="shared" si="330"/>
        <v>Новый подраздел</v>
      </c>
      <c r="G388" s="2" t="str">
        <f t="shared" si="330"/>
        <v>Компьютерное и коммутационное оборудование</v>
      </c>
      <c r="H388" s="2"/>
      <c r="I388" s="2"/>
      <c r="J388" s="2"/>
      <c r="K388" s="2"/>
      <c r="L388" s="2"/>
      <c r="M388" s="2"/>
      <c r="N388" s="2"/>
      <c r="O388" s="2">
        <f t="shared" ref="O388:AT388" si="331">O445</f>
        <v>3678432</v>
      </c>
      <c r="P388" s="2">
        <f t="shared" si="331"/>
        <v>3678432</v>
      </c>
      <c r="Q388" s="2">
        <f t="shared" si="331"/>
        <v>0</v>
      </c>
      <c r="R388" s="2">
        <f t="shared" si="331"/>
        <v>0</v>
      </c>
      <c r="S388" s="2">
        <f t="shared" si="331"/>
        <v>0</v>
      </c>
      <c r="T388" s="2">
        <f t="shared" si="331"/>
        <v>0</v>
      </c>
      <c r="U388" s="2">
        <f t="shared" si="331"/>
        <v>0</v>
      </c>
      <c r="V388" s="2">
        <f t="shared" si="331"/>
        <v>0</v>
      </c>
      <c r="W388" s="2">
        <f t="shared" si="331"/>
        <v>0</v>
      </c>
      <c r="X388" s="2">
        <f t="shared" si="331"/>
        <v>0</v>
      </c>
      <c r="Y388" s="2">
        <f t="shared" si="331"/>
        <v>0</v>
      </c>
      <c r="Z388" s="2">
        <f t="shared" si="331"/>
        <v>0</v>
      </c>
      <c r="AA388" s="2">
        <f t="shared" si="331"/>
        <v>0</v>
      </c>
      <c r="AB388" s="2">
        <f t="shared" si="331"/>
        <v>3678432</v>
      </c>
      <c r="AC388" s="2">
        <f t="shared" si="331"/>
        <v>3678432</v>
      </c>
      <c r="AD388" s="2">
        <f t="shared" si="331"/>
        <v>0</v>
      </c>
      <c r="AE388" s="2">
        <f t="shared" si="331"/>
        <v>0</v>
      </c>
      <c r="AF388" s="2">
        <f t="shared" si="331"/>
        <v>0</v>
      </c>
      <c r="AG388" s="2">
        <f t="shared" si="331"/>
        <v>0</v>
      </c>
      <c r="AH388" s="2">
        <f t="shared" si="331"/>
        <v>0</v>
      </c>
      <c r="AI388" s="2">
        <f t="shared" si="331"/>
        <v>0</v>
      </c>
      <c r="AJ388" s="2">
        <f t="shared" si="331"/>
        <v>0</v>
      </c>
      <c r="AK388" s="2">
        <f t="shared" si="331"/>
        <v>0</v>
      </c>
      <c r="AL388" s="2">
        <f t="shared" si="331"/>
        <v>0</v>
      </c>
      <c r="AM388" s="2">
        <f t="shared" si="331"/>
        <v>0</v>
      </c>
      <c r="AN388" s="2">
        <f t="shared" si="331"/>
        <v>0</v>
      </c>
      <c r="AO388" s="2">
        <f t="shared" si="331"/>
        <v>0</v>
      </c>
      <c r="AP388" s="2">
        <f t="shared" si="331"/>
        <v>3678432</v>
      </c>
      <c r="AQ388" s="2">
        <f t="shared" si="331"/>
        <v>0</v>
      </c>
      <c r="AR388" s="2">
        <f t="shared" si="331"/>
        <v>3678432</v>
      </c>
      <c r="AS388" s="2">
        <f t="shared" si="331"/>
        <v>0</v>
      </c>
      <c r="AT388" s="2">
        <f t="shared" si="331"/>
        <v>0</v>
      </c>
      <c r="AU388" s="2">
        <f t="shared" ref="AU388:BZ388" si="332">AU445</f>
        <v>0</v>
      </c>
      <c r="AV388" s="2">
        <f t="shared" si="332"/>
        <v>0</v>
      </c>
      <c r="AW388" s="2">
        <f t="shared" si="332"/>
        <v>0</v>
      </c>
      <c r="AX388" s="2">
        <f t="shared" si="332"/>
        <v>0</v>
      </c>
      <c r="AY388" s="2">
        <f t="shared" si="332"/>
        <v>0</v>
      </c>
      <c r="AZ388" s="2">
        <f t="shared" si="332"/>
        <v>0</v>
      </c>
      <c r="BA388" s="2">
        <f t="shared" si="332"/>
        <v>0</v>
      </c>
      <c r="BB388" s="2">
        <f t="shared" si="332"/>
        <v>0</v>
      </c>
      <c r="BC388" s="2">
        <f t="shared" si="332"/>
        <v>3678432</v>
      </c>
      <c r="BD388" s="2">
        <f t="shared" si="332"/>
        <v>0</v>
      </c>
      <c r="BE388" s="2">
        <f t="shared" si="332"/>
        <v>3678432</v>
      </c>
      <c r="BF388" s="2">
        <f t="shared" si="332"/>
        <v>0</v>
      </c>
      <c r="BG388" s="2">
        <f t="shared" si="332"/>
        <v>0</v>
      </c>
      <c r="BH388" s="2">
        <f t="shared" si="332"/>
        <v>0</v>
      </c>
      <c r="BI388" s="2">
        <f t="shared" si="332"/>
        <v>0</v>
      </c>
      <c r="BJ388" s="2">
        <f t="shared" si="332"/>
        <v>0</v>
      </c>
      <c r="BK388" s="2">
        <f t="shared" si="332"/>
        <v>0</v>
      </c>
      <c r="BL388" s="2">
        <f t="shared" si="332"/>
        <v>0</v>
      </c>
      <c r="BM388" s="2">
        <f t="shared" si="332"/>
        <v>0</v>
      </c>
      <c r="BN388" s="2">
        <f t="shared" si="332"/>
        <v>0</v>
      </c>
      <c r="BO388" s="3">
        <f t="shared" si="332"/>
        <v>0</v>
      </c>
      <c r="BP388" s="3">
        <f t="shared" si="332"/>
        <v>0</v>
      </c>
      <c r="BQ388" s="3">
        <f t="shared" si="332"/>
        <v>0</v>
      </c>
      <c r="BR388" s="3">
        <f t="shared" si="332"/>
        <v>0</v>
      </c>
      <c r="BS388" s="3">
        <f t="shared" si="332"/>
        <v>0</v>
      </c>
      <c r="BT388" s="3">
        <f t="shared" si="332"/>
        <v>0</v>
      </c>
      <c r="BU388" s="3">
        <f t="shared" si="332"/>
        <v>0</v>
      </c>
      <c r="BV388" s="3">
        <f t="shared" si="332"/>
        <v>0</v>
      </c>
      <c r="BW388" s="3">
        <f t="shared" si="332"/>
        <v>0</v>
      </c>
      <c r="BX388" s="3">
        <f t="shared" si="332"/>
        <v>0</v>
      </c>
      <c r="BY388" s="3">
        <f t="shared" si="332"/>
        <v>0</v>
      </c>
      <c r="BZ388" s="3">
        <f t="shared" si="332"/>
        <v>0</v>
      </c>
      <c r="CA388" s="3">
        <f t="shared" ref="CA388:DF388" si="333">CA445</f>
        <v>0</v>
      </c>
      <c r="CB388" s="3">
        <f t="shared" si="333"/>
        <v>0</v>
      </c>
      <c r="CC388" s="3">
        <f t="shared" si="333"/>
        <v>0</v>
      </c>
      <c r="CD388" s="3">
        <f t="shared" si="333"/>
        <v>0</v>
      </c>
      <c r="CE388" s="3">
        <f t="shared" si="333"/>
        <v>0</v>
      </c>
      <c r="CF388" s="3">
        <f t="shared" si="333"/>
        <v>0</v>
      </c>
      <c r="CG388" s="3">
        <f t="shared" si="333"/>
        <v>0</v>
      </c>
      <c r="CH388" s="3">
        <f t="shared" si="333"/>
        <v>0</v>
      </c>
      <c r="CI388" s="3">
        <f t="shared" si="333"/>
        <v>0</v>
      </c>
      <c r="CJ388" s="3">
        <f t="shared" si="333"/>
        <v>0</v>
      </c>
      <c r="CK388" s="3">
        <f t="shared" si="333"/>
        <v>0</v>
      </c>
      <c r="CL388" s="3">
        <f t="shared" si="333"/>
        <v>0</v>
      </c>
      <c r="CM388" s="3">
        <f t="shared" si="333"/>
        <v>0</v>
      </c>
      <c r="CN388" s="3">
        <f t="shared" si="333"/>
        <v>0</v>
      </c>
      <c r="CO388" s="3">
        <f t="shared" si="333"/>
        <v>0</v>
      </c>
      <c r="CP388" s="3">
        <f t="shared" si="333"/>
        <v>0</v>
      </c>
      <c r="CQ388" s="3">
        <f t="shared" si="333"/>
        <v>0</v>
      </c>
      <c r="CR388" s="3">
        <f t="shared" si="333"/>
        <v>0</v>
      </c>
      <c r="CS388" s="3">
        <f t="shared" si="333"/>
        <v>0</v>
      </c>
      <c r="CT388" s="3">
        <f t="shared" si="333"/>
        <v>0</v>
      </c>
      <c r="CU388" s="3">
        <f t="shared" si="333"/>
        <v>0</v>
      </c>
      <c r="CV388" s="3">
        <f t="shared" si="333"/>
        <v>0</v>
      </c>
      <c r="CW388" s="3">
        <f t="shared" si="333"/>
        <v>0</v>
      </c>
      <c r="CX388" s="3">
        <f t="shared" si="333"/>
        <v>0</v>
      </c>
      <c r="CY388" s="3">
        <f t="shared" si="333"/>
        <v>0</v>
      </c>
      <c r="CZ388" s="3">
        <f t="shared" si="333"/>
        <v>0</v>
      </c>
      <c r="DA388" s="3">
        <f t="shared" si="333"/>
        <v>0</v>
      </c>
      <c r="DB388" s="3">
        <f t="shared" si="333"/>
        <v>0</v>
      </c>
      <c r="DC388" s="3">
        <f t="shared" si="333"/>
        <v>0</v>
      </c>
      <c r="DD388" s="3">
        <f t="shared" si="333"/>
        <v>0</v>
      </c>
      <c r="DE388" s="3">
        <f t="shared" si="333"/>
        <v>0</v>
      </c>
      <c r="DF388" s="3">
        <f t="shared" si="333"/>
        <v>0</v>
      </c>
      <c r="DG388" s="3">
        <f t="shared" ref="DG388:DN388" si="334">DG445</f>
        <v>0</v>
      </c>
      <c r="DH388" s="3">
        <f t="shared" si="334"/>
        <v>0</v>
      </c>
      <c r="DI388" s="3">
        <f t="shared" si="334"/>
        <v>0</v>
      </c>
      <c r="DJ388" s="3">
        <f t="shared" si="334"/>
        <v>0</v>
      </c>
      <c r="DK388" s="3">
        <f t="shared" si="334"/>
        <v>0</v>
      </c>
      <c r="DL388" s="3">
        <f t="shared" si="334"/>
        <v>0</v>
      </c>
      <c r="DM388" s="3">
        <f t="shared" si="334"/>
        <v>0</v>
      </c>
      <c r="DN388" s="3">
        <f t="shared" si="334"/>
        <v>0</v>
      </c>
    </row>
    <row r="390" spans="1:200" x14ac:dyDescent="0.2">
      <c r="A390">
        <v>17</v>
      </c>
      <c r="B390">
        <v>1</v>
      </c>
      <c r="E390" t="s">
        <v>186</v>
      </c>
      <c r="F390" t="s">
        <v>110</v>
      </c>
      <c r="G390" t="s">
        <v>1715</v>
      </c>
      <c r="H390" t="s">
        <v>3</v>
      </c>
      <c r="I390">
        <v>1</v>
      </c>
      <c r="J390">
        <v>0</v>
      </c>
      <c r="O390">
        <f t="shared" ref="O390:O421" si="335">ROUND(CP390,0)</f>
        <v>61071</v>
      </c>
      <c r="P390">
        <f t="shared" ref="P390:P421" si="336">ROUND(CQ390*I390,0)</f>
        <v>61071</v>
      </c>
      <c r="Q390">
        <f t="shared" ref="Q390:Q421" si="337">ROUND(CR390*I390,0)</f>
        <v>0</v>
      </c>
      <c r="R390">
        <f t="shared" ref="R390:R421" si="338">ROUND(CS390*I390,0)</f>
        <v>0</v>
      </c>
      <c r="S390">
        <f t="shared" ref="S390:S421" si="339">ROUND(CT390*I390,0)</f>
        <v>0</v>
      </c>
      <c r="T390">
        <f t="shared" ref="T390:T421" si="340">ROUND(CU390*I390,0)</f>
        <v>0</v>
      </c>
      <c r="U390">
        <f t="shared" ref="U390:U421" si="341">CV390*I390</f>
        <v>0</v>
      </c>
      <c r="V390">
        <f t="shared" ref="V390:V421" si="342">CW390*I390</f>
        <v>0</v>
      </c>
      <c r="W390">
        <f t="shared" ref="W390:W421" si="343">ROUND(CX390*I390,0)</f>
        <v>0</v>
      </c>
      <c r="X390">
        <f t="shared" ref="X390:X421" si="344">ROUND(CY390,0)</f>
        <v>0</v>
      </c>
      <c r="Y390">
        <f t="shared" ref="Y390:Y421" si="345">ROUND(CZ390,0)</f>
        <v>0</v>
      </c>
      <c r="AA390">
        <v>23982063</v>
      </c>
      <c r="AB390">
        <f t="shared" ref="AB390:AB421" si="346">ROUND((AC390+AD390+AF390),0)</f>
        <v>61071</v>
      </c>
      <c r="AC390">
        <f t="shared" ref="AC390:AC406" si="347">ROUND(((ES390*1.042)),0)</f>
        <v>61071</v>
      </c>
      <c r="AD390">
        <f t="shared" ref="AD390:AD421" si="348">ROUND((ET390),0)</f>
        <v>0</v>
      </c>
      <c r="AE390">
        <f t="shared" ref="AE390:AE421" si="349">ROUND((EU390),0)</f>
        <v>0</v>
      </c>
      <c r="AF390">
        <f t="shared" ref="AF390:AF421" si="350">ROUND((EV390),0)</f>
        <v>0</v>
      </c>
      <c r="AG390">
        <f t="shared" ref="AG390:AG421" si="351">ROUND((AP390),0)</f>
        <v>0</v>
      </c>
      <c r="AH390">
        <f t="shared" ref="AH390:AH421" si="352">(EW390)</f>
        <v>0</v>
      </c>
      <c r="AI390">
        <f t="shared" ref="AI390:AI421" si="353">(EX390)</f>
        <v>0</v>
      </c>
      <c r="AJ390">
        <f t="shared" ref="AJ390:AJ421" si="354">ROUND((AS390),0)</f>
        <v>0</v>
      </c>
      <c r="AK390">
        <v>58609.22</v>
      </c>
      <c r="AL390">
        <v>58609.22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1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3</v>
      </c>
      <c r="BJ390" t="s">
        <v>3</v>
      </c>
      <c r="BM390">
        <v>600001</v>
      </c>
      <c r="BN390">
        <v>0</v>
      </c>
      <c r="BO390" t="s">
        <v>3</v>
      </c>
      <c r="BP390">
        <v>0</v>
      </c>
      <c r="BQ390">
        <v>5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F390">
        <v>0</v>
      </c>
      <c r="CG390">
        <v>0</v>
      </c>
      <c r="CM390">
        <v>0</v>
      </c>
      <c r="CN390" t="s">
        <v>34</v>
      </c>
      <c r="CO390">
        <v>0</v>
      </c>
      <c r="CP390">
        <f t="shared" ref="CP390:CP421" si="355">(P390+Q390+S390)</f>
        <v>61071</v>
      </c>
      <c r="CQ390">
        <f t="shared" ref="CQ390:CQ421" si="356">AC390*BC390</f>
        <v>61071</v>
      </c>
      <c r="CR390">
        <f t="shared" ref="CR390:CR421" si="357">AD390*BB390</f>
        <v>0</v>
      </c>
      <c r="CS390">
        <f t="shared" ref="CS390:CS421" si="358">AE390*BS390</f>
        <v>0</v>
      </c>
      <c r="CT390">
        <f t="shared" ref="CT390:CT421" si="359">AF390*BA390</f>
        <v>0</v>
      </c>
      <c r="CU390">
        <f t="shared" ref="CU390:CU421" si="360">AG390</f>
        <v>0</v>
      </c>
      <c r="CV390">
        <f t="shared" ref="CV390:CV421" si="361">AH390</f>
        <v>0</v>
      </c>
      <c r="CW390">
        <f t="shared" ref="CW390:CW421" si="362">AI390</f>
        <v>0</v>
      </c>
      <c r="CX390">
        <f t="shared" ref="CX390:CX421" si="363">AJ390</f>
        <v>0</v>
      </c>
      <c r="CY390">
        <f t="shared" ref="CY390:CY421" si="364">(((S390+R390)*AT390)/100)</f>
        <v>0</v>
      </c>
      <c r="CZ390">
        <f t="shared" ref="CZ390:CZ421" si="365">(((S390+R390)*AU390)/100)</f>
        <v>0</v>
      </c>
      <c r="DC390" t="s">
        <v>3</v>
      </c>
      <c r="DD390" t="s">
        <v>35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EE390">
        <v>20573217</v>
      </c>
      <c r="EF390">
        <v>5</v>
      </c>
      <c r="EG390" t="s">
        <v>36</v>
      </c>
      <c r="EH390">
        <v>0</v>
      </c>
      <c r="EI390" t="s">
        <v>3</v>
      </c>
      <c r="EJ390">
        <v>3</v>
      </c>
      <c r="EK390">
        <v>600001</v>
      </c>
      <c r="EL390" t="s">
        <v>37</v>
      </c>
      <c r="EM390" t="s">
        <v>38</v>
      </c>
      <c r="EO390" t="s">
        <v>3</v>
      </c>
      <c r="EQ390">
        <v>256</v>
      </c>
      <c r="ER390">
        <v>0</v>
      </c>
      <c r="ES390">
        <v>58609.22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Q390">
        <v>0</v>
      </c>
      <c r="FR390">
        <f t="shared" ref="FR390:FR421" si="366">ROUND(IF(AND(BH390=3,BI390=3),P390,0),0)</f>
        <v>61071</v>
      </c>
      <c r="FS390">
        <v>0</v>
      </c>
      <c r="FX390">
        <v>0</v>
      </c>
      <c r="FY390">
        <v>0</v>
      </c>
      <c r="GA390" t="s">
        <v>478</v>
      </c>
      <c r="GG390">
        <v>2</v>
      </c>
      <c r="GH390">
        <v>0</v>
      </c>
      <c r="GI390">
        <v>-2</v>
      </c>
      <c r="GJ390">
        <v>0</v>
      </c>
      <c r="GK390">
        <f>ROUND(R390*(R12)/100,0)</f>
        <v>0</v>
      </c>
      <c r="GL390">
        <f t="shared" ref="GL390:GL421" si="367">ROUND(IF(AND(BH390=3,BI390=3,FS390&lt;&gt;0),P390,0),0)</f>
        <v>0</v>
      </c>
      <c r="GM390">
        <f t="shared" ref="GM390:GM421" si="368">O390+X390+Y390</f>
        <v>61071</v>
      </c>
      <c r="GN390">
        <f t="shared" ref="GN390:GN421" si="369">ROUND(IF(OR(BI390=0,BI390=1),O390+X390+Y390,0),0)</f>
        <v>0</v>
      </c>
      <c r="GO390">
        <f t="shared" ref="GO390:GO421" si="370">ROUND(IF(BI390=2,O390+X390+Y390,0),0)</f>
        <v>0</v>
      </c>
      <c r="GP390">
        <f t="shared" ref="GP390:GP421" si="371">ROUND(IF(BI390=4,O390+X390+Y390,0),0)</f>
        <v>0</v>
      </c>
      <c r="GR390">
        <v>0</v>
      </c>
    </row>
    <row r="391" spans="1:200" x14ac:dyDescent="0.2">
      <c r="A391">
        <v>17</v>
      </c>
      <c r="B391">
        <v>1</v>
      </c>
      <c r="E391" t="s">
        <v>194</v>
      </c>
      <c r="F391" t="s">
        <v>110</v>
      </c>
      <c r="G391" t="s">
        <v>127</v>
      </c>
      <c r="H391" t="s">
        <v>3</v>
      </c>
      <c r="I391">
        <v>1</v>
      </c>
      <c r="J391">
        <v>0</v>
      </c>
      <c r="O391">
        <f t="shared" si="335"/>
        <v>3499</v>
      </c>
      <c r="P391">
        <f t="shared" si="336"/>
        <v>3499</v>
      </c>
      <c r="Q391">
        <f t="shared" si="337"/>
        <v>0</v>
      </c>
      <c r="R391">
        <f t="shared" si="338"/>
        <v>0</v>
      </c>
      <c r="S391">
        <f t="shared" si="339"/>
        <v>0</v>
      </c>
      <c r="T391">
        <f t="shared" si="340"/>
        <v>0</v>
      </c>
      <c r="U391">
        <f t="shared" si="341"/>
        <v>0</v>
      </c>
      <c r="V391">
        <f t="shared" si="342"/>
        <v>0</v>
      </c>
      <c r="W391">
        <f t="shared" si="343"/>
        <v>0</v>
      </c>
      <c r="X391">
        <f t="shared" si="344"/>
        <v>0</v>
      </c>
      <c r="Y391">
        <f t="shared" si="345"/>
        <v>0</v>
      </c>
      <c r="AA391">
        <v>23982063</v>
      </c>
      <c r="AB391">
        <f t="shared" si="346"/>
        <v>3499</v>
      </c>
      <c r="AC391">
        <f t="shared" si="347"/>
        <v>3499</v>
      </c>
      <c r="AD391">
        <f t="shared" si="348"/>
        <v>0</v>
      </c>
      <c r="AE391">
        <f t="shared" si="349"/>
        <v>0</v>
      </c>
      <c r="AF391">
        <f t="shared" si="350"/>
        <v>0</v>
      </c>
      <c r="AG391">
        <f t="shared" si="351"/>
        <v>0</v>
      </c>
      <c r="AH391">
        <f t="shared" si="352"/>
        <v>0</v>
      </c>
      <c r="AI391">
        <f t="shared" si="353"/>
        <v>0</v>
      </c>
      <c r="AJ391">
        <f t="shared" si="354"/>
        <v>0</v>
      </c>
      <c r="AK391">
        <v>3358.15</v>
      </c>
      <c r="AL391">
        <v>3358.15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3</v>
      </c>
      <c r="BJ391" t="s">
        <v>3</v>
      </c>
      <c r="BM391">
        <v>600001</v>
      </c>
      <c r="BN391">
        <v>0</v>
      </c>
      <c r="BO391" t="s">
        <v>3</v>
      </c>
      <c r="BP391">
        <v>0</v>
      </c>
      <c r="BQ391">
        <v>5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F391">
        <v>0</v>
      </c>
      <c r="CG391">
        <v>0</v>
      </c>
      <c r="CM391">
        <v>0</v>
      </c>
      <c r="CN391" t="s">
        <v>34</v>
      </c>
      <c r="CO391">
        <v>0</v>
      </c>
      <c r="CP391">
        <f t="shared" si="355"/>
        <v>3499</v>
      </c>
      <c r="CQ391">
        <f t="shared" si="356"/>
        <v>3499</v>
      </c>
      <c r="CR391">
        <f t="shared" si="357"/>
        <v>0</v>
      </c>
      <c r="CS391">
        <f t="shared" si="358"/>
        <v>0</v>
      </c>
      <c r="CT391">
        <f t="shared" si="359"/>
        <v>0</v>
      </c>
      <c r="CU391">
        <f t="shared" si="360"/>
        <v>0</v>
      </c>
      <c r="CV391">
        <f t="shared" si="361"/>
        <v>0</v>
      </c>
      <c r="CW391">
        <f t="shared" si="362"/>
        <v>0</v>
      </c>
      <c r="CX391">
        <f t="shared" si="363"/>
        <v>0</v>
      </c>
      <c r="CY391">
        <f t="shared" si="364"/>
        <v>0</v>
      </c>
      <c r="CZ391">
        <f t="shared" si="365"/>
        <v>0</v>
      </c>
      <c r="DC391" t="s">
        <v>3</v>
      </c>
      <c r="DD391" t="s">
        <v>35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EE391">
        <v>20573217</v>
      </c>
      <c r="EF391">
        <v>5</v>
      </c>
      <c r="EG391" t="s">
        <v>36</v>
      </c>
      <c r="EH391">
        <v>0</v>
      </c>
      <c r="EI391" t="s">
        <v>3</v>
      </c>
      <c r="EJ391">
        <v>3</v>
      </c>
      <c r="EK391">
        <v>600001</v>
      </c>
      <c r="EL391" t="s">
        <v>37</v>
      </c>
      <c r="EM391" t="s">
        <v>38</v>
      </c>
      <c r="EO391" t="s">
        <v>3</v>
      </c>
      <c r="EQ391">
        <v>256</v>
      </c>
      <c r="ER391">
        <v>0</v>
      </c>
      <c r="ES391">
        <v>3358.15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Q391">
        <v>0</v>
      </c>
      <c r="FR391">
        <f t="shared" si="366"/>
        <v>3499</v>
      </c>
      <c r="FS391">
        <v>0</v>
      </c>
      <c r="FX391">
        <v>0</v>
      </c>
      <c r="FY391">
        <v>0</v>
      </c>
      <c r="GA391" t="s">
        <v>118</v>
      </c>
      <c r="GG391">
        <v>2</v>
      </c>
      <c r="GH391">
        <v>0</v>
      </c>
      <c r="GI391">
        <v>-2</v>
      </c>
      <c r="GJ391">
        <v>0</v>
      </c>
      <c r="GK391">
        <f>ROUND(R391*(R12)/100,0)</f>
        <v>0</v>
      </c>
      <c r="GL391">
        <f t="shared" si="367"/>
        <v>0</v>
      </c>
      <c r="GM391">
        <f t="shared" si="368"/>
        <v>3499</v>
      </c>
      <c r="GN391">
        <f t="shared" si="369"/>
        <v>0</v>
      </c>
      <c r="GO391">
        <f t="shared" si="370"/>
        <v>0</v>
      </c>
      <c r="GP391">
        <f t="shared" si="371"/>
        <v>0</v>
      </c>
      <c r="GR391">
        <v>0</v>
      </c>
    </row>
    <row r="392" spans="1:200" x14ac:dyDescent="0.2">
      <c r="A392">
        <v>17</v>
      </c>
      <c r="B392">
        <v>1</v>
      </c>
      <c r="E392" t="s">
        <v>198</v>
      </c>
      <c r="F392" t="s">
        <v>110</v>
      </c>
      <c r="G392" t="s">
        <v>463</v>
      </c>
      <c r="H392" t="s">
        <v>3</v>
      </c>
      <c r="I392">
        <v>1</v>
      </c>
      <c r="J392">
        <v>0</v>
      </c>
      <c r="O392">
        <f t="shared" si="335"/>
        <v>99</v>
      </c>
      <c r="P392">
        <f t="shared" si="336"/>
        <v>99</v>
      </c>
      <c r="Q392">
        <f t="shared" si="337"/>
        <v>0</v>
      </c>
      <c r="R392">
        <f t="shared" si="338"/>
        <v>0</v>
      </c>
      <c r="S392">
        <f t="shared" si="339"/>
        <v>0</v>
      </c>
      <c r="T392">
        <f t="shared" si="340"/>
        <v>0</v>
      </c>
      <c r="U392">
        <f t="shared" si="341"/>
        <v>0</v>
      </c>
      <c r="V392">
        <f t="shared" si="342"/>
        <v>0</v>
      </c>
      <c r="W392">
        <f t="shared" si="343"/>
        <v>0</v>
      </c>
      <c r="X392">
        <f t="shared" si="344"/>
        <v>0</v>
      </c>
      <c r="Y392">
        <f t="shared" si="345"/>
        <v>0</v>
      </c>
      <c r="AA392">
        <v>23982063</v>
      </c>
      <c r="AB392">
        <f t="shared" si="346"/>
        <v>99</v>
      </c>
      <c r="AC392">
        <f t="shared" si="347"/>
        <v>99</v>
      </c>
      <c r="AD392">
        <f t="shared" si="348"/>
        <v>0</v>
      </c>
      <c r="AE392">
        <f t="shared" si="349"/>
        <v>0</v>
      </c>
      <c r="AF392">
        <f t="shared" si="350"/>
        <v>0</v>
      </c>
      <c r="AG392">
        <f t="shared" si="351"/>
        <v>0</v>
      </c>
      <c r="AH392">
        <f t="shared" si="352"/>
        <v>0</v>
      </c>
      <c r="AI392">
        <f t="shared" si="353"/>
        <v>0</v>
      </c>
      <c r="AJ392">
        <f t="shared" si="354"/>
        <v>0</v>
      </c>
      <c r="AK392">
        <v>95.04</v>
      </c>
      <c r="AL392">
        <v>95.04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1</v>
      </c>
      <c r="AZ392">
        <v>1</v>
      </c>
      <c r="BA392">
        <v>1</v>
      </c>
      <c r="BB392">
        <v>1</v>
      </c>
      <c r="BC392">
        <v>1</v>
      </c>
      <c r="BD392" t="s">
        <v>3</v>
      </c>
      <c r="BE392" t="s">
        <v>3</v>
      </c>
      <c r="BF392" t="s">
        <v>3</v>
      </c>
      <c r="BG392" t="s">
        <v>3</v>
      </c>
      <c r="BH392">
        <v>3</v>
      </c>
      <c r="BI392">
        <v>3</v>
      </c>
      <c r="BJ392" t="s">
        <v>3</v>
      </c>
      <c r="BM392">
        <v>600001</v>
      </c>
      <c r="BN392">
        <v>0</v>
      </c>
      <c r="BO392" t="s">
        <v>3</v>
      </c>
      <c r="BP392">
        <v>0</v>
      </c>
      <c r="BQ392">
        <v>5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0</v>
      </c>
      <c r="CA392">
        <v>0</v>
      </c>
      <c r="CF392">
        <v>0</v>
      </c>
      <c r="CG392">
        <v>0</v>
      </c>
      <c r="CM392">
        <v>0</v>
      </c>
      <c r="CN392" t="s">
        <v>34</v>
      </c>
      <c r="CO392">
        <v>0</v>
      </c>
      <c r="CP392">
        <f t="shared" si="355"/>
        <v>99</v>
      </c>
      <c r="CQ392">
        <f t="shared" si="356"/>
        <v>99</v>
      </c>
      <c r="CR392">
        <f t="shared" si="357"/>
        <v>0</v>
      </c>
      <c r="CS392">
        <f t="shared" si="358"/>
        <v>0</v>
      </c>
      <c r="CT392">
        <f t="shared" si="359"/>
        <v>0</v>
      </c>
      <c r="CU392">
        <f t="shared" si="360"/>
        <v>0</v>
      </c>
      <c r="CV392">
        <f t="shared" si="361"/>
        <v>0</v>
      </c>
      <c r="CW392">
        <f t="shared" si="362"/>
        <v>0</v>
      </c>
      <c r="CX392">
        <f t="shared" si="363"/>
        <v>0</v>
      </c>
      <c r="CY392">
        <f t="shared" si="364"/>
        <v>0</v>
      </c>
      <c r="CZ392">
        <f t="shared" si="365"/>
        <v>0</v>
      </c>
      <c r="DC392" t="s">
        <v>3</v>
      </c>
      <c r="DD392" t="s">
        <v>35</v>
      </c>
      <c r="DE392" t="s">
        <v>3</v>
      </c>
      <c r="DF392" t="s">
        <v>3</v>
      </c>
      <c r="DG392" t="s">
        <v>3</v>
      </c>
      <c r="DH392" t="s">
        <v>3</v>
      </c>
      <c r="DI392" t="s">
        <v>3</v>
      </c>
      <c r="DJ392" t="s">
        <v>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EE392">
        <v>20573217</v>
      </c>
      <c r="EF392">
        <v>5</v>
      </c>
      <c r="EG392" t="s">
        <v>36</v>
      </c>
      <c r="EH392">
        <v>0</v>
      </c>
      <c r="EI392" t="s">
        <v>3</v>
      </c>
      <c r="EJ392">
        <v>3</v>
      </c>
      <c r="EK392">
        <v>600001</v>
      </c>
      <c r="EL392" t="s">
        <v>37</v>
      </c>
      <c r="EM392" t="s">
        <v>38</v>
      </c>
      <c r="EO392" t="s">
        <v>3</v>
      </c>
      <c r="EQ392">
        <v>256</v>
      </c>
      <c r="ER392">
        <v>0</v>
      </c>
      <c r="ES392">
        <v>95.04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Q392">
        <v>0</v>
      </c>
      <c r="FR392">
        <f t="shared" si="366"/>
        <v>99</v>
      </c>
      <c r="FS392">
        <v>0</v>
      </c>
      <c r="FX392">
        <v>0</v>
      </c>
      <c r="FY392">
        <v>0</v>
      </c>
      <c r="GA392" t="s">
        <v>121</v>
      </c>
      <c r="GG392">
        <v>2</v>
      </c>
      <c r="GH392">
        <v>0</v>
      </c>
      <c r="GI392">
        <v>-2</v>
      </c>
      <c r="GJ392">
        <v>0</v>
      </c>
      <c r="GK392">
        <f>ROUND(R392*(R12)/100,0)</f>
        <v>0</v>
      </c>
      <c r="GL392">
        <f t="shared" si="367"/>
        <v>0</v>
      </c>
      <c r="GM392">
        <f t="shared" si="368"/>
        <v>99</v>
      </c>
      <c r="GN392">
        <f t="shared" si="369"/>
        <v>0</v>
      </c>
      <c r="GO392">
        <f t="shared" si="370"/>
        <v>0</v>
      </c>
      <c r="GP392">
        <f t="shared" si="371"/>
        <v>0</v>
      </c>
      <c r="GR392">
        <v>0</v>
      </c>
    </row>
    <row r="393" spans="1:200" x14ac:dyDescent="0.2">
      <c r="A393">
        <v>17</v>
      </c>
      <c r="B393">
        <v>1</v>
      </c>
      <c r="E393" t="s">
        <v>204</v>
      </c>
      <c r="F393" t="s">
        <v>110</v>
      </c>
      <c r="G393" t="s">
        <v>123</v>
      </c>
      <c r="H393" t="s">
        <v>3</v>
      </c>
      <c r="I393">
        <v>1</v>
      </c>
      <c r="J393">
        <v>0</v>
      </c>
      <c r="O393">
        <f t="shared" si="335"/>
        <v>583</v>
      </c>
      <c r="P393">
        <f t="shared" si="336"/>
        <v>583</v>
      </c>
      <c r="Q393">
        <f t="shared" si="337"/>
        <v>0</v>
      </c>
      <c r="R393">
        <f t="shared" si="338"/>
        <v>0</v>
      </c>
      <c r="S393">
        <f t="shared" si="339"/>
        <v>0</v>
      </c>
      <c r="T393">
        <f t="shared" si="340"/>
        <v>0</v>
      </c>
      <c r="U393">
        <f t="shared" si="341"/>
        <v>0</v>
      </c>
      <c r="V393">
        <f t="shared" si="342"/>
        <v>0</v>
      </c>
      <c r="W393">
        <f t="shared" si="343"/>
        <v>0</v>
      </c>
      <c r="X393">
        <f t="shared" si="344"/>
        <v>0</v>
      </c>
      <c r="Y393">
        <f t="shared" si="345"/>
        <v>0</v>
      </c>
      <c r="AA393">
        <v>23982063</v>
      </c>
      <c r="AB393">
        <f t="shared" si="346"/>
        <v>583</v>
      </c>
      <c r="AC393">
        <f t="shared" si="347"/>
        <v>583</v>
      </c>
      <c r="AD393">
        <f t="shared" si="348"/>
        <v>0</v>
      </c>
      <c r="AE393">
        <f t="shared" si="349"/>
        <v>0</v>
      </c>
      <c r="AF393">
        <f t="shared" si="350"/>
        <v>0</v>
      </c>
      <c r="AG393">
        <f t="shared" si="351"/>
        <v>0</v>
      </c>
      <c r="AH393">
        <f t="shared" si="352"/>
        <v>0</v>
      </c>
      <c r="AI393">
        <f t="shared" si="353"/>
        <v>0</v>
      </c>
      <c r="AJ393">
        <f t="shared" si="354"/>
        <v>0</v>
      </c>
      <c r="AK393">
        <v>559.69000000000005</v>
      </c>
      <c r="AL393">
        <v>559.69000000000005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1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3</v>
      </c>
      <c r="BJ393" t="s">
        <v>3</v>
      </c>
      <c r="BM393">
        <v>600001</v>
      </c>
      <c r="BN393">
        <v>0</v>
      </c>
      <c r="BO393" t="s">
        <v>3</v>
      </c>
      <c r="BP393">
        <v>0</v>
      </c>
      <c r="BQ393">
        <v>5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F393">
        <v>0</v>
      </c>
      <c r="CG393">
        <v>0</v>
      </c>
      <c r="CM393">
        <v>0</v>
      </c>
      <c r="CN393" t="s">
        <v>34</v>
      </c>
      <c r="CO393">
        <v>0</v>
      </c>
      <c r="CP393">
        <f t="shared" si="355"/>
        <v>583</v>
      </c>
      <c r="CQ393">
        <f t="shared" si="356"/>
        <v>583</v>
      </c>
      <c r="CR393">
        <f t="shared" si="357"/>
        <v>0</v>
      </c>
      <c r="CS393">
        <f t="shared" si="358"/>
        <v>0</v>
      </c>
      <c r="CT393">
        <f t="shared" si="359"/>
        <v>0</v>
      </c>
      <c r="CU393">
        <f t="shared" si="360"/>
        <v>0</v>
      </c>
      <c r="CV393">
        <f t="shared" si="361"/>
        <v>0</v>
      </c>
      <c r="CW393">
        <f t="shared" si="362"/>
        <v>0</v>
      </c>
      <c r="CX393">
        <f t="shared" si="363"/>
        <v>0</v>
      </c>
      <c r="CY393">
        <f t="shared" si="364"/>
        <v>0</v>
      </c>
      <c r="CZ393">
        <f t="shared" si="365"/>
        <v>0</v>
      </c>
      <c r="DC393" t="s">
        <v>3</v>
      </c>
      <c r="DD393" t="s">
        <v>35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EE393">
        <v>20573217</v>
      </c>
      <c r="EF393">
        <v>5</v>
      </c>
      <c r="EG393" t="s">
        <v>36</v>
      </c>
      <c r="EH393">
        <v>0</v>
      </c>
      <c r="EI393" t="s">
        <v>3</v>
      </c>
      <c r="EJ393">
        <v>3</v>
      </c>
      <c r="EK393">
        <v>600001</v>
      </c>
      <c r="EL393" t="s">
        <v>37</v>
      </c>
      <c r="EM393" t="s">
        <v>38</v>
      </c>
      <c r="EO393" t="s">
        <v>3</v>
      </c>
      <c r="EQ393">
        <v>256</v>
      </c>
      <c r="ER393">
        <v>0</v>
      </c>
      <c r="ES393">
        <v>559.69000000000005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Q393">
        <v>0</v>
      </c>
      <c r="FR393">
        <f t="shared" si="366"/>
        <v>583</v>
      </c>
      <c r="FS393">
        <v>0</v>
      </c>
      <c r="FX393">
        <v>0</v>
      </c>
      <c r="FY393">
        <v>0</v>
      </c>
      <c r="GA393" t="s">
        <v>124</v>
      </c>
      <c r="GG393">
        <v>2</v>
      </c>
      <c r="GH393">
        <v>0</v>
      </c>
      <c r="GI393">
        <v>-2</v>
      </c>
      <c r="GJ393">
        <v>0</v>
      </c>
      <c r="GK393">
        <f>ROUND(R393*(R12)/100,0)</f>
        <v>0</v>
      </c>
      <c r="GL393">
        <f t="shared" si="367"/>
        <v>0</v>
      </c>
      <c r="GM393">
        <f t="shared" si="368"/>
        <v>583</v>
      </c>
      <c r="GN393">
        <f t="shared" si="369"/>
        <v>0</v>
      </c>
      <c r="GO393">
        <f t="shared" si="370"/>
        <v>0</v>
      </c>
      <c r="GP393">
        <f t="shared" si="371"/>
        <v>0</v>
      </c>
      <c r="GR393">
        <v>0</v>
      </c>
    </row>
    <row r="394" spans="1:200" x14ac:dyDescent="0.2">
      <c r="A394">
        <v>17</v>
      </c>
      <c r="B394">
        <v>1</v>
      </c>
      <c r="E394" t="s">
        <v>206</v>
      </c>
      <c r="F394" t="s">
        <v>110</v>
      </c>
      <c r="G394" t="s">
        <v>1716</v>
      </c>
      <c r="H394" t="s">
        <v>3</v>
      </c>
      <c r="I394">
        <v>4</v>
      </c>
      <c r="J394">
        <v>0</v>
      </c>
      <c r="O394">
        <f t="shared" si="335"/>
        <v>244284</v>
      </c>
      <c r="P394">
        <f t="shared" si="336"/>
        <v>244284</v>
      </c>
      <c r="Q394">
        <f t="shared" si="337"/>
        <v>0</v>
      </c>
      <c r="R394">
        <f t="shared" si="338"/>
        <v>0</v>
      </c>
      <c r="S394">
        <f t="shared" si="339"/>
        <v>0</v>
      </c>
      <c r="T394">
        <f t="shared" si="340"/>
        <v>0</v>
      </c>
      <c r="U394">
        <f t="shared" si="341"/>
        <v>0</v>
      </c>
      <c r="V394">
        <f t="shared" si="342"/>
        <v>0</v>
      </c>
      <c r="W394">
        <f t="shared" si="343"/>
        <v>0</v>
      </c>
      <c r="X394">
        <f t="shared" si="344"/>
        <v>0</v>
      </c>
      <c r="Y394">
        <f t="shared" si="345"/>
        <v>0</v>
      </c>
      <c r="AA394">
        <v>23982063</v>
      </c>
      <c r="AB394">
        <f t="shared" si="346"/>
        <v>61071</v>
      </c>
      <c r="AC394">
        <f t="shared" si="347"/>
        <v>61071</v>
      </c>
      <c r="AD394">
        <f t="shared" si="348"/>
        <v>0</v>
      </c>
      <c r="AE394">
        <f t="shared" si="349"/>
        <v>0</v>
      </c>
      <c r="AF394">
        <f t="shared" si="350"/>
        <v>0</v>
      </c>
      <c r="AG394">
        <f t="shared" si="351"/>
        <v>0</v>
      </c>
      <c r="AH394">
        <f t="shared" si="352"/>
        <v>0</v>
      </c>
      <c r="AI394">
        <f t="shared" si="353"/>
        <v>0</v>
      </c>
      <c r="AJ394">
        <f t="shared" si="354"/>
        <v>0</v>
      </c>
      <c r="AK394">
        <v>58609.22</v>
      </c>
      <c r="AL394">
        <v>58609.22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1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3</v>
      </c>
      <c r="BJ394" t="s">
        <v>3</v>
      </c>
      <c r="BM394">
        <v>600001</v>
      </c>
      <c r="BN394">
        <v>0</v>
      </c>
      <c r="BO394" t="s">
        <v>3</v>
      </c>
      <c r="BP394">
        <v>0</v>
      </c>
      <c r="BQ394">
        <v>5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0</v>
      </c>
      <c r="CA394">
        <v>0</v>
      </c>
      <c r="CF394">
        <v>0</v>
      </c>
      <c r="CG394">
        <v>0</v>
      </c>
      <c r="CM394">
        <v>0</v>
      </c>
      <c r="CN394" t="s">
        <v>34</v>
      </c>
      <c r="CO394">
        <v>0</v>
      </c>
      <c r="CP394">
        <f t="shared" si="355"/>
        <v>244284</v>
      </c>
      <c r="CQ394">
        <f t="shared" si="356"/>
        <v>61071</v>
      </c>
      <c r="CR394">
        <f t="shared" si="357"/>
        <v>0</v>
      </c>
      <c r="CS394">
        <f t="shared" si="358"/>
        <v>0</v>
      </c>
      <c r="CT394">
        <f t="shared" si="359"/>
        <v>0</v>
      </c>
      <c r="CU394">
        <f t="shared" si="360"/>
        <v>0</v>
      </c>
      <c r="CV394">
        <f t="shared" si="361"/>
        <v>0</v>
      </c>
      <c r="CW394">
        <f t="shared" si="362"/>
        <v>0</v>
      </c>
      <c r="CX394">
        <f t="shared" si="363"/>
        <v>0</v>
      </c>
      <c r="CY394">
        <f t="shared" si="364"/>
        <v>0</v>
      </c>
      <c r="CZ394">
        <f t="shared" si="365"/>
        <v>0</v>
      </c>
      <c r="DC394" t="s">
        <v>3</v>
      </c>
      <c r="DD394" t="s">
        <v>35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EE394">
        <v>20573217</v>
      </c>
      <c r="EF394">
        <v>5</v>
      </c>
      <c r="EG394" t="s">
        <v>36</v>
      </c>
      <c r="EH394">
        <v>0</v>
      </c>
      <c r="EI394" t="s">
        <v>3</v>
      </c>
      <c r="EJ394">
        <v>3</v>
      </c>
      <c r="EK394">
        <v>600001</v>
      </c>
      <c r="EL394" t="s">
        <v>37</v>
      </c>
      <c r="EM394" t="s">
        <v>38</v>
      </c>
      <c r="EO394" t="s">
        <v>3</v>
      </c>
      <c r="EQ394">
        <v>256</v>
      </c>
      <c r="ER394">
        <v>0</v>
      </c>
      <c r="ES394">
        <v>58609.22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Q394">
        <v>0</v>
      </c>
      <c r="FR394">
        <f t="shared" si="366"/>
        <v>244284</v>
      </c>
      <c r="FS394">
        <v>0</v>
      </c>
      <c r="FX394">
        <v>0</v>
      </c>
      <c r="FY394">
        <v>0</v>
      </c>
      <c r="GA394" t="s">
        <v>478</v>
      </c>
      <c r="GG394">
        <v>2</v>
      </c>
      <c r="GH394">
        <v>0</v>
      </c>
      <c r="GI394">
        <v>-2</v>
      </c>
      <c r="GJ394">
        <v>0</v>
      </c>
      <c r="GK394">
        <f>ROUND(R394*(R12)/100,0)</f>
        <v>0</v>
      </c>
      <c r="GL394">
        <f t="shared" si="367"/>
        <v>0</v>
      </c>
      <c r="GM394">
        <f t="shared" si="368"/>
        <v>244284</v>
      </c>
      <c r="GN394">
        <f t="shared" si="369"/>
        <v>0</v>
      </c>
      <c r="GO394">
        <f t="shared" si="370"/>
        <v>0</v>
      </c>
      <c r="GP394">
        <f t="shared" si="371"/>
        <v>0</v>
      </c>
      <c r="GR394">
        <v>0</v>
      </c>
    </row>
    <row r="395" spans="1:200" x14ac:dyDescent="0.2">
      <c r="A395">
        <v>17</v>
      </c>
      <c r="B395">
        <v>1</v>
      </c>
      <c r="E395" t="s">
        <v>212</v>
      </c>
      <c r="F395" t="s">
        <v>479</v>
      </c>
      <c r="G395" t="s">
        <v>480</v>
      </c>
      <c r="H395" t="s">
        <v>3</v>
      </c>
      <c r="I395">
        <v>8</v>
      </c>
      <c r="J395">
        <v>0</v>
      </c>
      <c r="O395">
        <f t="shared" si="335"/>
        <v>27992</v>
      </c>
      <c r="P395">
        <f t="shared" si="336"/>
        <v>27992</v>
      </c>
      <c r="Q395">
        <f t="shared" si="337"/>
        <v>0</v>
      </c>
      <c r="R395">
        <f t="shared" si="338"/>
        <v>0</v>
      </c>
      <c r="S395">
        <f t="shared" si="339"/>
        <v>0</v>
      </c>
      <c r="T395">
        <f t="shared" si="340"/>
        <v>0</v>
      </c>
      <c r="U395">
        <f t="shared" si="341"/>
        <v>0</v>
      </c>
      <c r="V395">
        <f t="shared" si="342"/>
        <v>0</v>
      </c>
      <c r="W395">
        <f t="shared" si="343"/>
        <v>0</v>
      </c>
      <c r="X395">
        <f t="shared" si="344"/>
        <v>0</v>
      </c>
      <c r="Y395">
        <f t="shared" si="345"/>
        <v>0</v>
      </c>
      <c r="AA395">
        <v>23982063</v>
      </c>
      <c r="AB395">
        <f t="shared" si="346"/>
        <v>3499</v>
      </c>
      <c r="AC395">
        <f t="shared" si="347"/>
        <v>3499</v>
      </c>
      <c r="AD395">
        <f t="shared" si="348"/>
        <v>0</v>
      </c>
      <c r="AE395">
        <f t="shared" si="349"/>
        <v>0</v>
      </c>
      <c r="AF395">
        <f t="shared" si="350"/>
        <v>0</v>
      </c>
      <c r="AG395">
        <f t="shared" si="351"/>
        <v>0</v>
      </c>
      <c r="AH395">
        <f t="shared" si="352"/>
        <v>0</v>
      </c>
      <c r="AI395">
        <f t="shared" si="353"/>
        <v>0</v>
      </c>
      <c r="AJ395">
        <f t="shared" si="354"/>
        <v>0</v>
      </c>
      <c r="AK395">
        <v>3358.15</v>
      </c>
      <c r="AL395">
        <v>3358.15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1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3</v>
      </c>
      <c r="BJ395" t="s">
        <v>3</v>
      </c>
      <c r="BM395">
        <v>600001</v>
      </c>
      <c r="BN395">
        <v>0</v>
      </c>
      <c r="BO395" t="s">
        <v>3</v>
      </c>
      <c r="BP395">
        <v>0</v>
      </c>
      <c r="BQ395">
        <v>5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F395">
        <v>0</v>
      </c>
      <c r="CG395">
        <v>0</v>
      </c>
      <c r="CM395">
        <v>0</v>
      </c>
      <c r="CN395" t="s">
        <v>34</v>
      </c>
      <c r="CO395">
        <v>0</v>
      </c>
      <c r="CP395">
        <f t="shared" si="355"/>
        <v>27992</v>
      </c>
      <c r="CQ395">
        <f t="shared" si="356"/>
        <v>3499</v>
      </c>
      <c r="CR395">
        <f t="shared" si="357"/>
        <v>0</v>
      </c>
      <c r="CS395">
        <f t="shared" si="358"/>
        <v>0</v>
      </c>
      <c r="CT395">
        <f t="shared" si="359"/>
        <v>0</v>
      </c>
      <c r="CU395">
        <f t="shared" si="360"/>
        <v>0</v>
      </c>
      <c r="CV395">
        <f t="shared" si="361"/>
        <v>0</v>
      </c>
      <c r="CW395">
        <f t="shared" si="362"/>
        <v>0</v>
      </c>
      <c r="CX395">
        <f t="shared" si="363"/>
        <v>0</v>
      </c>
      <c r="CY395">
        <f t="shared" si="364"/>
        <v>0</v>
      </c>
      <c r="CZ395">
        <f t="shared" si="365"/>
        <v>0</v>
      </c>
      <c r="DC395" t="s">
        <v>3</v>
      </c>
      <c r="DD395" t="s">
        <v>35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EE395">
        <v>20573217</v>
      </c>
      <c r="EF395">
        <v>5</v>
      </c>
      <c r="EG395" t="s">
        <v>36</v>
      </c>
      <c r="EH395">
        <v>0</v>
      </c>
      <c r="EI395" t="s">
        <v>3</v>
      </c>
      <c r="EJ395">
        <v>3</v>
      </c>
      <c r="EK395">
        <v>600001</v>
      </c>
      <c r="EL395" t="s">
        <v>37</v>
      </c>
      <c r="EM395" t="s">
        <v>38</v>
      </c>
      <c r="EO395" t="s">
        <v>3</v>
      </c>
      <c r="EQ395">
        <v>256</v>
      </c>
      <c r="ER395">
        <v>0</v>
      </c>
      <c r="ES395">
        <v>3358.15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Q395">
        <v>0</v>
      </c>
      <c r="FR395">
        <f t="shared" si="366"/>
        <v>27992</v>
      </c>
      <c r="FS395">
        <v>0</v>
      </c>
      <c r="FX395">
        <v>0</v>
      </c>
      <c r="FY395">
        <v>0</v>
      </c>
      <c r="GA395" t="s">
        <v>118</v>
      </c>
      <c r="GG395">
        <v>2</v>
      </c>
      <c r="GH395">
        <v>0</v>
      </c>
      <c r="GI395">
        <v>-2</v>
      </c>
      <c r="GJ395">
        <v>0</v>
      </c>
      <c r="GK395">
        <f>ROUND(R395*(R12)/100,0)</f>
        <v>0</v>
      </c>
      <c r="GL395">
        <f t="shared" si="367"/>
        <v>0</v>
      </c>
      <c r="GM395">
        <f t="shared" si="368"/>
        <v>27992</v>
      </c>
      <c r="GN395">
        <f t="shared" si="369"/>
        <v>0</v>
      </c>
      <c r="GO395">
        <f t="shared" si="370"/>
        <v>0</v>
      </c>
      <c r="GP395">
        <f t="shared" si="371"/>
        <v>0</v>
      </c>
      <c r="GR395">
        <v>0</v>
      </c>
    </row>
    <row r="396" spans="1:200" x14ac:dyDescent="0.2">
      <c r="A396">
        <v>17</v>
      </c>
      <c r="B396">
        <v>1</v>
      </c>
      <c r="E396" t="s">
        <v>217</v>
      </c>
      <c r="F396" t="s">
        <v>110</v>
      </c>
      <c r="G396" t="s">
        <v>462</v>
      </c>
      <c r="H396" t="s">
        <v>3</v>
      </c>
      <c r="I396">
        <v>8</v>
      </c>
      <c r="J396">
        <v>0</v>
      </c>
      <c r="O396">
        <f t="shared" si="335"/>
        <v>792</v>
      </c>
      <c r="P396">
        <f t="shared" si="336"/>
        <v>792</v>
      </c>
      <c r="Q396">
        <f t="shared" si="337"/>
        <v>0</v>
      </c>
      <c r="R396">
        <f t="shared" si="338"/>
        <v>0</v>
      </c>
      <c r="S396">
        <f t="shared" si="339"/>
        <v>0</v>
      </c>
      <c r="T396">
        <f t="shared" si="340"/>
        <v>0</v>
      </c>
      <c r="U396">
        <f t="shared" si="341"/>
        <v>0</v>
      </c>
      <c r="V396">
        <f t="shared" si="342"/>
        <v>0</v>
      </c>
      <c r="W396">
        <f t="shared" si="343"/>
        <v>0</v>
      </c>
      <c r="X396">
        <f t="shared" si="344"/>
        <v>0</v>
      </c>
      <c r="Y396">
        <f t="shared" si="345"/>
        <v>0</v>
      </c>
      <c r="AA396">
        <v>23982063</v>
      </c>
      <c r="AB396">
        <f t="shared" si="346"/>
        <v>99</v>
      </c>
      <c r="AC396">
        <f t="shared" si="347"/>
        <v>99</v>
      </c>
      <c r="AD396">
        <f t="shared" si="348"/>
        <v>0</v>
      </c>
      <c r="AE396">
        <f t="shared" si="349"/>
        <v>0</v>
      </c>
      <c r="AF396">
        <f t="shared" si="350"/>
        <v>0</v>
      </c>
      <c r="AG396">
        <f t="shared" si="351"/>
        <v>0</v>
      </c>
      <c r="AH396">
        <f t="shared" si="352"/>
        <v>0</v>
      </c>
      <c r="AI396">
        <f t="shared" si="353"/>
        <v>0</v>
      </c>
      <c r="AJ396">
        <f t="shared" si="354"/>
        <v>0</v>
      </c>
      <c r="AK396">
        <v>95.04</v>
      </c>
      <c r="AL396">
        <v>95.04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1</v>
      </c>
      <c r="AW396">
        <v>1</v>
      </c>
      <c r="AZ396">
        <v>1</v>
      </c>
      <c r="BA396">
        <v>1</v>
      </c>
      <c r="BB396">
        <v>1</v>
      </c>
      <c r="BC396">
        <v>1</v>
      </c>
      <c r="BD396" t="s">
        <v>3</v>
      </c>
      <c r="BE396" t="s">
        <v>3</v>
      </c>
      <c r="BF396" t="s">
        <v>3</v>
      </c>
      <c r="BG396" t="s">
        <v>3</v>
      </c>
      <c r="BH396">
        <v>3</v>
      </c>
      <c r="BI396">
        <v>3</v>
      </c>
      <c r="BJ396" t="s">
        <v>3</v>
      </c>
      <c r="BM396">
        <v>600001</v>
      </c>
      <c r="BN396">
        <v>0</v>
      </c>
      <c r="BO396" t="s">
        <v>3</v>
      </c>
      <c r="BP396">
        <v>0</v>
      </c>
      <c r="BQ396">
        <v>5</v>
      </c>
      <c r="BS396">
        <v>1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0</v>
      </c>
      <c r="CA396">
        <v>0</v>
      </c>
      <c r="CF396">
        <v>0</v>
      </c>
      <c r="CG396">
        <v>0</v>
      </c>
      <c r="CM396">
        <v>0</v>
      </c>
      <c r="CN396" t="s">
        <v>34</v>
      </c>
      <c r="CO396">
        <v>0</v>
      </c>
      <c r="CP396">
        <f t="shared" si="355"/>
        <v>792</v>
      </c>
      <c r="CQ396">
        <f t="shared" si="356"/>
        <v>99</v>
      </c>
      <c r="CR396">
        <f t="shared" si="357"/>
        <v>0</v>
      </c>
      <c r="CS396">
        <f t="shared" si="358"/>
        <v>0</v>
      </c>
      <c r="CT396">
        <f t="shared" si="359"/>
        <v>0</v>
      </c>
      <c r="CU396">
        <f t="shared" si="360"/>
        <v>0</v>
      </c>
      <c r="CV396">
        <f t="shared" si="361"/>
        <v>0</v>
      </c>
      <c r="CW396">
        <f t="shared" si="362"/>
        <v>0</v>
      </c>
      <c r="CX396">
        <f t="shared" si="363"/>
        <v>0</v>
      </c>
      <c r="CY396">
        <f t="shared" si="364"/>
        <v>0</v>
      </c>
      <c r="CZ396">
        <f t="shared" si="365"/>
        <v>0</v>
      </c>
      <c r="DC396" t="s">
        <v>3</v>
      </c>
      <c r="DD396" t="s">
        <v>35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EE396">
        <v>20573217</v>
      </c>
      <c r="EF396">
        <v>5</v>
      </c>
      <c r="EG396" t="s">
        <v>36</v>
      </c>
      <c r="EH396">
        <v>0</v>
      </c>
      <c r="EI396" t="s">
        <v>3</v>
      </c>
      <c r="EJ396">
        <v>3</v>
      </c>
      <c r="EK396">
        <v>600001</v>
      </c>
      <c r="EL396" t="s">
        <v>37</v>
      </c>
      <c r="EM396" t="s">
        <v>38</v>
      </c>
      <c r="EO396" t="s">
        <v>3</v>
      </c>
      <c r="EQ396">
        <v>256</v>
      </c>
      <c r="ER396">
        <v>0</v>
      </c>
      <c r="ES396">
        <v>95.04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Q396">
        <v>0</v>
      </c>
      <c r="FR396">
        <f t="shared" si="366"/>
        <v>792</v>
      </c>
      <c r="FS396">
        <v>0</v>
      </c>
      <c r="FX396">
        <v>0</v>
      </c>
      <c r="FY396">
        <v>0</v>
      </c>
      <c r="GA396" t="s">
        <v>121</v>
      </c>
      <c r="GG396">
        <v>2</v>
      </c>
      <c r="GH396">
        <v>0</v>
      </c>
      <c r="GI396">
        <v>-2</v>
      </c>
      <c r="GJ396">
        <v>0</v>
      </c>
      <c r="GK396">
        <f>ROUND(R396*(R12)/100,0)</f>
        <v>0</v>
      </c>
      <c r="GL396">
        <f t="shared" si="367"/>
        <v>0</v>
      </c>
      <c r="GM396">
        <f t="shared" si="368"/>
        <v>792</v>
      </c>
      <c r="GN396">
        <f t="shared" si="369"/>
        <v>0</v>
      </c>
      <c r="GO396">
        <f t="shared" si="370"/>
        <v>0</v>
      </c>
      <c r="GP396">
        <f t="shared" si="371"/>
        <v>0</v>
      </c>
      <c r="GR396">
        <v>0</v>
      </c>
    </row>
    <row r="397" spans="1:200" x14ac:dyDescent="0.2">
      <c r="A397">
        <v>17</v>
      </c>
      <c r="B397">
        <v>1</v>
      </c>
      <c r="E397" t="s">
        <v>219</v>
      </c>
      <c r="F397" t="s">
        <v>110</v>
      </c>
      <c r="G397" t="s">
        <v>481</v>
      </c>
      <c r="H397" t="s">
        <v>3</v>
      </c>
      <c r="I397">
        <v>4</v>
      </c>
      <c r="J397">
        <v>0</v>
      </c>
      <c r="O397">
        <f t="shared" si="335"/>
        <v>2332</v>
      </c>
      <c r="P397">
        <f t="shared" si="336"/>
        <v>2332</v>
      </c>
      <c r="Q397">
        <f t="shared" si="337"/>
        <v>0</v>
      </c>
      <c r="R397">
        <f t="shared" si="338"/>
        <v>0</v>
      </c>
      <c r="S397">
        <f t="shared" si="339"/>
        <v>0</v>
      </c>
      <c r="T397">
        <f t="shared" si="340"/>
        <v>0</v>
      </c>
      <c r="U397">
        <f t="shared" si="341"/>
        <v>0</v>
      </c>
      <c r="V397">
        <f t="shared" si="342"/>
        <v>0</v>
      </c>
      <c r="W397">
        <f t="shared" si="343"/>
        <v>0</v>
      </c>
      <c r="X397">
        <f t="shared" si="344"/>
        <v>0</v>
      </c>
      <c r="Y397">
        <f t="shared" si="345"/>
        <v>0</v>
      </c>
      <c r="AA397">
        <v>23982063</v>
      </c>
      <c r="AB397">
        <f t="shared" si="346"/>
        <v>583</v>
      </c>
      <c r="AC397">
        <f t="shared" si="347"/>
        <v>583</v>
      </c>
      <c r="AD397">
        <f t="shared" si="348"/>
        <v>0</v>
      </c>
      <c r="AE397">
        <f t="shared" si="349"/>
        <v>0</v>
      </c>
      <c r="AF397">
        <f t="shared" si="350"/>
        <v>0</v>
      </c>
      <c r="AG397">
        <f t="shared" si="351"/>
        <v>0</v>
      </c>
      <c r="AH397">
        <f t="shared" si="352"/>
        <v>0</v>
      </c>
      <c r="AI397">
        <f t="shared" si="353"/>
        <v>0</v>
      </c>
      <c r="AJ397">
        <f t="shared" si="354"/>
        <v>0</v>
      </c>
      <c r="AK397">
        <v>559.69000000000005</v>
      </c>
      <c r="AL397">
        <v>559.69000000000005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1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3</v>
      </c>
      <c r="BJ397" t="s">
        <v>3</v>
      </c>
      <c r="BM397">
        <v>600001</v>
      </c>
      <c r="BN397">
        <v>0</v>
      </c>
      <c r="BO397" t="s">
        <v>3</v>
      </c>
      <c r="BP397">
        <v>0</v>
      </c>
      <c r="BQ397">
        <v>5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F397">
        <v>0</v>
      </c>
      <c r="CG397">
        <v>0</v>
      </c>
      <c r="CM397">
        <v>0</v>
      </c>
      <c r="CN397" t="s">
        <v>34</v>
      </c>
      <c r="CO397">
        <v>0</v>
      </c>
      <c r="CP397">
        <f t="shared" si="355"/>
        <v>2332</v>
      </c>
      <c r="CQ397">
        <f t="shared" si="356"/>
        <v>583</v>
      </c>
      <c r="CR397">
        <f t="shared" si="357"/>
        <v>0</v>
      </c>
      <c r="CS397">
        <f t="shared" si="358"/>
        <v>0</v>
      </c>
      <c r="CT397">
        <f t="shared" si="359"/>
        <v>0</v>
      </c>
      <c r="CU397">
        <f t="shared" si="360"/>
        <v>0</v>
      </c>
      <c r="CV397">
        <f t="shared" si="361"/>
        <v>0</v>
      </c>
      <c r="CW397">
        <f t="shared" si="362"/>
        <v>0</v>
      </c>
      <c r="CX397">
        <f t="shared" si="363"/>
        <v>0</v>
      </c>
      <c r="CY397">
        <f t="shared" si="364"/>
        <v>0</v>
      </c>
      <c r="CZ397">
        <f t="shared" si="365"/>
        <v>0</v>
      </c>
      <c r="DC397" t="s">
        <v>3</v>
      </c>
      <c r="DD397" t="s">
        <v>35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EE397">
        <v>20573217</v>
      </c>
      <c r="EF397">
        <v>5</v>
      </c>
      <c r="EG397" t="s">
        <v>36</v>
      </c>
      <c r="EH397">
        <v>0</v>
      </c>
      <c r="EI397" t="s">
        <v>3</v>
      </c>
      <c r="EJ397">
        <v>3</v>
      </c>
      <c r="EK397">
        <v>600001</v>
      </c>
      <c r="EL397" t="s">
        <v>37</v>
      </c>
      <c r="EM397" t="s">
        <v>38</v>
      </c>
      <c r="EO397" t="s">
        <v>3</v>
      </c>
      <c r="EQ397">
        <v>256</v>
      </c>
      <c r="ER397">
        <v>0</v>
      </c>
      <c r="ES397">
        <v>559.69000000000005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Q397">
        <v>0</v>
      </c>
      <c r="FR397">
        <f t="shared" si="366"/>
        <v>2332</v>
      </c>
      <c r="FS397">
        <v>0</v>
      </c>
      <c r="FX397">
        <v>0</v>
      </c>
      <c r="FY397">
        <v>0</v>
      </c>
      <c r="GA397" t="s">
        <v>124</v>
      </c>
      <c r="GG397">
        <v>2</v>
      </c>
      <c r="GH397">
        <v>0</v>
      </c>
      <c r="GI397">
        <v>-2</v>
      </c>
      <c r="GJ397">
        <v>0</v>
      </c>
      <c r="GK397">
        <f>ROUND(R397*(R12)/100,0)</f>
        <v>0</v>
      </c>
      <c r="GL397">
        <f t="shared" si="367"/>
        <v>0</v>
      </c>
      <c r="GM397">
        <f t="shared" si="368"/>
        <v>2332</v>
      </c>
      <c r="GN397">
        <f t="shared" si="369"/>
        <v>0</v>
      </c>
      <c r="GO397">
        <f t="shared" si="370"/>
        <v>0</v>
      </c>
      <c r="GP397">
        <f t="shared" si="371"/>
        <v>0</v>
      </c>
      <c r="GR397">
        <v>0</v>
      </c>
    </row>
    <row r="398" spans="1:200" x14ac:dyDescent="0.2">
      <c r="A398">
        <v>17</v>
      </c>
      <c r="B398">
        <v>1</v>
      </c>
      <c r="E398" t="s">
        <v>223</v>
      </c>
      <c r="F398" t="s">
        <v>110</v>
      </c>
      <c r="G398" t="s">
        <v>1717</v>
      </c>
      <c r="H398" t="s">
        <v>3</v>
      </c>
      <c r="I398">
        <v>1</v>
      </c>
      <c r="J398">
        <v>0</v>
      </c>
      <c r="O398">
        <f t="shared" si="335"/>
        <v>646250</v>
      </c>
      <c r="P398">
        <f t="shared" si="336"/>
        <v>646250</v>
      </c>
      <c r="Q398">
        <f t="shared" si="337"/>
        <v>0</v>
      </c>
      <c r="R398">
        <f t="shared" si="338"/>
        <v>0</v>
      </c>
      <c r="S398">
        <f t="shared" si="339"/>
        <v>0</v>
      </c>
      <c r="T398">
        <f t="shared" si="340"/>
        <v>0</v>
      </c>
      <c r="U398">
        <f t="shared" si="341"/>
        <v>0</v>
      </c>
      <c r="V398">
        <f t="shared" si="342"/>
        <v>0</v>
      </c>
      <c r="W398">
        <f t="shared" si="343"/>
        <v>0</v>
      </c>
      <c r="X398">
        <f t="shared" si="344"/>
        <v>0</v>
      </c>
      <c r="Y398">
        <f t="shared" si="345"/>
        <v>0</v>
      </c>
      <c r="AA398">
        <v>23982063</v>
      </c>
      <c r="AB398">
        <f t="shared" si="346"/>
        <v>646250</v>
      </c>
      <c r="AC398">
        <f t="shared" si="347"/>
        <v>646250</v>
      </c>
      <c r="AD398">
        <f t="shared" si="348"/>
        <v>0</v>
      </c>
      <c r="AE398">
        <f t="shared" si="349"/>
        <v>0</v>
      </c>
      <c r="AF398">
        <f t="shared" si="350"/>
        <v>0</v>
      </c>
      <c r="AG398">
        <f t="shared" si="351"/>
        <v>0</v>
      </c>
      <c r="AH398">
        <f t="shared" si="352"/>
        <v>0</v>
      </c>
      <c r="AI398">
        <f t="shared" si="353"/>
        <v>0</v>
      </c>
      <c r="AJ398">
        <f t="shared" si="354"/>
        <v>0</v>
      </c>
      <c r="AK398">
        <v>620201.69999999995</v>
      </c>
      <c r="AL398">
        <v>620201.69999999995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1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3</v>
      </c>
      <c r="BJ398" t="s">
        <v>3</v>
      </c>
      <c r="BM398">
        <v>600001</v>
      </c>
      <c r="BN398">
        <v>0</v>
      </c>
      <c r="BO398" t="s">
        <v>3</v>
      </c>
      <c r="BP398">
        <v>0</v>
      </c>
      <c r="BQ398">
        <v>5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F398">
        <v>0</v>
      </c>
      <c r="CG398">
        <v>0</v>
      </c>
      <c r="CM398">
        <v>0</v>
      </c>
      <c r="CN398" t="s">
        <v>34</v>
      </c>
      <c r="CO398">
        <v>0</v>
      </c>
      <c r="CP398">
        <f t="shared" si="355"/>
        <v>646250</v>
      </c>
      <c r="CQ398">
        <f t="shared" si="356"/>
        <v>646250</v>
      </c>
      <c r="CR398">
        <f t="shared" si="357"/>
        <v>0</v>
      </c>
      <c r="CS398">
        <f t="shared" si="358"/>
        <v>0</v>
      </c>
      <c r="CT398">
        <f t="shared" si="359"/>
        <v>0</v>
      </c>
      <c r="CU398">
        <f t="shared" si="360"/>
        <v>0</v>
      </c>
      <c r="CV398">
        <f t="shared" si="361"/>
        <v>0</v>
      </c>
      <c r="CW398">
        <f t="shared" si="362"/>
        <v>0</v>
      </c>
      <c r="CX398">
        <f t="shared" si="363"/>
        <v>0</v>
      </c>
      <c r="CY398">
        <f t="shared" si="364"/>
        <v>0</v>
      </c>
      <c r="CZ398">
        <f t="shared" si="365"/>
        <v>0</v>
      </c>
      <c r="DC398" t="s">
        <v>3</v>
      </c>
      <c r="DD398" t="s">
        <v>35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EE398">
        <v>20573217</v>
      </c>
      <c r="EF398">
        <v>5</v>
      </c>
      <c r="EG398" t="s">
        <v>36</v>
      </c>
      <c r="EH398">
        <v>0</v>
      </c>
      <c r="EI398" t="s">
        <v>3</v>
      </c>
      <c r="EJ398">
        <v>3</v>
      </c>
      <c r="EK398">
        <v>600001</v>
      </c>
      <c r="EL398" t="s">
        <v>37</v>
      </c>
      <c r="EM398" t="s">
        <v>38</v>
      </c>
      <c r="EO398" t="s">
        <v>3</v>
      </c>
      <c r="EQ398">
        <v>256</v>
      </c>
      <c r="ER398">
        <v>0</v>
      </c>
      <c r="ES398">
        <v>620201.69999999995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Q398">
        <v>0</v>
      </c>
      <c r="FR398">
        <f t="shared" si="366"/>
        <v>646250</v>
      </c>
      <c r="FS398">
        <v>0</v>
      </c>
      <c r="FX398">
        <v>0</v>
      </c>
      <c r="FY398">
        <v>0</v>
      </c>
      <c r="GA398" t="s">
        <v>482</v>
      </c>
      <c r="GG398">
        <v>2</v>
      </c>
      <c r="GH398">
        <v>0</v>
      </c>
      <c r="GI398">
        <v>-2</v>
      </c>
      <c r="GJ398">
        <v>0</v>
      </c>
      <c r="GK398">
        <f>ROUND(R398*(R12)/100,0)</f>
        <v>0</v>
      </c>
      <c r="GL398">
        <f t="shared" si="367"/>
        <v>0</v>
      </c>
      <c r="GM398">
        <f t="shared" si="368"/>
        <v>646250</v>
      </c>
      <c r="GN398">
        <f t="shared" si="369"/>
        <v>0</v>
      </c>
      <c r="GO398">
        <f t="shared" si="370"/>
        <v>0</v>
      </c>
      <c r="GP398">
        <f t="shared" si="371"/>
        <v>0</v>
      </c>
      <c r="GR398">
        <v>0</v>
      </c>
    </row>
    <row r="399" spans="1:200" x14ac:dyDescent="0.2">
      <c r="A399">
        <v>17</v>
      </c>
      <c r="B399">
        <v>1</v>
      </c>
      <c r="E399" t="s">
        <v>230</v>
      </c>
      <c r="F399" t="s">
        <v>110</v>
      </c>
      <c r="G399" t="s">
        <v>1718</v>
      </c>
      <c r="H399" t="s">
        <v>3</v>
      </c>
      <c r="I399">
        <v>1</v>
      </c>
      <c r="J399">
        <v>0</v>
      </c>
      <c r="O399">
        <f t="shared" si="335"/>
        <v>369836</v>
      </c>
      <c r="P399">
        <f t="shared" si="336"/>
        <v>369836</v>
      </c>
      <c r="Q399">
        <f t="shared" si="337"/>
        <v>0</v>
      </c>
      <c r="R399">
        <f t="shared" si="338"/>
        <v>0</v>
      </c>
      <c r="S399">
        <f t="shared" si="339"/>
        <v>0</v>
      </c>
      <c r="T399">
        <f t="shared" si="340"/>
        <v>0</v>
      </c>
      <c r="U399">
        <f t="shared" si="341"/>
        <v>0</v>
      </c>
      <c r="V399">
        <f t="shared" si="342"/>
        <v>0</v>
      </c>
      <c r="W399">
        <f t="shared" si="343"/>
        <v>0</v>
      </c>
      <c r="X399">
        <f t="shared" si="344"/>
        <v>0</v>
      </c>
      <c r="Y399">
        <f t="shared" si="345"/>
        <v>0</v>
      </c>
      <c r="AA399">
        <v>23982063</v>
      </c>
      <c r="AB399">
        <f t="shared" si="346"/>
        <v>369836</v>
      </c>
      <c r="AC399">
        <f t="shared" si="347"/>
        <v>369836</v>
      </c>
      <c r="AD399">
        <f t="shared" si="348"/>
        <v>0</v>
      </c>
      <c r="AE399">
        <f t="shared" si="349"/>
        <v>0</v>
      </c>
      <c r="AF399">
        <f t="shared" si="350"/>
        <v>0</v>
      </c>
      <c r="AG399">
        <f t="shared" si="351"/>
        <v>0</v>
      </c>
      <c r="AH399">
        <f t="shared" si="352"/>
        <v>0</v>
      </c>
      <c r="AI399">
        <f t="shared" si="353"/>
        <v>0</v>
      </c>
      <c r="AJ399">
        <f t="shared" si="354"/>
        <v>0</v>
      </c>
      <c r="AK399">
        <v>354928.98</v>
      </c>
      <c r="AL399">
        <v>354928.98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1</v>
      </c>
      <c r="BD399" t="s">
        <v>3</v>
      </c>
      <c r="BE399" t="s">
        <v>3</v>
      </c>
      <c r="BF399" t="s">
        <v>3</v>
      </c>
      <c r="BG399" t="s">
        <v>3</v>
      </c>
      <c r="BH399">
        <v>3</v>
      </c>
      <c r="BI399">
        <v>3</v>
      </c>
      <c r="BJ399" t="s">
        <v>3</v>
      </c>
      <c r="BM399">
        <v>600001</v>
      </c>
      <c r="BN399">
        <v>0</v>
      </c>
      <c r="BO399" t="s">
        <v>3</v>
      </c>
      <c r="BP399">
        <v>0</v>
      </c>
      <c r="BQ399">
        <v>5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0</v>
      </c>
      <c r="CA399">
        <v>0</v>
      </c>
      <c r="CF399">
        <v>0</v>
      </c>
      <c r="CG399">
        <v>0</v>
      </c>
      <c r="CM399">
        <v>0</v>
      </c>
      <c r="CN399" t="s">
        <v>34</v>
      </c>
      <c r="CO399">
        <v>0</v>
      </c>
      <c r="CP399">
        <f t="shared" si="355"/>
        <v>369836</v>
      </c>
      <c r="CQ399">
        <f t="shared" si="356"/>
        <v>369836</v>
      </c>
      <c r="CR399">
        <f t="shared" si="357"/>
        <v>0</v>
      </c>
      <c r="CS399">
        <f t="shared" si="358"/>
        <v>0</v>
      </c>
      <c r="CT399">
        <f t="shared" si="359"/>
        <v>0</v>
      </c>
      <c r="CU399">
        <f t="shared" si="360"/>
        <v>0</v>
      </c>
      <c r="CV399">
        <f t="shared" si="361"/>
        <v>0</v>
      </c>
      <c r="CW399">
        <f t="shared" si="362"/>
        <v>0</v>
      </c>
      <c r="CX399">
        <f t="shared" si="363"/>
        <v>0</v>
      </c>
      <c r="CY399">
        <f t="shared" si="364"/>
        <v>0</v>
      </c>
      <c r="CZ399">
        <f t="shared" si="365"/>
        <v>0</v>
      </c>
      <c r="DC399" t="s">
        <v>3</v>
      </c>
      <c r="DD399" t="s">
        <v>35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EE399">
        <v>20573217</v>
      </c>
      <c r="EF399">
        <v>5</v>
      </c>
      <c r="EG399" t="s">
        <v>36</v>
      </c>
      <c r="EH399">
        <v>0</v>
      </c>
      <c r="EI399" t="s">
        <v>3</v>
      </c>
      <c r="EJ399">
        <v>3</v>
      </c>
      <c r="EK399">
        <v>600001</v>
      </c>
      <c r="EL399" t="s">
        <v>37</v>
      </c>
      <c r="EM399" t="s">
        <v>38</v>
      </c>
      <c r="EO399" t="s">
        <v>3</v>
      </c>
      <c r="EQ399">
        <v>256</v>
      </c>
      <c r="ER399">
        <v>0</v>
      </c>
      <c r="ES399">
        <v>354928.98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Q399">
        <v>0</v>
      </c>
      <c r="FR399">
        <f t="shared" si="366"/>
        <v>369836</v>
      </c>
      <c r="FS399">
        <v>0</v>
      </c>
      <c r="FX399">
        <v>0</v>
      </c>
      <c r="FY399">
        <v>0</v>
      </c>
      <c r="GA399" t="s">
        <v>483</v>
      </c>
      <c r="GG399">
        <v>2</v>
      </c>
      <c r="GH399">
        <v>0</v>
      </c>
      <c r="GI399">
        <v>-2</v>
      </c>
      <c r="GJ399">
        <v>0</v>
      </c>
      <c r="GK399">
        <f>ROUND(R399*(R12)/100,0)</f>
        <v>0</v>
      </c>
      <c r="GL399">
        <f t="shared" si="367"/>
        <v>0</v>
      </c>
      <c r="GM399">
        <f t="shared" si="368"/>
        <v>369836</v>
      </c>
      <c r="GN399">
        <f t="shared" si="369"/>
        <v>0</v>
      </c>
      <c r="GO399">
        <f t="shared" si="370"/>
        <v>0</v>
      </c>
      <c r="GP399">
        <f t="shared" si="371"/>
        <v>0</v>
      </c>
      <c r="GR399">
        <v>0</v>
      </c>
    </row>
    <row r="400" spans="1:200" x14ac:dyDescent="0.2">
      <c r="A400">
        <v>17</v>
      </c>
      <c r="B400">
        <v>1</v>
      </c>
      <c r="E400" t="s">
        <v>234</v>
      </c>
      <c r="F400" t="s">
        <v>110</v>
      </c>
      <c r="G400" t="s">
        <v>1719</v>
      </c>
      <c r="H400" t="s">
        <v>3</v>
      </c>
      <c r="I400">
        <v>1</v>
      </c>
      <c r="J400">
        <v>0</v>
      </c>
      <c r="O400">
        <f t="shared" si="335"/>
        <v>135412</v>
      </c>
      <c r="P400">
        <f t="shared" si="336"/>
        <v>135412</v>
      </c>
      <c r="Q400">
        <f t="shared" si="337"/>
        <v>0</v>
      </c>
      <c r="R400">
        <f t="shared" si="338"/>
        <v>0</v>
      </c>
      <c r="S400">
        <f t="shared" si="339"/>
        <v>0</v>
      </c>
      <c r="T400">
        <f t="shared" si="340"/>
        <v>0</v>
      </c>
      <c r="U400">
        <f t="shared" si="341"/>
        <v>0</v>
      </c>
      <c r="V400">
        <f t="shared" si="342"/>
        <v>0</v>
      </c>
      <c r="W400">
        <f t="shared" si="343"/>
        <v>0</v>
      </c>
      <c r="X400">
        <f t="shared" si="344"/>
        <v>0</v>
      </c>
      <c r="Y400">
        <f t="shared" si="345"/>
        <v>0</v>
      </c>
      <c r="AA400">
        <v>23982063</v>
      </c>
      <c r="AB400">
        <f t="shared" si="346"/>
        <v>135412</v>
      </c>
      <c r="AC400">
        <f t="shared" si="347"/>
        <v>135412</v>
      </c>
      <c r="AD400">
        <f t="shared" si="348"/>
        <v>0</v>
      </c>
      <c r="AE400">
        <f t="shared" si="349"/>
        <v>0</v>
      </c>
      <c r="AF400">
        <f t="shared" si="350"/>
        <v>0</v>
      </c>
      <c r="AG400">
        <f t="shared" si="351"/>
        <v>0</v>
      </c>
      <c r="AH400">
        <f t="shared" si="352"/>
        <v>0</v>
      </c>
      <c r="AI400">
        <f t="shared" si="353"/>
        <v>0</v>
      </c>
      <c r="AJ400">
        <f t="shared" si="354"/>
        <v>0</v>
      </c>
      <c r="AK400">
        <v>129954.06</v>
      </c>
      <c r="AL400">
        <v>129954.06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1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3</v>
      </c>
      <c r="BJ400" t="s">
        <v>3</v>
      </c>
      <c r="BM400">
        <v>600001</v>
      </c>
      <c r="BN400">
        <v>0</v>
      </c>
      <c r="BO400" t="s">
        <v>3</v>
      </c>
      <c r="BP400">
        <v>0</v>
      </c>
      <c r="BQ400">
        <v>5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F400">
        <v>0</v>
      </c>
      <c r="CG400">
        <v>0</v>
      </c>
      <c r="CM400">
        <v>0</v>
      </c>
      <c r="CN400" t="s">
        <v>34</v>
      </c>
      <c r="CO400">
        <v>0</v>
      </c>
      <c r="CP400">
        <f t="shared" si="355"/>
        <v>135412</v>
      </c>
      <c r="CQ400">
        <f t="shared" si="356"/>
        <v>135412</v>
      </c>
      <c r="CR400">
        <f t="shared" si="357"/>
        <v>0</v>
      </c>
      <c r="CS400">
        <f t="shared" si="358"/>
        <v>0</v>
      </c>
      <c r="CT400">
        <f t="shared" si="359"/>
        <v>0</v>
      </c>
      <c r="CU400">
        <f t="shared" si="360"/>
        <v>0</v>
      </c>
      <c r="CV400">
        <f t="shared" si="361"/>
        <v>0</v>
      </c>
      <c r="CW400">
        <f t="shared" si="362"/>
        <v>0</v>
      </c>
      <c r="CX400">
        <f t="shared" si="363"/>
        <v>0</v>
      </c>
      <c r="CY400">
        <f t="shared" si="364"/>
        <v>0</v>
      </c>
      <c r="CZ400">
        <f t="shared" si="365"/>
        <v>0</v>
      </c>
      <c r="DC400" t="s">
        <v>3</v>
      </c>
      <c r="DD400" t="s">
        <v>35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EE400">
        <v>20573217</v>
      </c>
      <c r="EF400">
        <v>5</v>
      </c>
      <c r="EG400" t="s">
        <v>36</v>
      </c>
      <c r="EH400">
        <v>0</v>
      </c>
      <c r="EI400" t="s">
        <v>3</v>
      </c>
      <c r="EJ400">
        <v>3</v>
      </c>
      <c r="EK400">
        <v>600001</v>
      </c>
      <c r="EL400" t="s">
        <v>37</v>
      </c>
      <c r="EM400" t="s">
        <v>38</v>
      </c>
      <c r="EO400" t="s">
        <v>3</v>
      </c>
      <c r="EQ400">
        <v>256</v>
      </c>
      <c r="ER400">
        <v>0</v>
      </c>
      <c r="ES400">
        <v>129954.06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Q400">
        <v>0</v>
      </c>
      <c r="FR400">
        <f t="shared" si="366"/>
        <v>135412</v>
      </c>
      <c r="FS400">
        <v>0</v>
      </c>
      <c r="FX400">
        <v>0</v>
      </c>
      <c r="FY400">
        <v>0</v>
      </c>
      <c r="GA400" t="s">
        <v>484</v>
      </c>
      <c r="GG400">
        <v>2</v>
      </c>
      <c r="GH400">
        <v>0</v>
      </c>
      <c r="GI400">
        <v>-2</v>
      </c>
      <c r="GJ400">
        <v>0</v>
      </c>
      <c r="GK400">
        <f>ROUND(R400*(R12)/100,0)</f>
        <v>0</v>
      </c>
      <c r="GL400">
        <f t="shared" si="367"/>
        <v>0</v>
      </c>
      <c r="GM400">
        <f t="shared" si="368"/>
        <v>135412</v>
      </c>
      <c r="GN400">
        <f t="shared" si="369"/>
        <v>0</v>
      </c>
      <c r="GO400">
        <f t="shared" si="370"/>
        <v>0</v>
      </c>
      <c r="GP400">
        <f t="shared" si="371"/>
        <v>0</v>
      </c>
      <c r="GR400">
        <v>0</v>
      </c>
    </row>
    <row r="401" spans="1:200" x14ac:dyDescent="0.2">
      <c r="A401">
        <v>17</v>
      </c>
      <c r="B401">
        <v>1</v>
      </c>
      <c r="E401" t="s">
        <v>239</v>
      </c>
      <c r="F401" t="s">
        <v>485</v>
      </c>
      <c r="G401" t="s">
        <v>486</v>
      </c>
      <c r="H401" t="s">
        <v>3</v>
      </c>
      <c r="I401">
        <v>1</v>
      </c>
      <c r="J401">
        <v>0</v>
      </c>
      <c r="O401">
        <f t="shared" si="335"/>
        <v>127866</v>
      </c>
      <c r="P401">
        <f t="shared" si="336"/>
        <v>127866</v>
      </c>
      <c r="Q401">
        <f t="shared" si="337"/>
        <v>0</v>
      </c>
      <c r="R401">
        <f t="shared" si="338"/>
        <v>0</v>
      </c>
      <c r="S401">
        <f t="shared" si="339"/>
        <v>0</v>
      </c>
      <c r="T401">
        <f t="shared" si="340"/>
        <v>0</v>
      </c>
      <c r="U401">
        <f t="shared" si="341"/>
        <v>0</v>
      </c>
      <c r="V401">
        <f t="shared" si="342"/>
        <v>0</v>
      </c>
      <c r="W401">
        <f t="shared" si="343"/>
        <v>0</v>
      </c>
      <c r="X401">
        <f t="shared" si="344"/>
        <v>0</v>
      </c>
      <c r="Y401">
        <f t="shared" si="345"/>
        <v>0</v>
      </c>
      <c r="AA401">
        <v>23982063</v>
      </c>
      <c r="AB401">
        <f t="shared" si="346"/>
        <v>127866</v>
      </c>
      <c r="AC401">
        <f t="shared" si="347"/>
        <v>127866</v>
      </c>
      <c r="AD401">
        <f t="shared" si="348"/>
        <v>0</v>
      </c>
      <c r="AE401">
        <f t="shared" si="349"/>
        <v>0</v>
      </c>
      <c r="AF401">
        <f t="shared" si="350"/>
        <v>0</v>
      </c>
      <c r="AG401">
        <f t="shared" si="351"/>
        <v>0</v>
      </c>
      <c r="AH401">
        <f t="shared" si="352"/>
        <v>0</v>
      </c>
      <c r="AI401">
        <f t="shared" si="353"/>
        <v>0</v>
      </c>
      <c r="AJ401">
        <f t="shared" si="354"/>
        <v>0</v>
      </c>
      <c r="AK401">
        <v>122712.35</v>
      </c>
      <c r="AL401">
        <v>122712.35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1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3</v>
      </c>
      <c r="BJ401" t="s">
        <v>3</v>
      </c>
      <c r="BM401">
        <v>600001</v>
      </c>
      <c r="BN401">
        <v>0</v>
      </c>
      <c r="BO401" t="s">
        <v>3</v>
      </c>
      <c r="BP401">
        <v>0</v>
      </c>
      <c r="BQ401">
        <v>5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F401">
        <v>0</v>
      </c>
      <c r="CG401">
        <v>0</v>
      </c>
      <c r="CM401">
        <v>0</v>
      </c>
      <c r="CN401" t="s">
        <v>34</v>
      </c>
      <c r="CO401">
        <v>0</v>
      </c>
      <c r="CP401">
        <f t="shared" si="355"/>
        <v>127866</v>
      </c>
      <c r="CQ401">
        <f t="shared" si="356"/>
        <v>127866</v>
      </c>
      <c r="CR401">
        <f t="shared" si="357"/>
        <v>0</v>
      </c>
      <c r="CS401">
        <f t="shared" si="358"/>
        <v>0</v>
      </c>
      <c r="CT401">
        <f t="shared" si="359"/>
        <v>0</v>
      </c>
      <c r="CU401">
        <f t="shared" si="360"/>
        <v>0</v>
      </c>
      <c r="CV401">
        <f t="shared" si="361"/>
        <v>0</v>
      </c>
      <c r="CW401">
        <f t="shared" si="362"/>
        <v>0</v>
      </c>
      <c r="CX401">
        <f t="shared" si="363"/>
        <v>0</v>
      </c>
      <c r="CY401">
        <f t="shared" si="364"/>
        <v>0</v>
      </c>
      <c r="CZ401">
        <f t="shared" si="365"/>
        <v>0</v>
      </c>
      <c r="DC401" t="s">
        <v>3</v>
      </c>
      <c r="DD401" t="s">
        <v>35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EE401">
        <v>20573217</v>
      </c>
      <c r="EF401">
        <v>5</v>
      </c>
      <c r="EG401" t="s">
        <v>36</v>
      </c>
      <c r="EH401">
        <v>0</v>
      </c>
      <c r="EI401" t="s">
        <v>3</v>
      </c>
      <c r="EJ401">
        <v>3</v>
      </c>
      <c r="EK401">
        <v>600001</v>
      </c>
      <c r="EL401" t="s">
        <v>37</v>
      </c>
      <c r="EM401" t="s">
        <v>38</v>
      </c>
      <c r="EO401" t="s">
        <v>3</v>
      </c>
      <c r="EQ401">
        <v>256</v>
      </c>
      <c r="ER401">
        <v>0</v>
      </c>
      <c r="ES401">
        <v>122712.35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Q401">
        <v>0</v>
      </c>
      <c r="FR401">
        <f t="shared" si="366"/>
        <v>127866</v>
      </c>
      <c r="FS401">
        <v>0</v>
      </c>
      <c r="FX401">
        <v>0</v>
      </c>
      <c r="FY401">
        <v>0</v>
      </c>
      <c r="GA401" t="s">
        <v>487</v>
      </c>
      <c r="GG401">
        <v>2</v>
      </c>
      <c r="GH401">
        <v>0</v>
      </c>
      <c r="GI401">
        <v>-2</v>
      </c>
      <c r="GJ401">
        <v>0</v>
      </c>
      <c r="GK401">
        <f>ROUND(R401*(R12)/100,0)</f>
        <v>0</v>
      </c>
      <c r="GL401">
        <f t="shared" si="367"/>
        <v>0</v>
      </c>
      <c r="GM401">
        <f t="shared" si="368"/>
        <v>127866</v>
      </c>
      <c r="GN401">
        <f t="shared" si="369"/>
        <v>0</v>
      </c>
      <c r="GO401">
        <f t="shared" si="370"/>
        <v>0</v>
      </c>
      <c r="GP401">
        <f t="shared" si="371"/>
        <v>0</v>
      </c>
      <c r="GR401">
        <v>0</v>
      </c>
    </row>
    <row r="402" spans="1:200" x14ac:dyDescent="0.2">
      <c r="A402">
        <v>17</v>
      </c>
      <c r="B402">
        <v>1</v>
      </c>
      <c r="E402" t="s">
        <v>244</v>
      </c>
      <c r="F402" t="s">
        <v>485</v>
      </c>
      <c r="G402" t="s">
        <v>488</v>
      </c>
      <c r="H402" t="s">
        <v>3</v>
      </c>
      <c r="I402">
        <v>2</v>
      </c>
      <c r="J402">
        <v>0</v>
      </c>
      <c r="O402">
        <f t="shared" si="335"/>
        <v>74450</v>
      </c>
      <c r="P402">
        <f t="shared" si="336"/>
        <v>74450</v>
      </c>
      <c r="Q402">
        <f t="shared" si="337"/>
        <v>0</v>
      </c>
      <c r="R402">
        <f t="shared" si="338"/>
        <v>0</v>
      </c>
      <c r="S402">
        <f t="shared" si="339"/>
        <v>0</v>
      </c>
      <c r="T402">
        <f t="shared" si="340"/>
        <v>0</v>
      </c>
      <c r="U402">
        <f t="shared" si="341"/>
        <v>0</v>
      </c>
      <c r="V402">
        <f t="shared" si="342"/>
        <v>0</v>
      </c>
      <c r="W402">
        <f t="shared" si="343"/>
        <v>0</v>
      </c>
      <c r="X402">
        <f t="shared" si="344"/>
        <v>0</v>
      </c>
      <c r="Y402">
        <f t="shared" si="345"/>
        <v>0</v>
      </c>
      <c r="AA402">
        <v>23982063</v>
      </c>
      <c r="AB402">
        <f t="shared" si="346"/>
        <v>37225</v>
      </c>
      <c r="AC402">
        <f t="shared" si="347"/>
        <v>37225</v>
      </c>
      <c r="AD402">
        <f t="shared" si="348"/>
        <v>0</v>
      </c>
      <c r="AE402">
        <f t="shared" si="349"/>
        <v>0</v>
      </c>
      <c r="AF402">
        <f t="shared" si="350"/>
        <v>0</v>
      </c>
      <c r="AG402">
        <f t="shared" si="351"/>
        <v>0</v>
      </c>
      <c r="AH402">
        <f t="shared" si="352"/>
        <v>0</v>
      </c>
      <c r="AI402">
        <f t="shared" si="353"/>
        <v>0</v>
      </c>
      <c r="AJ402">
        <f t="shared" si="354"/>
        <v>0</v>
      </c>
      <c r="AK402">
        <v>35725</v>
      </c>
      <c r="AL402">
        <v>35725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1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3</v>
      </c>
      <c r="BJ402" t="s">
        <v>3</v>
      </c>
      <c r="BM402">
        <v>600001</v>
      </c>
      <c r="BN402">
        <v>0</v>
      </c>
      <c r="BO402" t="s">
        <v>3</v>
      </c>
      <c r="BP402">
        <v>0</v>
      </c>
      <c r="BQ402">
        <v>5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0</v>
      </c>
      <c r="CA402">
        <v>0</v>
      </c>
      <c r="CF402">
        <v>0</v>
      </c>
      <c r="CG402">
        <v>0</v>
      </c>
      <c r="CM402">
        <v>0</v>
      </c>
      <c r="CN402" t="s">
        <v>34</v>
      </c>
      <c r="CO402">
        <v>0</v>
      </c>
      <c r="CP402">
        <f t="shared" si="355"/>
        <v>74450</v>
      </c>
      <c r="CQ402">
        <f t="shared" si="356"/>
        <v>37225</v>
      </c>
      <c r="CR402">
        <f t="shared" si="357"/>
        <v>0</v>
      </c>
      <c r="CS402">
        <f t="shared" si="358"/>
        <v>0</v>
      </c>
      <c r="CT402">
        <f t="shared" si="359"/>
        <v>0</v>
      </c>
      <c r="CU402">
        <f t="shared" si="360"/>
        <v>0</v>
      </c>
      <c r="CV402">
        <f t="shared" si="361"/>
        <v>0</v>
      </c>
      <c r="CW402">
        <f t="shared" si="362"/>
        <v>0</v>
      </c>
      <c r="CX402">
        <f t="shared" si="363"/>
        <v>0</v>
      </c>
      <c r="CY402">
        <f t="shared" si="364"/>
        <v>0</v>
      </c>
      <c r="CZ402">
        <f t="shared" si="365"/>
        <v>0</v>
      </c>
      <c r="DC402" t="s">
        <v>3</v>
      </c>
      <c r="DD402" t="s">
        <v>35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EE402">
        <v>20573217</v>
      </c>
      <c r="EF402">
        <v>5</v>
      </c>
      <c r="EG402" t="s">
        <v>36</v>
      </c>
      <c r="EH402">
        <v>0</v>
      </c>
      <c r="EI402" t="s">
        <v>3</v>
      </c>
      <c r="EJ402">
        <v>3</v>
      </c>
      <c r="EK402">
        <v>600001</v>
      </c>
      <c r="EL402" t="s">
        <v>37</v>
      </c>
      <c r="EM402" t="s">
        <v>38</v>
      </c>
      <c r="EO402" t="s">
        <v>3</v>
      </c>
      <c r="EQ402">
        <v>256</v>
      </c>
      <c r="ER402">
        <v>0</v>
      </c>
      <c r="ES402">
        <v>35725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Q402">
        <v>0</v>
      </c>
      <c r="FR402">
        <f t="shared" si="366"/>
        <v>74450</v>
      </c>
      <c r="FS402">
        <v>0</v>
      </c>
      <c r="FX402">
        <v>0</v>
      </c>
      <c r="FY402">
        <v>0</v>
      </c>
      <c r="GA402" t="s">
        <v>489</v>
      </c>
      <c r="GG402">
        <v>2</v>
      </c>
      <c r="GH402">
        <v>0</v>
      </c>
      <c r="GI402">
        <v>-2</v>
      </c>
      <c r="GJ402">
        <v>0</v>
      </c>
      <c r="GK402">
        <f>ROUND(R402*(R12)/100,0)</f>
        <v>0</v>
      </c>
      <c r="GL402">
        <f t="shared" si="367"/>
        <v>0</v>
      </c>
      <c r="GM402">
        <f t="shared" si="368"/>
        <v>74450</v>
      </c>
      <c r="GN402">
        <f t="shared" si="369"/>
        <v>0</v>
      </c>
      <c r="GO402">
        <f t="shared" si="370"/>
        <v>0</v>
      </c>
      <c r="GP402">
        <f t="shared" si="371"/>
        <v>0</v>
      </c>
      <c r="GR402">
        <v>0</v>
      </c>
    </row>
    <row r="403" spans="1:200" x14ac:dyDescent="0.2">
      <c r="A403">
        <v>17</v>
      </c>
      <c r="B403">
        <v>1</v>
      </c>
      <c r="E403" t="s">
        <v>248</v>
      </c>
      <c r="F403" t="s">
        <v>490</v>
      </c>
      <c r="G403" t="s">
        <v>491</v>
      </c>
      <c r="H403" t="s">
        <v>3</v>
      </c>
      <c r="I403">
        <v>33</v>
      </c>
      <c r="J403">
        <v>0</v>
      </c>
      <c r="O403">
        <f t="shared" si="335"/>
        <v>634095</v>
      </c>
      <c r="P403">
        <f t="shared" si="336"/>
        <v>634095</v>
      </c>
      <c r="Q403">
        <f t="shared" si="337"/>
        <v>0</v>
      </c>
      <c r="R403">
        <f t="shared" si="338"/>
        <v>0</v>
      </c>
      <c r="S403">
        <f t="shared" si="339"/>
        <v>0</v>
      </c>
      <c r="T403">
        <f t="shared" si="340"/>
        <v>0</v>
      </c>
      <c r="U403">
        <f t="shared" si="341"/>
        <v>0</v>
      </c>
      <c r="V403">
        <f t="shared" si="342"/>
        <v>0</v>
      </c>
      <c r="W403">
        <f t="shared" si="343"/>
        <v>0</v>
      </c>
      <c r="X403">
        <f t="shared" si="344"/>
        <v>0</v>
      </c>
      <c r="Y403">
        <f t="shared" si="345"/>
        <v>0</v>
      </c>
      <c r="AA403">
        <v>23982063</v>
      </c>
      <c r="AB403">
        <f t="shared" si="346"/>
        <v>19215</v>
      </c>
      <c r="AC403">
        <f t="shared" si="347"/>
        <v>19215</v>
      </c>
      <c r="AD403">
        <f t="shared" si="348"/>
        <v>0</v>
      </c>
      <c r="AE403">
        <f t="shared" si="349"/>
        <v>0</v>
      </c>
      <c r="AF403">
        <f t="shared" si="350"/>
        <v>0</v>
      </c>
      <c r="AG403">
        <f t="shared" si="351"/>
        <v>0</v>
      </c>
      <c r="AH403">
        <f t="shared" si="352"/>
        <v>0</v>
      </c>
      <c r="AI403">
        <f t="shared" si="353"/>
        <v>0</v>
      </c>
      <c r="AJ403">
        <f t="shared" si="354"/>
        <v>0</v>
      </c>
      <c r="AK403">
        <v>18440.78</v>
      </c>
      <c r="AL403">
        <v>18440.78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1</v>
      </c>
      <c r="BD403" t="s">
        <v>3</v>
      </c>
      <c r="BE403" t="s">
        <v>3</v>
      </c>
      <c r="BF403" t="s">
        <v>3</v>
      </c>
      <c r="BG403" t="s">
        <v>3</v>
      </c>
      <c r="BH403">
        <v>3</v>
      </c>
      <c r="BI403">
        <v>3</v>
      </c>
      <c r="BJ403" t="s">
        <v>3</v>
      </c>
      <c r="BM403">
        <v>600001</v>
      </c>
      <c r="BN403">
        <v>0</v>
      </c>
      <c r="BO403" t="s">
        <v>3</v>
      </c>
      <c r="BP403">
        <v>0</v>
      </c>
      <c r="BQ403">
        <v>5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0</v>
      </c>
      <c r="CA403">
        <v>0</v>
      </c>
      <c r="CF403">
        <v>0</v>
      </c>
      <c r="CG403">
        <v>0</v>
      </c>
      <c r="CM403">
        <v>0</v>
      </c>
      <c r="CN403" t="s">
        <v>34</v>
      </c>
      <c r="CO403">
        <v>0</v>
      </c>
      <c r="CP403">
        <f t="shared" si="355"/>
        <v>634095</v>
      </c>
      <c r="CQ403">
        <f t="shared" si="356"/>
        <v>19215</v>
      </c>
      <c r="CR403">
        <f t="shared" si="357"/>
        <v>0</v>
      </c>
      <c r="CS403">
        <f t="shared" si="358"/>
        <v>0</v>
      </c>
      <c r="CT403">
        <f t="shared" si="359"/>
        <v>0</v>
      </c>
      <c r="CU403">
        <f t="shared" si="360"/>
        <v>0</v>
      </c>
      <c r="CV403">
        <f t="shared" si="361"/>
        <v>0</v>
      </c>
      <c r="CW403">
        <f t="shared" si="362"/>
        <v>0</v>
      </c>
      <c r="CX403">
        <f t="shared" si="363"/>
        <v>0</v>
      </c>
      <c r="CY403">
        <f t="shared" si="364"/>
        <v>0</v>
      </c>
      <c r="CZ403">
        <f t="shared" si="365"/>
        <v>0</v>
      </c>
      <c r="DC403" t="s">
        <v>3</v>
      </c>
      <c r="DD403" t="s">
        <v>35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EE403">
        <v>20573217</v>
      </c>
      <c r="EF403">
        <v>5</v>
      </c>
      <c r="EG403" t="s">
        <v>36</v>
      </c>
      <c r="EH403">
        <v>0</v>
      </c>
      <c r="EI403" t="s">
        <v>3</v>
      </c>
      <c r="EJ403">
        <v>3</v>
      </c>
      <c r="EK403">
        <v>600001</v>
      </c>
      <c r="EL403" t="s">
        <v>37</v>
      </c>
      <c r="EM403" t="s">
        <v>38</v>
      </c>
      <c r="EO403" t="s">
        <v>3</v>
      </c>
      <c r="EQ403">
        <v>256</v>
      </c>
      <c r="ER403">
        <v>0</v>
      </c>
      <c r="ES403">
        <v>18440.78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Q403">
        <v>0</v>
      </c>
      <c r="FR403">
        <f t="shared" si="366"/>
        <v>634095</v>
      </c>
      <c r="FS403">
        <v>0</v>
      </c>
      <c r="FX403">
        <v>0</v>
      </c>
      <c r="FY403">
        <v>0</v>
      </c>
      <c r="GA403" t="s">
        <v>492</v>
      </c>
      <c r="GG403">
        <v>2</v>
      </c>
      <c r="GH403">
        <v>0</v>
      </c>
      <c r="GI403">
        <v>-2</v>
      </c>
      <c r="GJ403">
        <v>0</v>
      </c>
      <c r="GK403">
        <f>ROUND(R403*(R12)/100,0)</f>
        <v>0</v>
      </c>
      <c r="GL403">
        <f t="shared" si="367"/>
        <v>0</v>
      </c>
      <c r="GM403">
        <f t="shared" si="368"/>
        <v>634095</v>
      </c>
      <c r="GN403">
        <f t="shared" si="369"/>
        <v>0</v>
      </c>
      <c r="GO403">
        <f t="shared" si="370"/>
        <v>0</v>
      </c>
      <c r="GP403">
        <f t="shared" si="371"/>
        <v>0</v>
      </c>
      <c r="GR403">
        <v>0</v>
      </c>
    </row>
    <row r="404" spans="1:200" x14ac:dyDescent="0.2">
      <c r="A404">
        <v>17</v>
      </c>
      <c r="B404">
        <v>1</v>
      </c>
      <c r="E404" t="s">
        <v>253</v>
      </c>
      <c r="F404" t="s">
        <v>493</v>
      </c>
      <c r="G404" t="s">
        <v>494</v>
      </c>
      <c r="H404" t="s">
        <v>3</v>
      </c>
      <c r="I404">
        <v>33</v>
      </c>
      <c r="J404">
        <v>0</v>
      </c>
      <c r="O404">
        <f t="shared" si="335"/>
        <v>282315</v>
      </c>
      <c r="P404">
        <f t="shared" si="336"/>
        <v>282315</v>
      </c>
      <c r="Q404">
        <f t="shared" si="337"/>
        <v>0</v>
      </c>
      <c r="R404">
        <f t="shared" si="338"/>
        <v>0</v>
      </c>
      <c r="S404">
        <f t="shared" si="339"/>
        <v>0</v>
      </c>
      <c r="T404">
        <f t="shared" si="340"/>
        <v>0</v>
      </c>
      <c r="U404">
        <f t="shared" si="341"/>
        <v>0</v>
      </c>
      <c r="V404">
        <f t="shared" si="342"/>
        <v>0</v>
      </c>
      <c r="W404">
        <f t="shared" si="343"/>
        <v>0</v>
      </c>
      <c r="X404">
        <f t="shared" si="344"/>
        <v>0</v>
      </c>
      <c r="Y404">
        <f t="shared" si="345"/>
        <v>0</v>
      </c>
      <c r="AA404">
        <v>23982063</v>
      </c>
      <c r="AB404">
        <f t="shared" si="346"/>
        <v>8555</v>
      </c>
      <c r="AC404">
        <f t="shared" si="347"/>
        <v>8555</v>
      </c>
      <c r="AD404">
        <f t="shared" si="348"/>
        <v>0</v>
      </c>
      <c r="AE404">
        <f t="shared" si="349"/>
        <v>0</v>
      </c>
      <c r="AF404">
        <f t="shared" si="350"/>
        <v>0</v>
      </c>
      <c r="AG404">
        <f t="shared" si="351"/>
        <v>0</v>
      </c>
      <c r="AH404">
        <f t="shared" si="352"/>
        <v>0</v>
      </c>
      <c r="AI404">
        <f t="shared" si="353"/>
        <v>0</v>
      </c>
      <c r="AJ404">
        <f t="shared" si="354"/>
        <v>0</v>
      </c>
      <c r="AK404">
        <v>8210.57</v>
      </c>
      <c r="AL404">
        <v>8210.57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1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3</v>
      </c>
      <c r="BJ404" t="s">
        <v>3</v>
      </c>
      <c r="BM404">
        <v>600001</v>
      </c>
      <c r="BN404">
        <v>0</v>
      </c>
      <c r="BO404" t="s">
        <v>3</v>
      </c>
      <c r="BP404">
        <v>0</v>
      </c>
      <c r="BQ404">
        <v>5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F404">
        <v>0</v>
      </c>
      <c r="CG404">
        <v>0</v>
      </c>
      <c r="CM404">
        <v>0</v>
      </c>
      <c r="CN404" t="s">
        <v>34</v>
      </c>
      <c r="CO404">
        <v>0</v>
      </c>
      <c r="CP404">
        <f t="shared" si="355"/>
        <v>282315</v>
      </c>
      <c r="CQ404">
        <f t="shared" si="356"/>
        <v>8555</v>
      </c>
      <c r="CR404">
        <f t="shared" si="357"/>
        <v>0</v>
      </c>
      <c r="CS404">
        <f t="shared" si="358"/>
        <v>0</v>
      </c>
      <c r="CT404">
        <f t="shared" si="359"/>
        <v>0</v>
      </c>
      <c r="CU404">
        <f t="shared" si="360"/>
        <v>0</v>
      </c>
      <c r="CV404">
        <f t="shared" si="361"/>
        <v>0</v>
      </c>
      <c r="CW404">
        <f t="shared" si="362"/>
        <v>0</v>
      </c>
      <c r="CX404">
        <f t="shared" si="363"/>
        <v>0</v>
      </c>
      <c r="CY404">
        <f t="shared" si="364"/>
        <v>0</v>
      </c>
      <c r="CZ404">
        <f t="shared" si="365"/>
        <v>0</v>
      </c>
      <c r="DC404" t="s">
        <v>3</v>
      </c>
      <c r="DD404" t="s">
        <v>35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EE404">
        <v>20573217</v>
      </c>
      <c r="EF404">
        <v>5</v>
      </c>
      <c r="EG404" t="s">
        <v>36</v>
      </c>
      <c r="EH404">
        <v>0</v>
      </c>
      <c r="EI404" t="s">
        <v>3</v>
      </c>
      <c r="EJ404">
        <v>3</v>
      </c>
      <c r="EK404">
        <v>600001</v>
      </c>
      <c r="EL404" t="s">
        <v>37</v>
      </c>
      <c r="EM404" t="s">
        <v>38</v>
      </c>
      <c r="EO404" t="s">
        <v>3</v>
      </c>
      <c r="EQ404">
        <v>256</v>
      </c>
      <c r="ER404">
        <v>0</v>
      </c>
      <c r="ES404">
        <v>8210.57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Q404">
        <v>0</v>
      </c>
      <c r="FR404">
        <f t="shared" si="366"/>
        <v>282315</v>
      </c>
      <c r="FS404">
        <v>0</v>
      </c>
      <c r="FX404">
        <v>0</v>
      </c>
      <c r="FY404">
        <v>0</v>
      </c>
      <c r="GA404" t="s">
        <v>495</v>
      </c>
      <c r="GG404">
        <v>2</v>
      </c>
      <c r="GH404">
        <v>0</v>
      </c>
      <c r="GI404">
        <v>-2</v>
      </c>
      <c r="GJ404">
        <v>0</v>
      </c>
      <c r="GK404">
        <f>ROUND(R404*(R12)/100,0)</f>
        <v>0</v>
      </c>
      <c r="GL404">
        <f t="shared" si="367"/>
        <v>0</v>
      </c>
      <c r="GM404">
        <f t="shared" si="368"/>
        <v>282315</v>
      </c>
      <c r="GN404">
        <f t="shared" si="369"/>
        <v>0</v>
      </c>
      <c r="GO404">
        <f t="shared" si="370"/>
        <v>0</v>
      </c>
      <c r="GP404">
        <f t="shared" si="371"/>
        <v>0</v>
      </c>
      <c r="GR404">
        <v>0</v>
      </c>
    </row>
    <row r="405" spans="1:200" x14ac:dyDescent="0.2">
      <c r="A405">
        <v>17</v>
      </c>
      <c r="B405">
        <v>1</v>
      </c>
      <c r="E405" t="s">
        <v>255</v>
      </c>
      <c r="F405" t="s">
        <v>485</v>
      </c>
      <c r="G405" t="s">
        <v>496</v>
      </c>
      <c r="H405" t="s">
        <v>3</v>
      </c>
      <c r="I405">
        <v>33</v>
      </c>
      <c r="J405">
        <v>0</v>
      </c>
      <c r="O405">
        <f t="shared" si="335"/>
        <v>288783</v>
      </c>
      <c r="P405">
        <f t="shared" si="336"/>
        <v>288783</v>
      </c>
      <c r="Q405">
        <f t="shared" si="337"/>
        <v>0</v>
      </c>
      <c r="R405">
        <f t="shared" si="338"/>
        <v>0</v>
      </c>
      <c r="S405">
        <f t="shared" si="339"/>
        <v>0</v>
      </c>
      <c r="T405">
        <f t="shared" si="340"/>
        <v>0</v>
      </c>
      <c r="U405">
        <f t="shared" si="341"/>
        <v>0</v>
      </c>
      <c r="V405">
        <f t="shared" si="342"/>
        <v>0</v>
      </c>
      <c r="W405">
        <f t="shared" si="343"/>
        <v>0</v>
      </c>
      <c r="X405">
        <f t="shared" si="344"/>
        <v>0</v>
      </c>
      <c r="Y405">
        <f t="shared" si="345"/>
        <v>0</v>
      </c>
      <c r="AA405">
        <v>23982063</v>
      </c>
      <c r="AB405">
        <f t="shared" si="346"/>
        <v>8751</v>
      </c>
      <c r="AC405">
        <f t="shared" si="347"/>
        <v>8751</v>
      </c>
      <c r="AD405">
        <f t="shared" si="348"/>
        <v>0</v>
      </c>
      <c r="AE405">
        <f t="shared" si="349"/>
        <v>0</v>
      </c>
      <c r="AF405">
        <f t="shared" si="350"/>
        <v>0</v>
      </c>
      <c r="AG405">
        <f t="shared" si="351"/>
        <v>0</v>
      </c>
      <c r="AH405">
        <f t="shared" si="352"/>
        <v>0</v>
      </c>
      <c r="AI405">
        <f t="shared" si="353"/>
        <v>0</v>
      </c>
      <c r="AJ405">
        <f t="shared" si="354"/>
        <v>0</v>
      </c>
      <c r="AK405">
        <v>8397.89</v>
      </c>
      <c r="AL405">
        <v>8397.89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1</v>
      </c>
      <c r="AZ405">
        <v>1</v>
      </c>
      <c r="BA405">
        <v>1</v>
      </c>
      <c r="BB405">
        <v>1</v>
      </c>
      <c r="BC405">
        <v>1</v>
      </c>
      <c r="BD405" t="s">
        <v>3</v>
      </c>
      <c r="BE405" t="s">
        <v>3</v>
      </c>
      <c r="BF405" t="s">
        <v>3</v>
      </c>
      <c r="BG405" t="s">
        <v>3</v>
      </c>
      <c r="BH405">
        <v>3</v>
      </c>
      <c r="BI405">
        <v>3</v>
      </c>
      <c r="BJ405" t="s">
        <v>3</v>
      </c>
      <c r="BM405">
        <v>600001</v>
      </c>
      <c r="BN405">
        <v>0</v>
      </c>
      <c r="BO405" t="s">
        <v>3</v>
      </c>
      <c r="BP405">
        <v>0</v>
      </c>
      <c r="BQ405">
        <v>5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0</v>
      </c>
      <c r="CA405">
        <v>0</v>
      </c>
      <c r="CF405">
        <v>0</v>
      </c>
      <c r="CG405">
        <v>0</v>
      </c>
      <c r="CM405">
        <v>0</v>
      </c>
      <c r="CN405" t="s">
        <v>34</v>
      </c>
      <c r="CO405">
        <v>0</v>
      </c>
      <c r="CP405">
        <f t="shared" si="355"/>
        <v>288783</v>
      </c>
      <c r="CQ405">
        <f t="shared" si="356"/>
        <v>8751</v>
      </c>
      <c r="CR405">
        <f t="shared" si="357"/>
        <v>0</v>
      </c>
      <c r="CS405">
        <f t="shared" si="358"/>
        <v>0</v>
      </c>
      <c r="CT405">
        <f t="shared" si="359"/>
        <v>0</v>
      </c>
      <c r="CU405">
        <f t="shared" si="360"/>
        <v>0</v>
      </c>
      <c r="CV405">
        <f t="shared" si="361"/>
        <v>0</v>
      </c>
      <c r="CW405">
        <f t="shared" si="362"/>
        <v>0</v>
      </c>
      <c r="CX405">
        <f t="shared" si="363"/>
        <v>0</v>
      </c>
      <c r="CY405">
        <f t="shared" si="364"/>
        <v>0</v>
      </c>
      <c r="CZ405">
        <f t="shared" si="365"/>
        <v>0</v>
      </c>
      <c r="DC405" t="s">
        <v>3</v>
      </c>
      <c r="DD405" t="s">
        <v>35</v>
      </c>
      <c r="DE405" t="s">
        <v>3</v>
      </c>
      <c r="DF405" t="s">
        <v>3</v>
      </c>
      <c r="DG405" t="s">
        <v>3</v>
      </c>
      <c r="DH405" t="s">
        <v>3</v>
      </c>
      <c r="DI405" t="s">
        <v>3</v>
      </c>
      <c r="DJ405" t="s">
        <v>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EE405">
        <v>20573217</v>
      </c>
      <c r="EF405">
        <v>5</v>
      </c>
      <c r="EG405" t="s">
        <v>36</v>
      </c>
      <c r="EH405">
        <v>0</v>
      </c>
      <c r="EI405" t="s">
        <v>3</v>
      </c>
      <c r="EJ405">
        <v>3</v>
      </c>
      <c r="EK405">
        <v>600001</v>
      </c>
      <c r="EL405" t="s">
        <v>37</v>
      </c>
      <c r="EM405" t="s">
        <v>38</v>
      </c>
      <c r="EO405" t="s">
        <v>3</v>
      </c>
      <c r="EQ405">
        <v>256</v>
      </c>
      <c r="ER405">
        <v>0</v>
      </c>
      <c r="ES405">
        <v>8397.89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Q405">
        <v>0</v>
      </c>
      <c r="FR405">
        <f t="shared" si="366"/>
        <v>288783</v>
      </c>
      <c r="FS405">
        <v>0</v>
      </c>
      <c r="FX405">
        <v>0</v>
      </c>
      <c r="FY405">
        <v>0</v>
      </c>
      <c r="GA405" t="s">
        <v>497</v>
      </c>
      <c r="GG405">
        <v>2</v>
      </c>
      <c r="GH405">
        <v>0</v>
      </c>
      <c r="GI405">
        <v>-2</v>
      </c>
      <c r="GJ405">
        <v>0</v>
      </c>
      <c r="GK405">
        <f>ROUND(R405*(R12)/100,0)</f>
        <v>0</v>
      </c>
      <c r="GL405">
        <f t="shared" si="367"/>
        <v>0</v>
      </c>
      <c r="GM405">
        <f t="shared" si="368"/>
        <v>288783</v>
      </c>
      <c r="GN405">
        <f t="shared" si="369"/>
        <v>0</v>
      </c>
      <c r="GO405">
        <f t="shared" si="370"/>
        <v>0</v>
      </c>
      <c r="GP405">
        <f t="shared" si="371"/>
        <v>0</v>
      </c>
      <c r="GR405">
        <v>0</v>
      </c>
    </row>
    <row r="406" spans="1:200" x14ac:dyDescent="0.2">
      <c r="A406">
        <v>17</v>
      </c>
      <c r="B406">
        <v>1</v>
      </c>
      <c r="E406" t="s">
        <v>257</v>
      </c>
      <c r="F406" t="s">
        <v>147</v>
      </c>
      <c r="G406" t="s">
        <v>498</v>
      </c>
      <c r="H406" t="s">
        <v>3</v>
      </c>
      <c r="I406">
        <v>66</v>
      </c>
      <c r="J406">
        <v>0</v>
      </c>
      <c r="O406">
        <f t="shared" si="335"/>
        <v>73128</v>
      </c>
      <c r="P406">
        <f t="shared" si="336"/>
        <v>73128</v>
      </c>
      <c r="Q406">
        <f t="shared" si="337"/>
        <v>0</v>
      </c>
      <c r="R406">
        <f t="shared" si="338"/>
        <v>0</v>
      </c>
      <c r="S406">
        <f t="shared" si="339"/>
        <v>0</v>
      </c>
      <c r="T406">
        <f t="shared" si="340"/>
        <v>0</v>
      </c>
      <c r="U406">
        <f t="shared" si="341"/>
        <v>0</v>
      </c>
      <c r="V406">
        <f t="shared" si="342"/>
        <v>0</v>
      </c>
      <c r="W406">
        <f t="shared" si="343"/>
        <v>0</v>
      </c>
      <c r="X406">
        <f t="shared" si="344"/>
        <v>0</v>
      </c>
      <c r="Y406">
        <f t="shared" si="345"/>
        <v>0</v>
      </c>
      <c r="AA406">
        <v>23982063</v>
      </c>
      <c r="AB406">
        <f t="shared" si="346"/>
        <v>1108</v>
      </c>
      <c r="AC406">
        <f t="shared" si="347"/>
        <v>1108</v>
      </c>
      <c r="AD406">
        <f t="shared" si="348"/>
        <v>0</v>
      </c>
      <c r="AE406">
        <f t="shared" si="349"/>
        <v>0</v>
      </c>
      <c r="AF406">
        <f t="shared" si="350"/>
        <v>0</v>
      </c>
      <c r="AG406">
        <f t="shared" si="351"/>
        <v>0</v>
      </c>
      <c r="AH406">
        <f t="shared" si="352"/>
        <v>0</v>
      </c>
      <c r="AI406">
        <f t="shared" si="353"/>
        <v>0</v>
      </c>
      <c r="AJ406">
        <f t="shared" si="354"/>
        <v>0</v>
      </c>
      <c r="AK406">
        <v>1063.0899999999999</v>
      </c>
      <c r="AL406">
        <v>1063.0899999999999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1</v>
      </c>
      <c r="BD406" t="s">
        <v>3</v>
      </c>
      <c r="BE406" t="s">
        <v>3</v>
      </c>
      <c r="BF406" t="s">
        <v>3</v>
      </c>
      <c r="BG406" t="s">
        <v>3</v>
      </c>
      <c r="BH406">
        <v>3</v>
      </c>
      <c r="BI406">
        <v>3</v>
      </c>
      <c r="BJ406" t="s">
        <v>3</v>
      </c>
      <c r="BM406">
        <v>600001</v>
      </c>
      <c r="BN406">
        <v>0</v>
      </c>
      <c r="BO406" t="s">
        <v>3</v>
      </c>
      <c r="BP406">
        <v>0</v>
      </c>
      <c r="BQ406">
        <v>5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0</v>
      </c>
      <c r="CA406">
        <v>0</v>
      </c>
      <c r="CF406">
        <v>0</v>
      </c>
      <c r="CG406">
        <v>0</v>
      </c>
      <c r="CM406">
        <v>0</v>
      </c>
      <c r="CN406" t="s">
        <v>34</v>
      </c>
      <c r="CO406">
        <v>0</v>
      </c>
      <c r="CP406">
        <f t="shared" si="355"/>
        <v>73128</v>
      </c>
      <c r="CQ406">
        <f t="shared" si="356"/>
        <v>1108</v>
      </c>
      <c r="CR406">
        <f t="shared" si="357"/>
        <v>0</v>
      </c>
      <c r="CS406">
        <f t="shared" si="358"/>
        <v>0</v>
      </c>
      <c r="CT406">
        <f t="shared" si="359"/>
        <v>0</v>
      </c>
      <c r="CU406">
        <f t="shared" si="360"/>
        <v>0</v>
      </c>
      <c r="CV406">
        <f t="shared" si="361"/>
        <v>0</v>
      </c>
      <c r="CW406">
        <f t="shared" si="362"/>
        <v>0</v>
      </c>
      <c r="CX406">
        <f t="shared" si="363"/>
        <v>0</v>
      </c>
      <c r="CY406">
        <f t="shared" si="364"/>
        <v>0</v>
      </c>
      <c r="CZ406">
        <f t="shared" si="365"/>
        <v>0</v>
      </c>
      <c r="DC406" t="s">
        <v>3</v>
      </c>
      <c r="DD406" t="s">
        <v>35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EE406">
        <v>20573217</v>
      </c>
      <c r="EF406">
        <v>5</v>
      </c>
      <c r="EG406" t="s">
        <v>36</v>
      </c>
      <c r="EH406">
        <v>0</v>
      </c>
      <c r="EI406" t="s">
        <v>3</v>
      </c>
      <c r="EJ406">
        <v>3</v>
      </c>
      <c r="EK406">
        <v>600001</v>
      </c>
      <c r="EL406" t="s">
        <v>37</v>
      </c>
      <c r="EM406" t="s">
        <v>38</v>
      </c>
      <c r="EO406" t="s">
        <v>3</v>
      </c>
      <c r="EQ406">
        <v>256</v>
      </c>
      <c r="ER406">
        <v>0</v>
      </c>
      <c r="ES406">
        <v>1063.0899999999999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Q406">
        <v>0</v>
      </c>
      <c r="FR406">
        <f t="shared" si="366"/>
        <v>73128</v>
      </c>
      <c r="FS406">
        <v>0</v>
      </c>
      <c r="FX406">
        <v>0</v>
      </c>
      <c r="FY406">
        <v>0</v>
      </c>
      <c r="GA406" t="s">
        <v>499</v>
      </c>
      <c r="GG406">
        <v>2</v>
      </c>
      <c r="GH406">
        <v>0</v>
      </c>
      <c r="GI406">
        <v>-2</v>
      </c>
      <c r="GJ406">
        <v>0</v>
      </c>
      <c r="GK406">
        <f>ROUND(R406*(R12)/100,0)</f>
        <v>0</v>
      </c>
      <c r="GL406">
        <f t="shared" si="367"/>
        <v>0</v>
      </c>
      <c r="GM406">
        <f t="shared" si="368"/>
        <v>73128</v>
      </c>
      <c r="GN406">
        <f t="shared" si="369"/>
        <v>0</v>
      </c>
      <c r="GO406">
        <f t="shared" si="370"/>
        <v>0</v>
      </c>
      <c r="GP406">
        <f t="shared" si="371"/>
        <v>0</v>
      </c>
      <c r="GR406">
        <v>0</v>
      </c>
    </row>
    <row r="407" spans="1:200" x14ac:dyDescent="0.2">
      <c r="A407">
        <v>17</v>
      </c>
      <c r="B407">
        <v>1</v>
      </c>
      <c r="E407" t="s">
        <v>258</v>
      </c>
      <c r="F407" t="s">
        <v>147</v>
      </c>
      <c r="G407" t="s">
        <v>500</v>
      </c>
      <c r="H407" t="s">
        <v>3</v>
      </c>
      <c r="I407">
        <v>1</v>
      </c>
      <c r="J407">
        <v>0</v>
      </c>
      <c r="O407">
        <f t="shared" si="335"/>
        <v>28863</v>
      </c>
      <c r="P407">
        <f t="shared" si="336"/>
        <v>28863</v>
      </c>
      <c r="Q407">
        <f t="shared" si="337"/>
        <v>0</v>
      </c>
      <c r="R407">
        <f t="shared" si="338"/>
        <v>0</v>
      </c>
      <c r="S407">
        <f t="shared" si="339"/>
        <v>0</v>
      </c>
      <c r="T407">
        <f t="shared" si="340"/>
        <v>0</v>
      </c>
      <c r="U407">
        <f t="shared" si="341"/>
        <v>0</v>
      </c>
      <c r="V407">
        <f t="shared" si="342"/>
        <v>0</v>
      </c>
      <c r="W407">
        <f t="shared" si="343"/>
        <v>0</v>
      </c>
      <c r="X407">
        <f t="shared" si="344"/>
        <v>0</v>
      </c>
      <c r="Y407">
        <f t="shared" si="345"/>
        <v>0</v>
      </c>
      <c r="AA407">
        <v>23982063</v>
      </c>
      <c r="AB407">
        <f t="shared" si="346"/>
        <v>28863</v>
      </c>
      <c r="AC407">
        <f t="shared" ref="AC407:AC413" si="372">ROUND((((ES407*1.042)*1.008)),0)</f>
        <v>28863</v>
      </c>
      <c r="AD407">
        <f t="shared" si="348"/>
        <v>0</v>
      </c>
      <c r="AE407">
        <f t="shared" si="349"/>
        <v>0</v>
      </c>
      <c r="AF407">
        <f t="shared" si="350"/>
        <v>0</v>
      </c>
      <c r="AG407">
        <f t="shared" si="351"/>
        <v>0</v>
      </c>
      <c r="AH407">
        <f t="shared" si="352"/>
        <v>0</v>
      </c>
      <c r="AI407">
        <f t="shared" si="353"/>
        <v>0</v>
      </c>
      <c r="AJ407">
        <f t="shared" si="354"/>
        <v>0</v>
      </c>
      <c r="AK407">
        <v>27479.9</v>
      </c>
      <c r="AL407">
        <v>27479.9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3</v>
      </c>
      <c r="BI407">
        <v>3</v>
      </c>
      <c r="BJ407" t="s">
        <v>3</v>
      </c>
      <c r="BM407">
        <v>600001</v>
      </c>
      <c r="BN407">
        <v>0</v>
      </c>
      <c r="BO407" t="s">
        <v>3</v>
      </c>
      <c r="BP407">
        <v>0</v>
      </c>
      <c r="BQ407">
        <v>5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0</v>
      </c>
      <c r="CA407">
        <v>0</v>
      </c>
      <c r="CF407">
        <v>0</v>
      </c>
      <c r="CG407">
        <v>0</v>
      </c>
      <c r="CM407">
        <v>0</v>
      </c>
      <c r="CN407" t="s">
        <v>501</v>
      </c>
      <c r="CO407">
        <v>0</v>
      </c>
      <c r="CP407">
        <f t="shared" si="355"/>
        <v>28863</v>
      </c>
      <c r="CQ407">
        <f t="shared" si="356"/>
        <v>28863</v>
      </c>
      <c r="CR407">
        <f t="shared" si="357"/>
        <v>0</v>
      </c>
      <c r="CS407">
        <f t="shared" si="358"/>
        <v>0</v>
      </c>
      <c r="CT407">
        <f t="shared" si="359"/>
        <v>0</v>
      </c>
      <c r="CU407">
        <f t="shared" si="360"/>
        <v>0</v>
      </c>
      <c r="CV407">
        <f t="shared" si="361"/>
        <v>0</v>
      </c>
      <c r="CW407">
        <f t="shared" si="362"/>
        <v>0</v>
      </c>
      <c r="CX407">
        <f t="shared" si="363"/>
        <v>0</v>
      </c>
      <c r="CY407">
        <f t="shared" si="364"/>
        <v>0</v>
      </c>
      <c r="CZ407">
        <f t="shared" si="365"/>
        <v>0</v>
      </c>
      <c r="DC407" t="s">
        <v>3</v>
      </c>
      <c r="DD407" t="s">
        <v>502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EE407">
        <v>20573217</v>
      </c>
      <c r="EF407">
        <v>5</v>
      </c>
      <c r="EG407" t="s">
        <v>36</v>
      </c>
      <c r="EH407">
        <v>0</v>
      </c>
      <c r="EI407" t="s">
        <v>3</v>
      </c>
      <c r="EJ407">
        <v>3</v>
      </c>
      <c r="EK407">
        <v>600001</v>
      </c>
      <c r="EL407" t="s">
        <v>37</v>
      </c>
      <c r="EM407" t="s">
        <v>38</v>
      </c>
      <c r="EO407" t="s">
        <v>3</v>
      </c>
      <c r="EQ407">
        <v>256</v>
      </c>
      <c r="ER407">
        <v>0</v>
      </c>
      <c r="ES407">
        <v>27479.9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Q407">
        <v>0</v>
      </c>
      <c r="FR407">
        <f t="shared" si="366"/>
        <v>28863</v>
      </c>
      <c r="FS407">
        <v>0</v>
      </c>
      <c r="FX407">
        <v>0</v>
      </c>
      <c r="FY407">
        <v>0</v>
      </c>
      <c r="GA407" t="s">
        <v>503</v>
      </c>
      <c r="GG407">
        <v>2</v>
      </c>
      <c r="GH407">
        <v>0</v>
      </c>
      <c r="GI407">
        <v>-2</v>
      </c>
      <c r="GJ407">
        <v>0</v>
      </c>
      <c r="GK407">
        <f>ROUND(R407*(R12)/100,0)</f>
        <v>0</v>
      </c>
      <c r="GL407">
        <f t="shared" si="367"/>
        <v>0</v>
      </c>
      <c r="GM407">
        <f t="shared" si="368"/>
        <v>28863</v>
      </c>
      <c r="GN407">
        <f t="shared" si="369"/>
        <v>0</v>
      </c>
      <c r="GO407">
        <f t="shared" si="370"/>
        <v>0</v>
      </c>
      <c r="GP407">
        <f t="shared" si="371"/>
        <v>0</v>
      </c>
      <c r="GR407">
        <v>0</v>
      </c>
    </row>
    <row r="408" spans="1:200" x14ac:dyDescent="0.2">
      <c r="A408">
        <v>17</v>
      </c>
      <c r="B408">
        <v>1</v>
      </c>
      <c r="E408" t="s">
        <v>260</v>
      </c>
      <c r="F408" t="s">
        <v>147</v>
      </c>
      <c r="G408" t="s">
        <v>504</v>
      </c>
      <c r="H408" t="s">
        <v>3</v>
      </c>
      <c r="I408">
        <v>1</v>
      </c>
      <c r="J408">
        <v>0</v>
      </c>
      <c r="O408">
        <f t="shared" si="335"/>
        <v>28873</v>
      </c>
      <c r="P408">
        <f t="shared" si="336"/>
        <v>28873</v>
      </c>
      <c r="Q408">
        <f t="shared" si="337"/>
        <v>0</v>
      </c>
      <c r="R408">
        <f t="shared" si="338"/>
        <v>0</v>
      </c>
      <c r="S408">
        <f t="shared" si="339"/>
        <v>0</v>
      </c>
      <c r="T408">
        <f t="shared" si="340"/>
        <v>0</v>
      </c>
      <c r="U408">
        <f t="shared" si="341"/>
        <v>0</v>
      </c>
      <c r="V408">
        <f t="shared" si="342"/>
        <v>0</v>
      </c>
      <c r="W408">
        <f t="shared" si="343"/>
        <v>0</v>
      </c>
      <c r="X408">
        <f t="shared" si="344"/>
        <v>0</v>
      </c>
      <c r="Y408">
        <f t="shared" si="345"/>
        <v>0</v>
      </c>
      <c r="AA408">
        <v>23982063</v>
      </c>
      <c r="AB408">
        <f t="shared" si="346"/>
        <v>28873</v>
      </c>
      <c r="AC408">
        <f t="shared" si="372"/>
        <v>28873</v>
      </c>
      <c r="AD408">
        <f t="shared" si="348"/>
        <v>0</v>
      </c>
      <c r="AE408">
        <f t="shared" si="349"/>
        <v>0</v>
      </c>
      <c r="AF408">
        <f t="shared" si="350"/>
        <v>0</v>
      </c>
      <c r="AG408">
        <f t="shared" si="351"/>
        <v>0</v>
      </c>
      <c r="AH408">
        <f t="shared" si="352"/>
        <v>0</v>
      </c>
      <c r="AI408">
        <f t="shared" si="353"/>
        <v>0</v>
      </c>
      <c r="AJ408">
        <f t="shared" si="354"/>
        <v>0</v>
      </c>
      <c r="AK408">
        <v>27489.41</v>
      </c>
      <c r="AL408">
        <v>27489.41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1</v>
      </c>
      <c r="AZ408">
        <v>1</v>
      </c>
      <c r="BA408">
        <v>1</v>
      </c>
      <c r="BB408">
        <v>1</v>
      </c>
      <c r="BC408">
        <v>1</v>
      </c>
      <c r="BD408" t="s">
        <v>3</v>
      </c>
      <c r="BE408" t="s">
        <v>3</v>
      </c>
      <c r="BF408" t="s">
        <v>3</v>
      </c>
      <c r="BG408" t="s">
        <v>3</v>
      </c>
      <c r="BH408">
        <v>3</v>
      </c>
      <c r="BI408">
        <v>3</v>
      </c>
      <c r="BJ408" t="s">
        <v>3</v>
      </c>
      <c r="BM408">
        <v>600001</v>
      </c>
      <c r="BN408">
        <v>0</v>
      </c>
      <c r="BO408" t="s">
        <v>3</v>
      </c>
      <c r="BP408">
        <v>0</v>
      </c>
      <c r="BQ408">
        <v>5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0</v>
      </c>
      <c r="CA408">
        <v>0</v>
      </c>
      <c r="CF408">
        <v>0</v>
      </c>
      <c r="CG408">
        <v>0</v>
      </c>
      <c r="CM408">
        <v>0</v>
      </c>
      <c r="CN408" t="s">
        <v>505</v>
      </c>
      <c r="CO408">
        <v>0</v>
      </c>
      <c r="CP408">
        <f t="shared" si="355"/>
        <v>28873</v>
      </c>
      <c r="CQ408">
        <f t="shared" si="356"/>
        <v>28873</v>
      </c>
      <c r="CR408">
        <f t="shared" si="357"/>
        <v>0</v>
      </c>
      <c r="CS408">
        <f t="shared" si="358"/>
        <v>0</v>
      </c>
      <c r="CT408">
        <f t="shared" si="359"/>
        <v>0</v>
      </c>
      <c r="CU408">
        <f t="shared" si="360"/>
        <v>0</v>
      </c>
      <c r="CV408">
        <f t="shared" si="361"/>
        <v>0</v>
      </c>
      <c r="CW408">
        <f t="shared" si="362"/>
        <v>0</v>
      </c>
      <c r="CX408">
        <f t="shared" si="363"/>
        <v>0</v>
      </c>
      <c r="CY408">
        <f t="shared" si="364"/>
        <v>0</v>
      </c>
      <c r="CZ408">
        <f t="shared" si="365"/>
        <v>0</v>
      </c>
      <c r="DC408" t="s">
        <v>3</v>
      </c>
      <c r="DD408" t="s">
        <v>502</v>
      </c>
      <c r="DE408" t="s">
        <v>3</v>
      </c>
      <c r="DF408" t="s">
        <v>3</v>
      </c>
      <c r="DG408" t="s">
        <v>3</v>
      </c>
      <c r="DH408" t="s">
        <v>3</v>
      </c>
      <c r="DI408" t="s">
        <v>3</v>
      </c>
      <c r="DJ408" t="s">
        <v>3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EE408">
        <v>20573217</v>
      </c>
      <c r="EF408">
        <v>5</v>
      </c>
      <c r="EG408" t="s">
        <v>36</v>
      </c>
      <c r="EH408">
        <v>0</v>
      </c>
      <c r="EI408" t="s">
        <v>3</v>
      </c>
      <c r="EJ408">
        <v>3</v>
      </c>
      <c r="EK408">
        <v>600001</v>
      </c>
      <c r="EL408" t="s">
        <v>37</v>
      </c>
      <c r="EM408" t="s">
        <v>38</v>
      </c>
      <c r="EO408" t="s">
        <v>3</v>
      </c>
      <c r="EQ408">
        <v>256</v>
      </c>
      <c r="ER408">
        <v>0</v>
      </c>
      <c r="ES408">
        <v>27489.41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Q408">
        <v>0</v>
      </c>
      <c r="FR408">
        <f t="shared" si="366"/>
        <v>28873</v>
      </c>
      <c r="FS408">
        <v>0</v>
      </c>
      <c r="FX408">
        <v>0</v>
      </c>
      <c r="FY408">
        <v>0</v>
      </c>
      <c r="GA408" t="s">
        <v>506</v>
      </c>
      <c r="GG408">
        <v>2</v>
      </c>
      <c r="GH408">
        <v>0</v>
      </c>
      <c r="GI408">
        <v>-2</v>
      </c>
      <c r="GJ408">
        <v>0</v>
      </c>
      <c r="GK408">
        <f>ROUND(R408*(R12)/100,0)</f>
        <v>0</v>
      </c>
      <c r="GL408">
        <f t="shared" si="367"/>
        <v>0</v>
      </c>
      <c r="GM408">
        <f t="shared" si="368"/>
        <v>28873</v>
      </c>
      <c r="GN408">
        <f t="shared" si="369"/>
        <v>0</v>
      </c>
      <c r="GO408">
        <f t="shared" si="370"/>
        <v>0</v>
      </c>
      <c r="GP408">
        <f t="shared" si="371"/>
        <v>0</v>
      </c>
      <c r="GR408">
        <v>0</v>
      </c>
    </row>
    <row r="409" spans="1:200" x14ac:dyDescent="0.2">
      <c r="A409">
        <v>17</v>
      </c>
      <c r="B409">
        <v>1</v>
      </c>
      <c r="E409" t="s">
        <v>262</v>
      </c>
      <c r="F409" t="s">
        <v>147</v>
      </c>
      <c r="G409" t="s">
        <v>507</v>
      </c>
      <c r="H409" t="s">
        <v>3</v>
      </c>
      <c r="I409">
        <v>1</v>
      </c>
      <c r="J409">
        <v>0</v>
      </c>
      <c r="O409">
        <f t="shared" si="335"/>
        <v>48129</v>
      </c>
      <c r="P409">
        <f t="shared" si="336"/>
        <v>48129</v>
      </c>
      <c r="Q409">
        <f t="shared" si="337"/>
        <v>0</v>
      </c>
      <c r="R409">
        <f t="shared" si="338"/>
        <v>0</v>
      </c>
      <c r="S409">
        <f t="shared" si="339"/>
        <v>0</v>
      </c>
      <c r="T409">
        <f t="shared" si="340"/>
        <v>0</v>
      </c>
      <c r="U409">
        <f t="shared" si="341"/>
        <v>0</v>
      </c>
      <c r="V409">
        <f t="shared" si="342"/>
        <v>0</v>
      </c>
      <c r="W409">
        <f t="shared" si="343"/>
        <v>0</v>
      </c>
      <c r="X409">
        <f t="shared" si="344"/>
        <v>0</v>
      </c>
      <c r="Y409">
        <f t="shared" si="345"/>
        <v>0</v>
      </c>
      <c r="AA409">
        <v>23982063</v>
      </c>
      <c r="AB409">
        <f t="shared" si="346"/>
        <v>48129</v>
      </c>
      <c r="AC409">
        <f t="shared" si="372"/>
        <v>48129</v>
      </c>
      <c r="AD409">
        <f t="shared" si="348"/>
        <v>0</v>
      </c>
      <c r="AE409">
        <f t="shared" si="349"/>
        <v>0</v>
      </c>
      <c r="AF409">
        <f t="shared" si="350"/>
        <v>0</v>
      </c>
      <c r="AG409">
        <f t="shared" si="351"/>
        <v>0</v>
      </c>
      <c r="AH409">
        <f t="shared" si="352"/>
        <v>0</v>
      </c>
      <c r="AI409">
        <f t="shared" si="353"/>
        <v>0</v>
      </c>
      <c r="AJ409">
        <f t="shared" si="354"/>
        <v>0</v>
      </c>
      <c r="AK409">
        <v>45822.84</v>
      </c>
      <c r="AL409">
        <v>45822.84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1</v>
      </c>
      <c r="AW409">
        <v>1</v>
      </c>
      <c r="AZ409">
        <v>1</v>
      </c>
      <c r="BA409">
        <v>1</v>
      </c>
      <c r="BB409">
        <v>1</v>
      </c>
      <c r="BC409">
        <v>1</v>
      </c>
      <c r="BD409" t="s">
        <v>3</v>
      </c>
      <c r="BE409" t="s">
        <v>3</v>
      </c>
      <c r="BF409" t="s">
        <v>3</v>
      </c>
      <c r="BG409" t="s">
        <v>3</v>
      </c>
      <c r="BH409">
        <v>3</v>
      </c>
      <c r="BI409">
        <v>3</v>
      </c>
      <c r="BJ409" t="s">
        <v>3</v>
      </c>
      <c r="BM409">
        <v>600001</v>
      </c>
      <c r="BN409">
        <v>0</v>
      </c>
      <c r="BO409" t="s">
        <v>3</v>
      </c>
      <c r="BP409">
        <v>0</v>
      </c>
      <c r="BQ409">
        <v>5</v>
      </c>
      <c r="BS409">
        <v>1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0</v>
      </c>
      <c r="CA409">
        <v>0</v>
      </c>
      <c r="CF409">
        <v>0</v>
      </c>
      <c r="CG409">
        <v>0</v>
      </c>
      <c r="CM409">
        <v>0</v>
      </c>
      <c r="CN409" t="s">
        <v>508</v>
      </c>
      <c r="CO409">
        <v>0</v>
      </c>
      <c r="CP409">
        <f t="shared" si="355"/>
        <v>48129</v>
      </c>
      <c r="CQ409">
        <f t="shared" si="356"/>
        <v>48129</v>
      </c>
      <c r="CR409">
        <f t="shared" si="357"/>
        <v>0</v>
      </c>
      <c r="CS409">
        <f t="shared" si="358"/>
        <v>0</v>
      </c>
      <c r="CT409">
        <f t="shared" si="359"/>
        <v>0</v>
      </c>
      <c r="CU409">
        <f t="shared" si="360"/>
        <v>0</v>
      </c>
      <c r="CV409">
        <f t="shared" si="361"/>
        <v>0</v>
      </c>
      <c r="CW409">
        <f t="shared" si="362"/>
        <v>0</v>
      </c>
      <c r="CX409">
        <f t="shared" si="363"/>
        <v>0</v>
      </c>
      <c r="CY409">
        <f t="shared" si="364"/>
        <v>0</v>
      </c>
      <c r="CZ409">
        <f t="shared" si="365"/>
        <v>0</v>
      </c>
      <c r="DC409" t="s">
        <v>3</v>
      </c>
      <c r="DD409" t="s">
        <v>502</v>
      </c>
      <c r="DE409" t="s">
        <v>3</v>
      </c>
      <c r="DF409" t="s">
        <v>3</v>
      </c>
      <c r="DG409" t="s">
        <v>3</v>
      </c>
      <c r="DH409" t="s">
        <v>3</v>
      </c>
      <c r="DI409" t="s">
        <v>3</v>
      </c>
      <c r="DJ409" t="s">
        <v>3</v>
      </c>
      <c r="DK409" t="s">
        <v>3</v>
      </c>
      <c r="DL409" t="s">
        <v>3</v>
      </c>
      <c r="DM409" t="s">
        <v>3</v>
      </c>
      <c r="DN409">
        <v>0</v>
      </c>
      <c r="DO409">
        <v>0</v>
      </c>
      <c r="DP409">
        <v>1</v>
      </c>
      <c r="DQ409">
        <v>1</v>
      </c>
      <c r="EE409">
        <v>20573217</v>
      </c>
      <c r="EF409">
        <v>5</v>
      </c>
      <c r="EG409" t="s">
        <v>36</v>
      </c>
      <c r="EH409">
        <v>0</v>
      </c>
      <c r="EI409" t="s">
        <v>3</v>
      </c>
      <c r="EJ409">
        <v>3</v>
      </c>
      <c r="EK409">
        <v>600001</v>
      </c>
      <c r="EL409" t="s">
        <v>37</v>
      </c>
      <c r="EM409" t="s">
        <v>38</v>
      </c>
      <c r="EO409" t="s">
        <v>3</v>
      </c>
      <c r="EQ409">
        <v>256</v>
      </c>
      <c r="ER409">
        <v>0</v>
      </c>
      <c r="ES409">
        <v>45822.84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Q409">
        <v>0</v>
      </c>
      <c r="FR409">
        <f t="shared" si="366"/>
        <v>48129</v>
      </c>
      <c r="FS409">
        <v>0</v>
      </c>
      <c r="FX409">
        <v>0</v>
      </c>
      <c r="FY409">
        <v>0</v>
      </c>
      <c r="GA409" t="s">
        <v>509</v>
      </c>
      <c r="GG409">
        <v>2</v>
      </c>
      <c r="GH409">
        <v>0</v>
      </c>
      <c r="GI409">
        <v>-2</v>
      </c>
      <c r="GJ409">
        <v>0</v>
      </c>
      <c r="GK409">
        <f>ROUND(R409*(R12)/100,0)</f>
        <v>0</v>
      </c>
      <c r="GL409">
        <f t="shared" si="367"/>
        <v>0</v>
      </c>
      <c r="GM409">
        <f t="shared" si="368"/>
        <v>48129</v>
      </c>
      <c r="GN409">
        <f t="shared" si="369"/>
        <v>0</v>
      </c>
      <c r="GO409">
        <f t="shared" si="370"/>
        <v>0</v>
      </c>
      <c r="GP409">
        <f t="shared" si="371"/>
        <v>0</v>
      </c>
      <c r="GR409">
        <v>0</v>
      </c>
    </row>
    <row r="410" spans="1:200" x14ac:dyDescent="0.2">
      <c r="A410">
        <v>17</v>
      </c>
      <c r="B410">
        <v>1</v>
      </c>
      <c r="E410" t="s">
        <v>263</v>
      </c>
      <c r="F410" t="s">
        <v>147</v>
      </c>
      <c r="G410" t="s">
        <v>510</v>
      </c>
      <c r="H410" t="s">
        <v>3</v>
      </c>
      <c r="I410">
        <v>2</v>
      </c>
      <c r="J410">
        <v>0</v>
      </c>
      <c r="O410">
        <f t="shared" si="335"/>
        <v>18284</v>
      </c>
      <c r="P410">
        <f t="shared" si="336"/>
        <v>18284</v>
      </c>
      <c r="Q410">
        <f t="shared" si="337"/>
        <v>0</v>
      </c>
      <c r="R410">
        <f t="shared" si="338"/>
        <v>0</v>
      </c>
      <c r="S410">
        <f t="shared" si="339"/>
        <v>0</v>
      </c>
      <c r="T410">
        <f t="shared" si="340"/>
        <v>0</v>
      </c>
      <c r="U410">
        <f t="shared" si="341"/>
        <v>0</v>
      </c>
      <c r="V410">
        <f t="shared" si="342"/>
        <v>0</v>
      </c>
      <c r="W410">
        <f t="shared" si="343"/>
        <v>0</v>
      </c>
      <c r="X410">
        <f t="shared" si="344"/>
        <v>0</v>
      </c>
      <c r="Y410">
        <f t="shared" si="345"/>
        <v>0</v>
      </c>
      <c r="AA410">
        <v>23982063</v>
      </c>
      <c r="AB410">
        <f t="shared" si="346"/>
        <v>9142</v>
      </c>
      <c r="AC410">
        <f t="shared" si="372"/>
        <v>9142</v>
      </c>
      <c r="AD410">
        <f t="shared" si="348"/>
        <v>0</v>
      </c>
      <c r="AE410">
        <f t="shared" si="349"/>
        <v>0</v>
      </c>
      <c r="AF410">
        <f t="shared" si="350"/>
        <v>0</v>
      </c>
      <c r="AG410">
        <f t="shared" si="351"/>
        <v>0</v>
      </c>
      <c r="AH410">
        <f t="shared" si="352"/>
        <v>0</v>
      </c>
      <c r="AI410">
        <f t="shared" si="353"/>
        <v>0</v>
      </c>
      <c r="AJ410">
        <f t="shared" si="354"/>
        <v>0</v>
      </c>
      <c r="AK410">
        <v>8703.48</v>
      </c>
      <c r="AL410">
        <v>8703.48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1</v>
      </c>
      <c r="AW410">
        <v>1</v>
      </c>
      <c r="AZ410">
        <v>1</v>
      </c>
      <c r="BA410">
        <v>1</v>
      </c>
      <c r="BB410">
        <v>1</v>
      </c>
      <c r="BC410">
        <v>1</v>
      </c>
      <c r="BD410" t="s">
        <v>3</v>
      </c>
      <c r="BE410" t="s">
        <v>3</v>
      </c>
      <c r="BF410" t="s">
        <v>3</v>
      </c>
      <c r="BG410" t="s">
        <v>3</v>
      </c>
      <c r="BH410">
        <v>3</v>
      </c>
      <c r="BI410">
        <v>3</v>
      </c>
      <c r="BJ410" t="s">
        <v>3</v>
      </c>
      <c r="BM410">
        <v>600001</v>
      </c>
      <c r="BN410">
        <v>0</v>
      </c>
      <c r="BO410" t="s">
        <v>3</v>
      </c>
      <c r="BP410">
        <v>0</v>
      </c>
      <c r="BQ410">
        <v>5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 t="s">
        <v>3</v>
      </c>
      <c r="BZ410">
        <v>0</v>
      </c>
      <c r="CA410">
        <v>0</v>
      </c>
      <c r="CF410">
        <v>0</v>
      </c>
      <c r="CG410">
        <v>0</v>
      </c>
      <c r="CM410">
        <v>0</v>
      </c>
      <c r="CN410" t="s">
        <v>140</v>
      </c>
      <c r="CO410">
        <v>0</v>
      </c>
      <c r="CP410">
        <f t="shared" si="355"/>
        <v>18284</v>
      </c>
      <c r="CQ410">
        <f t="shared" si="356"/>
        <v>9142</v>
      </c>
      <c r="CR410">
        <f t="shared" si="357"/>
        <v>0</v>
      </c>
      <c r="CS410">
        <f t="shared" si="358"/>
        <v>0</v>
      </c>
      <c r="CT410">
        <f t="shared" si="359"/>
        <v>0</v>
      </c>
      <c r="CU410">
        <f t="shared" si="360"/>
        <v>0</v>
      </c>
      <c r="CV410">
        <f t="shared" si="361"/>
        <v>0</v>
      </c>
      <c r="CW410">
        <f t="shared" si="362"/>
        <v>0</v>
      </c>
      <c r="CX410">
        <f t="shared" si="363"/>
        <v>0</v>
      </c>
      <c r="CY410">
        <f t="shared" si="364"/>
        <v>0</v>
      </c>
      <c r="CZ410">
        <f t="shared" si="365"/>
        <v>0</v>
      </c>
      <c r="DC410" t="s">
        <v>3</v>
      </c>
      <c r="DD410" t="s">
        <v>502</v>
      </c>
      <c r="DE410" t="s">
        <v>3</v>
      </c>
      <c r="DF410" t="s">
        <v>3</v>
      </c>
      <c r="DG410" t="s">
        <v>3</v>
      </c>
      <c r="DH410" t="s">
        <v>3</v>
      </c>
      <c r="DI410" t="s">
        <v>3</v>
      </c>
      <c r="DJ410" t="s">
        <v>3</v>
      </c>
      <c r="DK410" t="s">
        <v>3</v>
      </c>
      <c r="DL410" t="s">
        <v>3</v>
      </c>
      <c r="DM410" t="s">
        <v>3</v>
      </c>
      <c r="DN410">
        <v>0</v>
      </c>
      <c r="DO410">
        <v>0</v>
      </c>
      <c r="DP410">
        <v>1</v>
      </c>
      <c r="DQ410">
        <v>1</v>
      </c>
      <c r="EE410">
        <v>20573217</v>
      </c>
      <c r="EF410">
        <v>5</v>
      </c>
      <c r="EG410" t="s">
        <v>36</v>
      </c>
      <c r="EH410">
        <v>0</v>
      </c>
      <c r="EI410" t="s">
        <v>3</v>
      </c>
      <c r="EJ410">
        <v>3</v>
      </c>
      <c r="EK410">
        <v>600001</v>
      </c>
      <c r="EL410" t="s">
        <v>37</v>
      </c>
      <c r="EM410" t="s">
        <v>38</v>
      </c>
      <c r="EO410" t="s">
        <v>3</v>
      </c>
      <c r="EQ410">
        <v>256</v>
      </c>
      <c r="ER410">
        <v>0</v>
      </c>
      <c r="ES410">
        <v>8703.48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Q410">
        <v>0</v>
      </c>
      <c r="FR410">
        <f t="shared" si="366"/>
        <v>18284</v>
      </c>
      <c r="FS410">
        <v>0</v>
      </c>
      <c r="FX410">
        <v>0</v>
      </c>
      <c r="FY410">
        <v>0</v>
      </c>
      <c r="GA410" t="s">
        <v>511</v>
      </c>
      <c r="GG410">
        <v>2</v>
      </c>
      <c r="GH410">
        <v>0</v>
      </c>
      <c r="GI410">
        <v>-2</v>
      </c>
      <c r="GJ410">
        <v>0</v>
      </c>
      <c r="GK410">
        <f>ROUND(R410*(R12)/100,0)</f>
        <v>0</v>
      </c>
      <c r="GL410">
        <f t="shared" si="367"/>
        <v>0</v>
      </c>
      <c r="GM410">
        <f t="shared" si="368"/>
        <v>18284</v>
      </c>
      <c r="GN410">
        <f t="shared" si="369"/>
        <v>0</v>
      </c>
      <c r="GO410">
        <f t="shared" si="370"/>
        <v>0</v>
      </c>
      <c r="GP410">
        <f t="shared" si="371"/>
        <v>0</v>
      </c>
      <c r="GR410">
        <v>0</v>
      </c>
    </row>
    <row r="411" spans="1:200" x14ac:dyDescent="0.2">
      <c r="A411">
        <v>17</v>
      </c>
      <c r="B411">
        <v>1</v>
      </c>
      <c r="E411" t="s">
        <v>264</v>
      </c>
      <c r="F411" t="s">
        <v>512</v>
      </c>
      <c r="G411" t="s">
        <v>513</v>
      </c>
      <c r="H411" t="s">
        <v>3</v>
      </c>
      <c r="I411">
        <v>1</v>
      </c>
      <c r="J411">
        <v>0</v>
      </c>
      <c r="O411">
        <f t="shared" si="335"/>
        <v>51017</v>
      </c>
      <c r="P411">
        <f t="shared" si="336"/>
        <v>51017</v>
      </c>
      <c r="Q411">
        <f t="shared" si="337"/>
        <v>0</v>
      </c>
      <c r="R411">
        <f t="shared" si="338"/>
        <v>0</v>
      </c>
      <c r="S411">
        <f t="shared" si="339"/>
        <v>0</v>
      </c>
      <c r="T411">
        <f t="shared" si="340"/>
        <v>0</v>
      </c>
      <c r="U411">
        <f t="shared" si="341"/>
        <v>0</v>
      </c>
      <c r="V411">
        <f t="shared" si="342"/>
        <v>0</v>
      </c>
      <c r="W411">
        <f t="shared" si="343"/>
        <v>0</v>
      </c>
      <c r="X411">
        <f t="shared" si="344"/>
        <v>0</v>
      </c>
      <c r="Y411">
        <f t="shared" si="345"/>
        <v>0</v>
      </c>
      <c r="AA411">
        <v>23982063</v>
      </c>
      <c r="AB411">
        <f t="shared" si="346"/>
        <v>51017</v>
      </c>
      <c r="AC411">
        <f t="shared" si="372"/>
        <v>51017</v>
      </c>
      <c r="AD411">
        <f t="shared" si="348"/>
        <v>0</v>
      </c>
      <c r="AE411">
        <f t="shared" si="349"/>
        <v>0</v>
      </c>
      <c r="AF411">
        <f t="shared" si="350"/>
        <v>0</v>
      </c>
      <c r="AG411">
        <f t="shared" si="351"/>
        <v>0</v>
      </c>
      <c r="AH411">
        <f t="shared" si="352"/>
        <v>0</v>
      </c>
      <c r="AI411">
        <f t="shared" si="353"/>
        <v>0</v>
      </c>
      <c r="AJ411">
        <f t="shared" si="354"/>
        <v>0</v>
      </c>
      <c r="AK411">
        <v>48572.25</v>
      </c>
      <c r="AL411">
        <v>48572.25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</v>
      </c>
      <c r="AW411">
        <v>1</v>
      </c>
      <c r="AZ411">
        <v>1</v>
      </c>
      <c r="BA411">
        <v>1</v>
      </c>
      <c r="BB411">
        <v>1</v>
      </c>
      <c r="BC411">
        <v>1</v>
      </c>
      <c r="BD411" t="s">
        <v>3</v>
      </c>
      <c r="BE411" t="s">
        <v>3</v>
      </c>
      <c r="BF411" t="s">
        <v>3</v>
      </c>
      <c r="BG411" t="s">
        <v>3</v>
      </c>
      <c r="BH411">
        <v>3</v>
      </c>
      <c r="BI411">
        <v>3</v>
      </c>
      <c r="BJ411" t="s">
        <v>3</v>
      </c>
      <c r="BM411">
        <v>600001</v>
      </c>
      <c r="BN411">
        <v>0</v>
      </c>
      <c r="BO411" t="s">
        <v>3</v>
      </c>
      <c r="BP411">
        <v>0</v>
      </c>
      <c r="BQ411">
        <v>5</v>
      </c>
      <c r="BS411">
        <v>1</v>
      </c>
      <c r="BT411">
        <v>1</v>
      </c>
      <c r="BU411">
        <v>1</v>
      </c>
      <c r="BV411">
        <v>1</v>
      </c>
      <c r="BW411">
        <v>1</v>
      </c>
      <c r="BX411">
        <v>1</v>
      </c>
      <c r="BY411" t="s">
        <v>3</v>
      </c>
      <c r="BZ411">
        <v>0</v>
      </c>
      <c r="CA411">
        <v>0</v>
      </c>
      <c r="CF411">
        <v>0</v>
      </c>
      <c r="CG411">
        <v>0</v>
      </c>
      <c r="CM411">
        <v>0</v>
      </c>
      <c r="CN411" t="s">
        <v>140</v>
      </c>
      <c r="CO411">
        <v>0</v>
      </c>
      <c r="CP411">
        <f t="shared" si="355"/>
        <v>51017</v>
      </c>
      <c r="CQ411">
        <f t="shared" si="356"/>
        <v>51017</v>
      </c>
      <c r="CR411">
        <f t="shared" si="357"/>
        <v>0</v>
      </c>
      <c r="CS411">
        <f t="shared" si="358"/>
        <v>0</v>
      </c>
      <c r="CT411">
        <f t="shared" si="359"/>
        <v>0</v>
      </c>
      <c r="CU411">
        <f t="shared" si="360"/>
        <v>0</v>
      </c>
      <c r="CV411">
        <f t="shared" si="361"/>
        <v>0</v>
      </c>
      <c r="CW411">
        <f t="shared" si="362"/>
        <v>0</v>
      </c>
      <c r="CX411">
        <f t="shared" si="363"/>
        <v>0</v>
      </c>
      <c r="CY411">
        <f t="shared" si="364"/>
        <v>0</v>
      </c>
      <c r="CZ411">
        <f t="shared" si="365"/>
        <v>0</v>
      </c>
      <c r="DC411" t="s">
        <v>3</v>
      </c>
      <c r="DD411" t="s">
        <v>502</v>
      </c>
      <c r="DE411" t="s">
        <v>3</v>
      </c>
      <c r="DF411" t="s">
        <v>3</v>
      </c>
      <c r="DG411" t="s">
        <v>3</v>
      </c>
      <c r="DH411" t="s">
        <v>3</v>
      </c>
      <c r="DI411" t="s">
        <v>3</v>
      </c>
      <c r="DJ411" t="s">
        <v>3</v>
      </c>
      <c r="DK411" t="s">
        <v>3</v>
      </c>
      <c r="DL411" t="s">
        <v>3</v>
      </c>
      <c r="DM411" t="s">
        <v>3</v>
      </c>
      <c r="DN411">
        <v>0</v>
      </c>
      <c r="DO411">
        <v>0</v>
      </c>
      <c r="DP411">
        <v>1</v>
      </c>
      <c r="DQ411">
        <v>1</v>
      </c>
      <c r="EE411">
        <v>20573217</v>
      </c>
      <c r="EF411">
        <v>5</v>
      </c>
      <c r="EG411" t="s">
        <v>36</v>
      </c>
      <c r="EH411">
        <v>0</v>
      </c>
      <c r="EI411" t="s">
        <v>3</v>
      </c>
      <c r="EJ411">
        <v>3</v>
      </c>
      <c r="EK411">
        <v>600001</v>
      </c>
      <c r="EL411" t="s">
        <v>37</v>
      </c>
      <c r="EM411" t="s">
        <v>38</v>
      </c>
      <c r="EO411" t="s">
        <v>3</v>
      </c>
      <c r="EQ411">
        <v>256</v>
      </c>
      <c r="ER411">
        <v>0</v>
      </c>
      <c r="ES411">
        <v>48572.25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Q411">
        <v>0</v>
      </c>
      <c r="FR411">
        <f t="shared" si="366"/>
        <v>51017</v>
      </c>
      <c r="FS411">
        <v>0</v>
      </c>
      <c r="FX411">
        <v>0</v>
      </c>
      <c r="FY411">
        <v>0</v>
      </c>
      <c r="GA411" t="s">
        <v>514</v>
      </c>
      <c r="GG411">
        <v>2</v>
      </c>
      <c r="GH411">
        <v>0</v>
      </c>
      <c r="GI411">
        <v>-2</v>
      </c>
      <c r="GJ411">
        <v>0</v>
      </c>
      <c r="GK411">
        <f>ROUND(R411*(R12)/100,0)</f>
        <v>0</v>
      </c>
      <c r="GL411">
        <f t="shared" si="367"/>
        <v>0</v>
      </c>
      <c r="GM411">
        <f t="shared" si="368"/>
        <v>51017</v>
      </c>
      <c r="GN411">
        <f t="shared" si="369"/>
        <v>0</v>
      </c>
      <c r="GO411">
        <f t="shared" si="370"/>
        <v>0</v>
      </c>
      <c r="GP411">
        <f t="shared" si="371"/>
        <v>0</v>
      </c>
      <c r="GR411">
        <v>0</v>
      </c>
    </row>
    <row r="412" spans="1:200" x14ac:dyDescent="0.2">
      <c r="A412">
        <v>17</v>
      </c>
      <c r="B412">
        <v>1</v>
      </c>
      <c r="E412" t="s">
        <v>269</v>
      </c>
      <c r="F412" t="s">
        <v>147</v>
      </c>
      <c r="G412" t="s">
        <v>515</v>
      </c>
      <c r="H412" t="s">
        <v>3</v>
      </c>
      <c r="I412">
        <v>24</v>
      </c>
      <c r="J412">
        <v>0</v>
      </c>
      <c r="O412">
        <f t="shared" si="335"/>
        <v>26808</v>
      </c>
      <c r="P412">
        <f t="shared" si="336"/>
        <v>26808</v>
      </c>
      <c r="Q412">
        <f t="shared" si="337"/>
        <v>0</v>
      </c>
      <c r="R412">
        <f t="shared" si="338"/>
        <v>0</v>
      </c>
      <c r="S412">
        <f t="shared" si="339"/>
        <v>0</v>
      </c>
      <c r="T412">
        <f t="shared" si="340"/>
        <v>0</v>
      </c>
      <c r="U412">
        <f t="shared" si="341"/>
        <v>0</v>
      </c>
      <c r="V412">
        <f t="shared" si="342"/>
        <v>0</v>
      </c>
      <c r="W412">
        <f t="shared" si="343"/>
        <v>0</v>
      </c>
      <c r="X412">
        <f t="shared" si="344"/>
        <v>0</v>
      </c>
      <c r="Y412">
        <f t="shared" si="345"/>
        <v>0</v>
      </c>
      <c r="AA412">
        <v>23982063</v>
      </c>
      <c r="AB412">
        <f t="shared" si="346"/>
        <v>1117</v>
      </c>
      <c r="AC412">
        <f t="shared" si="372"/>
        <v>1117</v>
      </c>
      <c r="AD412">
        <f t="shared" si="348"/>
        <v>0</v>
      </c>
      <c r="AE412">
        <f t="shared" si="349"/>
        <v>0</v>
      </c>
      <c r="AF412">
        <f t="shared" si="350"/>
        <v>0</v>
      </c>
      <c r="AG412">
        <f t="shared" si="351"/>
        <v>0</v>
      </c>
      <c r="AH412">
        <f t="shared" si="352"/>
        <v>0</v>
      </c>
      <c r="AI412">
        <f t="shared" si="353"/>
        <v>0</v>
      </c>
      <c r="AJ412">
        <f t="shared" si="354"/>
        <v>0</v>
      </c>
      <c r="AK412">
        <v>1063.0899999999999</v>
      </c>
      <c r="AL412">
        <v>1063.0899999999999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1</v>
      </c>
      <c r="AW412">
        <v>1</v>
      </c>
      <c r="AZ412">
        <v>1</v>
      </c>
      <c r="BA412">
        <v>1</v>
      </c>
      <c r="BB412">
        <v>1</v>
      </c>
      <c r="BC412">
        <v>1</v>
      </c>
      <c r="BD412" t="s">
        <v>3</v>
      </c>
      <c r="BE412" t="s">
        <v>3</v>
      </c>
      <c r="BF412" t="s">
        <v>3</v>
      </c>
      <c r="BG412" t="s">
        <v>3</v>
      </c>
      <c r="BH412">
        <v>3</v>
      </c>
      <c r="BI412">
        <v>3</v>
      </c>
      <c r="BJ412" t="s">
        <v>3</v>
      </c>
      <c r="BM412">
        <v>600001</v>
      </c>
      <c r="BN412">
        <v>0</v>
      </c>
      <c r="BO412" t="s">
        <v>3</v>
      </c>
      <c r="BP412">
        <v>0</v>
      </c>
      <c r="BQ412">
        <v>5</v>
      </c>
      <c r="BS412">
        <v>1</v>
      </c>
      <c r="BT412">
        <v>1</v>
      </c>
      <c r="BU412">
        <v>1</v>
      </c>
      <c r="BV412">
        <v>1</v>
      </c>
      <c r="BW412">
        <v>1</v>
      </c>
      <c r="BX412">
        <v>1</v>
      </c>
      <c r="BY412" t="s">
        <v>3</v>
      </c>
      <c r="BZ412">
        <v>0</v>
      </c>
      <c r="CA412">
        <v>0</v>
      </c>
      <c r="CF412">
        <v>0</v>
      </c>
      <c r="CG412">
        <v>0</v>
      </c>
      <c r="CM412">
        <v>0</v>
      </c>
      <c r="CN412" t="s">
        <v>140</v>
      </c>
      <c r="CO412">
        <v>0</v>
      </c>
      <c r="CP412">
        <f t="shared" si="355"/>
        <v>26808</v>
      </c>
      <c r="CQ412">
        <f t="shared" si="356"/>
        <v>1117</v>
      </c>
      <c r="CR412">
        <f t="shared" si="357"/>
        <v>0</v>
      </c>
      <c r="CS412">
        <f t="shared" si="358"/>
        <v>0</v>
      </c>
      <c r="CT412">
        <f t="shared" si="359"/>
        <v>0</v>
      </c>
      <c r="CU412">
        <f t="shared" si="360"/>
        <v>0</v>
      </c>
      <c r="CV412">
        <f t="shared" si="361"/>
        <v>0</v>
      </c>
      <c r="CW412">
        <f t="shared" si="362"/>
        <v>0</v>
      </c>
      <c r="CX412">
        <f t="shared" si="363"/>
        <v>0</v>
      </c>
      <c r="CY412">
        <f t="shared" si="364"/>
        <v>0</v>
      </c>
      <c r="CZ412">
        <f t="shared" si="365"/>
        <v>0</v>
      </c>
      <c r="DC412" t="s">
        <v>3</v>
      </c>
      <c r="DD412" t="s">
        <v>502</v>
      </c>
      <c r="DE412" t="s">
        <v>3</v>
      </c>
      <c r="DF412" t="s">
        <v>3</v>
      </c>
      <c r="DG412" t="s">
        <v>3</v>
      </c>
      <c r="DH412" t="s">
        <v>3</v>
      </c>
      <c r="DI412" t="s">
        <v>3</v>
      </c>
      <c r="DJ412" t="s">
        <v>3</v>
      </c>
      <c r="DK412" t="s">
        <v>3</v>
      </c>
      <c r="DL412" t="s">
        <v>3</v>
      </c>
      <c r="DM412" t="s">
        <v>3</v>
      </c>
      <c r="DN412">
        <v>0</v>
      </c>
      <c r="DO412">
        <v>0</v>
      </c>
      <c r="DP412">
        <v>1</v>
      </c>
      <c r="DQ412">
        <v>1</v>
      </c>
      <c r="EE412">
        <v>20573217</v>
      </c>
      <c r="EF412">
        <v>5</v>
      </c>
      <c r="EG412" t="s">
        <v>36</v>
      </c>
      <c r="EH412">
        <v>0</v>
      </c>
      <c r="EI412" t="s">
        <v>3</v>
      </c>
      <c r="EJ412">
        <v>3</v>
      </c>
      <c r="EK412">
        <v>600001</v>
      </c>
      <c r="EL412" t="s">
        <v>37</v>
      </c>
      <c r="EM412" t="s">
        <v>38</v>
      </c>
      <c r="EO412" t="s">
        <v>3</v>
      </c>
      <c r="EQ412">
        <v>256</v>
      </c>
      <c r="ER412">
        <v>0</v>
      </c>
      <c r="ES412">
        <v>1063.0899999999999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Q412">
        <v>0</v>
      </c>
      <c r="FR412">
        <f t="shared" si="366"/>
        <v>26808</v>
      </c>
      <c r="FS412">
        <v>0</v>
      </c>
      <c r="FX412">
        <v>0</v>
      </c>
      <c r="FY412">
        <v>0</v>
      </c>
      <c r="GA412" t="s">
        <v>499</v>
      </c>
      <c r="GG412">
        <v>2</v>
      </c>
      <c r="GH412">
        <v>0</v>
      </c>
      <c r="GI412">
        <v>-2</v>
      </c>
      <c r="GJ412">
        <v>0</v>
      </c>
      <c r="GK412">
        <f>ROUND(R412*(R12)/100,0)</f>
        <v>0</v>
      </c>
      <c r="GL412">
        <f t="shared" si="367"/>
        <v>0</v>
      </c>
      <c r="GM412">
        <f t="shared" si="368"/>
        <v>26808</v>
      </c>
      <c r="GN412">
        <f t="shared" si="369"/>
        <v>0</v>
      </c>
      <c r="GO412">
        <f t="shared" si="370"/>
        <v>0</v>
      </c>
      <c r="GP412">
        <f t="shared" si="371"/>
        <v>0</v>
      </c>
      <c r="GR412">
        <v>0</v>
      </c>
    </row>
    <row r="413" spans="1:200" x14ac:dyDescent="0.2">
      <c r="A413">
        <v>17</v>
      </c>
      <c r="B413">
        <v>1</v>
      </c>
      <c r="E413" t="s">
        <v>272</v>
      </c>
      <c r="F413" t="s">
        <v>147</v>
      </c>
      <c r="G413" t="s">
        <v>516</v>
      </c>
      <c r="H413" t="s">
        <v>3</v>
      </c>
      <c r="I413">
        <v>1</v>
      </c>
      <c r="J413">
        <v>0</v>
      </c>
      <c r="O413">
        <f t="shared" si="335"/>
        <v>4194</v>
      </c>
      <c r="P413">
        <f t="shared" si="336"/>
        <v>4194</v>
      </c>
      <c r="Q413">
        <f t="shared" si="337"/>
        <v>0</v>
      </c>
      <c r="R413">
        <f t="shared" si="338"/>
        <v>0</v>
      </c>
      <c r="S413">
        <f t="shared" si="339"/>
        <v>0</v>
      </c>
      <c r="T413">
        <f t="shared" si="340"/>
        <v>0</v>
      </c>
      <c r="U413">
        <f t="shared" si="341"/>
        <v>0</v>
      </c>
      <c r="V413">
        <f t="shared" si="342"/>
        <v>0</v>
      </c>
      <c r="W413">
        <f t="shared" si="343"/>
        <v>0</v>
      </c>
      <c r="X413">
        <f t="shared" si="344"/>
        <v>0</v>
      </c>
      <c r="Y413">
        <f t="shared" si="345"/>
        <v>0</v>
      </c>
      <c r="AA413">
        <v>23982063</v>
      </c>
      <c r="AB413">
        <f t="shared" si="346"/>
        <v>4194</v>
      </c>
      <c r="AC413">
        <f t="shared" si="372"/>
        <v>4194</v>
      </c>
      <c r="AD413">
        <f t="shared" si="348"/>
        <v>0</v>
      </c>
      <c r="AE413">
        <f t="shared" si="349"/>
        <v>0</v>
      </c>
      <c r="AF413">
        <f t="shared" si="350"/>
        <v>0</v>
      </c>
      <c r="AG413">
        <f t="shared" si="351"/>
        <v>0</v>
      </c>
      <c r="AH413">
        <f t="shared" si="352"/>
        <v>0</v>
      </c>
      <c r="AI413">
        <f t="shared" si="353"/>
        <v>0</v>
      </c>
      <c r="AJ413">
        <f t="shared" si="354"/>
        <v>0</v>
      </c>
      <c r="AK413">
        <v>3993.35</v>
      </c>
      <c r="AL413">
        <v>3993.35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1</v>
      </c>
      <c r="AW413">
        <v>1</v>
      </c>
      <c r="AZ413">
        <v>1</v>
      </c>
      <c r="BA413">
        <v>1</v>
      </c>
      <c r="BB413">
        <v>1</v>
      </c>
      <c r="BC413">
        <v>1</v>
      </c>
      <c r="BD413" t="s">
        <v>3</v>
      </c>
      <c r="BE413" t="s">
        <v>3</v>
      </c>
      <c r="BF413" t="s">
        <v>3</v>
      </c>
      <c r="BG413" t="s">
        <v>3</v>
      </c>
      <c r="BH413">
        <v>3</v>
      </c>
      <c r="BI413">
        <v>3</v>
      </c>
      <c r="BJ413" t="s">
        <v>3</v>
      </c>
      <c r="BM413">
        <v>600001</v>
      </c>
      <c r="BN413">
        <v>0</v>
      </c>
      <c r="BO413" t="s">
        <v>3</v>
      </c>
      <c r="BP413">
        <v>0</v>
      </c>
      <c r="BQ413">
        <v>5</v>
      </c>
      <c r="BS413">
        <v>1</v>
      </c>
      <c r="BT413">
        <v>1</v>
      </c>
      <c r="BU413">
        <v>1</v>
      </c>
      <c r="BV413">
        <v>1</v>
      </c>
      <c r="BW413">
        <v>1</v>
      </c>
      <c r="BX413">
        <v>1</v>
      </c>
      <c r="BY413" t="s">
        <v>3</v>
      </c>
      <c r="BZ413">
        <v>0</v>
      </c>
      <c r="CA413">
        <v>0</v>
      </c>
      <c r="CF413">
        <v>0</v>
      </c>
      <c r="CG413">
        <v>0</v>
      </c>
      <c r="CM413">
        <v>0</v>
      </c>
      <c r="CN413" t="s">
        <v>140</v>
      </c>
      <c r="CO413">
        <v>0</v>
      </c>
      <c r="CP413">
        <f t="shared" si="355"/>
        <v>4194</v>
      </c>
      <c r="CQ413">
        <f t="shared" si="356"/>
        <v>4194</v>
      </c>
      <c r="CR413">
        <f t="shared" si="357"/>
        <v>0</v>
      </c>
      <c r="CS413">
        <f t="shared" si="358"/>
        <v>0</v>
      </c>
      <c r="CT413">
        <f t="shared" si="359"/>
        <v>0</v>
      </c>
      <c r="CU413">
        <f t="shared" si="360"/>
        <v>0</v>
      </c>
      <c r="CV413">
        <f t="shared" si="361"/>
        <v>0</v>
      </c>
      <c r="CW413">
        <f t="shared" si="362"/>
        <v>0</v>
      </c>
      <c r="CX413">
        <f t="shared" si="363"/>
        <v>0</v>
      </c>
      <c r="CY413">
        <f t="shared" si="364"/>
        <v>0</v>
      </c>
      <c r="CZ413">
        <f t="shared" si="365"/>
        <v>0</v>
      </c>
      <c r="DC413" t="s">
        <v>3</v>
      </c>
      <c r="DD413" t="s">
        <v>502</v>
      </c>
      <c r="DE413" t="s">
        <v>3</v>
      </c>
      <c r="DF413" t="s">
        <v>3</v>
      </c>
      <c r="DG413" t="s">
        <v>3</v>
      </c>
      <c r="DH413" t="s">
        <v>3</v>
      </c>
      <c r="DI413" t="s">
        <v>3</v>
      </c>
      <c r="DJ413" t="s">
        <v>3</v>
      </c>
      <c r="DK413" t="s">
        <v>3</v>
      </c>
      <c r="DL413" t="s">
        <v>3</v>
      </c>
      <c r="DM413" t="s">
        <v>3</v>
      </c>
      <c r="DN413">
        <v>0</v>
      </c>
      <c r="DO413">
        <v>0</v>
      </c>
      <c r="DP413">
        <v>1</v>
      </c>
      <c r="DQ413">
        <v>1</v>
      </c>
      <c r="EE413">
        <v>20573217</v>
      </c>
      <c r="EF413">
        <v>5</v>
      </c>
      <c r="EG413" t="s">
        <v>36</v>
      </c>
      <c r="EH413">
        <v>0</v>
      </c>
      <c r="EI413" t="s">
        <v>3</v>
      </c>
      <c r="EJ413">
        <v>3</v>
      </c>
      <c r="EK413">
        <v>600001</v>
      </c>
      <c r="EL413" t="s">
        <v>37</v>
      </c>
      <c r="EM413" t="s">
        <v>38</v>
      </c>
      <c r="EO413" t="s">
        <v>3</v>
      </c>
      <c r="EQ413">
        <v>256</v>
      </c>
      <c r="ER413">
        <v>0</v>
      </c>
      <c r="ES413">
        <v>3993.35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Q413">
        <v>0</v>
      </c>
      <c r="FR413">
        <f t="shared" si="366"/>
        <v>4194</v>
      </c>
      <c r="FS413">
        <v>0</v>
      </c>
      <c r="FX413">
        <v>0</v>
      </c>
      <c r="FY413">
        <v>0</v>
      </c>
      <c r="GA413" t="s">
        <v>517</v>
      </c>
      <c r="GG413">
        <v>2</v>
      </c>
      <c r="GH413">
        <v>0</v>
      </c>
      <c r="GI413">
        <v>-2</v>
      </c>
      <c r="GJ413">
        <v>0</v>
      </c>
      <c r="GK413">
        <f>ROUND(R413*(R12)/100,0)</f>
        <v>0</v>
      </c>
      <c r="GL413">
        <f t="shared" si="367"/>
        <v>0</v>
      </c>
      <c r="GM413">
        <f t="shared" si="368"/>
        <v>4194</v>
      </c>
      <c r="GN413">
        <f t="shared" si="369"/>
        <v>0</v>
      </c>
      <c r="GO413">
        <f t="shared" si="370"/>
        <v>0</v>
      </c>
      <c r="GP413">
        <f t="shared" si="371"/>
        <v>0</v>
      </c>
      <c r="GR413">
        <v>0</v>
      </c>
    </row>
    <row r="414" spans="1:200" x14ac:dyDescent="0.2">
      <c r="A414">
        <v>17</v>
      </c>
      <c r="B414">
        <v>1</v>
      </c>
      <c r="E414" t="s">
        <v>275</v>
      </c>
      <c r="F414" t="s">
        <v>518</v>
      </c>
      <c r="G414" t="s">
        <v>519</v>
      </c>
      <c r="H414" t="s">
        <v>3</v>
      </c>
      <c r="I414">
        <v>33</v>
      </c>
      <c r="J414">
        <v>0</v>
      </c>
      <c r="O414">
        <f t="shared" si="335"/>
        <v>56496</v>
      </c>
      <c r="P414">
        <f t="shared" si="336"/>
        <v>56496</v>
      </c>
      <c r="Q414">
        <f t="shared" si="337"/>
        <v>0</v>
      </c>
      <c r="R414">
        <f t="shared" si="338"/>
        <v>0</v>
      </c>
      <c r="S414">
        <f t="shared" si="339"/>
        <v>0</v>
      </c>
      <c r="T414">
        <f t="shared" si="340"/>
        <v>0</v>
      </c>
      <c r="U414">
        <f t="shared" si="341"/>
        <v>0</v>
      </c>
      <c r="V414">
        <f t="shared" si="342"/>
        <v>0</v>
      </c>
      <c r="W414">
        <f t="shared" si="343"/>
        <v>0</v>
      </c>
      <c r="X414">
        <f t="shared" si="344"/>
        <v>0</v>
      </c>
      <c r="Y414">
        <f t="shared" si="345"/>
        <v>0</v>
      </c>
      <c r="AA414">
        <v>23982063</v>
      </c>
      <c r="AB414">
        <f t="shared" si="346"/>
        <v>1712</v>
      </c>
      <c r="AC414">
        <f>ROUND(((ES414*1.042)),0)</f>
        <v>1712</v>
      </c>
      <c r="AD414">
        <f t="shared" si="348"/>
        <v>0</v>
      </c>
      <c r="AE414">
        <f t="shared" si="349"/>
        <v>0</v>
      </c>
      <c r="AF414">
        <f t="shared" si="350"/>
        <v>0</v>
      </c>
      <c r="AG414">
        <f t="shared" si="351"/>
        <v>0</v>
      </c>
      <c r="AH414">
        <f t="shared" si="352"/>
        <v>0</v>
      </c>
      <c r="AI414">
        <f t="shared" si="353"/>
        <v>0</v>
      </c>
      <c r="AJ414">
        <f t="shared" si="354"/>
        <v>0</v>
      </c>
      <c r="AK414">
        <v>1642.68</v>
      </c>
      <c r="AL414">
        <v>1642.68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1</v>
      </c>
      <c r="AW414">
        <v>1</v>
      </c>
      <c r="AZ414">
        <v>1</v>
      </c>
      <c r="BA414">
        <v>1</v>
      </c>
      <c r="BB414">
        <v>1</v>
      </c>
      <c r="BC414">
        <v>1</v>
      </c>
      <c r="BD414" t="s">
        <v>3</v>
      </c>
      <c r="BE414" t="s">
        <v>3</v>
      </c>
      <c r="BF414" t="s">
        <v>3</v>
      </c>
      <c r="BG414" t="s">
        <v>3</v>
      </c>
      <c r="BH414">
        <v>3</v>
      </c>
      <c r="BI414">
        <v>3</v>
      </c>
      <c r="BJ414" t="s">
        <v>3</v>
      </c>
      <c r="BM414">
        <v>600001</v>
      </c>
      <c r="BN414">
        <v>0</v>
      </c>
      <c r="BO414" t="s">
        <v>3</v>
      </c>
      <c r="BP414">
        <v>0</v>
      </c>
      <c r="BQ414">
        <v>5</v>
      </c>
      <c r="BS414">
        <v>1</v>
      </c>
      <c r="BT414">
        <v>1</v>
      </c>
      <c r="BU414">
        <v>1</v>
      </c>
      <c r="BV414">
        <v>1</v>
      </c>
      <c r="BW414">
        <v>1</v>
      </c>
      <c r="BX414">
        <v>1</v>
      </c>
      <c r="BY414" t="s">
        <v>3</v>
      </c>
      <c r="BZ414">
        <v>0</v>
      </c>
      <c r="CA414">
        <v>0</v>
      </c>
      <c r="CF414">
        <v>0</v>
      </c>
      <c r="CG414">
        <v>0</v>
      </c>
      <c r="CM414">
        <v>0</v>
      </c>
      <c r="CN414" t="s">
        <v>34</v>
      </c>
      <c r="CO414">
        <v>0</v>
      </c>
      <c r="CP414">
        <f t="shared" si="355"/>
        <v>56496</v>
      </c>
      <c r="CQ414">
        <f t="shared" si="356"/>
        <v>1712</v>
      </c>
      <c r="CR414">
        <f t="shared" si="357"/>
        <v>0</v>
      </c>
      <c r="CS414">
        <f t="shared" si="358"/>
        <v>0</v>
      </c>
      <c r="CT414">
        <f t="shared" si="359"/>
        <v>0</v>
      </c>
      <c r="CU414">
        <f t="shared" si="360"/>
        <v>0</v>
      </c>
      <c r="CV414">
        <f t="shared" si="361"/>
        <v>0</v>
      </c>
      <c r="CW414">
        <f t="shared" si="362"/>
        <v>0</v>
      </c>
      <c r="CX414">
        <f t="shared" si="363"/>
        <v>0</v>
      </c>
      <c r="CY414">
        <f t="shared" si="364"/>
        <v>0</v>
      </c>
      <c r="CZ414">
        <f t="shared" si="365"/>
        <v>0</v>
      </c>
      <c r="DC414" t="s">
        <v>3</v>
      </c>
      <c r="DD414" t="s">
        <v>35</v>
      </c>
      <c r="DE414" t="s">
        <v>3</v>
      </c>
      <c r="DF414" t="s">
        <v>3</v>
      </c>
      <c r="DG414" t="s">
        <v>3</v>
      </c>
      <c r="DH414" t="s">
        <v>3</v>
      </c>
      <c r="DI414" t="s">
        <v>3</v>
      </c>
      <c r="DJ414" t="s">
        <v>3</v>
      </c>
      <c r="DK414" t="s">
        <v>3</v>
      </c>
      <c r="DL414" t="s">
        <v>3</v>
      </c>
      <c r="DM414" t="s">
        <v>3</v>
      </c>
      <c r="DN414">
        <v>0</v>
      </c>
      <c r="DO414">
        <v>0</v>
      </c>
      <c r="DP414">
        <v>1</v>
      </c>
      <c r="DQ414">
        <v>1</v>
      </c>
      <c r="EE414">
        <v>20573217</v>
      </c>
      <c r="EF414">
        <v>5</v>
      </c>
      <c r="EG414" t="s">
        <v>36</v>
      </c>
      <c r="EH414">
        <v>0</v>
      </c>
      <c r="EI414" t="s">
        <v>3</v>
      </c>
      <c r="EJ414">
        <v>3</v>
      </c>
      <c r="EK414">
        <v>600001</v>
      </c>
      <c r="EL414" t="s">
        <v>37</v>
      </c>
      <c r="EM414" t="s">
        <v>38</v>
      </c>
      <c r="EO414" t="s">
        <v>3</v>
      </c>
      <c r="EQ414">
        <v>256</v>
      </c>
      <c r="ER414">
        <v>0</v>
      </c>
      <c r="ES414">
        <v>1642.68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Q414">
        <v>0</v>
      </c>
      <c r="FR414">
        <f t="shared" si="366"/>
        <v>56496</v>
      </c>
      <c r="FS414">
        <v>0</v>
      </c>
      <c r="FX414">
        <v>0</v>
      </c>
      <c r="FY414">
        <v>0</v>
      </c>
      <c r="GA414" t="s">
        <v>520</v>
      </c>
      <c r="GG414">
        <v>2</v>
      </c>
      <c r="GH414">
        <v>0</v>
      </c>
      <c r="GI414">
        <v>-2</v>
      </c>
      <c r="GJ414">
        <v>0</v>
      </c>
      <c r="GK414">
        <f>ROUND(R414*(R12)/100,0)</f>
        <v>0</v>
      </c>
      <c r="GL414">
        <f t="shared" si="367"/>
        <v>0</v>
      </c>
      <c r="GM414">
        <f t="shared" si="368"/>
        <v>56496</v>
      </c>
      <c r="GN414">
        <f t="shared" si="369"/>
        <v>0</v>
      </c>
      <c r="GO414">
        <f t="shared" si="370"/>
        <v>0</v>
      </c>
      <c r="GP414">
        <f t="shared" si="371"/>
        <v>0</v>
      </c>
      <c r="GR414">
        <v>0</v>
      </c>
    </row>
    <row r="415" spans="1:200" x14ac:dyDescent="0.2">
      <c r="A415">
        <v>17</v>
      </c>
      <c r="B415">
        <v>1</v>
      </c>
      <c r="E415" t="s">
        <v>278</v>
      </c>
      <c r="F415" t="s">
        <v>518</v>
      </c>
      <c r="G415" t="s">
        <v>521</v>
      </c>
      <c r="H415" t="s">
        <v>3</v>
      </c>
      <c r="I415">
        <v>1</v>
      </c>
      <c r="J415">
        <v>0</v>
      </c>
      <c r="O415">
        <f t="shared" si="335"/>
        <v>3133</v>
      </c>
      <c r="P415">
        <f t="shared" si="336"/>
        <v>3133</v>
      </c>
      <c r="Q415">
        <f t="shared" si="337"/>
        <v>0</v>
      </c>
      <c r="R415">
        <f t="shared" si="338"/>
        <v>0</v>
      </c>
      <c r="S415">
        <f t="shared" si="339"/>
        <v>0</v>
      </c>
      <c r="T415">
        <f t="shared" si="340"/>
        <v>0</v>
      </c>
      <c r="U415">
        <f t="shared" si="341"/>
        <v>0</v>
      </c>
      <c r="V415">
        <f t="shared" si="342"/>
        <v>0</v>
      </c>
      <c r="W415">
        <f t="shared" si="343"/>
        <v>0</v>
      </c>
      <c r="X415">
        <f t="shared" si="344"/>
        <v>0</v>
      </c>
      <c r="Y415">
        <f t="shared" si="345"/>
        <v>0</v>
      </c>
      <c r="AA415">
        <v>23982063</v>
      </c>
      <c r="AB415">
        <f t="shared" si="346"/>
        <v>3133</v>
      </c>
      <c r="AC415">
        <f>ROUND(((ES415*1.042)),0)</f>
        <v>3133</v>
      </c>
      <c r="AD415">
        <f t="shared" si="348"/>
        <v>0</v>
      </c>
      <c r="AE415">
        <f t="shared" si="349"/>
        <v>0</v>
      </c>
      <c r="AF415">
        <f t="shared" si="350"/>
        <v>0</v>
      </c>
      <c r="AG415">
        <f t="shared" si="351"/>
        <v>0</v>
      </c>
      <c r="AH415">
        <f t="shared" si="352"/>
        <v>0</v>
      </c>
      <c r="AI415">
        <f t="shared" si="353"/>
        <v>0</v>
      </c>
      <c r="AJ415">
        <f t="shared" si="354"/>
        <v>0</v>
      </c>
      <c r="AK415">
        <v>3006.87</v>
      </c>
      <c r="AL415">
        <v>3006.87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</v>
      </c>
      <c r="AW415">
        <v>1</v>
      </c>
      <c r="AZ415">
        <v>1</v>
      </c>
      <c r="BA415">
        <v>1</v>
      </c>
      <c r="BB415">
        <v>1</v>
      </c>
      <c r="BC415">
        <v>1</v>
      </c>
      <c r="BD415" t="s">
        <v>3</v>
      </c>
      <c r="BE415" t="s">
        <v>3</v>
      </c>
      <c r="BF415" t="s">
        <v>3</v>
      </c>
      <c r="BG415" t="s">
        <v>3</v>
      </c>
      <c r="BH415">
        <v>3</v>
      </c>
      <c r="BI415">
        <v>3</v>
      </c>
      <c r="BJ415" t="s">
        <v>3</v>
      </c>
      <c r="BM415">
        <v>600001</v>
      </c>
      <c r="BN415">
        <v>0</v>
      </c>
      <c r="BO415" t="s">
        <v>3</v>
      </c>
      <c r="BP415">
        <v>0</v>
      </c>
      <c r="BQ415">
        <v>5</v>
      </c>
      <c r="BS415">
        <v>1</v>
      </c>
      <c r="BT415">
        <v>1</v>
      </c>
      <c r="BU415">
        <v>1</v>
      </c>
      <c r="BV415">
        <v>1</v>
      </c>
      <c r="BW415">
        <v>1</v>
      </c>
      <c r="BX415">
        <v>1</v>
      </c>
      <c r="BY415" t="s">
        <v>3</v>
      </c>
      <c r="BZ415">
        <v>0</v>
      </c>
      <c r="CA415">
        <v>0</v>
      </c>
      <c r="CF415">
        <v>0</v>
      </c>
      <c r="CG415">
        <v>0</v>
      </c>
      <c r="CM415">
        <v>0</v>
      </c>
      <c r="CN415" t="s">
        <v>34</v>
      </c>
      <c r="CO415">
        <v>0</v>
      </c>
      <c r="CP415">
        <f t="shared" si="355"/>
        <v>3133</v>
      </c>
      <c r="CQ415">
        <f t="shared" si="356"/>
        <v>3133</v>
      </c>
      <c r="CR415">
        <f t="shared" si="357"/>
        <v>0</v>
      </c>
      <c r="CS415">
        <f t="shared" si="358"/>
        <v>0</v>
      </c>
      <c r="CT415">
        <f t="shared" si="359"/>
        <v>0</v>
      </c>
      <c r="CU415">
        <f t="shared" si="360"/>
        <v>0</v>
      </c>
      <c r="CV415">
        <f t="shared" si="361"/>
        <v>0</v>
      </c>
      <c r="CW415">
        <f t="shared" si="362"/>
        <v>0</v>
      </c>
      <c r="CX415">
        <f t="shared" si="363"/>
        <v>0</v>
      </c>
      <c r="CY415">
        <f t="shared" si="364"/>
        <v>0</v>
      </c>
      <c r="CZ415">
        <f t="shared" si="365"/>
        <v>0</v>
      </c>
      <c r="DC415" t="s">
        <v>3</v>
      </c>
      <c r="DD415" t="s">
        <v>35</v>
      </c>
      <c r="DE415" t="s">
        <v>3</v>
      </c>
      <c r="DF415" t="s">
        <v>3</v>
      </c>
      <c r="DG415" t="s">
        <v>3</v>
      </c>
      <c r="DH415" t="s">
        <v>3</v>
      </c>
      <c r="DI415" t="s">
        <v>3</v>
      </c>
      <c r="DJ415" t="s">
        <v>3</v>
      </c>
      <c r="DK415" t="s">
        <v>3</v>
      </c>
      <c r="DL415" t="s">
        <v>3</v>
      </c>
      <c r="DM415" t="s">
        <v>3</v>
      </c>
      <c r="DN415">
        <v>0</v>
      </c>
      <c r="DO415">
        <v>0</v>
      </c>
      <c r="DP415">
        <v>1</v>
      </c>
      <c r="DQ415">
        <v>1</v>
      </c>
      <c r="EE415">
        <v>20573217</v>
      </c>
      <c r="EF415">
        <v>5</v>
      </c>
      <c r="EG415" t="s">
        <v>36</v>
      </c>
      <c r="EH415">
        <v>0</v>
      </c>
      <c r="EI415" t="s">
        <v>3</v>
      </c>
      <c r="EJ415">
        <v>3</v>
      </c>
      <c r="EK415">
        <v>600001</v>
      </c>
      <c r="EL415" t="s">
        <v>37</v>
      </c>
      <c r="EM415" t="s">
        <v>38</v>
      </c>
      <c r="EO415" t="s">
        <v>3</v>
      </c>
      <c r="EQ415">
        <v>256</v>
      </c>
      <c r="ER415">
        <v>0</v>
      </c>
      <c r="ES415">
        <v>3006.87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Q415">
        <v>0</v>
      </c>
      <c r="FR415">
        <f t="shared" si="366"/>
        <v>3133</v>
      </c>
      <c r="FS415">
        <v>0</v>
      </c>
      <c r="FX415">
        <v>0</v>
      </c>
      <c r="FY415">
        <v>0</v>
      </c>
      <c r="GA415" t="s">
        <v>522</v>
      </c>
      <c r="GG415">
        <v>2</v>
      </c>
      <c r="GH415">
        <v>0</v>
      </c>
      <c r="GI415">
        <v>-2</v>
      </c>
      <c r="GJ415">
        <v>0</v>
      </c>
      <c r="GK415">
        <f>ROUND(R415*(R12)/100,0)</f>
        <v>0</v>
      </c>
      <c r="GL415">
        <f t="shared" si="367"/>
        <v>0</v>
      </c>
      <c r="GM415">
        <f t="shared" si="368"/>
        <v>3133</v>
      </c>
      <c r="GN415">
        <f t="shared" si="369"/>
        <v>0</v>
      </c>
      <c r="GO415">
        <f t="shared" si="370"/>
        <v>0</v>
      </c>
      <c r="GP415">
        <f t="shared" si="371"/>
        <v>0</v>
      </c>
      <c r="GR415">
        <v>0</v>
      </c>
    </row>
    <row r="416" spans="1:200" x14ac:dyDescent="0.2">
      <c r="A416">
        <v>17</v>
      </c>
      <c r="B416">
        <v>1</v>
      </c>
      <c r="E416" t="s">
        <v>282</v>
      </c>
      <c r="F416" t="s">
        <v>523</v>
      </c>
      <c r="G416" t="s">
        <v>524</v>
      </c>
      <c r="H416" t="s">
        <v>3</v>
      </c>
      <c r="I416">
        <v>66</v>
      </c>
      <c r="J416">
        <v>0</v>
      </c>
      <c r="O416">
        <f t="shared" si="335"/>
        <v>7392</v>
      </c>
      <c r="P416">
        <f t="shared" si="336"/>
        <v>7392</v>
      </c>
      <c r="Q416">
        <f t="shared" si="337"/>
        <v>0</v>
      </c>
      <c r="R416">
        <f t="shared" si="338"/>
        <v>0</v>
      </c>
      <c r="S416">
        <f t="shared" si="339"/>
        <v>0</v>
      </c>
      <c r="T416">
        <f t="shared" si="340"/>
        <v>0</v>
      </c>
      <c r="U416">
        <f t="shared" si="341"/>
        <v>0</v>
      </c>
      <c r="V416">
        <f t="shared" si="342"/>
        <v>0</v>
      </c>
      <c r="W416">
        <f t="shared" si="343"/>
        <v>0</v>
      </c>
      <c r="X416">
        <f t="shared" si="344"/>
        <v>0</v>
      </c>
      <c r="Y416">
        <f t="shared" si="345"/>
        <v>0</v>
      </c>
      <c r="AA416">
        <v>23982063</v>
      </c>
      <c r="AB416">
        <f t="shared" si="346"/>
        <v>112</v>
      </c>
      <c r="AC416">
        <f>ROUND(((ES416*1.042)),0)</f>
        <v>112</v>
      </c>
      <c r="AD416">
        <f t="shared" si="348"/>
        <v>0</v>
      </c>
      <c r="AE416">
        <f t="shared" si="349"/>
        <v>0</v>
      </c>
      <c r="AF416">
        <f t="shared" si="350"/>
        <v>0</v>
      </c>
      <c r="AG416">
        <f t="shared" si="351"/>
        <v>0</v>
      </c>
      <c r="AH416">
        <f t="shared" si="352"/>
        <v>0</v>
      </c>
      <c r="AI416">
        <f t="shared" si="353"/>
        <v>0</v>
      </c>
      <c r="AJ416">
        <f t="shared" si="354"/>
        <v>0</v>
      </c>
      <c r="AK416">
        <v>107.69</v>
      </c>
      <c r="AL416">
        <v>107.69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1</v>
      </c>
      <c r="AW416">
        <v>1</v>
      </c>
      <c r="AZ416">
        <v>1</v>
      </c>
      <c r="BA416">
        <v>1</v>
      </c>
      <c r="BB416">
        <v>1</v>
      </c>
      <c r="BC416">
        <v>1</v>
      </c>
      <c r="BD416" t="s">
        <v>3</v>
      </c>
      <c r="BE416" t="s">
        <v>3</v>
      </c>
      <c r="BF416" t="s">
        <v>3</v>
      </c>
      <c r="BG416" t="s">
        <v>3</v>
      </c>
      <c r="BH416">
        <v>3</v>
      </c>
      <c r="BI416">
        <v>3</v>
      </c>
      <c r="BJ416" t="s">
        <v>3</v>
      </c>
      <c r="BM416">
        <v>600001</v>
      </c>
      <c r="BN416">
        <v>0</v>
      </c>
      <c r="BO416" t="s">
        <v>3</v>
      </c>
      <c r="BP416">
        <v>0</v>
      </c>
      <c r="BQ416">
        <v>5</v>
      </c>
      <c r="BS416">
        <v>1</v>
      </c>
      <c r="BT416">
        <v>1</v>
      </c>
      <c r="BU416">
        <v>1</v>
      </c>
      <c r="BV416">
        <v>1</v>
      </c>
      <c r="BW416">
        <v>1</v>
      </c>
      <c r="BX416">
        <v>1</v>
      </c>
      <c r="BY416" t="s">
        <v>3</v>
      </c>
      <c r="BZ416">
        <v>0</v>
      </c>
      <c r="CA416">
        <v>0</v>
      </c>
      <c r="CF416">
        <v>0</v>
      </c>
      <c r="CG416">
        <v>0</v>
      </c>
      <c r="CM416">
        <v>0</v>
      </c>
      <c r="CN416" t="s">
        <v>34</v>
      </c>
      <c r="CO416">
        <v>0</v>
      </c>
      <c r="CP416">
        <f t="shared" si="355"/>
        <v>7392</v>
      </c>
      <c r="CQ416">
        <f t="shared" si="356"/>
        <v>112</v>
      </c>
      <c r="CR416">
        <f t="shared" si="357"/>
        <v>0</v>
      </c>
      <c r="CS416">
        <f t="shared" si="358"/>
        <v>0</v>
      </c>
      <c r="CT416">
        <f t="shared" si="359"/>
        <v>0</v>
      </c>
      <c r="CU416">
        <f t="shared" si="360"/>
        <v>0</v>
      </c>
      <c r="CV416">
        <f t="shared" si="361"/>
        <v>0</v>
      </c>
      <c r="CW416">
        <f t="shared" si="362"/>
        <v>0</v>
      </c>
      <c r="CX416">
        <f t="shared" si="363"/>
        <v>0</v>
      </c>
      <c r="CY416">
        <f t="shared" si="364"/>
        <v>0</v>
      </c>
      <c r="CZ416">
        <f t="shared" si="365"/>
        <v>0</v>
      </c>
      <c r="DC416" t="s">
        <v>3</v>
      </c>
      <c r="DD416" t="s">
        <v>35</v>
      </c>
      <c r="DE416" t="s">
        <v>3</v>
      </c>
      <c r="DF416" t="s">
        <v>3</v>
      </c>
      <c r="DG416" t="s">
        <v>3</v>
      </c>
      <c r="DH416" t="s">
        <v>3</v>
      </c>
      <c r="DI416" t="s">
        <v>3</v>
      </c>
      <c r="DJ416" t="s">
        <v>3</v>
      </c>
      <c r="DK416" t="s">
        <v>3</v>
      </c>
      <c r="DL416" t="s">
        <v>3</v>
      </c>
      <c r="DM416" t="s">
        <v>3</v>
      </c>
      <c r="DN416">
        <v>0</v>
      </c>
      <c r="DO416">
        <v>0</v>
      </c>
      <c r="DP416">
        <v>1</v>
      </c>
      <c r="DQ416">
        <v>1</v>
      </c>
      <c r="EE416">
        <v>20573217</v>
      </c>
      <c r="EF416">
        <v>5</v>
      </c>
      <c r="EG416" t="s">
        <v>36</v>
      </c>
      <c r="EH416">
        <v>0</v>
      </c>
      <c r="EI416" t="s">
        <v>3</v>
      </c>
      <c r="EJ416">
        <v>3</v>
      </c>
      <c r="EK416">
        <v>600001</v>
      </c>
      <c r="EL416" t="s">
        <v>37</v>
      </c>
      <c r="EM416" t="s">
        <v>38</v>
      </c>
      <c r="EO416" t="s">
        <v>3</v>
      </c>
      <c r="EQ416">
        <v>256</v>
      </c>
      <c r="ER416">
        <v>0</v>
      </c>
      <c r="ES416">
        <v>107.69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Q416">
        <v>0</v>
      </c>
      <c r="FR416">
        <f t="shared" si="366"/>
        <v>7392</v>
      </c>
      <c r="FS416">
        <v>0</v>
      </c>
      <c r="FX416">
        <v>0</v>
      </c>
      <c r="FY416">
        <v>0</v>
      </c>
      <c r="GA416" t="s">
        <v>525</v>
      </c>
      <c r="GG416">
        <v>2</v>
      </c>
      <c r="GH416">
        <v>0</v>
      </c>
      <c r="GI416">
        <v>-2</v>
      </c>
      <c r="GJ416">
        <v>0</v>
      </c>
      <c r="GK416">
        <f>ROUND(R416*(R12)/100,0)</f>
        <v>0</v>
      </c>
      <c r="GL416">
        <f t="shared" si="367"/>
        <v>0</v>
      </c>
      <c r="GM416">
        <f t="shared" si="368"/>
        <v>7392</v>
      </c>
      <c r="GN416">
        <f t="shared" si="369"/>
        <v>0</v>
      </c>
      <c r="GO416">
        <f t="shared" si="370"/>
        <v>0</v>
      </c>
      <c r="GP416">
        <f t="shared" si="371"/>
        <v>0</v>
      </c>
      <c r="GR416">
        <v>0</v>
      </c>
    </row>
    <row r="417" spans="1:200" x14ac:dyDescent="0.2">
      <c r="A417">
        <v>17</v>
      </c>
      <c r="B417">
        <v>1</v>
      </c>
      <c r="E417" t="s">
        <v>288</v>
      </c>
      <c r="F417" t="s">
        <v>523</v>
      </c>
      <c r="G417" t="s">
        <v>526</v>
      </c>
      <c r="H417" t="s">
        <v>3</v>
      </c>
      <c r="I417">
        <v>24</v>
      </c>
      <c r="J417">
        <v>0</v>
      </c>
      <c r="O417">
        <f t="shared" si="335"/>
        <v>2856</v>
      </c>
      <c r="P417">
        <f t="shared" si="336"/>
        <v>2856</v>
      </c>
      <c r="Q417">
        <f t="shared" si="337"/>
        <v>0</v>
      </c>
      <c r="R417">
        <f t="shared" si="338"/>
        <v>0</v>
      </c>
      <c r="S417">
        <f t="shared" si="339"/>
        <v>0</v>
      </c>
      <c r="T417">
        <f t="shared" si="340"/>
        <v>0</v>
      </c>
      <c r="U417">
        <f t="shared" si="341"/>
        <v>0</v>
      </c>
      <c r="V417">
        <f t="shared" si="342"/>
        <v>0</v>
      </c>
      <c r="W417">
        <f t="shared" si="343"/>
        <v>0</v>
      </c>
      <c r="X417">
        <f t="shared" si="344"/>
        <v>0</v>
      </c>
      <c r="Y417">
        <f t="shared" si="345"/>
        <v>0</v>
      </c>
      <c r="AA417">
        <v>23982063</v>
      </c>
      <c r="AB417">
        <f t="shared" si="346"/>
        <v>119</v>
      </c>
      <c r="AC417">
        <f>ROUND(((ES417*1.042)),0)</f>
        <v>119</v>
      </c>
      <c r="AD417">
        <f t="shared" si="348"/>
        <v>0</v>
      </c>
      <c r="AE417">
        <f t="shared" si="349"/>
        <v>0</v>
      </c>
      <c r="AF417">
        <f t="shared" si="350"/>
        <v>0</v>
      </c>
      <c r="AG417">
        <f t="shared" si="351"/>
        <v>0</v>
      </c>
      <c r="AH417">
        <f t="shared" si="352"/>
        <v>0</v>
      </c>
      <c r="AI417">
        <f t="shared" si="353"/>
        <v>0</v>
      </c>
      <c r="AJ417">
        <f t="shared" si="354"/>
        <v>0</v>
      </c>
      <c r="AK417">
        <v>114.17</v>
      </c>
      <c r="AL417">
        <v>114.17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1</v>
      </c>
      <c r="AW417">
        <v>1</v>
      </c>
      <c r="AZ417">
        <v>1</v>
      </c>
      <c r="BA417">
        <v>1</v>
      </c>
      <c r="BB417">
        <v>1</v>
      </c>
      <c r="BC417">
        <v>1</v>
      </c>
      <c r="BD417" t="s">
        <v>3</v>
      </c>
      <c r="BE417" t="s">
        <v>3</v>
      </c>
      <c r="BF417" t="s">
        <v>3</v>
      </c>
      <c r="BG417" t="s">
        <v>3</v>
      </c>
      <c r="BH417">
        <v>3</v>
      </c>
      <c r="BI417">
        <v>3</v>
      </c>
      <c r="BJ417" t="s">
        <v>3</v>
      </c>
      <c r="BM417">
        <v>600001</v>
      </c>
      <c r="BN417">
        <v>0</v>
      </c>
      <c r="BO417" t="s">
        <v>3</v>
      </c>
      <c r="BP417">
        <v>0</v>
      </c>
      <c r="BQ417">
        <v>5</v>
      </c>
      <c r="BS417">
        <v>1</v>
      </c>
      <c r="BT417">
        <v>1</v>
      </c>
      <c r="BU417">
        <v>1</v>
      </c>
      <c r="BV417">
        <v>1</v>
      </c>
      <c r="BW417">
        <v>1</v>
      </c>
      <c r="BX417">
        <v>1</v>
      </c>
      <c r="BY417" t="s">
        <v>3</v>
      </c>
      <c r="BZ417">
        <v>0</v>
      </c>
      <c r="CA417">
        <v>0</v>
      </c>
      <c r="CF417">
        <v>0</v>
      </c>
      <c r="CG417">
        <v>0</v>
      </c>
      <c r="CM417">
        <v>0</v>
      </c>
      <c r="CN417" t="s">
        <v>34</v>
      </c>
      <c r="CO417">
        <v>0</v>
      </c>
      <c r="CP417">
        <f t="shared" si="355"/>
        <v>2856</v>
      </c>
      <c r="CQ417">
        <f t="shared" si="356"/>
        <v>119</v>
      </c>
      <c r="CR417">
        <f t="shared" si="357"/>
        <v>0</v>
      </c>
      <c r="CS417">
        <f t="shared" si="358"/>
        <v>0</v>
      </c>
      <c r="CT417">
        <f t="shared" si="359"/>
        <v>0</v>
      </c>
      <c r="CU417">
        <f t="shared" si="360"/>
        <v>0</v>
      </c>
      <c r="CV417">
        <f t="shared" si="361"/>
        <v>0</v>
      </c>
      <c r="CW417">
        <f t="shared" si="362"/>
        <v>0</v>
      </c>
      <c r="CX417">
        <f t="shared" si="363"/>
        <v>0</v>
      </c>
      <c r="CY417">
        <f t="shared" si="364"/>
        <v>0</v>
      </c>
      <c r="CZ417">
        <f t="shared" si="365"/>
        <v>0</v>
      </c>
      <c r="DC417" t="s">
        <v>3</v>
      </c>
      <c r="DD417" t="s">
        <v>35</v>
      </c>
      <c r="DE417" t="s">
        <v>3</v>
      </c>
      <c r="DF417" t="s">
        <v>3</v>
      </c>
      <c r="DG417" t="s">
        <v>3</v>
      </c>
      <c r="DH417" t="s">
        <v>3</v>
      </c>
      <c r="DI417" t="s">
        <v>3</v>
      </c>
      <c r="DJ417" t="s">
        <v>3</v>
      </c>
      <c r="DK417" t="s">
        <v>3</v>
      </c>
      <c r="DL417" t="s">
        <v>3</v>
      </c>
      <c r="DM417" t="s">
        <v>3</v>
      </c>
      <c r="DN417">
        <v>0</v>
      </c>
      <c r="DO417">
        <v>0</v>
      </c>
      <c r="DP417">
        <v>1</v>
      </c>
      <c r="DQ417">
        <v>1</v>
      </c>
      <c r="EE417">
        <v>20573217</v>
      </c>
      <c r="EF417">
        <v>5</v>
      </c>
      <c r="EG417" t="s">
        <v>36</v>
      </c>
      <c r="EH417">
        <v>0</v>
      </c>
      <c r="EI417" t="s">
        <v>3</v>
      </c>
      <c r="EJ417">
        <v>3</v>
      </c>
      <c r="EK417">
        <v>600001</v>
      </c>
      <c r="EL417" t="s">
        <v>37</v>
      </c>
      <c r="EM417" t="s">
        <v>38</v>
      </c>
      <c r="EO417" t="s">
        <v>3</v>
      </c>
      <c r="EQ417">
        <v>256</v>
      </c>
      <c r="ER417">
        <v>0</v>
      </c>
      <c r="ES417">
        <v>114.17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Q417">
        <v>0</v>
      </c>
      <c r="FR417">
        <f t="shared" si="366"/>
        <v>2856</v>
      </c>
      <c r="FS417">
        <v>0</v>
      </c>
      <c r="FX417">
        <v>0</v>
      </c>
      <c r="FY417">
        <v>0</v>
      </c>
      <c r="GA417" t="s">
        <v>527</v>
      </c>
      <c r="GG417">
        <v>2</v>
      </c>
      <c r="GH417">
        <v>0</v>
      </c>
      <c r="GI417">
        <v>-2</v>
      </c>
      <c r="GJ417">
        <v>0</v>
      </c>
      <c r="GK417">
        <f>ROUND(R417*(R12)/100,0)</f>
        <v>0</v>
      </c>
      <c r="GL417">
        <f t="shared" si="367"/>
        <v>0</v>
      </c>
      <c r="GM417">
        <f t="shared" si="368"/>
        <v>2856</v>
      </c>
      <c r="GN417">
        <f t="shared" si="369"/>
        <v>0</v>
      </c>
      <c r="GO417">
        <f t="shared" si="370"/>
        <v>0</v>
      </c>
      <c r="GP417">
        <f t="shared" si="371"/>
        <v>0</v>
      </c>
      <c r="GR417">
        <v>0</v>
      </c>
    </row>
    <row r="418" spans="1:200" x14ac:dyDescent="0.2">
      <c r="A418">
        <v>17</v>
      </c>
      <c r="B418">
        <v>1</v>
      </c>
      <c r="E418" t="s">
        <v>293</v>
      </c>
      <c r="F418" t="s">
        <v>523</v>
      </c>
      <c r="G418" t="s">
        <v>528</v>
      </c>
      <c r="H418" t="s">
        <v>3</v>
      </c>
      <c r="I418">
        <v>33</v>
      </c>
      <c r="J418">
        <v>0</v>
      </c>
      <c r="O418">
        <f t="shared" si="335"/>
        <v>212817</v>
      </c>
      <c r="P418">
        <f t="shared" si="336"/>
        <v>212817</v>
      </c>
      <c r="Q418">
        <f t="shared" si="337"/>
        <v>0</v>
      </c>
      <c r="R418">
        <f t="shared" si="338"/>
        <v>0</v>
      </c>
      <c r="S418">
        <f t="shared" si="339"/>
        <v>0</v>
      </c>
      <c r="T418">
        <f t="shared" si="340"/>
        <v>0</v>
      </c>
      <c r="U418">
        <f t="shared" si="341"/>
        <v>0</v>
      </c>
      <c r="V418">
        <f t="shared" si="342"/>
        <v>0</v>
      </c>
      <c r="W418">
        <f t="shared" si="343"/>
        <v>0</v>
      </c>
      <c r="X418">
        <f t="shared" si="344"/>
        <v>0</v>
      </c>
      <c r="Y418">
        <f t="shared" si="345"/>
        <v>0</v>
      </c>
      <c r="AA418">
        <v>23982063</v>
      </c>
      <c r="AB418">
        <f t="shared" si="346"/>
        <v>6449</v>
      </c>
      <c r="AC418">
        <f t="shared" ref="AC418:AC443" si="373">ROUND((((ES418*1.042)*1.008)),0)</f>
        <v>6449</v>
      </c>
      <c r="AD418">
        <f t="shared" si="348"/>
        <v>0</v>
      </c>
      <c r="AE418">
        <f t="shared" si="349"/>
        <v>0</v>
      </c>
      <c r="AF418">
        <f t="shared" si="350"/>
        <v>0</v>
      </c>
      <c r="AG418">
        <f t="shared" si="351"/>
        <v>0</v>
      </c>
      <c r="AH418">
        <f t="shared" si="352"/>
        <v>0</v>
      </c>
      <c r="AI418">
        <f t="shared" si="353"/>
        <v>0</v>
      </c>
      <c r="AJ418">
        <f t="shared" si="354"/>
        <v>0</v>
      </c>
      <c r="AK418">
        <v>6139.71</v>
      </c>
      <c r="AL418">
        <v>6139.71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1</v>
      </c>
      <c r="AW418">
        <v>1</v>
      </c>
      <c r="AZ418">
        <v>1</v>
      </c>
      <c r="BA418">
        <v>1</v>
      </c>
      <c r="BB418">
        <v>1</v>
      </c>
      <c r="BC418">
        <v>1</v>
      </c>
      <c r="BD418" t="s">
        <v>3</v>
      </c>
      <c r="BE418" t="s">
        <v>3</v>
      </c>
      <c r="BF418" t="s">
        <v>3</v>
      </c>
      <c r="BG418" t="s">
        <v>3</v>
      </c>
      <c r="BH418">
        <v>3</v>
      </c>
      <c r="BI418">
        <v>3</v>
      </c>
      <c r="BJ418" t="s">
        <v>3</v>
      </c>
      <c r="BM418">
        <v>600001</v>
      </c>
      <c r="BN418">
        <v>0</v>
      </c>
      <c r="BO418" t="s">
        <v>3</v>
      </c>
      <c r="BP418">
        <v>0</v>
      </c>
      <c r="BQ418">
        <v>5</v>
      </c>
      <c r="BS418">
        <v>1</v>
      </c>
      <c r="BT418">
        <v>1</v>
      </c>
      <c r="BU418">
        <v>1</v>
      </c>
      <c r="BV418">
        <v>1</v>
      </c>
      <c r="BW418">
        <v>1</v>
      </c>
      <c r="BX418">
        <v>1</v>
      </c>
      <c r="BY418" t="s">
        <v>3</v>
      </c>
      <c r="BZ418">
        <v>0</v>
      </c>
      <c r="CA418">
        <v>0</v>
      </c>
      <c r="CF418">
        <v>0</v>
      </c>
      <c r="CG418">
        <v>0</v>
      </c>
      <c r="CM418">
        <v>0</v>
      </c>
      <c r="CN418" t="s">
        <v>529</v>
      </c>
      <c r="CO418">
        <v>0</v>
      </c>
      <c r="CP418">
        <f t="shared" si="355"/>
        <v>212817</v>
      </c>
      <c r="CQ418">
        <f t="shared" si="356"/>
        <v>6449</v>
      </c>
      <c r="CR418">
        <f t="shared" si="357"/>
        <v>0</v>
      </c>
      <c r="CS418">
        <f t="shared" si="358"/>
        <v>0</v>
      </c>
      <c r="CT418">
        <f t="shared" si="359"/>
        <v>0</v>
      </c>
      <c r="CU418">
        <f t="shared" si="360"/>
        <v>0</v>
      </c>
      <c r="CV418">
        <f t="shared" si="361"/>
        <v>0</v>
      </c>
      <c r="CW418">
        <f t="shared" si="362"/>
        <v>0</v>
      </c>
      <c r="CX418">
        <f t="shared" si="363"/>
        <v>0</v>
      </c>
      <c r="CY418">
        <f t="shared" si="364"/>
        <v>0</v>
      </c>
      <c r="CZ418">
        <f t="shared" si="365"/>
        <v>0</v>
      </c>
      <c r="DC418" t="s">
        <v>3</v>
      </c>
      <c r="DD418" t="s">
        <v>141</v>
      </c>
      <c r="DE418" t="s">
        <v>3</v>
      </c>
      <c r="DF418" t="s">
        <v>3</v>
      </c>
      <c r="DG418" t="s">
        <v>3</v>
      </c>
      <c r="DH418" t="s">
        <v>3</v>
      </c>
      <c r="DI418" t="s">
        <v>3</v>
      </c>
      <c r="DJ418" t="s">
        <v>3</v>
      </c>
      <c r="DK418" t="s">
        <v>3</v>
      </c>
      <c r="DL418" t="s">
        <v>3</v>
      </c>
      <c r="DM418" t="s">
        <v>3</v>
      </c>
      <c r="DN418">
        <v>0</v>
      </c>
      <c r="DO418">
        <v>0</v>
      </c>
      <c r="DP418">
        <v>1</v>
      </c>
      <c r="DQ418">
        <v>1</v>
      </c>
      <c r="EE418">
        <v>20573217</v>
      </c>
      <c r="EF418">
        <v>5</v>
      </c>
      <c r="EG418" t="s">
        <v>36</v>
      </c>
      <c r="EH418">
        <v>0</v>
      </c>
      <c r="EI418" t="s">
        <v>3</v>
      </c>
      <c r="EJ418">
        <v>3</v>
      </c>
      <c r="EK418">
        <v>600001</v>
      </c>
      <c r="EL418" t="s">
        <v>37</v>
      </c>
      <c r="EM418" t="s">
        <v>38</v>
      </c>
      <c r="EO418" t="s">
        <v>3</v>
      </c>
      <c r="EQ418">
        <v>768</v>
      </c>
      <c r="ER418">
        <v>0</v>
      </c>
      <c r="ES418">
        <v>6139.71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Q418">
        <v>0</v>
      </c>
      <c r="FR418">
        <f t="shared" si="366"/>
        <v>212817</v>
      </c>
      <c r="FS418">
        <v>0</v>
      </c>
      <c r="FX418">
        <v>0</v>
      </c>
      <c r="FY418">
        <v>0</v>
      </c>
      <c r="GA418" t="s">
        <v>530</v>
      </c>
      <c r="GG418">
        <v>2</v>
      </c>
      <c r="GH418">
        <v>0</v>
      </c>
      <c r="GI418">
        <v>-2</v>
      </c>
      <c r="GJ418">
        <v>0</v>
      </c>
      <c r="GK418">
        <f>ROUND(R418*(R12)/100,0)</f>
        <v>0</v>
      </c>
      <c r="GL418">
        <f t="shared" si="367"/>
        <v>0</v>
      </c>
      <c r="GM418">
        <f t="shared" si="368"/>
        <v>212817</v>
      </c>
      <c r="GN418">
        <f t="shared" si="369"/>
        <v>0</v>
      </c>
      <c r="GO418">
        <f t="shared" si="370"/>
        <v>0</v>
      </c>
      <c r="GP418">
        <f t="shared" si="371"/>
        <v>0</v>
      </c>
      <c r="GR418">
        <v>0</v>
      </c>
    </row>
    <row r="419" spans="1:200" x14ac:dyDescent="0.2">
      <c r="A419">
        <v>17</v>
      </c>
      <c r="B419">
        <v>1</v>
      </c>
      <c r="E419" t="s">
        <v>297</v>
      </c>
      <c r="F419" t="s">
        <v>523</v>
      </c>
      <c r="G419" t="s">
        <v>531</v>
      </c>
      <c r="H419" t="s">
        <v>3</v>
      </c>
      <c r="I419">
        <v>33</v>
      </c>
      <c r="J419">
        <v>0</v>
      </c>
      <c r="O419">
        <f t="shared" si="335"/>
        <v>88473</v>
      </c>
      <c r="P419">
        <f t="shared" si="336"/>
        <v>88473</v>
      </c>
      <c r="Q419">
        <f t="shared" si="337"/>
        <v>0</v>
      </c>
      <c r="R419">
        <f t="shared" si="338"/>
        <v>0</v>
      </c>
      <c r="S419">
        <f t="shared" si="339"/>
        <v>0</v>
      </c>
      <c r="T419">
        <f t="shared" si="340"/>
        <v>0</v>
      </c>
      <c r="U419">
        <f t="shared" si="341"/>
        <v>0</v>
      </c>
      <c r="V419">
        <f t="shared" si="342"/>
        <v>0</v>
      </c>
      <c r="W419">
        <f t="shared" si="343"/>
        <v>0</v>
      </c>
      <c r="X419">
        <f t="shared" si="344"/>
        <v>0</v>
      </c>
      <c r="Y419">
        <f t="shared" si="345"/>
        <v>0</v>
      </c>
      <c r="AA419">
        <v>23982063</v>
      </c>
      <c r="AB419">
        <f t="shared" si="346"/>
        <v>2681</v>
      </c>
      <c r="AC419">
        <f t="shared" si="373"/>
        <v>2681</v>
      </c>
      <c r="AD419">
        <f t="shared" si="348"/>
        <v>0</v>
      </c>
      <c r="AE419">
        <f t="shared" si="349"/>
        <v>0</v>
      </c>
      <c r="AF419">
        <f t="shared" si="350"/>
        <v>0</v>
      </c>
      <c r="AG419">
        <f t="shared" si="351"/>
        <v>0</v>
      </c>
      <c r="AH419">
        <f t="shared" si="352"/>
        <v>0</v>
      </c>
      <c r="AI419">
        <f t="shared" si="353"/>
        <v>0</v>
      </c>
      <c r="AJ419">
        <f t="shared" si="354"/>
        <v>0</v>
      </c>
      <c r="AK419">
        <v>2552.7600000000002</v>
      </c>
      <c r="AL419">
        <v>2552.7600000000002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1</v>
      </c>
      <c r="AW419">
        <v>1</v>
      </c>
      <c r="AZ419">
        <v>1</v>
      </c>
      <c r="BA419">
        <v>1</v>
      </c>
      <c r="BB419">
        <v>1</v>
      </c>
      <c r="BC419">
        <v>1</v>
      </c>
      <c r="BD419" t="s">
        <v>3</v>
      </c>
      <c r="BE419" t="s">
        <v>3</v>
      </c>
      <c r="BF419" t="s">
        <v>3</v>
      </c>
      <c r="BG419" t="s">
        <v>3</v>
      </c>
      <c r="BH419">
        <v>3</v>
      </c>
      <c r="BI419">
        <v>3</v>
      </c>
      <c r="BJ419" t="s">
        <v>3</v>
      </c>
      <c r="BM419">
        <v>600001</v>
      </c>
      <c r="BN419">
        <v>0</v>
      </c>
      <c r="BO419" t="s">
        <v>3</v>
      </c>
      <c r="BP419">
        <v>0</v>
      </c>
      <c r="BQ419">
        <v>5</v>
      </c>
      <c r="BS419">
        <v>1</v>
      </c>
      <c r="BT419">
        <v>1</v>
      </c>
      <c r="BU419">
        <v>1</v>
      </c>
      <c r="BV419">
        <v>1</v>
      </c>
      <c r="BW419">
        <v>1</v>
      </c>
      <c r="BX419">
        <v>1</v>
      </c>
      <c r="BY419" t="s">
        <v>3</v>
      </c>
      <c r="BZ419">
        <v>0</v>
      </c>
      <c r="CA419">
        <v>0</v>
      </c>
      <c r="CF419">
        <v>0</v>
      </c>
      <c r="CG419">
        <v>0</v>
      </c>
      <c r="CM419">
        <v>0</v>
      </c>
      <c r="CN419" t="s">
        <v>505</v>
      </c>
      <c r="CO419">
        <v>0</v>
      </c>
      <c r="CP419">
        <f t="shared" si="355"/>
        <v>88473</v>
      </c>
      <c r="CQ419">
        <f t="shared" si="356"/>
        <v>2681</v>
      </c>
      <c r="CR419">
        <f t="shared" si="357"/>
        <v>0</v>
      </c>
      <c r="CS419">
        <f t="shared" si="358"/>
        <v>0</v>
      </c>
      <c r="CT419">
        <f t="shared" si="359"/>
        <v>0</v>
      </c>
      <c r="CU419">
        <f t="shared" si="360"/>
        <v>0</v>
      </c>
      <c r="CV419">
        <f t="shared" si="361"/>
        <v>0</v>
      </c>
      <c r="CW419">
        <f t="shared" si="362"/>
        <v>0</v>
      </c>
      <c r="CX419">
        <f t="shared" si="363"/>
        <v>0</v>
      </c>
      <c r="CY419">
        <f t="shared" si="364"/>
        <v>0</v>
      </c>
      <c r="CZ419">
        <f t="shared" si="365"/>
        <v>0</v>
      </c>
      <c r="DC419" t="s">
        <v>3</v>
      </c>
      <c r="DD419" t="s">
        <v>141</v>
      </c>
      <c r="DE419" t="s">
        <v>3</v>
      </c>
      <c r="DF419" t="s">
        <v>3</v>
      </c>
      <c r="DG419" t="s">
        <v>3</v>
      </c>
      <c r="DH419" t="s">
        <v>3</v>
      </c>
      <c r="DI419" t="s">
        <v>3</v>
      </c>
      <c r="DJ419" t="s">
        <v>3</v>
      </c>
      <c r="DK419" t="s">
        <v>3</v>
      </c>
      <c r="DL419" t="s">
        <v>3</v>
      </c>
      <c r="DM419" t="s">
        <v>3</v>
      </c>
      <c r="DN419">
        <v>0</v>
      </c>
      <c r="DO419">
        <v>0</v>
      </c>
      <c r="DP419">
        <v>1</v>
      </c>
      <c r="DQ419">
        <v>1</v>
      </c>
      <c r="EE419">
        <v>20573217</v>
      </c>
      <c r="EF419">
        <v>5</v>
      </c>
      <c r="EG419" t="s">
        <v>36</v>
      </c>
      <c r="EH419">
        <v>0</v>
      </c>
      <c r="EI419" t="s">
        <v>3</v>
      </c>
      <c r="EJ419">
        <v>3</v>
      </c>
      <c r="EK419">
        <v>600001</v>
      </c>
      <c r="EL419" t="s">
        <v>37</v>
      </c>
      <c r="EM419" t="s">
        <v>38</v>
      </c>
      <c r="EO419" t="s">
        <v>3</v>
      </c>
      <c r="EQ419">
        <v>256</v>
      </c>
      <c r="ER419">
        <v>0</v>
      </c>
      <c r="ES419">
        <v>2552.7600000000002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Q419">
        <v>0</v>
      </c>
      <c r="FR419">
        <f t="shared" si="366"/>
        <v>88473</v>
      </c>
      <c r="FS419">
        <v>0</v>
      </c>
      <c r="FX419">
        <v>0</v>
      </c>
      <c r="FY419">
        <v>0</v>
      </c>
      <c r="GA419" t="s">
        <v>532</v>
      </c>
      <c r="GG419">
        <v>2</v>
      </c>
      <c r="GH419">
        <v>0</v>
      </c>
      <c r="GI419">
        <v>-2</v>
      </c>
      <c r="GJ419">
        <v>0</v>
      </c>
      <c r="GK419">
        <f>ROUND(R419*(R12)/100,0)</f>
        <v>0</v>
      </c>
      <c r="GL419">
        <f t="shared" si="367"/>
        <v>0</v>
      </c>
      <c r="GM419">
        <f t="shared" si="368"/>
        <v>88473</v>
      </c>
      <c r="GN419">
        <f t="shared" si="369"/>
        <v>0</v>
      </c>
      <c r="GO419">
        <f t="shared" si="370"/>
        <v>0</v>
      </c>
      <c r="GP419">
        <f t="shared" si="371"/>
        <v>0</v>
      </c>
      <c r="GR419">
        <v>0</v>
      </c>
    </row>
    <row r="420" spans="1:200" x14ac:dyDescent="0.2">
      <c r="A420">
        <v>17</v>
      </c>
      <c r="B420">
        <v>1</v>
      </c>
      <c r="E420" t="s">
        <v>299</v>
      </c>
      <c r="F420" t="s">
        <v>523</v>
      </c>
      <c r="G420" t="s">
        <v>533</v>
      </c>
      <c r="H420" t="s">
        <v>3</v>
      </c>
      <c r="I420">
        <v>33</v>
      </c>
      <c r="J420">
        <v>0</v>
      </c>
      <c r="O420">
        <f t="shared" si="335"/>
        <v>26994</v>
      </c>
      <c r="P420">
        <f t="shared" si="336"/>
        <v>26994</v>
      </c>
      <c r="Q420">
        <f t="shared" si="337"/>
        <v>0</v>
      </c>
      <c r="R420">
        <f t="shared" si="338"/>
        <v>0</v>
      </c>
      <c r="S420">
        <f t="shared" si="339"/>
        <v>0</v>
      </c>
      <c r="T420">
        <f t="shared" si="340"/>
        <v>0</v>
      </c>
      <c r="U420">
        <f t="shared" si="341"/>
        <v>0</v>
      </c>
      <c r="V420">
        <f t="shared" si="342"/>
        <v>0</v>
      </c>
      <c r="W420">
        <f t="shared" si="343"/>
        <v>0</v>
      </c>
      <c r="X420">
        <f t="shared" si="344"/>
        <v>0</v>
      </c>
      <c r="Y420">
        <f t="shared" si="345"/>
        <v>0</v>
      </c>
      <c r="AA420">
        <v>23982063</v>
      </c>
      <c r="AB420">
        <f t="shared" si="346"/>
        <v>818</v>
      </c>
      <c r="AC420">
        <f t="shared" si="373"/>
        <v>818</v>
      </c>
      <c r="AD420">
        <f t="shared" si="348"/>
        <v>0</v>
      </c>
      <c r="AE420">
        <f t="shared" si="349"/>
        <v>0</v>
      </c>
      <c r="AF420">
        <f t="shared" si="350"/>
        <v>0</v>
      </c>
      <c r="AG420">
        <f t="shared" si="351"/>
        <v>0</v>
      </c>
      <c r="AH420">
        <f t="shared" si="352"/>
        <v>0</v>
      </c>
      <c r="AI420">
        <f t="shared" si="353"/>
        <v>0</v>
      </c>
      <c r="AJ420">
        <f t="shared" si="354"/>
        <v>0</v>
      </c>
      <c r="AK420">
        <v>778.82</v>
      </c>
      <c r="AL420">
        <v>778.82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1</v>
      </c>
      <c r="AW420">
        <v>1</v>
      </c>
      <c r="AZ420">
        <v>1</v>
      </c>
      <c r="BA420">
        <v>1</v>
      </c>
      <c r="BB420">
        <v>1</v>
      </c>
      <c r="BC420">
        <v>1</v>
      </c>
      <c r="BD420" t="s">
        <v>3</v>
      </c>
      <c r="BE420" t="s">
        <v>3</v>
      </c>
      <c r="BF420" t="s">
        <v>3</v>
      </c>
      <c r="BG420" t="s">
        <v>3</v>
      </c>
      <c r="BH420">
        <v>3</v>
      </c>
      <c r="BI420">
        <v>3</v>
      </c>
      <c r="BJ420" t="s">
        <v>3</v>
      </c>
      <c r="BM420">
        <v>600001</v>
      </c>
      <c r="BN420">
        <v>0</v>
      </c>
      <c r="BO420" t="s">
        <v>3</v>
      </c>
      <c r="BP420">
        <v>0</v>
      </c>
      <c r="BQ420">
        <v>5</v>
      </c>
      <c r="BS420">
        <v>1</v>
      </c>
      <c r="BT420">
        <v>1</v>
      </c>
      <c r="BU420">
        <v>1</v>
      </c>
      <c r="BV420">
        <v>1</v>
      </c>
      <c r="BW420">
        <v>1</v>
      </c>
      <c r="BX420">
        <v>1</v>
      </c>
      <c r="BY420" t="s">
        <v>3</v>
      </c>
      <c r="BZ420">
        <v>0</v>
      </c>
      <c r="CA420">
        <v>0</v>
      </c>
      <c r="CF420">
        <v>0</v>
      </c>
      <c r="CG420">
        <v>0</v>
      </c>
      <c r="CM420">
        <v>0</v>
      </c>
      <c r="CN420" t="s">
        <v>534</v>
      </c>
      <c r="CO420">
        <v>0</v>
      </c>
      <c r="CP420">
        <f t="shared" si="355"/>
        <v>26994</v>
      </c>
      <c r="CQ420">
        <f t="shared" si="356"/>
        <v>818</v>
      </c>
      <c r="CR420">
        <f t="shared" si="357"/>
        <v>0</v>
      </c>
      <c r="CS420">
        <f t="shared" si="358"/>
        <v>0</v>
      </c>
      <c r="CT420">
        <f t="shared" si="359"/>
        <v>0</v>
      </c>
      <c r="CU420">
        <f t="shared" si="360"/>
        <v>0</v>
      </c>
      <c r="CV420">
        <f t="shared" si="361"/>
        <v>0</v>
      </c>
      <c r="CW420">
        <f t="shared" si="362"/>
        <v>0</v>
      </c>
      <c r="CX420">
        <f t="shared" si="363"/>
        <v>0</v>
      </c>
      <c r="CY420">
        <f t="shared" si="364"/>
        <v>0</v>
      </c>
      <c r="CZ420">
        <f t="shared" si="365"/>
        <v>0</v>
      </c>
      <c r="DC420" t="s">
        <v>3</v>
      </c>
      <c r="DD420" t="s">
        <v>141</v>
      </c>
      <c r="DE420" t="s">
        <v>3</v>
      </c>
      <c r="DF420" t="s">
        <v>3</v>
      </c>
      <c r="DG420" t="s">
        <v>3</v>
      </c>
      <c r="DH420" t="s">
        <v>3</v>
      </c>
      <c r="DI420" t="s">
        <v>3</v>
      </c>
      <c r="DJ420" t="s">
        <v>3</v>
      </c>
      <c r="DK420" t="s">
        <v>3</v>
      </c>
      <c r="DL420" t="s">
        <v>3</v>
      </c>
      <c r="DM420" t="s">
        <v>3</v>
      </c>
      <c r="DN420">
        <v>0</v>
      </c>
      <c r="DO420">
        <v>0</v>
      </c>
      <c r="DP420">
        <v>1</v>
      </c>
      <c r="DQ420">
        <v>1</v>
      </c>
      <c r="EE420">
        <v>20573217</v>
      </c>
      <c r="EF420">
        <v>5</v>
      </c>
      <c r="EG420" t="s">
        <v>36</v>
      </c>
      <c r="EH420">
        <v>0</v>
      </c>
      <c r="EI420" t="s">
        <v>3</v>
      </c>
      <c r="EJ420">
        <v>3</v>
      </c>
      <c r="EK420">
        <v>600001</v>
      </c>
      <c r="EL420" t="s">
        <v>37</v>
      </c>
      <c r="EM420" t="s">
        <v>38</v>
      </c>
      <c r="EO420" t="s">
        <v>3</v>
      </c>
      <c r="EQ420">
        <v>256</v>
      </c>
      <c r="ER420">
        <v>0</v>
      </c>
      <c r="ES420">
        <v>778.82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Q420">
        <v>0</v>
      </c>
      <c r="FR420">
        <f t="shared" si="366"/>
        <v>26994</v>
      </c>
      <c r="FS420">
        <v>0</v>
      </c>
      <c r="FX420">
        <v>0</v>
      </c>
      <c r="FY420">
        <v>0</v>
      </c>
      <c r="GA420" t="s">
        <v>535</v>
      </c>
      <c r="GG420">
        <v>2</v>
      </c>
      <c r="GH420">
        <v>0</v>
      </c>
      <c r="GI420">
        <v>-2</v>
      </c>
      <c r="GJ420">
        <v>0</v>
      </c>
      <c r="GK420">
        <f>ROUND(R420*(R12)/100,0)</f>
        <v>0</v>
      </c>
      <c r="GL420">
        <f t="shared" si="367"/>
        <v>0</v>
      </c>
      <c r="GM420">
        <f t="shared" si="368"/>
        <v>26994</v>
      </c>
      <c r="GN420">
        <f t="shared" si="369"/>
        <v>0</v>
      </c>
      <c r="GO420">
        <f t="shared" si="370"/>
        <v>0</v>
      </c>
      <c r="GP420">
        <f t="shared" si="371"/>
        <v>0</v>
      </c>
      <c r="GR420">
        <v>0</v>
      </c>
    </row>
    <row r="421" spans="1:200" x14ac:dyDescent="0.2">
      <c r="A421">
        <v>17</v>
      </c>
      <c r="B421">
        <v>1</v>
      </c>
      <c r="E421" t="s">
        <v>301</v>
      </c>
      <c r="F421" t="s">
        <v>523</v>
      </c>
      <c r="G421" t="s">
        <v>536</v>
      </c>
      <c r="H421" t="s">
        <v>3</v>
      </c>
      <c r="I421">
        <v>33</v>
      </c>
      <c r="J421">
        <v>0</v>
      </c>
      <c r="O421">
        <f t="shared" si="335"/>
        <v>17160</v>
      </c>
      <c r="P421">
        <f t="shared" si="336"/>
        <v>17160</v>
      </c>
      <c r="Q421">
        <f t="shared" si="337"/>
        <v>0</v>
      </c>
      <c r="R421">
        <f t="shared" si="338"/>
        <v>0</v>
      </c>
      <c r="S421">
        <f t="shared" si="339"/>
        <v>0</v>
      </c>
      <c r="T421">
        <f t="shared" si="340"/>
        <v>0</v>
      </c>
      <c r="U421">
        <f t="shared" si="341"/>
        <v>0</v>
      </c>
      <c r="V421">
        <f t="shared" si="342"/>
        <v>0</v>
      </c>
      <c r="W421">
        <f t="shared" si="343"/>
        <v>0</v>
      </c>
      <c r="X421">
        <f t="shared" si="344"/>
        <v>0</v>
      </c>
      <c r="Y421">
        <f t="shared" si="345"/>
        <v>0</v>
      </c>
      <c r="AA421">
        <v>23982063</v>
      </c>
      <c r="AB421">
        <f t="shared" si="346"/>
        <v>520</v>
      </c>
      <c r="AC421">
        <f t="shared" si="373"/>
        <v>520</v>
      </c>
      <c r="AD421">
        <f t="shared" si="348"/>
        <v>0</v>
      </c>
      <c r="AE421">
        <f t="shared" si="349"/>
        <v>0</v>
      </c>
      <c r="AF421">
        <f t="shared" si="350"/>
        <v>0</v>
      </c>
      <c r="AG421">
        <f t="shared" si="351"/>
        <v>0</v>
      </c>
      <c r="AH421">
        <f t="shared" si="352"/>
        <v>0</v>
      </c>
      <c r="AI421">
        <f t="shared" si="353"/>
        <v>0</v>
      </c>
      <c r="AJ421">
        <f t="shared" si="354"/>
        <v>0</v>
      </c>
      <c r="AK421">
        <v>495.31</v>
      </c>
      <c r="AL421">
        <v>495.31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1</v>
      </c>
      <c r="AW421">
        <v>1</v>
      </c>
      <c r="AZ421">
        <v>1</v>
      </c>
      <c r="BA421">
        <v>1</v>
      </c>
      <c r="BB421">
        <v>1</v>
      </c>
      <c r="BC421">
        <v>1</v>
      </c>
      <c r="BD421" t="s">
        <v>3</v>
      </c>
      <c r="BE421" t="s">
        <v>3</v>
      </c>
      <c r="BF421" t="s">
        <v>3</v>
      </c>
      <c r="BG421" t="s">
        <v>3</v>
      </c>
      <c r="BH421">
        <v>3</v>
      </c>
      <c r="BI421">
        <v>3</v>
      </c>
      <c r="BJ421" t="s">
        <v>3</v>
      </c>
      <c r="BM421">
        <v>600001</v>
      </c>
      <c r="BN421">
        <v>0</v>
      </c>
      <c r="BO421" t="s">
        <v>3</v>
      </c>
      <c r="BP421">
        <v>0</v>
      </c>
      <c r="BQ421">
        <v>5</v>
      </c>
      <c r="BS421">
        <v>1</v>
      </c>
      <c r="BT421">
        <v>1</v>
      </c>
      <c r="BU421">
        <v>1</v>
      </c>
      <c r="BV421">
        <v>1</v>
      </c>
      <c r="BW421">
        <v>1</v>
      </c>
      <c r="BX421">
        <v>1</v>
      </c>
      <c r="BY421" t="s">
        <v>3</v>
      </c>
      <c r="BZ421">
        <v>0</v>
      </c>
      <c r="CA421">
        <v>0</v>
      </c>
      <c r="CF421">
        <v>0</v>
      </c>
      <c r="CG421">
        <v>0</v>
      </c>
      <c r="CM421">
        <v>0</v>
      </c>
      <c r="CN421" t="s">
        <v>508</v>
      </c>
      <c r="CO421">
        <v>0</v>
      </c>
      <c r="CP421">
        <f t="shared" si="355"/>
        <v>17160</v>
      </c>
      <c r="CQ421">
        <f t="shared" si="356"/>
        <v>520</v>
      </c>
      <c r="CR421">
        <f t="shared" si="357"/>
        <v>0</v>
      </c>
      <c r="CS421">
        <f t="shared" si="358"/>
        <v>0</v>
      </c>
      <c r="CT421">
        <f t="shared" si="359"/>
        <v>0</v>
      </c>
      <c r="CU421">
        <f t="shared" si="360"/>
        <v>0</v>
      </c>
      <c r="CV421">
        <f t="shared" si="361"/>
        <v>0</v>
      </c>
      <c r="CW421">
        <f t="shared" si="362"/>
        <v>0</v>
      </c>
      <c r="CX421">
        <f t="shared" si="363"/>
        <v>0</v>
      </c>
      <c r="CY421">
        <f t="shared" si="364"/>
        <v>0</v>
      </c>
      <c r="CZ421">
        <f t="shared" si="365"/>
        <v>0</v>
      </c>
      <c r="DC421" t="s">
        <v>3</v>
      </c>
      <c r="DD421" t="s">
        <v>141</v>
      </c>
      <c r="DE421" t="s">
        <v>3</v>
      </c>
      <c r="DF421" t="s">
        <v>3</v>
      </c>
      <c r="DG421" t="s">
        <v>3</v>
      </c>
      <c r="DH421" t="s">
        <v>3</v>
      </c>
      <c r="DI421" t="s">
        <v>3</v>
      </c>
      <c r="DJ421" t="s">
        <v>3</v>
      </c>
      <c r="DK421" t="s">
        <v>3</v>
      </c>
      <c r="DL421" t="s">
        <v>3</v>
      </c>
      <c r="DM421" t="s">
        <v>3</v>
      </c>
      <c r="DN421">
        <v>0</v>
      </c>
      <c r="DO421">
        <v>0</v>
      </c>
      <c r="DP421">
        <v>1</v>
      </c>
      <c r="DQ421">
        <v>1</v>
      </c>
      <c r="EE421">
        <v>20573217</v>
      </c>
      <c r="EF421">
        <v>5</v>
      </c>
      <c r="EG421" t="s">
        <v>36</v>
      </c>
      <c r="EH421">
        <v>0</v>
      </c>
      <c r="EI421" t="s">
        <v>3</v>
      </c>
      <c r="EJ421">
        <v>3</v>
      </c>
      <c r="EK421">
        <v>600001</v>
      </c>
      <c r="EL421" t="s">
        <v>37</v>
      </c>
      <c r="EM421" t="s">
        <v>38</v>
      </c>
      <c r="EO421" t="s">
        <v>3</v>
      </c>
      <c r="EQ421">
        <v>256</v>
      </c>
      <c r="ER421">
        <v>0</v>
      </c>
      <c r="ES421">
        <v>495.31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Q421">
        <v>0</v>
      </c>
      <c r="FR421">
        <f t="shared" si="366"/>
        <v>17160</v>
      </c>
      <c r="FS421">
        <v>0</v>
      </c>
      <c r="FX421">
        <v>0</v>
      </c>
      <c r="FY421">
        <v>0</v>
      </c>
      <c r="GA421" t="s">
        <v>537</v>
      </c>
      <c r="GG421">
        <v>2</v>
      </c>
      <c r="GH421">
        <v>0</v>
      </c>
      <c r="GI421">
        <v>-2</v>
      </c>
      <c r="GJ421">
        <v>0</v>
      </c>
      <c r="GK421">
        <f>ROUND(R421*(R12)/100,0)</f>
        <v>0</v>
      </c>
      <c r="GL421">
        <f t="shared" si="367"/>
        <v>0</v>
      </c>
      <c r="GM421">
        <f t="shared" si="368"/>
        <v>17160</v>
      </c>
      <c r="GN421">
        <f t="shared" si="369"/>
        <v>0</v>
      </c>
      <c r="GO421">
        <f t="shared" si="370"/>
        <v>0</v>
      </c>
      <c r="GP421">
        <f t="shared" si="371"/>
        <v>0</v>
      </c>
      <c r="GR421">
        <v>0</v>
      </c>
    </row>
    <row r="422" spans="1:200" x14ac:dyDescent="0.2">
      <c r="A422">
        <v>17</v>
      </c>
      <c r="B422">
        <v>1</v>
      </c>
      <c r="E422" t="s">
        <v>303</v>
      </c>
      <c r="F422" t="s">
        <v>523</v>
      </c>
      <c r="G422" t="s">
        <v>538</v>
      </c>
      <c r="H422" t="s">
        <v>3</v>
      </c>
      <c r="I422">
        <v>33</v>
      </c>
      <c r="J422">
        <v>0</v>
      </c>
      <c r="O422">
        <f t="shared" ref="O422:O443" si="374">ROUND(CP422,0)</f>
        <v>2607</v>
      </c>
      <c r="P422">
        <f t="shared" ref="P422:P443" si="375">ROUND(CQ422*I422,0)</f>
        <v>2607</v>
      </c>
      <c r="Q422">
        <f t="shared" ref="Q422:Q443" si="376">ROUND(CR422*I422,0)</f>
        <v>0</v>
      </c>
      <c r="R422">
        <f t="shared" ref="R422:R443" si="377">ROUND(CS422*I422,0)</f>
        <v>0</v>
      </c>
      <c r="S422">
        <f t="shared" ref="S422:S443" si="378">ROUND(CT422*I422,0)</f>
        <v>0</v>
      </c>
      <c r="T422">
        <f t="shared" ref="T422:T443" si="379">ROUND(CU422*I422,0)</f>
        <v>0</v>
      </c>
      <c r="U422">
        <f t="shared" ref="U422:U443" si="380">CV422*I422</f>
        <v>0</v>
      </c>
      <c r="V422">
        <f t="shared" ref="V422:V443" si="381">CW422*I422</f>
        <v>0</v>
      </c>
      <c r="W422">
        <f t="shared" ref="W422:W443" si="382">ROUND(CX422*I422,0)</f>
        <v>0</v>
      </c>
      <c r="X422">
        <f t="shared" ref="X422:X443" si="383">ROUND(CY422,0)</f>
        <v>0</v>
      </c>
      <c r="Y422">
        <f t="shared" ref="Y422:Y443" si="384">ROUND(CZ422,0)</f>
        <v>0</v>
      </c>
      <c r="AA422">
        <v>23982063</v>
      </c>
      <c r="AB422">
        <f t="shared" ref="AB422:AB443" si="385">ROUND((AC422+AD422+AF422),0)</f>
        <v>79</v>
      </c>
      <c r="AC422">
        <f t="shared" si="373"/>
        <v>79</v>
      </c>
      <c r="AD422">
        <f t="shared" ref="AD422:AD443" si="386">ROUND((ET422),0)</f>
        <v>0</v>
      </c>
      <c r="AE422">
        <f t="shared" ref="AE422:AE443" si="387">ROUND((EU422),0)</f>
        <v>0</v>
      </c>
      <c r="AF422">
        <f t="shared" ref="AF422:AF443" si="388">ROUND((EV422),0)</f>
        <v>0</v>
      </c>
      <c r="AG422">
        <f t="shared" ref="AG422:AG443" si="389">ROUND((AP422),0)</f>
        <v>0</v>
      </c>
      <c r="AH422">
        <f t="shared" ref="AH422:AH443" si="390">(EW422)</f>
        <v>0</v>
      </c>
      <c r="AI422">
        <f t="shared" ref="AI422:AI443" si="391">(EX422)</f>
        <v>0</v>
      </c>
      <c r="AJ422">
        <f t="shared" ref="AJ422:AJ443" si="392">ROUND((AS422),0)</f>
        <v>0</v>
      </c>
      <c r="AK422">
        <v>75.17</v>
      </c>
      <c r="AL422">
        <v>75.17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1</v>
      </c>
      <c r="AW422">
        <v>1</v>
      </c>
      <c r="AZ422">
        <v>1</v>
      </c>
      <c r="BA422">
        <v>1</v>
      </c>
      <c r="BB422">
        <v>1</v>
      </c>
      <c r="BC422">
        <v>1</v>
      </c>
      <c r="BD422" t="s">
        <v>3</v>
      </c>
      <c r="BE422" t="s">
        <v>3</v>
      </c>
      <c r="BF422" t="s">
        <v>3</v>
      </c>
      <c r="BG422" t="s">
        <v>3</v>
      </c>
      <c r="BH422">
        <v>3</v>
      </c>
      <c r="BI422">
        <v>3</v>
      </c>
      <c r="BJ422" t="s">
        <v>3</v>
      </c>
      <c r="BM422">
        <v>600001</v>
      </c>
      <c r="BN422">
        <v>0</v>
      </c>
      <c r="BO422" t="s">
        <v>3</v>
      </c>
      <c r="BP422">
        <v>0</v>
      </c>
      <c r="BQ422">
        <v>5</v>
      </c>
      <c r="BS422">
        <v>1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3</v>
      </c>
      <c r="BZ422">
        <v>0</v>
      </c>
      <c r="CA422">
        <v>0</v>
      </c>
      <c r="CF422">
        <v>0</v>
      </c>
      <c r="CG422">
        <v>0</v>
      </c>
      <c r="CM422">
        <v>0</v>
      </c>
      <c r="CN422" t="s">
        <v>539</v>
      </c>
      <c r="CO422">
        <v>0</v>
      </c>
      <c r="CP422">
        <f t="shared" ref="CP422:CP443" si="393">(P422+Q422+S422)</f>
        <v>2607</v>
      </c>
      <c r="CQ422">
        <f t="shared" ref="CQ422:CQ443" si="394">AC422*BC422</f>
        <v>79</v>
      </c>
      <c r="CR422">
        <f t="shared" ref="CR422:CR443" si="395">AD422*BB422</f>
        <v>0</v>
      </c>
      <c r="CS422">
        <f t="shared" ref="CS422:CS443" si="396">AE422*BS422</f>
        <v>0</v>
      </c>
      <c r="CT422">
        <f t="shared" ref="CT422:CT443" si="397">AF422*BA422</f>
        <v>0</v>
      </c>
      <c r="CU422">
        <f t="shared" ref="CU422:CU443" si="398">AG422</f>
        <v>0</v>
      </c>
      <c r="CV422">
        <f t="shared" ref="CV422:CV443" si="399">AH422</f>
        <v>0</v>
      </c>
      <c r="CW422">
        <f t="shared" ref="CW422:CW443" si="400">AI422</f>
        <v>0</v>
      </c>
      <c r="CX422">
        <f t="shared" ref="CX422:CX443" si="401">AJ422</f>
        <v>0</v>
      </c>
      <c r="CY422">
        <f t="shared" ref="CY422:CY443" si="402">(((S422+R422)*AT422)/100)</f>
        <v>0</v>
      </c>
      <c r="CZ422">
        <f t="shared" ref="CZ422:CZ443" si="403">(((S422+R422)*AU422)/100)</f>
        <v>0</v>
      </c>
      <c r="DC422" t="s">
        <v>3</v>
      </c>
      <c r="DD422" t="s">
        <v>141</v>
      </c>
      <c r="DE422" t="s">
        <v>3</v>
      </c>
      <c r="DF422" t="s">
        <v>3</v>
      </c>
      <c r="DG422" t="s">
        <v>3</v>
      </c>
      <c r="DH422" t="s">
        <v>3</v>
      </c>
      <c r="DI422" t="s">
        <v>3</v>
      </c>
      <c r="DJ422" t="s">
        <v>3</v>
      </c>
      <c r="DK422" t="s">
        <v>3</v>
      </c>
      <c r="DL422" t="s">
        <v>3</v>
      </c>
      <c r="DM422" t="s">
        <v>3</v>
      </c>
      <c r="DN422">
        <v>0</v>
      </c>
      <c r="DO422">
        <v>0</v>
      </c>
      <c r="DP422">
        <v>1</v>
      </c>
      <c r="DQ422">
        <v>1</v>
      </c>
      <c r="EE422">
        <v>20573217</v>
      </c>
      <c r="EF422">
        <v>5</v>
      </c>
      <c r="EG422" t="s">
        <v>36</v>
      </c>
      <c r="EH422">
        <v>0</v>
      </c>
      <c r="EI422" t="s">
        <v>3</v>
      </c>
      <c r="EJ422">
        <v>3</v>
      </c>
      <c r="EK422">
        <v>600001</v>
      </c>
      <c r="EL422" t="s">
        <v>37</v>
      </c>
      <c r="EM422" t="s">
        <v>38</v>
      </c>
      <c r="EO422" t="s">
        <v>3</v>
      </c>
      <c r="EQ422">
        <v>256</v>
      </c>
      <c r="ER422">
        <v>0</v>
      </c>
      <c r="ES422">
        <v>75.17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Q422">
        <v>0</v>
      </c>
      <c r="FR422">
        <f t="shared" ref="FR422:FR443" si="404">ROUND(IF(AND(BH422=3,BI422=3),P422,0),0)</f>
        <v>2607</v>
      </c>
      <c r="FS422">
        <v>0</v>
      </c>
      <c r="FX422">
        <v>0</v>
      </c>
      <c r="FY422">
        <v>0</v>
      </c>
      <c r="GA422" t="s">
        <v>540</v>
      </c>
      <c r="GG422">
        <v>2</v>
      </c>
      <c r="GH422">
        <v>0</v>
      </c>
      <c r="GI422">
        <v>-2</v>
      </c>
      <c r="GJ422">
        <v>0</v>
      </c>
      <c r="GK422">
        <f>ROUND(R422*(R12)/100,0)</f>
        <v>0</v>
      </c>
      <c r="GL422">
        <f t="shared" ref="GL422:GL443" si="405">ROUND(IF(AND(BH422=3,BI422=3,FS422&lt;&gt;0),P422,0),0)</f>
        <v>0</v>
      </c>
      <c r="GM422">
        <f t="shared" ref="GM422:GM443" si="406">O422+X422+Y422</f>
        <v>2607</v>
      </c>
      <c r="GN422">
        <f t="shared" ref="GN422:GN443" si="407">ROUND(IF(OR(BI422=0,BI422=1),O422+X422+Y422,0),0)</f>
        <v>0</v>
      </c>
      <c r="GO422">
        <f t="shared" ref="GO422:GO443" si="408">ROUND(IF(BI422=2,O422+X422+Y422,0),0)</f>
        <v>0</v>
      </c>
      <c r="GP422">
        <f t="shared" ref="GP422:GP443" si="409">ROUND(IF(BI422=4,O422+X422+Y422,0),0)</f>
        <v>0</v>
      </c>
      <c r="GR422">
        <v>0</v>
      </c>
    </row>
    <row r="423" spans="1:200" x14ac:dyDescent="0.2">
      <c r="A423">
        <v>17</v>
      </c>
      <c r="B423">
        <v>1</v>
      </c>
      <c r="E423" t="s">
        <v>305</v>
      </c>
      <c r="F423" t="s">
        <v>523</v>
      </c>
      <c r="G423" t="s">
        <v>541</v>
      </c>
      <c r="H423" t="s">
        <v>3</v>
      </c>
      <c r="I423">
        <v>33</v>
      </c>
      <c r="J423">
        <v>0</v>
      </c>
      <c r="O423">
        <f t="shared" si="374"/>
        <v>7755</v>
      </c>
      <c r="P423">
        <f t="shared" si="375"/>
        <v>7755</v>
      </c>
      <c r="Q423">
        <f t="shared" si="376"/>
        <v>0</v>
      </c>
      <c r="R423">
        <f t="shared" si="377"/>
        <v>0</v>
      </c>
      <c r="S423">
        <f t="shared" si="378"/>
        <v>0</v>
      </c>
      <c r="T423">
        <f t="shared" si="379"/>
        <v>0</v>
      </c>
      <c r="U423">
        <f t="shared" si="380"/>
        <v>0</v>
      </c>
      <c r="V423">
        <f t="shared" si="381"/>
        <v>0</v>
      </c>
      <c r="W423">
        <f t="shared" si="382"/>
        <v>0</v>
      </c>
      <c r="X423">
        <f t="shared" si="383"/>
        <v>0</v>
      </c>
      <c r="Y423">
        <f t="shared" si="384"/>
        <v>0</v>
      </c>
      <c r="AA423">
        <v>23982063</v>
      </c>
      <c r="AB423">
        <f t="shared" si="385"/>
        <v>235</v>
      </c>
      <c r="AC423">
        <f t="shared" si="373"/>
        <v>235</v>
      </c>
      <c r="AD423">
        <f t="shared" si="386"/>
        <v>0</v>
      </c>
      <c r="AE423">
        <f t="shared" si="387"/>
        <v>0</v>
      </c>
      <c r="AF423">
        <f t="shared" si="388"/>
        <v>0</v>
      </c>
      <c r="AG423">
        <f t="shared" si="389"/>
        <v>0</v>
      </c>
      <c r="AH423">
        <f t="shared" si="390"/>
        <v>0</v>
      </c>
      <c r="AI423">
        <f t="shared" si="391"/>
        <v>0</v>
      </c>
      <c r="AJ423">
        <f t="shared" si="392"/>
        <v>0</v>
      </c>
      <c r="AK423">
        <v>224.15</v>
      </c>
      <c r="AL423">
        <v>224.15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1</v>
      </c>
      <c r="BD423" t="s">
        <v>3</v>
      </c>
      <c r="BE423" t="s">
        <v>3</v>
      </c>
      <c r="BF423" t="s">
        <v>3</v>
      </c>
      <c r="BG423" t="s">
        <v>3</v>
      </c>
      <c r="BH423">
        <v>3</v>
      </c>
      <c r="BI423">
        <v>3</v>
      </c>
      <c r="BJ423" t="s">
        <v>3</v>
      </c>
      <c r="BM423">
        <v>600001</v>
      </c>
      <c r="BN423">
        <v>0</v>
      </c>
      <c r="BO423" t="s">
        <v>3</v>
      </c>
      <c r="BP423">
        <v>0</v>
      </c>
      <c r="BQ423">
        <v>5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0</v>
      </c>
      <c r="CA423">
        <v>0</v>
      </c>
      <c r="CF423">
        <v>0</v>
      </c>
      <c r="CG423">
        <v>0</v>
      </c>
      <c r="CM423">
        <v>0</v>
      </c>
      <c r="CN423" t="s">
        <v>505</v>
      </c>
      <c r="CO423">
        <v>0</v>
      </c>
      <c r="CP423">
        <f t="shared" si="393"/>
        <v>7755</v>
      </c>
      <c r="CQ423">
        <f t="shared" si="394"/>
        <v>235</v>
      </c>
      <c r="CR423">
        <f t="shared" si="395"/>
        <v>0</v>
      </c>
      <c r="CS423">
        <f t="shared" si="396"/>
        <v>0</v>
      </c>
      <c r="CT423">
        <f t="shared" si="397"/>
        <v>0</v>
      </c>
      <c r="CU423">
        <f t="shared" si="398"/>
        <v>0</v>
      </c>
      <c r="CV423">
        <f t="shared" si="399"/>
        <v>0</v>
      </c>
      <c r="CW423">
        <f t="shared" si="400"/>
        <v>0</v>
      </c>
      <c r="CX423">
        <f t="shared" si="401"/>
        <v>0</v>
      </c>
      <c r="CY423">
        <f t="shared" si="402"/>
        <v>0</v>
      </c>
      <c r="CZ423">
        <f t="shared" si="403"/>
        <v>0</v>
      </c>
      <c r="DC423" t="s">
        <v>3</v>
      </c>
      <c r="DD423" t="s">
        <v>141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EE423">
        <v>20573217</v>
      </c>
      <c r="EF423">
        <v>5</v>
      </c>
      <c r="EG423" t="s">
        <v>36</v>
      </c>
      <c r="EH423">
        <v>0</v>
      </c>
      <c r="EI423" t="s">
        <v>3</v>
      </c>
      <c r="EJ423">
        <v>3</v>
      </c>
      <c r="EK423">
        <v>600001</v>
      </c>
      <c r="EL423" t="s">
        <v>37</v>
      </c>
      <c r="EM423" t="s">
        <v>38</v>
      </c>
      <c r="EO423" t="s">
        <v>3</v>
      </c>
      <c r="EQ423">
        <v>256</v>
      </c>
      <c r="ER423">
        <v>0</v>
      </c>
      <c r="ES423">
        <v>224.15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Q423">
        <v>0</v>
      </c>
      <c r="FR423">
        <f t="shared" si="404"/>
        <v>7755</v>
      </c>
      <c r="FS423">
        <v>0</v>
      </c>
      <c r="FX423">
        <v>0</v>
      </c>
      <c r="FY423">
        <v>0</v>
      </c>
      <c r="GA423" t="s">
        <v>542</v>
      </c>
      <c r="GG423">
        <v>2</v>
      </c>
      <c r="GH423">
        <v>0</v>
      </c>
      <c r="GI423">
        <v>-2</v>
      </c>
      <c r="GJ423">
        <v>0</v>
      </c>
      <c r="GK423">
        <f>ROUND(R423*(R12)/100,0)</f>
        <v>0</v>
      </c>
      <c r="GL423">
        <f t="shared" si="405"/>
        <v>0</v>
      </c>
      <c r="GM423">
        <f t="shared" si="406"/>
        <v>7755</v>
      </c>
      <c r="GN423">
        <f t="shared" si="407"/>
        <v>0</v>
      </c>
      <c r="GO423">
        <f t="shared" si="408"/>
        <v>0</v>
      </c>
      <c r="GP423">
        <f t="shared" si="409"/>
        <v>0</v>
      </c>
      <c r="GR423">
        <v>0</v>
      </c>
    </row>
    <row r="424" spans="1:200" x14ac:dyDescent="0.2">
      <c r="A424">
        <v>17</v>
      </c>
      <c r="B424">
        <v>1</v>
      </c>
      <c r="E424" t="s">
        <v>308</v>
      </c>
      <c r="F424" t="s">
        <v>523</v>
      </c>
      <c r="G424" t="s">
        <v>543</v>
      </c>
      <c r="H424" t="s">
        <v>3</v>
      </c>
      <c r="I424">
        <v>33</v>
      </c>
      <c r="J424">
        <v>0</v>
      </c>
      <c r="O424">
        <f t="shared" si="374"/>
        <v>5247</v>
      </c>
      <c r="P424">
        <f t="shared" si="375"/>
        <v>5247</v>
      </c>
      <c r="Q424">
        <f t="shared" si="376"/>
        <v>0</v>
      </c>
      <c r="R424">
        <f t="shared" si="377"/>
        <v>0</v>
      </c>
      <c r="S424">
        <f t="shared" si="378"/>
        <v>0</v>
      </c>
      <c r="T424">
        <f t="shared" si="379"/>
        <v>0</v>
      </c>
      <c r="U424">
        <f t="shared" si="380"/>
        <v>0</v>
      </c>
      <c r="V424">
        <f t="shared" si="381"/>
        <v>0</v>
      </c>
      <c r="W424">
        <f t="shared" si="382"/>
        <v>0</v>
      </c>
      <c r="X424">
        <f t="shared" si="383"/>
        <v>0</v>
      </c>
      <c r="Y424">
        <f t="shared" si="384"/>
        <v>0</v>
      </c>
      <c r="AA424">
        <v>23982063</v>
      </c>
      <c r="AB424">
        <f t="shared" si="385"/>
        <v>159</v>
      </c>
      <c r="AC424">
        <f t="shared" si="373"/>
        <v>159</v>
      </c>
      <c r="AD424">
        <f t="shared" si="386"/>
        <v>0</v>
      </c>
      <c r="AE424">
        <f t="shared" si="387"/>
        <v>0</v>
      </c>
      <c r="AF424">
        <f t="shared" si="388"/>
        <v>0</v>
      </c>
      <c r="AG424">
        <f t="shared" si="389"/>
        <v>0</v>
      </c>
      <c r="AH424">
        <f t="shared" si="390"/>
        <v>0</v>
      </c>
      <c r="AI424">
        <f t="shared" si="391"/>
        <v>0</v>
      </c>
      <c r="AJ424">
        <f t="shared" si="392"/>
        <v>0</v>
      </c>
      <c r="AK424">
        <v>151.09</v>
      </c>
      <c r="AL424">
        <v>151.09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1</v>
      </c>
      <c r="AW424">
        <v>1</v>
      </c>
      <c r="AZ424">
        <v>1</v>
      </c>
      <c r="BA424">
        <v>1</v>
      </c>
      <c r="BB424">
        <v>1</v>
      </c>
      <c r="BC424">
        <v>1</v>
      </c>
      <c r="BD424" t="s">
        <v>3</v>
      </c>
      <c r="BE424" t="s">
        <v>3</v>
      </c>
      <c r="BF424" t="s">
        <v>3</v>
      </c>
      <c r="BG424" t="s">
        <v>3</v>
      </c>
      <c r="BH424">
        <v>3</v>
      </c>
      <c r="BI424">
        <v>3</v>
      </c>
      <c r="BJ424" t="s">
        <v>3</v>
      </c>
      <c r="BM424">
        <v>600001</v>
      </c>
      <c r="BN424">
        <v>0</v>
      </c>
      <c r="BO424" t="s">
        <v>3</v>
      </c>
      <c r="BP424">
        <v>0</v>
      </c>
      <c r="BQ424">
        <v>5</v>
      </c>
      <c r="BS424">
        <v>1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3</v>
      </c>
      <c r="BZ424">
        <v>0</v>
      </c>
      <c r="CA424">
        <v>0</v>
      </c>
      <c r="CF424">
        <v>0</v>
      </c>
      <c r="CG424">
        <v>0</v>
      </c>
      <c r="CM424">
        <v>0</v>
      </c>
      <c r="CN424" t="s">
        <v>501</v>
      </c>
      <c r="CO424">
        <v>0</v>
      </c>
      <c r="CP424">
        <f t="shared" si="393"/>
        <v>5247</v>
      </c>
      <c r="CQ424">
        <f t="shared" si="394"/>
        <v>159</v>
      </c>
      <c r="CR424">
        <f t="shared" si="395"/>
        <v>0</v>
      </c>
      <c r="CS424">
        <f t="shared" si="396"/>
        <v>0</v>
      </c>
      <c r="CT424">
        <f t="shared" si="397"/>
        <v>0</v>
      </c>
      <c r="CU424">
        <f t="shared" si="398"/>
        <v>0</v>
      </c>
      <c r="CV424">
        <f t="shared" si="399"/>
        <v>0</v>
      </c>
      <c r="CW424">
        <f t="shared" si="400"/>
        <v>0</v>
      </c>
      <c r="CX424">
        <f t="shared" si="401"/>
        <v>0</v>
      </c>
      <c r="CY424">
        <f t="shared" si="402"/>
        <v>0</v>
      </c>
      <c r="CZ424">
        <f t="shared" si="403"/>
        <v>0</v>
      </c>
      <c r="DC424" t="s">
        <v>3</v>
      </c>
      <c r="DD424" t="s">
        <v>141</v>
      </c>
      <c r="DE424" t="s">
        <v>3</v>
      </c>
      <c r="DF424" t="s">
        <v>3</v>
      </c>
      <c r="DG424" t="s">
        <v>3</v>
      </c>
      <c r="DH424" t="s">
        <v>3</v>
      </c>
      <c r="DI424" t="s">
        <v>3</v>
      </c>
      <c r="DJ424" t="s">
        <v>3</v>
      </c>
      <c r="DK424" t="s">
        <v>3</v>
      </c>
      <c r="DL424" t="s">
        <v>3</v>
      </c>
      <c r="DM424" t="s">
        <v>3</v>
      </c>
      <c r="DN424">
        <v>0</v>
      </c>
      <c r="DO424">
        <v>0</v>
      </c>
      <c r="DP424">
        <v>1</v>
      </c>
      <c r="DQ424">
        <v>1</v>
      </c>
      <c r="EE424">
        <v>20573217</v>
      </c>
      <c r="EF424">
        <v>5</v>
      </c>
      <c r="EG424" t="s">
        <v>36</v>
      </c>
      <c r="EH424">
        <v>0</v>
      </c>
      <c r="EI424" t="s">
        <v>3</v>
      </c>
      <c r="EJ424">
        <v>3</v>
      </c>
      <c r="EK424">
        <v>600001</v>
      </c>
      <c r="EL424" t="s">
        <v>37</v>
      </c>
      <c r="EM424" t="s">
        <v>38</v>
      </c>
      <c r="EO424" t="s">
        <v>3</v>
      </c>
      <c r="EQ424">
        <v>256</v>
      </c>
      <c r="ER424">
        <v>0</v>
      </c>
      <c r="ES424">
        <v>151.09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Q424">
        <v>0</v>
      </c>
      <c r="FR424">
        <f t="shared" si="404"/>
        <v>5247</v>
      </c>
      <c r="FS424">
        <v>0</v>
      </c>
      <c r="FX424">
        <v>0</v>
      </c>
      <c r="FY424">
        <v>0</v>
      </c>
      <c r="GA424" t="s">
        <v>544</v>
      </c>
      <c r="GG424">
        <v>2</v>
      </c>
      <c r="GH424">
        <v>0</v>
      </c>
      <c r="GI424">
        <v>-2</v>
      </c>
      <c r="GJ424">
        <v>0</v>
      </c>
      <c r="GK424">
        <f>ROUND(R424*(R12)/100,0)</f>
        <v>0</v>
      </c>
      <c r="GL424">
        <f t="shared" si="405"/>
        <v>0</v>
      </c>
      <c r="GM424">
        <f t="shared" si="406"/>
        <v>5247</v>
      </c>
      <c r="GN424">
        <f t="shared" si="407"/>
        <v>0</v>
      </c>
      <c r="GO424">
        <f t="shared" si="408"/>
        <v>0</v>
      </c>
      <c r="GP424">
        <f t="shared" si="409"/>
        <v>0</v>
      </c>
      <c r="GR424">
        <v>0</v>
      </c>
    </row>
    <row r="425" spans="1:200" x14ac:dyDescent="0.2">
      <c r="A425">
        <v>17</v>
      </c>
      <c r="B425">
        <v>1</v>
      </c>
      <c r="E425" t="s">
        <v>318</v>
      </c>
      <c r="F425" t="s">
        <v>523</v>
      </c>
      <c r="G425" t="s">
        <v>545</v>
      </c>
      <c r="H425" t="s">
        <v>3</v>
      </c>
      <c r="I425">
        <v>33</v>
      </c>
      <c r="J425">
        <v>0</v>
      </c>
      <c r="O425">
        <f t="shared" si="374"/>
        <v>1023</v>
      </c>
      <c r="P425">
        <f t="shared" si="375"/>
        <v>1023</v>
      </c>
      <c r="Q425">
        <f t="shared" si="376"/>
        <v>0</v>
      </c>
      <c r="R425">
        <f t="shared" si="377"/>
        <v>0</v>
      </c>
      <c r="S425">
        <f t="shared" si="378"/>
        <v>0</v>
      </c>
      <c r="T425">
        <f t="shared" si="379"/>
        <v>0</v>
      </c>
      <c r="U425">
        <f t="shared" si="380"/>
        <v>0</v>
      </c>
      <c r="V425">
        <f t="shared" si="381"/>
        <v>0</v>
      </c>
      <c r="W425">
        <f t="shared" si="382"/>
        <v>0</v>
      </c>
      <c r="X425">
        <f t="shared" si="383"/>
        <v>0</v>
      </c>
      <c r="Y425">
        <f t="shared" si="384"/>
        <v>0</v>
      </c>
      <c r="AA425">
        <v>23982063</v>
      </c>
      <c r="AB425">
        <f t="shared" si="385"/>
        <v>31</v>
      </c>
      <c r="AC425">
        <f t="shared" si="373"/>
        <v>31</v>
      </c>
      <c r="AD425">
        <f t="shared" si="386"/>
        <v>0</v>
      </c>
      <c r="AE425">
        <f t="shared" si="387"/>
        <v>0</v>
      </c>
      <c r="AF425">
        <f t="shared" si="388"/>
        <v>0</v>
      </c>
      <c r="AG425">
        <f t="shared" si="389"/>
        <v>0</v>
      </c>
      <c r="AH425">
        <f t="shared" si="390"/>
        <v>0</v>
      </c>
      <c r="AI425">
        <f t="shared" si="391"/>
        <v>0</v>
      </c>
      <c r="AJ425">
        <f t="shared" si="392"/>
        <v>0</v>
      </c>
      <c r="AK425">
        <v>29.28</v>
      </c>
      <c r="AL425">
        <v>29.28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v>1</v>
      </c>
      <c r="BD425" t="s">
        <v>3</v>
      </c>
      <c r="BE425" t="s">
        <v>3</v>
      </c>
      <c r="BF425" t="s">
        <v>3</v>
      </c>
      <c r="BG425" t="s">
        <v>3</v>
      </c>
      <c r="BH425">
        <v>3</v>
      </c>
      <c r="BI425">
        <v>3</v>
      </c>
      <c r="BJ425" t="s">
        <v>3</v>
      </c>
      <c r="BM425">
        <v>600001</v>
      </c>
      <c r="BN425">
        <v>0</v>
      </c>
      <c r="BO425" t="s">
        <v>3</v>
      </c>
      <c r="BP425">
        <v>0</v>
      </c>
      <c r="BQ425">
        <v>5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0</v>
      </c>
      <c r="CA425">
        <v>0</v>
      </c>
      <c r="CF425">
        <v>0</v>
      </c>
      <c r="CG425">
        <v>0</v>
      </c>
      <c r="CM425">
        <v>0</v>
      </c>
      <c r="CN425" t="s">
        <v>508</v>
      </c>
      <c r="CO425">
        <v>0</v>
      </c>
      <c r="CP425">
        <f t="shared" si="393"/>
        <v>1023</v>
      </c>
      <c r="CQ425">
        <f t="shared" si="394"/>
        <v>31</v>
      </c>
      <c r="CR425">
        <f t="shared" si="395"/>
        <v>0</v>
      </c>
      <c r="CS425">
        <f t="shared" si="396"/>
        <v>0</v>
      </c>
      <c r="CT425">
        <f t="shared" si="397"/>
        <v>0</v>
      </c>
      <c r="CU425">
        <f t="shared" si="398"/>
        <v>0</v>
      </c>
      <c r="CV425">
        <f t="shared" si="399"/>
        <v>0</v>
      </c>
      <c r="CW425">
        <f t="shared" si="400"/>
        <v>0</v>
      </c>
      <c r="CX425">
        <f t="shared" si="401"/>
        <v>0</v>
      </c>
      <c r="CY425">
        <f t="shared" si="402"/>
        <v>0</v>
      </c>
      <c r="CZ425">
        <f t="shared" si="403"/>
        <v>0</v>
      </c>
      <c r="DC425" t="s">
        <v>3</v>
      </c>
      <c r="DD425" t="s">
        <v>141</v>
      </c>
      <c r="DE425" t="s">
        <v>3</v>
      </c>
      <c r="DF425" t="s">
        <v>3</v>
      </c>
      <c r="DG425" t="s">
        <v>3</v>
      </c>
      <c r="DH425" t="s">
        <v>3</v>
      </c>
      <c r="DI425" t="s">
        <v>3</v>
      </c>
      <c r="DJ425" t="s">
        <v>3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EE425">
        <v>20573217</v>
      </c>
      <c r="EF425">
        <v>5</v>
      </c>
      <c r="EG425" t="s">
        <v>36</v>
      </c>
      <c r="EH425">
        <v>0</v>
      </c>
      <c r="EI425" t="s">
        <v>3</v>
      </c>
      <c r="EJ425">
        <v>3</v>
      </c>
      <c r="EK425">
        <v>600001</v>
      </c>
      <c r="EL425" t="s">
        <v>37</v>
      </c>
      <c r="EM425" t="s">
        <v>38</v>
      </c>
      <c r="EO425" t="s">
        <v>3</v>
      </c>
      <c r="EQ425">
        <v>256</v>
      </c>
      <c r="ER425">
        <v>0</v>
      </c>
      <c r="ES425">
        <v>29.28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Q425">
        <v>0</v>
      </c>
      <c r="FR425">
        <f t="shared" si="404"/>
        <v>1023</v>
      </c>
      <c r="FS425">
        <v>0</v>
      </c>
      <c r="FX425">
        <v>0</v>
      </c>
      <c r="FY425">
        <v>0</v>
      </c>
      <c r="GA425" t="s">
        <v>546</v>
      </c>
      <c r="GG425">
        <v>2</v>
      </c>
      <c r="GH425">
        <v>0</v>
      </c>
      <c r="GI425">
        <v>-2</v>
      </c>
      <c r="GJ425">
        <v>0</v>
      </c>
      <c r="GK425">
        <f>ROUND(R425*(R12)/100,0)</f>
        <v>0</v>
      </c>
      <c r="GL425">
        <f t="shared" si="405"/>
        <v>0</v>
      </c>
      <c r="GM425">
        <f t="shared" si="406"/>
        <v>1023</v>
      </c>
      <c r="GN425">
        <f t="shared" si="407"/>
        <v>0</v>
      </c>
      <c r="GO425">
        <f t="shared" si="408"/>
        <v>0</v>
      </c>
      <c r="GP425">
        <f t="shared" si="409"/>
        <v>0</v>
      </c>
      <c r="GR425">
        <v>0</v>
      </c>
    </row>
    <row r="426" spans="1:200" x14ac:dyDescent="0.2">
      <c r="A426">
        <v>17</v>
      </c>
      <c r="B426">
        <v>1</v>
      </c>
      <c r="E426" t="s">
        <v>323</v>
      </c>
      <c r="F426" t="s">
        <v>523</v>
      </c>
      <c r="G426" t="s">
        <v>547</v>
      </c>
      <c r="H426" t="s">
        <v>3</v>
      </c>
      <c r="I426">
        <v>2</v>
      </c>
      <c r="J426">
        <v>0</v>
      </c>
      <c r="O426">
        <f t="shared" si="374"/>
        <v>12898</v>
      </c>
      <c r="P426">
        <f t="shared" si="375"/>
        <v>12898</v>
      </c>
      <c r="Q426">
        <f t="shared" si="376"/>
        <v>0</v>
      </c>
      <c r="R426">
        <f t="shared" si="377"/>
        <v>0</v>
      </c>
      <c r="S426">
        <f t="shared" si="378"/>
        <v>0</v>
      </c>
      <c r="T426">
        <f t="shared" si="379"/>
        <v>0</v>
      </c>
      <c r="U426">
        <f t="shared" si="380"/>
        <v>0</v>
      </c>
      <c r="V426">
        <f t="shared" si="381"/>
        <v>0</v>
      </c>
      <c r="W426">
        <f t="shared" si="382"/>
        <v>0</v>
      </c>
      <c r="X426">
        <f t="shared" si="383"/>
        <v>0</v>
      </c>
      <c r="Y426">
        <f t="shared" si="384"/>
        <v>0</v>
      </c>
      <c r="AA426">
        <v>23982063</v>
      </c>
      <c r="AB426">
        <f t="shared" si="385"/>
        <v>6449</v>
      </c>
      <c r="AC426">
        <f t="shared" si="373"/>
        <v>6449</v>
      </c>
      <c r="AD426">
        <f t="shared" si="386"/>
        <v>0</v>
      </c>
      <c r="AE426">
        <f t="shared" si="387"/>
        <v>0</v>
      </c>
      <c r="AF426">
        <f t="shared" si="388"/>
        <v>0</v>
      </c>
      <c r="AG426">
        <f t="shared" si="389"/>
        <v>0</v>
      </c>
      <c r="AH426">
        <f t="shared" si="390"/>
        <v>0</v>
      </c>
      <c r="AI426">
        <f t="shared" si="391"/>
        <v>0</v>
      </c>
      <c r="AJ426">
        <f t="shared" si="392"/>
        <v>0</v>
      </c>
      <c r="AK426">
        <v>6139.71</v>
      </c>
      <c r="AL426">
        <v>6139.71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1</v>
      </c>
      <c r="AZ426">
        <v>1</v>
      </c>
      <c r="BA426">
        <v>1</v>
      </c>
      <c r="BB426">
        <v>1</v>
      </c>
      <c r="BC426">
        <v>1</v>
      </c>
      <c r="BD426" t="s">
        <v>3</v>
      </c>
      <c r="BE426" t="s">
        <v>3</v>
      </c>
      <c r="BF426" t="s">
        <v>3</v>
      </c>
      <c r="BG426" t="s">
        <v>3</v>
      </c>
      <c r="BH426">
        <v>3</v>
      </c>
      <c r="BI426">
        <v>3</v>
      </c>
      <c r="BJ426" t="s">
        <v>3</v>
      </c>
      <c r="BM426">
        <v>600001</v>
      </c>
      <c r="BN426">
        <v>0</v>
      </c>
      <c r="BO426" t="s">
        <v>3</v>
      </c>
      <c r="BP426">
        <v>0</v>
      </c>
      <c r="BQ426">
        <v>5</v>
      </c>
      <c r="BS426">
        <v>1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3</v>
      </c>
      <c r="BZ426">
        <v>0</v>
      </c>
      <c r="CA426">
        <v>0</v>
      </c>
      <c r="CF426">
        <v>0</v>
      </c>
      <c r="CG426">
        <v>0</v>
      </c>
      <c r="CM426">
        <v>0</v>
      </c>
      <c r="CN426" t="s">
        <v>529</v>
      </c>
      <c r="CO426">
        <v>0</v>
      </c>
      <c r="CP426">
        <f t="shared" si="393"/>
        <v>12898</v>
      </c>
      <c r="CQ426">
        <f t="shared" si="394"/>
        <v>6449</v>
      </c>
      <c r="CR426">
        <f t="shared" si="395"/>
        <v>0</v>
      </c>
      <c r="CS426">
        <f t="shared" si="396"/>
        <v>0</v>
      </c>
      <c r="CT426">
        <f t="shared" si="397"/>
        <v>0</v>
      </c>
      <c r="CU426">
        <f t="shared" si="398"/>
        <v>0</v>
      </c>
      <c r="CV426">
        <f t="shared" si="399"/>
        <v>0</v>
      </c>
      <c r="CW426">
        <f t="shared" si="400"/>
        <v>0</v>
      </c>
      <c r="CX426">
        <f t="shared" si="401"/>
        <v>0</v>
      </c>
      <c r="CY426">
        <f t="shared" si="402"/>
        <v>0</v>
      </c>
      <c r="CZ426">
        <f t="shared" si="403"/>
        <v>0</v>
      </c>
      <c r="DC426" t="s">
        <v>3</v>
      </c>
      <c r="DD426" t="s">
        <v>141</v>
      </c>
      <c r="DE426" t="s">
        <v>3</v>
      </c>
      <c r="DF426" t="s">
        <v>3</v>
      </c>
      <c r="DG426" t="s">
        <v>3</v>
      </c>
      <c r="DH426" t="s">
        <v>3</v>
      </c>
      <c r="DI426" t="s">
        <v>3</v>
      </c>
      <c r="DJ426" t="s">
        <v>3</v>
      </c>
      <c r="DK426" t="s">
        <v>3</v>
      </c>
      <c r="DL426" t="s">
        <v>3</v>
      </c>
      <c r="DM426" t="s">
        <v>3</v>
      </c>
      <c r="DN426">
        <v>0</v>
      </c>
      <c r="DO426">
        <v>0</v>
      </c>
      <c r="DP426">
        <v>1</v>
      </c>
      <c r="DQ426">
        <v>1</v>
      </c>
      <c r="EE426">
        <v>20573217</v>
      </c>
      <c r="EF426">
        <v>5</v>
      </c>
      <c r="EG426" t="s">
        <v>36</v>
      </c>
      <c r="EH426">
        <v>0</v>
      </c>
      <c r="EI426" t="s">
        <v>3</v>
      </c>
      <c r="EJ426">
        <v>3</v>
      </c>
      <c r="EK426">
        <v>600001</v>
      </c>
      <c r="EL426" t="s">
        <v>37</v>
      </c>
      <c r="EM426" t="s">
        <v>38</v>
      </c>
      <c r="EO426" t="s">
        <v>3</v>
      </c>
      <c r="EQ426">
        <v>768</v>
      </c>
      <c r="ER426">
        <v>0</v>
      </c>
      <c r="ES426">
        <v>6139.71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Q426">
        <v>0</v>
      </c>
      <c r="FR426">
        <f t="shared" si="404"/>
        <v>12898</v>
      </c>
      <c r="FS426">
        <v>0</v>
      </c>
      <c r="FX426">
        <v>0</v>
      </c>
      <c r="FY426">
        <v>0</v>
      </c>
      <c r="GA426" t="s">
        <v>530</v>
      </c>
      <c r="GG426">
        <v>2</v>
      </c>
      <c r="GH426">
        <v>0</v>
      </c>
      <c r="GI426">
        <v>-2</v>
      </c>
      <c r="GJ426">
        <v>0</v>
      </c>
      <c r="GK426">
        <f>ROUND(R426*(R12)/100,0)</f>
        <v>0</v>
      </c>
      <c r="GL426">
        <f t="shared" si="405"/>
        <v>0</v>
      </c>
      <c r="GM426">
        <f t="shared" si="406"/>
        <v>12898</v>
      </c>
      <c r="GN426">
        <f t="shared" si="407"/>
        <v>0</v>
      </c>
      <c r="GO426">
        <f t="shared" si="408"/>
        <v>0</v>
      </c>
      <c r="GP426">
        <f t="shared" si="409"/>
        <v>0</v>
      </c>
      <c r="GR426">
        <v>0</v>
      </c>
    </row>
    <row r="427" spans="1:200" x14ac:dyDescent="0.2">
      <c r="A427">
        <v>17</v>
      </c>
      <c r="B427">
        <v>1</v>
      </c>
      <c r="E427" t="s">
        <v>325</v>
      </c>
      <c r="F427" t="s">
        <v>523</v>
      </c>
      <c r="G427" t="s">
        <v>548</v>
      </c>
      <c r="H427" t="s">
        <v>3</v>
      </c>
      <c r="I427">
        <v>2</v>
      </c>
      <c r="J427">
        <v>0</v>
      </c>
      <c r="O427">
        <f t="shared" si="374"/>
        <v>5362</v>
      </c>
      <c r="P427">
        <f t="shared" si="375"/>
        <v>5362</v>
      </c>
      <c r="Q427">
        <f t="shared" si="376"/>
        <v>0</v>
      </c>
      <c r="R427">
        <f t="shared" si="377"/>
        <v>0</v>
      </c>
      <c r="S427">
        <f t="shared" si="378"/>
        <v>0</v>
      </c>
      <c r="T427">
        <f t="shared" si="379"/>
        <v>0</v>
      </c>
      <c r="U427">
        <f t="shared" si="380"/>
        <v>0</v>
      </c>
      <c r="V427">
        <f t="shared" si="381"/>
        <v>0</v>
      </c>
      <c r="W427">
        <f t="shared" si="382"/>
        <v>0</v>
      </c>
      <c r="X427">
        <f t="shared" si="383"/>
        <v>0</v>
      </c>
      <c r="Y427">
        <f t="shared" si="384"/>
        <v>0</v>
      </c>
      <c r="AA427">
        <v>23982063</v>
      </c>
      <c r="AB427">
        <f t="shared" si="385"/>
        <v>2681</v>
      </c>
      <c r="AC427">
        <f t="shared" si="373"/>
        <v>2681</v>
      </c>
      <c r="AD427">
        <f t="shared" si="386"/>
        <v>0</v>
      </c>
      <c r="AE427">
        <f t="shared" si="387"/>
        <v>0</v>
      </c>
      <c r="AF427">
        <f t="shared" si="388"/>
        <v>0</v>
      </c>
      <c r="AG427">
        <f t="shared" si="389"/>
        <v>0</v>
      </c>
      <c r="AH427">
        <f t="shared" si="390"/>
        <v>0</v>
      </c>
      <c r="AI427">
        <f t="shared" si="391"/>
        <v>0</v>
      </c>
      <c r="AJ427">
        <f t="shared" si="392"/>
        <v>0</v>
      </c>
      <c r="AK427">
        <v>2552.7600000000002</v>
      </c>
      <c r="AL427">
        <v>2552.7600000000002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1</v>
      </c>
      <c r="BD427" t="s">
        <v>3</v>
      </c>
      <c r="BE427" t="s">
        <v>3</v>
      </c>
      <c r="BF427" t="s">
        <v>3</v>
      </c>
      <c r="BG427" t="s">
        <v>3</v>
      </c>
      <c r="BH427">
        <v>3</v>
      </c>
      <c r="BI427">
        <v>3</v>
      </c>
      <c r="BJ427" t="s">
        <v>3</v>
      </c>
      <c r="BM427">
        <v>600001</v>
      </c>
      <c r="BN427">
        <v>0</v>
      </c>
      <c r="BO427" t="s">
        <v>3</v>
      </c>
      <c r="BP427">
        <v>0</v>
      </c>
      <c r="BQ427">
        <v>5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3</v>
      </c>
      <c r="BZ427">
        <v>0</v>
      </c>
      <c r="CA427">
        <v>0</v>
      </c>
      <c r="CF427">
        <v>0</v>
      </c>
      <c r="CG427">
        <v>0</v>
      </c>
      <c r="CM427">
        <v>0</v>
      </c>
      <c r="CN427" t="s">
        <v>501</v>
      </c>
      <c r="CO427">
        <v>0</v>
      </c>
      <c r="CP427">
        <f t="shared" si="393"/>
        <v>5362</v>
      </c>
      <c r="CQ427">
        <f t="shared" si="394"/>
        <v>2681</v>
      </c>
      <c r="CR427">
        <f t="shared" si="395"/>
        <v>0</v>
      </c>
      <c r="CS427">
        <f t="shared" si="396"/>
        <v>0</v>
      </c>
      <c r="CT427">
        <f t="shared" si="397"/>
        <v>0</v>
      </c>
      <c r="CU427">
        <f t="shared" si="398"/>
        <v>0</v>
      </c>
      <c r="CV427">
        <f t="shared" si="399"/>
        <v>0</v>
      </c>
      <c r="CW427">
        <f t="shared" si="400"/>
        <v>0</v>
      </c>
      <c r="CX427">
        <f t="shared" si="401"/>
        <v>0</v>
      </c>
      <c r="CY427">
        <f t="shared" si="402"/>
        <v>0</v>
      </c>
      <c r="CZ427">
        <f t="shared" si="403"/>
        <v>0</v>
      </c>
      <c r="DC427" t="s">
        <v>3</v>
      </c>
      <c r="DD427" t="s">
        <v>141</v>
      </c>
      <c r="DE427" t="s">
        <v>3</v>
      </c>
      <c r="DF427" t="s">
        <v>3</v>
      </c>
      <c r="DG427" t="s">
        <v>3</v>
      </c>
      <c r="DH427" t="s">
        <v>3</v>
      </c>
      <c r="DI427" t="s">
        <v>3</v>
      </c>
      <c r="DJ427" t="s">
        <v>3</v>
      </c>
      <c r="DK427" t="s">
        <v>3</v>
      </c>
      <c r="DL427" t="s">
        <v>3</v>
      </c>
      <c r="DM427" t="s">
        <v>3</v>
      </c>
      <c r="DN427">
        <v>0</v>
      </c>
      <c r="DO427">
        <v>0</v>
      </c>
      <c r="DP427">
        <v>1</v>
      </c>
      <c r="DQ427">
        <v>1</v>
      </c>
      <c r="EE427">
        <v>20573217</v>
      </c>
      <c r="EF427">
        <v>5</v>
      </c>
      <c r="EG427" t="s">
        <v>36</v>
      </c>
      <c r="EH427">
        <v>0</v>
      </c>
      <c r="EI427" t="s">
        <v>3</v>
      </c>
      <c r="EJ427">
        <v>3</v>
      </c>
      <c r="EK427">
        <v>600001</v>
      </c>
      <c r="EL427" t="s">
        <v>37</v>
      </c>
      <c r="EM427" t="s">
        <v>38</v>
      </c>
      <c r="EO427" t="s">
        <v>3</v>
      </c>
      <c r="EQ427">
        <v>256</v>
      </c>
      <c r="ER427">
        <v>0</v>
      </c>
      <c r="ES427">
        <v>2552.7600000000002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Q427">
        <v>0</v>
      </c>
      <c r="FR427">
        <f t="shared" si="404"/>
        <v>5362</v>
      </c>
      <c r="FS427">
        <v>0</v>
      </c>
      <c r="FX427">
        <v>0</v>
      </c>
      <c r="FY427">
        <v>0</v>
      </c>
      <c r="GA427" t="s">
        <v>549</v>
      </c>
      <c r="GG427">
        <v>2</v>
      </c>
      <c r="GH427">
        <v>0</v>
      </c>
      <c r="GI427">
        <v>-2</v>
      </c>
      <c r="GJ427">
        <v>0</v>
      </c>
      <c r="GK427">
        <f>ROUND(R427*(R12)/100,0)</f>
        <v>0</v>
      </c>
      <c r="GL427">
        <f t="shared" si="405"/>
        <v>0</v>
      </c>
      <c r="GM427">
        <f t="shared" si="406"/>
        <v>5362</v>
      </c>
      <c r="GN427">
        <f t="shared" si="407"/>
        <v>0</v>
      </c>
      <c r="GO427">
        <f t="shared" si="408"/>
        <v>0</v>
      </c>
      <c r="GP427">
        <f t="shared" si="409"/>
        <v>0</v>
      </c>
      <c r="GR427">
        <v>0</v>
      </c>
    </row>
    <row r="428" spans="1:200" x14ac:dyDescent="0.2">
      <c r="A428">
        <v>17</v>
      </c>
      <c r="B428">
        <v>1</v>
      </c>
      <c r="E428" t="s">
        <v>326</v>
      </c>
      <c r="F428" t="s">
        <v>523</v>
      </c>
      <c r="G428" t="s">
        <v>550</v>
      </c>
      <c r="H428" t="s">
        <v>3</v>
      </c>
      <c r="I428">
        <v>6</v>
      </c>
      <c r="J428">
        <v>0</v>
      </c>
      <c r="O428">
        <f t="shared" si="374"/>
        <v>4908</v>
      </c>
      <c r="P428">
        <f t="shared" si="375"/>
        <v>4908</v>
      </c>
      <c r="Q428">
        <f t="shared" si="376"/>
        <v>0</v>
      </c>
      <c r="R428">
        <f t="shared" si="377"/>
        <v>0</v>
      </c>
      <c r="S428">
        <f t="shared" si="378"/>
        <v>0</v>
      </c>
      <c r="T428">
        <f t="shared" si="379"/>
        <v>0</v>
      </c>
      <c r="U428">
        <f t="shared" si="380"/>
        <v>0</v>
      </c>
      <c r="V428">
        <f t="shared" si="381"/>
        <v>0</v>
      </c>
      <c r="W428">
        <f t="shared" si="382"/>
        <v>0</v>
      </c>
      <c r="X428">
        <f t="shared" si="383"/>
        <v>0</v>
      </c>
      <c r="Y428">
        <f t="shared" si="384"/>
        <v>0</v>
      </c>
      <c r="AA428">
        <v>23982063</v>
      </c>
      <c r="AB428">
        <f t="shared" si="385"/>
        <v>818</v>
      </c>
      <c r="AC428">
        <f t="shared" si="373"/>
        <v>818</v>
      </c>
      <c r="AD428">
        <f t="shared" si="386"/>
        <v>0</v>
      </c>
      <c r="AE428">
        <f t="shared" si="387"/>
        <v>0</v>
      </c>
      <c r="AF428">
        <f t="shared" si="388"/>
        <v>0</v>
      </c>
      <c r="AG428">
        <f t="shared" si="389"/>
        <v>0</v>
      </c>
      <c r="AH428">
        <f t="shared" si="390"/>
        <v>0</v>
      </c>
      <c r="AI428">
        <f t="shared" si="391"/>
        <v>0</v>
      </c>
      <c r="AJ428">
        <f t="shared" si="392"/>
        <v>0</v>
      </c>
      <c r="AK428">
        <v>778.82</v>
      </c>
      <c r="AL428">
        <v>778.82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1</v>
      </c>
      <c r="AW428">
        <v>1</v>
      </c>
      <c r="AZ428">
        <v>1</v>
      </c>
      <c r="BA428">
        <v>1</v>
      </c>
      <c r="BB428">
        <v>1</v>
      </c>
      <c r="BC428">
        <v>1</v>
      </c>
      <c r="BD428" t="s">
        <v>3</v>
      </c>
      <c r="BE428" t="s">
        <v>3</v>
      </c>
      <c r="BF428" t="s">
        <v>3</v>
      </c>
      <c r="BG428" t="s">
        <v>3</v>
      </c>
      <c r="BH428">
        <v>3</v>
      </c>
      <c r="BI428">
        <v>3</v>
      </c>
      <c r="BJ428" t="s">
        <v>3</v>
      </c>
      <c r="BM428">
        <v>600001</v>
      </c>
      <c r="BN428">
        <v>0</v>
      </c>
      <c r="BO428" t="s">
        <v>3</v>
      </c>
      <c r="BP428">
        <v>0</v>
      </c>
      <c r="BQ428">
        <v>5</v>
      </c>
      <c r="BS428">
        <v>1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3</v>
      </c>
      <c r="BZ428">
        <v>0</v>
      </c>
      <c r="CA428">
        <v>0</v>
      </c>
      <c r="CF428">
        <v>0</v>
      </c>
      <c r="CG428">
        <v>0</v>
      </c>
      <c r="CM428">
        <v>0</v>
      </c>
      <c r="CN428" t="s">
        <v>534</v>
      </c>
      <c r="CO428">
        <v>0</v>
      </c>
      <c r="CP428">
        <f t="shared" si="393"/>
        <v>4908</v>
      </c>
      <c r="CQ428">
        <f t="shared" si="394"/>
        <v>818</v>
      </c>
      <c r="CR428">
        <f t="shared" si="395"/>
        <v>0</v>
      </c>
      <c r="CS428">
        <f t="shared" si="396"/>
        <v>0</v>
      </c>
      <c r="CT428">
        <f t="shared" si="397"/>
        <v>0</v>
      </c>
      <c r="CU428">
        <f t="shared" si="398"/>
        <v>0</v>
      </c>
      <c r="CV428">
        <f t="shared" si="399"/>
        <v>0</v>
      </c>
      <c r="CW428">
        <f t="shared" si="400"/>
        <v>0</v>
      </c>
      <c r="CX428">
        <f t="shared" si="401"/>
        <v>0</v>
      </c>
      <c r="CY428">
        <f t="shared" si="402"/>
        <v>0</v>
      </c>
      <c r="CZ428">
        <f t="shared" si="403"/>
        <v>0</v>
      </c>
      <c r="DC428" t="s">
        <v>3</v>
      </c>
      <c r="DD428" t="s">
        <v>141</v>
      </c>
      <c r="DE428" t="s">
        <v>3</v>
      </c>
      <c r="DF428" t="s">
        <v>3</v>
      </c>
      <c r="DG428" t="s">
        <v>3</v>
      </c>
      <c r="DH428" t="s">
        <v>3</v>
      </c>
      <c r="DI428" t="s">
        <v>3</v>
      </c>
      <c r="DJ428" t="s">
        <v>3</v>
      </c>
      <c r="DK428" t="s">
        <v>3</v>
      </c>
      <c r="DL428" t="s">
        <v>3</v>
      </c>
      <c r="DM428" t="s">
        <v>3</v>
      </c>
      <c r="DN428">
        <v>0</v>
      </c>
      <c r="DO428">
        <v>0</v>
      </c>
      <c r="DP428">
        <v>1</v>
      </c>
      <c r="DQ428">
        <v>1</v>
      </c>
      <c r="EE428">
        <v>20573217</v>
      </c>
      <c r="EF428">
        <v>5</v>
      </c>
      <c r="EG428" t="s">
        <v>36</v>
      </c>
      <c r="EH428">
        <v>0</v>
      </c>
      <c r="EI428" t="s">
        <v>3</v>
      </c>
      <c r="EJ428">
        <v>3</v>
      </c>
      <c r="EK428">
        <v>600001</v>
      </c>
      <c r="EL428" t="s">
        <v>37</v>
      </c>
      <c r="EM428" t="s">
        <v>38</v>
      </c>
      <c r="EO428" t="s">
        <v>3</v>
      </c>
      <c r="EQ428">
        <v>256</v>
      </c>
      <c r="ER428">
        <v>0</v>
      </c>
      <c r="ES428">
        <v>778.82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Q428">
        <v>0</v>
      </c>
      <c r="FR428">
        <f t="shared" si="404"/>
        <v>4908</v>
      </c>
      <c r="FS428">
        <v>0</v>
      </c>
      <c r="FX428">
        <v>0</v>
      </c>
      <c r="FY428">
        <v>0</v>
      </c>
      <c r="GA428" t="s">
        <v>535</v>
      </c>
      <c r="GG428">
        <v>2</v>
      </c>
      <c r="GH428">
        <v>0</v>
      </c>
      <c r="GI428">
        <v>-2</v>
      </c>
      <c r="GJ428">
        <v>0</v>
      </c>
      <c r="GK428">
        <f>ROUND(R428*(R12)/100,0)</f>
        <v>0</v>
      </c>
      <c r="GL428">
        <f t="shared" si="405"/>
        <v>0</v>
      </c>
      <c r="GM428">
        <f t="shared" si="406"/>
        <v>4908</v>
      </c>
      <c r="GN428">
        <f t="shared" si="407"/>
        <v>0</v>
      </c>
      <c r="GO428">
        <f t="shared" si="408"/>
        <v>0</v>
      </c>
      <c r="GP428">
        <f t="shared" si="409"/>
        <v>0</v>
      </c>
      <c r="GR428">
        <v>0</v>
      </c>
    </row>
    <row r="429" spans="1:200" x14ac:dyDescent="0.2">
      <c r="A429">
        <v>17</v>
      </c>
      <c r="B429">
        <v>1</v>
      </c>
      <c r="E429" t="s">
        <v>336</v>
      </c>
      <c r="F429" t="s">
        <v>523</v>
      </c>
      <c r="G429" t="s">
        <v>551</v>
      </c>
      <c r="H429" t="s">
        <v>3</v>
      </c>
      <c r="I429">
        <v>2</v>
      </c>
      <c r="J429">
        <v>0</v>
      </c>
      <c r="O429">
        <f t="shared" si="374"/>
        <v>1040</v>
      </c>
      <c r="P429">
        <f t="shared" si="375"/>
        <v>1040</v>
      </c>
      <c r="Q429">
        <f t="shared" si="376"/>
        <v>0</v>
      </c>
      <c r="R429">
        <f t="shared" si="377"/>
        <v>0</v>
      </c>
      <c r="S429">
        <f t="shared" si="378"/>
        <v>0</v>
      </c>
      <c r="T429">
        <f t="shared" si="379"/>
        <v>0</v>
      </c>
      <c r="U429">
        <f t="shared" si="380"/>
        <v>0</v>
      </c>
      <c r="V429">
        <f t="shared" si="381"/>
        <v>0</v>
      </c>
      <c r="W429">
        <f t="shared" si="382"/>
        <v>0</v>
      </c>
      <c r="X429">
        <f t="shared" si="383"/>
        <v>0</v>
      </c>
      <c r="Y429">
        <f t="shared" si="384"/>
        <v>0</v>
      </c>
      <c r="AA429">
        <v>23982063</v>
      </c>
      <c r="AB429">
        <f t="shared" si="385"/>
        <v>520</v>
      </c>
      <c r="AC429">
        <f t="shared" si="373"/>
        <v>520</v>
      </c>
      <c r="AD429">
        <f t="shared" si="386"/>
        <v>0</v>
      </c>
      <c r="AE429">
        <f t="shared" si="387"/>
        <v>0</v>
      </c>
      <c r="AF429">
        <f t="shared" si="388"/>
        <v>0</v>
      </c>
      <c r="AG429">
        <f t="shared" si="389"/>
        <v>0</v>
      </c>
      <c r="AH429">
        <f t="shared" si="390"/>
        <v>0</v>
      </c>
      <c r="AI429">
        <f t="shared" si="391"/>
        <v>0</v>
      </c>
      <c r="AJ429">
        <f t="shared" si="392"/>
        <v>0</v>
      </c>
      <c r="AK429">
        <v>495.31</v>
      </c>
      <c r="AL429">
        <v>495.31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1</v>
      </c>
      <c r="AZ429">
        <v>1</v>
      </c>
      <c r="BA429">
        <v>1</v>
      </c>
      <c r="BB429">
        <v>1</v>
      </c>
      <c r="BC429">
        <v>1</v>
      </c>
      <c r="BD429" t="s">
        <v>3</v>
      </c>
      <c r="BE429" t="s">
        <v>3</v>
      </c>
      <c r="BF429" t="s">
        <v>3</v>
      </c>
      <c r="BG429" t="s">
        <v>3</v>
      </c>
      <c r="BH429">
        <v>3</v>
      </c>
      <c r="BI429">
        <v>3</v>
      </c>
      <c r="BJ429" t="s">
        <v>3</v>
      </c>
      <c r="BM429">
        <v>600001</v>
      </c>
      <c r="BN429">
        <v>0</v>
      </c>
      <c r="BO429" t="s">
        <v>3</v>
      </c>
      <c r="BP429">
        <v>0</v>
      </c>
      <c r="BQ429">
        <v>5</v>
      </c>
      <c r="BS429">
        <v>1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3</v>
      </c>
      <c r="BZ429">
        <v>0</v>
      </c>
      <c r="CA429">
        <v>0</v>
      </c>
      <c r="CF429">
        <v>0</v>
      </c>
      <c r="CG429">
        <v>0</v>
      </c>
      <c r="CM429">
        <v>0</v>
      </c>
      <c r="CN429" t="s">
        <v>508</v>
      </c>
      <c r="CO429">
        <v>0</v>
      </c>
      <c r="CP429">
        <f t="shared" si="393"/>
        <v>1040</v>
      </c>
      <c r="CQ429">
        <f t="shared" si="394"/>
        <v>520</v>
      </c>
      <c r="CR429">
        <f t="shared" si="395"/>
        <v>0</v>
      </c>
      <c r="CS429">
        <f t="shared" si="396"/>
        <v>0</v>
      </c>
      <c r="CT429">
        <f t="shared" si="397"/>
        <v>0</v>
      </c>
      <c r="CU429">
        <f t="shared" si="398"/>
        <v>0</v>
      </c>
      <c r="CV429">
        <f t="shared" si="399"/>
        <v>0</v>
      </c>
      <c r="CW429">
        <f t="shared" si="400"/>
        <v>0</v>
      </c>
      <c r="CX429">
        <f t="shared" si="401"/>
        <v>0</v>
      </c>
      <c r="CY429">
        <f t="shared" si="402"/>
        <v>0</v>
      </c>
      <c r="CZ429">
        <f t="shared" si="403"/>
        <v>0</v>
      </c>
      <c r="DC429" t="s">
        <v>3</v>
      </c>
      <c r="DD429" t="s">
        <v>141</v>
      </c>
      <c r="DE429" t="s">
        <v>3</v>
      </c>
      <c r="DF429" t="s">
        <v>3</v>
      </c>
      <c r="DG429" t="s">
        <v>3</v>
      </c>
      <c r="DH429" t="s">
        <v>3</v>
      </c>
      <c r="DI429" t="s">
        <v>3</v>
      </c>
      <c r="DJ429" t="s">
        <v>3</v>
      </c>
      <c r="DK429" t="s">
        <v>3</v>
      </c>
      <c r="DL429" t="s">
        <v>3</v>
      </c>
      <c r="DM429" t="s">
        <v>3</v>
      </c>
      <c r="DN429">
        <v>0</v>
      </c>
      <c r="DO429">
        <v>0</v>
      </c>
      <c r="DP429">
        <v>1</v>
      </c>
      <c r="DQ429">
        <v>1</v>
      </c>
      <c r="EE429">
        <v>20573217</v>
      </c>
      <c r="EF429">
        <v>5</v>
      </c>
      <c r="EG429" t="s">
        <v>36</v>
      </c>
      <c r="EH429">
        <v>0</v>
      </c>
      <c r="EI429" t="s">
        <v>3</v>
      </c>
      <c r="EJ429">
        <v>3</v>
      </c>
      <c r="EK429">
        <v>600001</v>
      </c>
      <c r="EL429" t="s">
        <v>37</v>
      </c>
      <c r="EM429" t="s">
        <v>38</v>
      </c>
      <c r="EO429" t="s">
        <v>3</v>
      </c>
      <c r="EQ429">
        <v>256</v>
      </c>
      <c r="ER429">
        <v>0</v>
      </c>
      <c r="ES429">
        <v>495.31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Q429">
        <v>0</v>
      </c>
      <c r="FR429">
        <f t="shared" si="404"/>
        <v>1040</v>
      </c>
      <c r="FS429">
        <v>0</v>
      </c>
      <c r="FX429">
        <v>0</v>
      </c>
      <c r="FY429">
        <v>0</v>
      </c>
      <c r="GA429" t="s">
        <v>537</v>
      </c>
      <c r="GG429">
        <v>2</v>
      </c>
      <c r="GH429">
        <v>0</v>
      </c>
      <c r="GI429">
        <v>-2</v>
      </c>
      <c r="GJ429">
        <v>0</v>
      </c>
      <c r="GK429">
        <f>ROUND(R429*(R12)/100,0)</f>
        <v>0</v>
      </c>
      <c r="GL429">
        <f t="shared" si="405"/>
        <v>0</v>
      </c>
      <c r="GM429">
        <f t="shared" si="406"/>
        <v>1040</v>
      </c>
      <c r="GN429">
        <f t="shared" si="407"/>
        <v>0</v>
      </c>
      <c r="GO429">
        <f t="shared" si="408"/>
        <v>0</v>
      </c>
      <c r="GP429">
        <f t="shared" si="409"/>
        <v>0</v>
      </c>
      <c r="GR429">
        <v>0</v>
      </c>
    </row>
    <row r="430" spans="1:200" x14ac:dyDescent="0.2">
      <c r="A430">
        <v>17</v>
      </c>
      <c r="B430">
        <v>1</v>
      </c>
      <c r="E430" t="s">
        <v>342</v>
      </c>
      <c r="F430" t="s">
        <v>523</v>
      </c>
      <c r="G430" t="s">
        <v>538</v>
      </c>
      <c r="H430" t="s">
        <v>3</v>
      </c>
      <c r="I430">
        <v>2</v>
      </c>
      <c r="J430">
        <v>0</v>
      </c>
      <c r="O430">
        <f t="shared" si="374"/>
        <v>158</v>
      </c>
      <c r="P430">
        <f t="shared" si="375"/>
        <v>158</v>
      </c>
      <c r="Q430">
        <f t="shared" si="376"/>
        <v>0</v>
      </c>
      <c r="R430">
        <f t="shared" si="377"/>
        <v>0</v>
      </c>
      <c r="S430">
        <f t="shared" si="378"/>
        <v>0</v>
      </c>
      <c r="T430">
        <f t="shared" si="379"/>
        <v>0</v>
      </c>
      <c r="U430">
        <f t="shared" si="380"/>
        <v>0</v>
      </c>
      <c r="V430">
        <f t="shared" si="381"/>
        <v>0</v>
      </c>
      <c r="W430">
        <f t="shared" si="382"/>
        <v>0</v>
      </c>
      <c r="X430">
        <f t="shared" si="383"/>
        <v>0</v>
      </c>
      <c r="Y430">
        <f t="shared" si="384"/>
        <v>0</v>
      </c>
      <c r="AA430">
        <v>23982063</v>
      </c>
      <c r="AB430">
        <f t="shared" si="385"/>
        <v>79</v>
      </c>
      <c r="AC430">
        <f t="shared" si="373"/>
        <v>79</v>
      </c>
      <c r="AD430">
        <f t="shared" si="386"/>
        <v>0</v>
      </c>
      <c r="AE430">
        <f t="shared" si="387"/>
        <v>0</v>
      </c>
      <c r="AF430">
        <f t="shared" si="388"/>
        <v>0</v>
      </c>
      <c r="AG430">
        <f t="shared" si="389"/>
        <v>0</v>
      </c>
      <c r="AH430">
        <f t="shared" si="390"/>
        <v>0</v>
      </c>
      <c r="AI430">
        <f t="shared" si="391"/>
        <v>0</v>
      </c>
      <c r="AJ430">
        <f t="shared" si="392"/>
        <v>0</v>
      </c>
      <c r="AK430">
        <v>75.17</v>
      </c>
      <c r="AL430">
        <v>75.17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1</v>
      </c>
      <c r="AW430">
        <v>1</v>
      </c>
      <c r="AZ430">
        <v>1</v>
      </c>
      <c r="BA430">
        <v>1</v>
      </c>
      <c r="BB430">
        <v>1</v>
      </c>
      <c r="BC430">
        <v>1</v>
      </c>
      <c r="BD430" t="s">
        <v>3</v>
      </c>
      <c r="BE430" t="s">
        <v>3</v>
      </c>
      <c r="BF430" t="s">
        <v>3</v>
      </c>
      <c r="BG430" t="s">
        <v>3</v>
      </c>
      <c r="BH430">
        <v>3</v>
      </c>
      <c r="BI430">
        <v>3</v>
      </c>
      <c r="BJ430" t="s">
        <v>3</v>
      </c>
      <c r="BM430">
        <v>600001</v>
      </c>
      <c r="BN430">
        <v>0</v>
      </c>
      <c r="BO430" t="s">
        <v>3</v>
      </c>
      <c r="BP430">
        <v>0</v>
      </c>
      <c r="BQ430">
        <v>5</v>
      </c>
      <c r="BS430">
        <v>1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3</v>
      </c>
      <c r="BZ430">
        <v>0</v>
      </c>
      <c r="CA430">
        <v>0</v>
      </c>
      <c r="CF430">
        <v>0</v>
      </c>
      <c r="CG430">
        <v>0</v>
      </c>
      <c r="CM430">
        <v>0</v>
      </c>
      <c r="CN430" t="s">
        <v>539</v>
      </c>
      <c r="CO430">
        <v>0</v>
      </c>
      <c r="CP430">
        <f t="shared" si="393"/>
        <v>158</v>
      </c>
      <c r="CQ430">
        <f t="shared" si="394"/>
        <v>79</v>
      </c>
      <c r="CR430">
        <f t="shared" si="395"/>
        <v>0</v>
      </c>
      <c r="CS430">
        <f t="shared" si="396"/>
        <v>0</v>
      </c>
      <c r="CT430">
        <f t="shared" si="397"/>
        <v>0</v>
      </c>
      <c r="CU430">
        <f t="shared" si="398"/>
        <v>0</v>
      </c>
      <c r="CV430">
        <f t="shared" si="399"/>
        <v>0</v>
      </c>
      <c r="CW430">
        <f t="shared" si="400"/>
        <v>0</v>
      </c>
      <c r="CX430">
        <f t="shared" si="401"/>
        <v>0</v>
      </c>
      <c r="CY430">
        <f t="shared" si="402"/>
        <v>0</v>
      </c>
      <c r="CZ430">
        <f t="shared" si="403"/>
        <v>0</v>
      </c>
      <c r="DC430" t="s">
        <v>3</v>
      </c>
      <c r="DD430" t="s">
        <v>141</v>
      </c>
      <c r="DE430" t="s">
        <v>3</v>
      </c>
      <c r="DF430" t="s">
        <v>3</v>
      </c>
      <c r="DG430" t="s">
        <v>3</v>
      </c>
      <c r="DH430" t="s">
        <v>3</v>
      </c>
      <c r="DI430" t="s">
        <v>3</v>
      </c>
      <c r="DJ430" t="s">
        <v>3</v>
      </c>
      <c r="DK430" t="s">
        <v>3</v>
      </c>
      <c r="DL430" t="s">
        <v>3</v>
      </c>
      <c r="DM430" t="s">
        <v>3</v>
      </c>
      <c r="DN430">
        <v>0</v>
      </c>
      <c r="DO430">
        <v>0</v>
      </c>
      <c r="DP430">
        <v>1</v>
      </c>
      <c r="DQ430">
        <v>1</v>
      </c>
      <c r="EE430">
        <v>20573217</v>
      </c>
      <c r="EF430">
        <v>5</v>
      </c>
      <c r="EG430" t="s">
        <v>36</v>
      </c>
      <c r="EH430">
        <v>0</v>
      </c>
      <c r="EI430" t="s">
        <v>3</v>
      </c>
      <c r="EJ430">
        <v>3</v>
      </c>
      <c r="EK430">
        <v>600001</v>
      </c>
      <c r="EL430" t="s">
        <v>37</v>
      </c>
      <c r="EM430" t="s">
        <v>38</v>
      </c>
      <c r="EO430" t="s">
        <v>3</v>
      </c>
      <c r="EQ430">
        <v>256</v>
      </c>
      <c r="ER430">
        <v>0</v>
      </c>
      <c r="ES430">
        <v>75.17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Q430">
        <v>0</v>
      </c>
      <c r="FR430">
        <f t="shared" si="404"/>
        <v>158</v>
      </c>
      <c r="FS430">
        <v>0</v>
      </c>
      <c r="FX430">
        <v>0</v>
      </c>
      <c r="FY430">
        <v>0</v>
      </c>
      <c r="GA430" t="s">
        <v>540</v>
      </c>
      <c r="GG430">
        <v>2</v>
      </c>
      <c r="GH430">
        <v>0</v>
      </c>
      <c r="GI430">
        <v>-2</v>
      </c>
      <c r="GJ430">
        <v>0</v>
      </c>
      <c r="GK430">
        <f>ROUND(R430*(R12)/100,0)</f>
        <v>0</v>
      </c>
      <c r="GL430">
        <f t="shared" si="405"/>
        <v>0</v>
      </c>
      <c r="GM430">
        <f t="shared" si="406"/>
        <v>158</v>
      </c>
      <c r="GN430">
        <f t="shared" si="407"/>
        <v>0</v>
      </c>
      <c r="GO430">
        <f t="shared" si="408"/>
        <v>0</v>
      </c>
      <c r="GP430">
        <f t="shared" si="409"/>
        <v>0</v>
      </c>
      <c r="GR430">
        <v>0</v>
      </c>
    </row>
    <row r="431" spans="1:200" x14ac:dyDescent="0.2">
      <c r="A431">
        <v>17</v>
      </c>
      <c r="B431">
        <v>1</v>
      </c>
      <c r="E431" t="s">
        <v>344</v>
      </c>
      <c r="F431" t="s">
        <v>523</v>
      </c>
      <c r="G431" t="s">
        <v>552</v>
      </c>
      <c r="H431" t="s">
        <v>3</v>
      </c>
      <c r="I431">
        <v>2</v>
      </c>
      <c r="J431">
        <v>0</v>
      </c>
      <c r="O431">
        <f t="shared" si="374"/>
        <v>470</v>
      </c>
      <c r="P431">
        <f t="shared" si="375"/>
        <v>470</v>
      </c>
      <c r="Q431">
        <f t="shared" si="376"/>
        <v>0</v>
      </c>
      <c r="R431">
        <f t="shared" si="377"/>
        <v>0</v>
      </c>
      <c r="S431">
        <f t="shared" si="378"/>
        <v>0</v>
      </c>
      <c r="T431">
        <f t="shared" si="379"/>
        <v>0</v>
      </c>
      <c r="U431">
        <f t="shared" si="380"/>
        <v>0</v>
      </c>
      <c r="V431">
        <f t="shared" si="381"/>
        <v>0</v>
      </c>
      <c r="W431">
        <f t="shared" si="382"/>
        <v>0</v>
      </c>
      <c r="X431">
        <f t="shared" si="383"/>
        <v>0</v>
      </c>
      <c r="Y431">
        <f t="shared" si="384"/>
        <v>0</v>
      </c>
      <c r="AA431">
        <v>23982063</v>
      </c>
      <c r="AB431">
        <f t="shared" si="385"/>
        <v>235</v>
      </c>
      <c r="AC431">
        <f t="shared" si="373"/>
        <v>235</v>
      </c>
      <c r="AD431">
        <f t="shared" si="386"/>
        <v>0</v>
      </c>
      <c r="AE431">
        <f t="shared" si="387"/>
        <v>0</v>
      </c>
      <c r="AF431">
        <f t="shared" si="388"/>
        <v>0</v>
      </c>
      <c r="AG431">
        <f t="shared" si="389"/>
        <v>0</v>
      </c>
      <c r="AH431">
        <f t="shared" si="390"/>
        <v>0</v>
      </c>
      <c r="AI431">
        <f t="shared" si="391"/>
        <v>0</v>
      </c>
      <c r="AJ431">
        <f t="shared" si="392"/>
        <v>0</v>
      </c>
      <c r="AK431">
        <v>224.15</v>
      </c>
      <c r="AL431">
        <v>224.15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1</v>
      </c>
      <c r="AW431">
        <v>1</v>
      </c>
      <c r="AZ431">
        <v>1</v>
      </c>
      <c r="BA431">
        <v>1</v>
      </c>
      <c r="BB431">
        <v>1</v>
      </c>
      <c r="BC431">
        <v>1</v>
      </c>
      <c r="BD431" t="s">
        <v>3</v>
      </c>
      <c r="BE431" t="s">
        <v>3</v>
      </c>
      <c r="BF431" t="s">
        <v>3</v>
      </c>
      <c r="BG431" t="s">
        <v>3</v>
      </c>
      <c r="BH431">
        <v>3</v>
      </c>
      <c r="BI431">
        <v>3</v>
      </c>
      <c r="BJ431" t="s">
        <v>3</v>
      </c>
      <c r="BM431">
        <v>600001</v>
      </c>
      <c r="BN431">
        <v>0</v>
      </c>
      <c r="BO431" t="s">
        <v>3</v>
      </c>
      <c r="BP431">
        <v>0</v>
      </c>
      <c r="BQ431">
        <v>5</v>
      </c>
      <c r="BS431">
        <v>1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3</v>
      </c>
      <c r="BZ431">
        <v>0</v>
      </c>
      <c r="CA431">
        <v>0</v>
      </c>
      <c r="CF431">
        <v>0</v>
      </c>
      <c r="CG431">
        <v>0</v>
      </c>
      <c r="CM431">
        <v>0</v>
      </c>
      <c r="CN431" t="s">
        <v>505</v>
      </c>
      <c r="CO431">
        <v>0</v>
      </c>
      <c r="CP431">
        <f t="shared" si="393"/>
        <v>470</v>
      </c>
      <c r="CQ431">
        <f t="shared" si="394"/>
        <v>235</v>
      </c>
      <c r="CR431">
        <f t="shared" si="395"/>
        <v>0</v>
      </c>
      <c r="CS431">
        <f t="shared" si="396"/>
        <v>0</v>
      </c>
      <c r="CT431">
        <f t="shared" si="397"/>
        <v>0</v>
      </c>
      <c r="CU431">
        <f t="shared" si="398"/>
        <v>0</v>
      </c>
      <c r="CV431">
        <f t="shared" si="399"/>
        <v>0</v>
      </c>
      <c r="CW431">
        <f t="shared" si="400"/>
        <v>0</v>
      </c>
      <c r="CX431">
        <f t="shared" si="401"/>
        <v>0</v>
      </c>
      <c r="CY431">
        <f t="shared" si="402"/>
        <v>0</v>
      </c>
      <c r="CZ431">
        <f t="shared" si="403"/>
        <v>0</v>
      </c>
      <c r="DC431" t="s">
        <v>3</v>
      </c>
      <c r="DD431" t="s">
        <v>141</v>
      </c>
      <c r="DE431" t="s">
        <v>3</v>
      </c>
      <c r="DF431" t="s">
        <v>3</v>
      </c>
      <c r="DG431" t="s">
        <v>3</v>
      </c>
      <c r="DH431" t="s">
        <v>3</v>
      </c>
      <c r="DI431" t="s">
        <v>3</v>
      </c>
      <c r="DJ431" t="s">
        <v>3</v>
      </c>
      <c r="DK431" t="s">
        <v>3</v>
      </c>
      <c r="DL431" t="s">
        <v>3</v>
      </c>
      <c r="DM431" t="s">
        <v>3</v>
      </c>
      <c r="DN431">
        <v>0</v>
      </c>
      <c r="DO431">
        <v>0</v>
      </c>
      <c r="DP431">
        <v>1</v>
      </c>
      <c r="DQ431">
        <v>1</v>
      </c>
      <c r="EE431">
        <v>20573217</v>
      </c>
      <c r="EF431">
        <v>5</v>
      </c>
      <c r="EG431" t="s">
        <v>36</v>
      </c>
      <c r="EH431">
        <v>0</v>
      </c>
      <c r="EI431" t="s">
        <v>3</v>
      </c>
      <c r="EJ431">
        <v>3</v>
      </c>
      <c r="EK431">
        <v>600001</v>
      </c>
      <c r="EL431" t="s">
        <v>37</v>
      </c>
      <c r="EM431" t="s">
        <v>38</v>
      </c>
      <c r="EO431" t="s">
        <v>3</v>
      </c>
      <c r="EQ431">
        <v>256</v>
      </c>
      <c r="ER431">
        <v>0</v>
      </c>
      <c r="ES431">
        <v>224.15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Q431">
        <v>0</v>
      </c>
      <c r="FR431">
        <f t="shared" si="404"/>
        <v>470</v>
      </c>
      <c r="FS431">
        <v>0</v>
      </c>
      <c r="FX431">
        <v>0</v>
      </c>
      <c r="FY431">
        <v>0</v>
      </c>
      <c r="GA431" t="s">
        <v>542</v>
      </c>
      <c r="GG431">
        <v>2</v>
      </c>
      <c r="GH431">
        <v>0</v>
      </c>
      <c r="GI431">
        <v>-2</v>
      </c>
      <c r="GJ431">
        <v>0</v>
      </c>
      <c r="GK431">
        <f>ROUND(R431*(R12)/100,0)</f>
        <v>0</v>
      </c>
      <c r="GL431">
        <f t="shared" si="405"/>
        <v>0</v>
      </c>
      <c r="GM431">
        <f t="shared" si="406"/>
        <v>470</v>
      </c>
      <c r="GN431">
        <f t="shared" si="407"/>
        <v>0</v>
      </c>
      <c r="GO431">
        <f t="shared" si="408"/>
        <v>0</v>
      </c>
      <c r="GP431">
        <f t="shared" si="409"/>
        <v>0</v>
      </c>
      <c r="GR431">
        <v>0</v>
      </c>
    </row>
    <row r="432" spans="1:200" x14ac:dyDescent="0.2">
      <c r="A432">
        <v>17</v>
      </c>
      <c r="B432">
        <v>1</v>
      </c>
      <c r="E432" t="s">
        <v>349</v>
      </c>
      <c r="F432" t="s">
        <v>523</v>
      </c>
      <c r="G432" t="s">
        <v>553</v>
      </c>
      <c r="H432" t="s">
        <v>3</v>
      </c>
      <c r="I432">
        <v>2</v>
      </c>
      <c r="J432">
        <v>0</v>
      </c>
      <c r="O432">
        <f t="shared" si="374"/>
        <v>318</v>
      </c>
      <c r="P432">
        <f t="shared" si="375"/>
        <v>318</v>
      </c>
      <c r="Q432">
        <f t="shared" si="376"/>
        <v>0</v>
      </c>
      <c r="R432">
        <f t="shared" si="377"/>
        <v>0</v>
      </c>
      <c r="S432">
        <f t="shared" si="378"/>
        <v>0</v>
      </c>
      <c r="T432">
        <f t="shared" si="379"/>
        <v>0</v>
      </c>
      <c r="U432">
        <f t="shared" si="380"/>
        <v>0</v>
      </c>
      <c r="V432">
        <f t="shared" si="381"/>
        <v>0</v>
      </c>
      <c r="W432">
        <f t="shared" si="382"/>
        <v>0</v>
      </c>
      <c r="X432">
        <f t="shared" si="383"/>
        <v>0</v>
      </c>
      <c r="Y432">
        <f t="shared" si="384"/>
        <v>0</v>
      </c>
      <c r="AA432">
        <v>23982063</v>
      </c>
      <c r="AB432">
        <f t="shared" si="385"/>
        <v>159</v>
      </c>
      <c r="AC432">
        <f t="shared" si="373"/>
        <v>159</v>
      </c>
      <c r="AD432">
        <f t="shared" si="386"/>
        <v>0</v>
      </c>
      <c r="AE432">
        <f t="shared" si="387"/>
        <v>0</v>
      </c>
      <c r="AF432">
        <f t="shared" si="388"/>
        <v>0</v>
      </c>
      <c r="AG432">
        <f t="shared" si="389"/>
        <v>0</v>
      </c>
      <c r="AH432">
        <f t="shared" si="390"/>
        <v>0</v>
      </c>
      <c r="AI432">
        <f t="shared" si="391"/>
        <v>0</v>
      </c>
      <c r="AJ432">
        <f t="shared" si="392"/>
        <v>0</v>
      </c>
      <c r="AK432">
        <v>151.09</v>
      </c>
      <c r="AL432">
        <v>151.09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v>1</v>
      </c>
      <c r="BD432" t="s">
        <v>3</v>
      </c>
      <c r="BE432" t="s">
        <v>3</v>
      </c>
      <c r="BF432" t="s">
        <v>3</v>
      </c>
      <c r="BG432" t="s">
        <v>3</v>
      </c>
      <c r="BH432">
        <v>3</v>
      </c>
      <c r="BI432">
        <v>3</v>
      </c>
      <c r="BJ432" t="s">
        <v>3</v>
      </c>
      <c r="BM432">
        <v>600001</v>
      </c>
      <c r="BN432">
        <v>0</v>
      </c>
      <c r="BO432" t="s">
        <v>3</v>
      </c>
      <c r="BP432">
        <v>0</v>
      </c>
      <c r="BQ432">
        <v>5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3</v>
      </c>
      <c r="BZ432">
        <v>0</v>
      </c>
      <c r="CA432">
        <v>0</v>
      </c>
      <c r="CF432">
        <v>0</v>
      </c>
      <c r="CG432">
        <v>0</v>
      </c>
      <c r="CM432">
        <v>0</v>
      </c>
      <c r="CN432" t="s">
        <v>501</v>
      </c>
      <c r="CO432">
        <v>0</v>
      </c>
      <c r="CP432">
        <f t="shared" si="393"/>
        <v>318</v>
      </c>
      <c r="CQ432">
        <f t="shared" si="394"/>
        <v>159</v>
      </c>
      <c r="CR432">
        <f t="shared" si="395"/>
        <v>0</v>
      </c>
      <c r="CS432">
        <f t="shared" si="396"/>
        <v>0</v>
      </c>
      <c r="CT432">
        <f t="shared" si="397"/>
        <v>0</v>
      </c>
      <c r="CU432">
        <f t="shared" si="398"/>
        <v>0</v>
      </c>
      <c r="CV432">
        <f t="shared" si="399"/>
        <v>0</v>
      </c>
      <c r="CW432">
        <f t="shared" si="400"/>
        <v>0</v>
      </c>
      <c r="CX432">
        <f t="shared" si="401"/>
        <v>0</v>
      </c>
      <c r="CY432">
        <f t="shared" si="402"/>
        <v>0</v>
      </c>
      <c r="CZ432">
        <f t="shared" si="403"/>
        <v>0</v>
      </c>
      <c r="DC432" t="s">
        <v>3</v>
      </c>
      <c r="DD432" t="s">
        <v>141</v>
      </c>
      <c r="DE432" t="s">
        <v>3</v>
      </c>
      <c r="DF432" t="s">
        <v>3</v>
      </c>
      <c r="DG432" t="s">
        <v>3</v>
      </c>
      <c r="DH432" t="s">
        <v>3</v>
      </c>
      <c r="DI432" t="s">
        <v>3</v>
      </c>
      <c r="DJ432" t="s">
        <v>3</v>
      </c>
      <c r="DK432" t="s">
        <v>3</v>
      </c>
      <c r="DL432" t="s">
        <v>3</v>
      </c>
      <c r="DM432" t="s">
        <v>3</v>
      </c>
      <c r="DN432">
        <v>0</v>
      </c>
      <c r="DO432">
        <v>0</v>
      </c>
      <c r="DP432">
        <v>1</v>
      </c>
      <c r="DQ432">
        <v>1</v>
      </c>
      <c r="EE432">
        <v>20573217</v>
      </c>
      <c r="EF432">
        <v>5</v>
      </c>
      <c r="EG432" t="s">
        <v>36</v>
      </c>
      <c r="EH432">
        <v>0</v>
      </c>
      <c r="EI432" t="s">
        <v>3</v>
      </c>
      <c r="EJ432">
        <v>3</v>
      </c>
      <c r="EK432">
        <v>600001</v>
      </c>
      <c r="EL432" t="s">
        <v>37</v>
      </c>
      <c r="EM432" t="s">
        <v>38</v>
      </c>
      <c r="EO432" t="s">
        <v>3</v>
      </c>
      <c r="EQ432">
        <v>256</v>
      </c>
      <c r="ER432">
        <v>0</v>
      </c>
      <c r="ES432">
        <v>151.09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Q432">
        <v>0</v>
      </c>
      <c r="FR432">
        <f t="shared" si="404"/>
        <v>318</v>
      </c>
      <c r="FS432">
        <v>0</v>
      </c>
      <c r="FX432">
        <v>0</v>
      </c>
      <c r="FY432">
        <v>0</v>
      </c>
      <c r="GA432" t="s">
        <v>544</v>
      </c>
      <c r="GG432">
        <v>2</v>
      </c>
      <c r="GH432">
        <v>0</v>
      </c>
      <c r="GI432">
        <v>-2</v>
      </c>
      <c r="GJ432">
        <v>0</v>
      </c>
      <c r="GK432">
        <f>ROUND(R432*(R12)/100,0)</f>
        <v>0</v>
      </c>
      <c r="GL432">
        <f t="shared" si="405"/>
        <v>0</v>
      </c>
      <c r="GM432">
        <f t="shared" si="406"/>
        <v>318</v>
      </c>
      <c r="GN432">
        <f t="shared" si="407"/>
        <v>0</v>
      </c>
      <c r="GO432">
        <f t="shared" si="408"/>
        <v>0</v>
      </c>
      <c r="GP432">
        <f t="shared" si="409"/>
        <v>0</v>
      </c>
      <c r="GR432">
        <v>0</v>
      </c>
    </row>
    <row r="433" spans="1:200" x14ac:dyDescent="0.2">
      <c r="A433">
        <v>17</v>
      </c>
      <c r="B433">
        <v>1</v>
      </c>
      <c r="E433" t="s">
        <v>351</v>
      </c>
      <c r="F433" t="s">
        <v>523</v>
      </c>
      <c r="G433" t="s">
        <v>545</v>
      </c>
      <c r="H433" t="s">
        <v>3</v>
      </c>
      <c r="I433">
        <v>2</v>
      </c>
      <c r="J433">
        <v>0</v>
      </c>
      <c r="O433">
        <f t="shared" si="374"/>
        <v>62</v>
      </c>
      <c r="P433">
        <f t="shared" si="375"/>
        <v>62</v>
      </c>
      <c r="Q433">
        <f t="shared" si="376"/>
        <v>0</v>
      </c>
      <c r="R433">
        <f t="shared" si="377"/>
        <v>0</v>
      </c>
      <c r="S433">
        <f t="shared" si="378"/>
        <v>0</v>
      </c>
      <c r="T433">
        <f t="shared" si="379"/>
        <v>0</v>
      </c>
      <c r="U433">
        <f t="shared" si="380"/>
        <v>0</v>
      </c>
      <c r="V433">
        <f t="shared" si="381"/>
        <v>0</v>
      </c>
      <c r="W433">
        <f t="shared" si="382"/>
        <v>0</v>
      </c>
      <c r="X433">
        <f t="shared" si="383"/>
        <v>0</v>
      </c>
      <c r="Y433">
        <f t="shared" si="384"/>
        <v>0</v>
      </c>
      <c r="AA433">
        <v>23982063</v>
      </c>
      <c r="AB433">
        <f t="shared" si="385"/>
        <v>31</v>
      </c>
      <c r="AC433">
        <f t="shared" si="373"/>
        <v>31</v>
      </c>
      <c r="AD433">
        <f t="shared" si="386"/>
        <v>0</v>
      </c>
      <c r="AE433">
        <f t="shared" si="387"/>
        <v>0</v>
      </c>
      <c r="AF433">
        <f t="shared" si="388"/>
        <v>0</v>
      </c>
      <c r="AG433">
        <f t="shared" si="389"/>
        <v>0</v>
      </c>
      <c r="AH433">
        <f t="shared" si="390"/>
        <v>0</v>
      </c>
      <c r="AI433">
        <f t="shared" si="391"/>
        <v>0</v>
      </c>
      <c r="AJ433">
        <f t="shared" si="392"/>
        <v>0</v>
      </c>
      <c r="AK433">
        <v>29.28</v>
      </c>
      <c r="AL433">
        <v>29.28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v>1</v>
      </c>
      <c r="BD433" t="s">
        <v>3</v>
      </c>
      <c r="BE433" t="s">
        <v>3</v>
      </c>
      <c r="BF433" t="s">
        <v>3</v>
      </c>
      <c r="BG433" t="s">
        <v>3</v>
      </c>
      <c r="BH433">
        <v>3</v>
      </c>
      <c r="BI433">
        <v>3</v>
      </c>
      <c r="BJ433" t="s">
        <v>3</v>
      </c>
      <c r="BM433">
        <v>600001</v>
      </c>
      <c r="BN433">
        <v>0</v>
      </c>
      <c r="BO433" t="s">
        <v>3</v>
      </c>
      <c r="BP433">
        <v>0</v>
      </c>
      <c r="BQ433">
        <v>5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3</v>
      </c>
      <c r="BZ433">
        <v>0</v>
      </c>
      <c r="CA433">
        <v>0</v>
      </c>
      <c r="CF433">
        <v>0</v>
      </c>
      <c r="CG433">
        <v>0</v>
      </c>
      <c r="CM433">
        <v>0</v>
      </c>
      <c r="CN433" t="s">
        <v>508</v>
      </c>
      <c r="CO433">
        <v>0</v>
      </c>
      <c r="CP433">
        <f t="shared" si="393"/>
        <v>62</v>
      </c>
      <c r="CQ433">
        <f t="shared" si="394"/>
        <v>31</v>
      </c>
      <c r="CR433">
        <f t="shared" si="395"/>
        <v>0</v>
      </c>
      <c r="CS433">
        <f t="shared" si="396"/>
        <v>0</v>
      </c>
      <c r="CT433">
        <f t="shared" si="397"/>
        <v>0</v>
      </c>
      <c r="CU433">
        <f t="shared" si="398"/>
        <v>0</v>
      </c>
      <c r="CV433">
        <f t="shared" si="399"/>
        <v>0</v>
      </c>
      <c r="CW433">
        <f t="shared" si="400"/>
        <v>0</v>
      </c>
      <c r="CX433">
        <f t="shared" si="401"/>
        <v>0</v>
      </c>
      <c r="CY433">
        <f t="shared" si="402"/>
        <v>0</v>
      </c>
      <c r="CZ433">
        <f t="shared" si="403"/>
        <v>0</v>
      </c>
      <c r="DC433" t="s">
        <v>3</v>
      </c>
      <c r="DD433" t="s">
        <v>141</v>
      </c>
      <c r="DE433" t="s">
        <v>3</v>
      </c>
      <c r="DF433" t="s">
        <v>3</v>
      </c>
      <c r="DG433" t="s">
        <v>3</v>
      </c>
      <c r="DH433" t="s">
        <v>3</v>
      </c>
      <c r="DI433" t="s">
        <v>3</v>
      </c>
      <c r="DJ433" t="s">
        <v>3</v>
      </c>
      <c r="DK433" t="s">
        <v>3</v>
      </c>
      <c r="DL433" t="s">
        <v>3</v>
      </c>
      <c r="DM433" t="s">
        <v>3</v>
      </c>
      <c r="DN433">
        <v>0</v>
      </c>
      <c r="DO433">
        <v>0</v>
      </c>
      <c r="DP433">
        <v>1</v>
      </c>
      <c r="DQ433">
        <v>1</v>
      </c>
      <c r="EE433">
        <v>20573217</v>
      </c>
      <c r="EF433">
        <v>5</v>
      </c>
      <c r="EG433" t="s">
        <v>36</v>
      </c>
      <c r="EH433">
        <v>0</v>
      </c>
      <c r="EI433" t="s">
        <v>3</v>
      </c>
      <c r="EJ433">
        <v>3</v>
      </c>
      <c r="EK433">
        <v>600001</v>
      </c>
      <c r="EL433" t="s">
        <v>37</v>
      </c>
      <c r="EM433" t="s">
        <v>38</v>
      </c>
      <c r="EO433" t="s">
        <v>3</v>
      </c>
      <c r="EQ433">
        <v>256</v>
      </c>
      <c r="ER433">
        <v>0</v>
      </c>
      <c r="ES433">
        <v>29.28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Q433">
        <v>0</v>
      </c>
      <c r="FR433">
        <f t="shared" si="404"/>
        <v>62</v>
      </c>
      <c r="FS433">
        <v>0</v>
      </c>
      <c r="FX433">
        <v>0</v>
      </c>
      <c r="FY433">
        <v>0</v>
      </c>
      <c r="GA433" t="s">
        <v>546</v>
      </c>
      <c r="GG433">
        <v>2</v>
      </c>
      <c r="GH433">
        <v>0</v>
      </c>
      <c r="GI433">
        <v>-2</v>
      </c>
      <c r="GJ433">
        <v>0</v>
      </c>
      <c r="GK433">
        <f>ROUND(R433*(R12)/100,0)</f>
        <v>0</v>
      </c>
      <c r="GL433">
        <f t="shared" si="405"/>
        <v>0</v>
      </c>
      <c r="GM433">
        <f t="shared" si="406"/>
        <v>62</v>
      </c>
      <c r="GN433">
        <f t="shared" si="407"/>
        <v>0</v>
      </c>
      <c r="GO433">
        <f t="shared" si="408"/>
        <v>0</v>
      </c>
      <c r="GP433">
        <f t="shared" si="409"/>
        <v>0</v>
      </c>
      <c r="GR433">
        <v>0</v>
      </c>
    </row>
    <row r="434" spans="1:200" x14ac:dyDescent="0.2">
      <c r="A434">
        <v>17</v>
      </c>
      <c r="B434">
        <v>1</v>
      </c>
      <c r="E434" t="s">
        <v>355</v>
      </c>
      <c r="F434" t="s">
        <v>523</v>
      </c>
      <c r="G434" t="s">
        <v>554</v>
      </c>
      <c r="H434" t="s">
        <v>3</v>
      </c>
      <c r="I434">
        <v>2</v>
      </c>
      <c r="J434">
        <v>0</v>
      </c>
      <c r="O434">
        <f t="shared" si="374"/>
        <v>142</v>
      </c>
      <c r="P434">
        <f t="shared" si="375"/>
        <v>142</v>
      </c>
      <c r="Q434">
        <f t="shared" si="376"/>
        <v>0</v>
      </c>
      <c r="R434">
        <f t="shared" si="377"/>
        <v>0</v>
      </c>
      <c r="S434">
        <f t="shared" si="378"/>
        <v>0</v>
      </c>
      <c r="T434">
        <f t="shared" si="379"/>
        <v>0</v>
      </c>
      <c r="U434">
        <f t="shared" si="380"/>
        <v>0</v>
      </c>
      <c r="V434">
        <f t="shared" si="381"/>
        <v>0</v>
      </c>
      <c r="W434">
        <f t="shared" si="382"/>
        <v>0</v>
      </c>
      <c r="X434">
        <f t="shared" si="383"/>
        <v>0</v>
      </c>
      <c r="Y434">
        <f t="shared" si="384"/>
        <v>0</v>
      </c>
      <c r="AA434">
        <v>23982063</v>
      </c>
      <c r="AB434">
        <f t="shared" si="385"/>
        <v>71</v>
      </c>
      <c r="AC434">
        <f t="shared" si="373"/>
        <v>71</v>
      </c>
      <c r="AD434">
        <f t="shared" si="386"/>
        <v>0</v>
      </c>
      <c r="AE434">
        <f t="shared" si="387"/>
        <v>0</v>
      </c>
      <c r="AF434">
        <f t="shared" si="388"/>
        <v>0</v>
      </c>
      <c r="AG434">
        <f t="shared" si="389"/>
        <v>0</v>
      </c>
      <c r="AH434">
        <f t="shared" si="390"/>
        <v>0</v>
      </c>
      <c r="AI434">
        <f t="shared" si="391"/>
        <v>0</v>
      </c>
      <c r="AJ434">
        <f t="shared" si="392"/>
        <v>0</v>
      </c>
      <c r="AK434">
        <v>67.7</v>
      </c>
      <c r="AL434">
        <v>67.7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1</v>
      </c>
      <c r="AW434">
        <v>1</v>
      </c>
      <c r="AZ434">
        <v>1</v>
      </c>
      <c r="BA434">
        <v>1</v>
      </c>
      <c r="BB434">
        <v>1</v>
      </c>
      <c r="BC434">
        <v>1</v>
      </c>
      <c r="BD434" t="s">
        <v>3</v>
      </c>
      <c r="BE434" t="s">
        <v>3</v>
      </c>
      <c r="BF434" t="s">
        <v>3</v>
      </c>
      <c r="BG434" t="s">
        <v>3</v>
      </c>
      <c r="BH434">
        <v>3</v>
      </c>
      <c r="BI434">
        <v>3</v>
      </c>
      <c r="BJ434" t="s">
        <v>3</v>
      </c>
      <c r="BM434">
        <v>600001</v>
      </c>
      <c r="BN434">
        <v>0</v>
      </c>
      <c r="BO434" t="s">
        <v>3</v>
      </c>
      <c r="BP434">
        <v>0</v>
      </c>
      <c r="BQ434">
        <v>5</v>
      </c>
      <c r="BS434">
        <v>1</v>
      </c>
      <c r="BT434">
        <v>1</v>
      </c>
      <c r="BU434">
        <v>1</v>
      </c>
      <c r="BV434">
        <v>1</v>
      </c>
      <c r="BW434">
        <v>1</v>
      </c>
      <c r="BX434">
        <v>1</v>
      </c>
      <c r="BY434" t="s">
        <v>3</v>
      </c>
      <c r="BZ434">
        <v>0</v>
      </c>
      <c r="CA434">
        <v>0</v>
      </c>
      <c r="CF434">
        <v>0</v>
      </c>
      <c r="CG434">
        <v>0</v>
      </c>
      <c r="CM434">
        <v>0</v>
      </c>
      <c r="CN434" t="s">
        <v>501</v>
      </c>
      <c r="CO434">
        <v>0</v>
      </c>
      <c r="CP434">
        <f t="shared" si="393"/>
        <v>142</v>
      </c>
      <c r="CQ434">
        <f t="shared" si="394"/>
        <v>71</v>
      </c>
      <c r="CR434">
        <f t="shared" si="395"/>
        <v>0</v>
      </c>
      <c r="CS434">
        <f t="shared" si="396"/>
        <v>0</v>
      </c>
      <c r="CT434">
        <f t="shared" si="397"/>
        <v>0</v>
      </c>
      <c r="CU434">
        <f t="shared" si="398"/>
        <v>0</v>
      </c>
      <c r="CV434">
        <f t="shared" si="399"/>
        <v>0</v>
      </c>
      <c r="CW434">
        <f t="shared" si="400"/>
        <v>0</v>
      </c>
      <c r="CX434">
        <f t="shared" si="401"/>
        <v>0</v>
      </c>
      <c r="CY434">
        <f t="shared" si="402"/>
        <v>0</v>
      </c>
      <c r="CZ434">
        <f t="shared" si="403"/>
        <v>0</v>
      </c>
      <c r="DC434" t="s">
        <v>3</v>
      </c>
      <c r="DD434" t="s">
        <v>141</v>
      </c>
      <c r="DE434" t="s">
        <v>3</v>
      </c>
      <c r="DF434" t="s">
        <v>3</v>
      </c>
      <c r="DG434" t="s">
        <v>3</v>
      </c>
      <c r="DH434" t="s">
        <v>3</v>
      </c>
      <c r="DI434" t="s">
        <v>3</v>
      </c>
      <c r="DJ434" t="s">
        <v>3</v>
      </c>
      <c r="DK434" t="s">
        <v>3</v>
      </c>
      <c r="DL434" t="s">
        <v>3</v>
      </c>
      <c r="DM434" t="s">
        <v>3</v>
      </c>
      <c r="DN434">
        <v>0</v>
      </c>
      <c r="DO434">
        <v>0</v>
      </c>
      <c r="DP434">
        <v>1</v>
      </c>
      <c r="DQ434">
        <v>1</v>
      </c>
      <c r="EE434">
        <v>20573217</v>
      </c>
      <c r="EF434">
        <v>5</v>
      </c>
      <c r="EG434" t="s">
        <v>36</v>
      </c>
      <c r="EH434">
        <v>0</v>
      </c>
      <c r="EI434" t="s">
        <v>3</v>
      </c>
      <c r="EJ434">
        <v>3</v>
      </c>
      <c r="EK434">
        <v>600001</v>
      </c>
      <c r="EL434" t="s">
        <v>37</v>
      </c>
      <c r="EM434" t="s">
        <v>38</v>
      </c>
      <c r="EO434" t="s">
        <v>3</v>
      </c>
      <c r="EQ434">
        <v>256</v>
      </c>
      <c r="ER434">
        <v>0</v>
      </c>
      <c r="ES434">
        <v>67.7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Q434">
        <v>0</v>
      </c>
      <c r="FR434">
        <f t="shared" si="404"/>
        <v>142</v>
      </c>
      <c r="FS434">
        <v>0</v>
      </c>
      <c r="FX434">
        <v>0</v>
      </c>
      <c r="FY434">
        <v>0</v>
      </c>
      <c r="GA434" t="s">
        <v>555</v>
      </c>
      <c r="GG434">
        <v>2</v>
      </c>
      <c r="GH434">
        <v>0</v>
      </c>
      <c r="GI434">
        <v>-2</v>
      </c>
      <c r="GJ434">
        <v>0</v>
      </c>
      <c r="GK434">
        <f>ROUND(R434*(R12)/100,0)</f>
        <v>0</v>
      </c>
      <c r="GL434">
        <f t="shared" si="405"/>
        <v>0</v>
      </c>
      <c r="GM434">
        <f t="shared" si="406"/>
        <v>142</v>
      </c>
      <c r="GN434">
        <f t="shared" si="407"/>
        <v>0</v>
      </c>
      <c r="GO434">
        <f t="shared" si="408"/>
        <v>0</v>
      </c>
      <c r="GP434">
        <f t="shared" si="409"/>
        <v>0</v>
      </c>
      <c r="GR434">
        <v>0</v>
      </c>
    </row>
    <row r="435" spans="1:200" x14ac:dyDescent="0.2">
      <c r="A435">
        <v>17</v>
      </c>
      <c r="B435">
        <v>1</v>
      </c>
      <c r="E435" t="s">
        <v>359</v>
      </c>
      <c r="F435" t="s">
        <v>523</v>
      </c>
      <c r="G435" t="s">
        <v>556</v>
      </c>
      <c r="H435" t="s">
        <v>3</v>
      </c>
      <c r="I435">
        <v>2</v>
      </c>
      <c r="J435">
        <v>0</v>
      </c>
      <c r="O435">
        <f t="shared" si="374"/>
        <v>20132</v>
      </c>
      <c r="P435">
        <f t="shared" si="375"/>
        <v>20132</v>
      </c>
      <c r="Q435">
        <f t="shared" si="376"/>
        <v>0</v>
      </c>
      <c r="R435">
        <f t="shared" si="377"/>
        <v>0</v>
      </c>
      <c r="S435">
        <f t="shared" si="378"/>
        <v>0</v>
      </c>
      <c r="T435">
        <f t="shared" si="379"/>
        <v>0</v>
      </c>
      <c r="U435">
        <f t="shared" si="380"/>
        <v>0</v>
      </c>
      <c r="V435">
        <f t="shared" si="381"/>
        <v>0</v>
      </c>
      <c r="W435">
        <f t="shared" si="382"/>
        <v>0</v>
      </c>
      <c r="X435">
        <f t="shared" si="383"/>
        <v>0</v>
      </c>
      <c r="Y435">
        <f t="shared" si="384"/>
        <v>0</v>
      </c>
      <c r="AA435">
        <v>23982063</v>
      </c>
      <c r="AB435">
        <f t="shared" si="385"/>
        <v>10066</v>
      </c>
      <c r="AC435">
        <f t="shared" si="373"/>
        <v>10066</v>
      </c>
      <c r="AD435">
        <f t="shared" si="386"/>
        <v>0</v>
      </c>
      <c r="AE435">
        <f t="shared" si="387"/>
        <v>0</v>
      </c>
      <c r="AF435">
        <f t="shared" si="388"/>
        <v>0</v>
      </c>
      <c r="AG435">
        <f t="shared" si="389"/>
        <v>0</v>
      </c>
      <c r="AH435">
        <f t="shared" si="390"/>
        <v>0</v>
      </c>
      <c r="AI435">
        <f t="shared" si="391"/>
        <v>0</v>
      </c>
      <c r="AJ435">
        <f t="shared" si="392"/>
        <v>0</v>
      </c>
      <c r="AK435">
        <v>9583.2800000000007</v>
      </c>
      <c r="AL435">
        <v>9583.2800000000007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1</v>
      </c>
      <c r="AW435">
        <v>1</v>
      </c>
      <c r="AZ435">
        <v>1</v>
      </c>
      <c r="BA435">
        <v>1</v>
      </c>
      <c r="BB435">
        <v>1</v>
      </c>
      <c r="BC435">
        <v>1</v>
      </c>
      <c r="BD435" t="s">
        <v>3</v>
      </c>
      <c r="BE435" t="s">
        <v>3</v>
      </c>
      <c r="BF435" t="s">
        <v>3</v>
      </c>
      <c r="BG435" t="s">
        <v>3</v>
      </c>
      <c r="BH435">
        <v>3</v>
      </c>
      <c r="BI435">
        <v>3</v>
      </c>
      <c r="BJ435" t="s">
        <v>3</v>
      </c>
      <c r="BM435">
        <v>600001</v>
      </c>
      <c r="BN435">
        <v>0</v>
      </c>
      <c r="BO435" t="s">
        <v>3</v>
      </c>
      <c r="BP435">
        <v>0</v>
      </c>
      <c r="BQ435">
        <v>5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1</v>
      </c>
      <c r="BY435" t="s">
        <v>3</v>
      </c>
      <c r="BZ435">
        <v>0</v>
      </c>
      <c r="CA435">
        <v>0</v>
      </c>
      <c r="CF435">
        <v>0</v>
      </c>
      <c r="CG435">
        <v>0</v>
      </c>
      <c r="CM435">
        <v>0</v>
      </c>
      <c r="CN435" t="s">
        <v>508</v>
      </c>
      <c r="CO435">
        <v>0</v>
      </c>
      <c r="CP435">
        <f t="shared" si="393"/>
        <v>20132</v>
      </c>
      <c r="CQ435">
        <f t="shared" si="394"/>
        <v>10066</v>
      </c>
      <c r="CR435">
        <f t="shared" si="395"/>
        <v>0</v>
      </c>
      <c r="CS435">
        <f t="shared" si="396"/>
        <v>0</v>
      </c>
      <c r="CT435">
        <f t="shared" si="397"/>
        <v>0</v>
      </c>
      <c r="CU435">
        <f t="shared" si="398"/>
        <v>0</v>
      </c>
      <c r="CV435">
        <f t="shared" si="399"/>
        <v>0</v>
      </c>
      <c r="CW435">
        <f t="shared" si="400"/>
        <v>0</v>
      </c>
      <c r="CX435">
        <f t="shared" si="401"/>
        <v>0</v>
      </c>
      <c r="CY435">
        <f t="shared" si="402"/>
        <v>0</v>
      </c>
      <c r="CZ435">
        <f t="shared" si="403"/>
        <v>0</v>
      </c>
      <c r="DC435" t="s">
        <v>3</v>
      </c>
      <c r="DD435" t="s">
        <v>141</v>
      </c>
      <c r="DE435" t="s">
        <v>3</v>
      </c>
      <c r="DF435" t="s">
        <v>3</v>
      </c>
      <c r="DG435" t="s">
        <v>3</v>
      </c>
      <c r="DH435" t="s">
        <v>3</v>
      </c>
      <c r="DI435" t="s">
        <v>3</v>
      </c>
      <c r="DJ435" t="s">
        <v>3</v>
      </c>
      <c r="DK435" t="s">
        <v>3</v>
      </c>
      <c r="DL435" t="s">
        <v>3</v>
      </c>
      <c r="DM435" t="s">
        <v>3</v>
      </c>
      <c r="DN435">
        <v>0</v>
      </c>
      <c r="DO435">
        <v>0</v>
      </c>
      <c r="DP435">
        <v>1</v>
      </c>
      <c r="DQ435">
        <v>1</v>
      </c>
      <c r="EE435">
        <v>20573217</v>
      </c>
      <c r="EF435">
        <v>5</v>
      </c>
      <c r="EG435" t="s">
        <v>36</v>
      </c>
      <c r="EH435">
        <v>0</v>
      </c>
      <c r="EI435" t="s">
        <v>3</v>
      </c>
      <c r="EJ435">
        <v>3</v>
      </c>
      <c r="EK435">
        <v>600001</v>
      </c>
      <c r="EL435" t="s">
        <v>37</v>
      </c>
      <c r="EM435" t="s">
        <v>38</v>
      </c>
      <c r="EO435" t="s">
        <v>3</v>
      </c>
      <c r="EQ435">
        <v>256</v>
      </c>
      <c r="ER435">
        <v>0</v>
      </c>
      <c r="ES435">
        <v>9583.2800000000007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Q435">
        <v>0</v>
      </c>
      <c r="FR435">
        <f t="shared" si="404"/>
        <v>20132</v>
      </c>
      <c r="FS435">
        <v>0</v>
      </c>
      <c r="FX435">
        <v>0</v>
      </c>
      <c r="FY435">
        <v>0</v>
      </c>
      <c r="GA435" t="s">
        <v>557</v>
      </c>
      <c r="GG435">
        <v>2</v>
      </c>
      <c r="GH435">
        <v>0</v>
      </c>
      <c r="GI435">
        <v>-2</v>
      </c>
      <c r="GJ435">
        <v>0</v>
      </c>
      <c r="GK435">
        <f>ROUND(R435*(R12)/100,0)</f>
        <v>0</v>
      </c>
      <c r="GL435">
        <f t="shared" si="405"/>
        <v>0</v>
      </c>
      <c r="GM435">
        <f t="shared" si="406"/>
        <v>20132</v>
      </c>
      <c r="GN435">
        <f t="shared" si="407"/>
        <v>0</v>
      </c>
      <c r="GO435">
        <f t="shared" si="408"/>
        <v>0</v>
      </c>
      <c r="GP435">
        <f t="shared" si="409"/>
        <v>0</v>
      </c>
      <c r="GR435">
        <v>0</v>
      </c>
    </row>
    <row r="436" spans="1:200" x14ac:dyDescent="0.2">
      <c r="A436">
        <v>17</v>
      </c>
      <c r="B436">
        <v>1</v>
      </c>
      <c r="E436" t="s">
        <v>364</v>
      </c>
      <c r="F436" t="s">
        <v>523</v>
      </c>
      <c r="G436" t="s">
        <v>558</v>
      </c>
      <c r="H436" t="s">
        <v>3</v>
      </c>
      <c r="I436">
        <v>4</v>
      </c>
      <c r="J436">
        <v>0</v>
      </c>
      <c r="O436">
        <f t="shared" si="374"/>
        <v>10724</v>
      </c>
      <c r="P436">
        <f t="shared" si="375"/>
        <v>10724</v>
      </c>
      <c r="Q436">
        <f t="shared" si="376"/>
        <v>0</v>
      </c>
      <c r="R436">
        <f t="shared" si="377"/>
        <v>0</v>
      </c>
      <c r="S436">
        <f t="shared" si="378"/>
        <v>0</v>
      </c>
      <c r="T436">
        <f t="shared" si="379"/>
        <v>0</v>
      </c>
      <c r="U436">
        <f t="shared" si="380"/>
        <v>0</v>
      </c>
      <c r="V436">
        <f t="shared" si="381"/>
        <v>0</v>
      </c>
      <c r="W436">
        <f t="shared" si="382"/>
        <v>0</v>
      </c>
      <c r="X436">
        <f t="shared" si="383"/>
        <v>0</v>
      </c>
      <c r="Y436">
        <f t="shared" si="384"/>
        <v>0</v>
      </c>
      <c r="AA436">
        <v>23982063</v>
      </c>
      <c r="AB436">
        <f t="shared" si="385"/>
        <v>2681</v>
      </c>
      <c r="AC436">
        <f t="shared" si="373"/>
        <v>2681</v>
      </c>
      <c r="AD436">
        <f t="shared" si="386"/>
        <v>0</v>
      </c>
      <c r="AE436">
        <f t="shared" si="387"/>
        <v>0</v>
      </c>
      <c r="AF436">
        <f t="shared" si="388"/>
        <v>0</v>
      </c>
      <c r="AG436">
        <f t="shared" si="389"/>
        <v>0</v>
      </c>
      <c r="AH436">
        <f t="shared" si="390"/>
        <v>0</v>
      </c>
      <c r="AI436">
        <f t="shared" si="391"/>
        <v>0</v>
      </c>
      <c r="AJ436">
        <f t="shared" si="392"/>
        <v>0</v>
      </c>
      <c r="AK436">
        <v>2552.7600000000002</v>
      </c>
      <c r="AL436">
        <v>2552.7600000000002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1</v>
      </c>
      <c r="AW436">
        <v>1</v>
      </c>
      <c r="AZ436">
        <v>1</v>
      </c>
      <c r="BA436">
        <v>1</v>
      </c>
      <c r="BB436">
        <v>1</v>
      </c>
      <c r="BC436">
        <v>1</v>
      </c>
      <c r="BD436" t="s">
        <v>3</v>
      </c>
      <c r="BE436" t="s">
        <v>3</v>
      </c>
      <c r="BF436" t="s">
        <v>3</v>
      </c>
      <c r="BG436" t="s">
        <v>3</v>
      </c>
      <c r="BH436">
        <v>3</v>
      </c>
      <c r="BI436">
        <v>3</v>
      </c>
      <c r="BJ436" t="s">
        <v>3</v>
      </c>
      <c r="BM436">
        <v>600001</v>
      </c>
      <c r="BN436">
        <v>0</v>
      </c>
      <c r="BO436" t="s">
        <v>3</v>
      </c>
      <c r="BP436">
        <v>0</v>
      </c>
      <c r="BQ436">
        <v>5</v>
      </c>
      <c r="BS436">
        <v>1</v>
      </c>
      <c r="BT436">
        <v>1</v>
      </c>
      <c r="BU436">
        <v>1</v>
      </c>
      <c r="BV436">
        <v>1</v>
      </c>
      <c r="BW436">
        <v>1</v>
      </c>
      <c r="BX436">
        <v>1</v>
      </c>
      <c r="BY436" t="s">
        <v>3</v>
      </c>
      <c r="BZ436">
        <v>0</v>
      </c>
      <c r="CA436">
        <v>0</v>
      </c>
      <c r="CF436">
        <v>0</v>
      </c>
      <c r="CG436">
        <v>0</v>
      </c>
      <c r="CM436">
        <v>0</v>
      </c>
      <c r="CN436" t="s">
        <v>501</v>
      </c>
      <c r="CO436">
        <v>0</v>
      </c>
      <c r="CP436">
        <f t="shared" si="393"/>
        <v>10724</v>
      </c>
      <c r="CQ436">
        <f t="shared" si="394"/>
        <v>2681</v>
      </c>
      <c r="CR436">
        <f t="shared" si="395"/>
        <v>0</v>
      </c>
      <c r="CS436">
        <f t="shared" si="396"/>
        <v>0</v>
      </c>
      <c r="CT436">
        <f t="shared" si="397"/>
        <v>0</v>
      </c>
      <c r="CU436">
        <f t="shared" si="398"/>
        <v>0</v>
      </c>
      <c r="CV436">
        <f t="shared" si="399"/>
        <v>0</v>
      </c>
      <c r="CW436">
        <f t="shared" si="400"/>
        <v>0</v>
      </c>
      <c r="CX436">
        <f t="shared" si="401"/>
        <v>0</v>
      </c>
      <c r="CY436">
        <f t="shared" si="402"/>
        <v>0</v>
      </c>
      <c r="CZ436">
        <f t="shared" si="403"/>
        <v>0</v>
      </c>
      <c r="DC436" t="s">
        <v>3</v>
      </c>
      <c r="DD436" t="s">
        <v>141</v>
      </c>
      <c r="DE436" t="s">
        <v>3</v>
      </c>
      <c r="DF436" t="s">
        <v>3</v>
      </c>
      <c r="DG436" t="s">
        <v>3</v>
      </c>
      <c r="DH436" t="s">
        <v>3</v>
      </c>
      <c r="DI436" t="s">
        <v>3</v>
      </c>
      <c r="DJ436" t="s">
        <v>3</v>
      </c>
      <c r="DK436" t="s">
        <v>3</v>
      </c>
      <c r="DL436" t="s">
        <v>3</v>
      </c>
      <c r="DM436" t="s">
        <v>3</v>
      </c>
      <c r="DN436">
        <v>0</v>
      </c>
      <c r="DO436">
        <v>0</v>
      </c>
      <c r="DP436">
        <v>1</v>
      </c>
      <c r="DQ436">
        <v>1</v>
      </c>
      <c r="EE436">
        <v>20573217</v>
      </c>
      <c r="EF436">
        <v>5</v>
      </c>
      <c r="EG436" t="s">
        <v>36</v>
      </c>
      <c r="EH436">
        <v>0</v>
      </c>
      <c r="EI436" t="s">
        <v>3</v>
      </c>
      <c r="EJ436">
        <v>3</v>
      </c>
      <c r="EK436">
        <v>600001</v>
      </c>
      <c r="EL436" t="s">
        <v>37</v>
      </c>
      <c r="EM436" t="s">
        <v>38</v>
      </c>
      <c r="EO436" t="s">
        <v>3</v>
      </c>
      <c r="EQ436">
        <v>256</v>
      </c>
      <c r="ER436">
        <v>0</v>
      </c>
      <c r="ES436">
        <v>2552.7600000000002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Q436">
        <v>0</v>
      </c>
      <c r="FR436">
        <f t="shared" si="404"/>
        <v>10724</v>
      </c>
      <c r="FS436">
        <v>0</v>
      </c>
      <c r="FX436">
        <v>0</v>
      </c>
      <c r="FY436">
        <v>0</v>
      </c>
      <c r="GA436" t="s">
        <v>549</v>
      </c>
      <c r="GG436">
        <v>2</v>
      </c>
      <c r="GH436">
        <v>0</v>
      </c>
      <c r="GI436">
        <v>-2</v>
      </c>
      <c r="GJ436">
        <v>0</v>
      </c>
      <c r="GK436">
        <f>ROUND(R436*(R12)/100,0)</f>
        <v>0</v>
      </c>
      <c r="GL436">
        <f t="shared" si="405"/>
        <v>0</v>
      </c>
      <c r="GM436">
        <f t="shared" si="406"/>
        <v>10724</v>
      </c>
      <c r="GN436">
        <f t="shared" si="407"/>
        <v>0</v>
      </c>
      <c r="GO436">
        <f t="shared" si="408"/>
        <v>0</v>
      </c>
      <c r="GP436">
        <f t="shared" si="409"/>
        <v>0</v>
      </c>
      <c r="GR436">
        <v>0</v>
      </c>
    </row>
    <row r="437" spans="1:200" x14ac:dyDescent="0.2">
      <c r="A437">
        <v>17</v>
      </c>
      <c r="B437">
        <v>1</v>
      </c>
      <c r="E437" t="s">
        <v>372</v>
      </c>
      <c r="F437" t="s">
        <v>523</v>
      </c>
      <c r="G437" t="s">
        <v>533</v>
      </c>
      <c r="H437" t="s">
        <v>3</v>
      </c>
      <c r="I437">
        <v>6</v>
      </c>
      <c r="J437">
        <v>0</v>
      </c>
      <c r="O437">
        <f t="shared" si="374"/>
        <v>4908</v>
      </c>
      <c r="P437">
        <f t="shared" si="375"/>
        <v>4908</v>
      </c>
      <c r="Q437">
        <f t="shared" si="376"/>
        <v>0</v>
      </c>
      <c r="R437">
        <f t="shared" si="377"/>
        <v>0</v>
      </c>
      <c r="S437">
        <f t="shared" si="378"/>
        <v>0</v>
      </c>
      <c r="T437">
        <f t="shared" si="379"/>
        <v>0</v>
      </c>
      <c r="U437">
        <f t="shared" si="380"/>
        <v>0</v>
      </c>
      <c r="V437">
        <f t="shared" si="381"/>
        <v>0</v>
      </c>
      <c r="W437">
        <f t="shared" si="382"/>
        <v>0</v>
      </c>
      <c r="X437">
        <f t="shared" si="383"/>
        <v>0</v>
      </c>
      <c r="Y437">
        <f t="shared" si="384"/>
        <v>0</v>
      </c>
      <c r="AA437">
        <v>23982063</v>
      </c>
      <c r="AB437">
        <f t="shared" si="385"/>
        <v>818</v>
      </c>
      <c r="AC437">
        <f t="shared" si="373"/>
        <v>818</v>
      </c>
      <c r="AD437">
        <f t="shared" si="386"/>
        <v>0</v>
      </c>
      <c r="AE437">
        <f t="shared" si="387"/>
        <v>0</v>
      </c>
      <c r="AF437">
        <f t="shared" si="388"/>
        <v>0</v>
      </c>
      <c r="AG437">
        <f t="shared" si="389"/>
        <v>0</v>
      </c>
      <c r="AH437">
        <f t="shared" si="390"/>
        <v>0</v>
      </c>
      <c r="AI437">
        <f t="shared" si="391"/>
        <v>0</v>
      </c>
      <c r="AJ437">
        <f t="shared" si="392"/>
        <v>0</v>
      </c>
      <c r="AK437">
        <v>778.82</v>
      </c>
      <c r="AL437">
        <v>778.82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1</v>
      </c>
      <c r="AW437">
        <v>1</v>
      </c>
      <c r="AZ437">
        <v>1</v>
      </c>
      <c r="BA437">
        <v>1</v>
      </c>
      <c r="BB437">
        <v>1</v>
      </c>
      <c r="BC437">
        <v>1</v>
      </c>
      <c r="BD437" t="s">
        <v>3</v>
      </c>
      <c r="BE437" t="s">
        <v>3</v>
      </c>
      <c r="BF437" t="s">
        <v>3</v>
      </c>
      <c r="BG437" t="s">
        <v>3</v>
      </c>
      <c r="BH437">
        <v>3</v>
      </c>
      <c r="BI437">
        <v>3</v>
      </c>
      <c r="BJ437" t="s">
        <v>3</v>
      </c>
      <c r="BM437">
        <v>600001</v>
      </c>
      <c r="BN437">
        <v>0</v>
      </c>
      <c r="BO437" t="s">
        <v>3</v>
      </c>
      <c r="BP437">
        <v>0</v>
      </c>
      <c r="BQ437">
        <v>5</v>
      </c>
      <c r="BS437">
        <v>1</v>
      </c>
      <c r="BT437">
        <v>1</v>
      </c>
      <c r="BU437">
        <v>1</v>
      </c>
      <c r="BV437">
        <v>1</v>
      </c>
      <c r="BW437">
        <v>1</v>
      </c>
      <c r="BX437">
        <v>1</v>
      </c>
      <c r="BY437" t="s">
        <v>3</v>
      </c>
      <c r="BZ437">
        <v>0</v>
      </c>
      <c r="CA437">
        <v>0</v>
      </c>
      <c r="CF437">
        <v>0</v>
      </c>
      <c r="CG437">
        <v>0</v>
      </c>
      <c r="CM437">
        <v>0</v>
      </c>
      <c r="CN437" t="s">
        <v>501</v>
      </c>
      <c r="CO437">
        <v>0</v>
      </c>
      <c r="CP437">
        <f t="shared" si="393"/>
        <v>4908</v>
      </c>
      <c r="CQ437">
        <f t="shared" si="394"/>
        <v>818</v>
      </c>
      <c r="CR437">
        <f t="shared" si="395"/>
        <v>0</v>
      </c>
      <c r="CS437">
        <f t="shared" si="396"/>
        <v>0</v>
      </c>
      <c r="CT437">
        <f t="shared" si="397"/>
        <v>0</v>
      </c>
      <c r="CU437">
        <f t="shared" si="398"/>
        <v>0</v>
      </c>
      <c r="CV437">
        <f t="shared" si="399"/>
        <v>0</v>
      </c>
      <c r="CW437">
        <f t="shared" si="400"/>
        <v>0</v>
      </c>
      <c r="CX437">
        <f t="shared" si="401"/>
        <v>0</v>
      </c>
      <c r="CY437">
        <f t="shared" si="402"/>
        <v>0</v>
      </c>
      <c r="CZ437">
        <f t="shared" si="403"/>
        <v>0</v>
      </c>
      <c r="DC437" t="s">
        <v>3</v>
      </c>
      <c r="DD437" t="s">
        <v>141</v>
      </c>
      <c r="DE437" t="s">
        <v>3</v>
      </c>
      <c r="DF437" t="s">
        <v>3</v>
      </c>
      <c r="DG437" t="s">
        <v>3</v>
      </c>
      <c r="DH437" t="s">
        <v>3</v>
      </c>
      <c r="DI437" t="s">
        <v>3</v>
      </c>
      <c r="DJ437" t="s">
        <v>3</v>
      </c>
      <c r="DK437" t="s">
        <v>3</v>
      </c>
      <c r="DL437" t="s">
        <v>3</v>
      </c>
      <c r="DM437" t="s">
        <v>3</v>
      </c>
      <c r="DN437">
        <v>0</v>
      </c>
      <c r="DO437">
        <v>0</v>
      </c>
      <c r="DP437">
        <v>1</v>
      </c>
      <c r="DQ437">
        <v>1</v>
      </c>
      <c r="EE437">
        <v>20573217</v>
      </c>
      <c r="EF437">
        <v>5</v>
      </c>
      <c r="EG437" t="s">
        <v>36</v>
      </c>
      <c r="EH437">
        <v>0</v>
      </c>
      <c r="EI437" t="s">
        <v>3</v>
      </c>
      <c r="EJ437">
        <v>3</v>
      </c>
      <c r="EK437">
        <v>600001</v>
      </c>
      <c r="EL437" t="s">
        <v>37</v>
      </c>
      <c r="EM437" t="s">
        <v>38</v>
      </c>
      <c r="EO437" t="s">
        <v>3</v>
      </c>
      <c r="EQ437">
        <v>256</v>
      </c>
      <c r="ER437">
        <v>0</v>
      </c>
      <c r="ES437">
        <v>778.82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Q437">
        <v>0</v>
      </c>
      <c r="FR437">
        <f t="shared" si="404"/>
        <v>4908</v>
      </c>
      <c r="FS437">
        <v>0</v>
      </c>
      <c r="FX437">
        <v>0</v>
      </c>
      <c r="FY437">
        <v>0</v>
      </c>
      <c r="GA437" t="s">
        <v>535</v>
      </c>
      <c r="GG437">
        <v>2</v>
      </c>
      <c r="GH437">
        <v>0</v>
      </c>
      <c r="GI437">
        <v>-2</v>
      </c>
      <c r="GJ437">
        <v>0</v>
      </c>
      <c r="GK437">
        <f>ROUND(R437*(R12)/100,0)</f>
        <v>0</v>
      </c>
      <c r="GL437">
        <f t="shared" si="405"/>
        <v>0</v>
      </c>
      <c r="GM437">
        <f t="shared" si="406"/>
        <v>4908</v>
      </c>
      <c r="GN437">
        <f t="shared" si="407"/>
        <v>0</v>
      </c>
      <c r="GO437">
        <f t="shared" si="408"/>
        <v>0</v>
      </c>
      <c r="GP437">
        <f t="shared" si="409"/>
        <v>0</v>
      </c>
      <c r="GR437">
        <v>0</v>
      </c>
    </row>
    <row r="438" spans="1:200" x14ac:dyDescent="0.2">
      <c r="A438">
        <v>17</v>
      </c>
      <c r="B438">
        <v>1</v>
      </c>
      <c r="E438" t="s">
        <v>382</v>
      </c>
      <c r="F438" t="s">
        <v>523</v>
      </c>
      <c r="G438" t="s">
        <v>559</v>
      </c>
      <c r="H438" t="s">
        <v>3</v>
      </c>
      <c r="I438">
        <v>4</v>
      </c>
      <c r="J438">
        <v>0</v>
      </c>
      <c r="O438">
        <f t="shared" si="374"/>
        <v>2484</v>
      </c>
      <c r="P438">
        <f t="shared" si="375"/>
        <v>2484</v>
      </c>
      <c r="Q438">
        <f t="shared" si="376"/>
        <v>0</v>
      </c>
      <c r="R438">
        <f t="shared" si="377"/>
        <v>0</v>
      </c>
      <c r="S438">
        <f t="shared" si="378"/>
        <v>0</v>
      </c>
      <c r="T438">
        <f t="shared" si="379"/>
        <v>0</v>
      </c>
      <c r="U438">
        <f t="shared" si="380"/>
        <v>0</v>
      </c>
      <c r="V438">
        <f t="shared" si="381"/>
        <v>0</v>
      </c>
      <c r="W438">
        <f t="shared" si="382"/>
        <v>0</v>
      </c>
      <c r="X438">
        <f t="shared" si="383"/>
        <v>0</v>
      </c>
      <c r="Y438">
        <f t="shared" si="384"/>
        <v>0</v>
      </c>
      <c r="AA438">
        <v>23982063</v>
      </c>
      <c r="AB438">
        <f t="shared" si="385"/>
        <v>621</v>
      </c>
      <c r="AC438">
        <f t="shared" si="373"/>
        <v>621</v>
      </c>
      <c r="AD438">
        <f t="shared" si="386"/>
        <v>0</v>
      </c>
      <c r="AE438">
        <f t="shared" si="387"/>
        <v>0</v>
      </c>
      <c r="AF438">
        <f t="shared" si="388"/>
        <v>0</v>
      </c>
      <c r="AG438">
        <f t="shared" si="389"/>
        <v>0</v>
      </c>
      <c r="AH438">
        <f t="shared" si="390"/>
        <v>0</v>
      </c>
      <c r="AI438">
        <f t="shared" si="391"/>
        <v>0</v>
      </c>
      <c r="AJ438">
        <f t="shared" si="392"/>
        <v>0</v>
      </c>
      <c r="AK438">
        <v>591.36</v>
      </c>
      <c r="AL438">
        <v>591.36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</v>
      </c>
      <c r="AW438">
        <v>1</v>
      </c>
      <c r="AZ438">
        <v>1</v>
      </c>
      <c r="BA438">
        <v>1</v>
      </c>
      <c r="BB438">
        <v>1</v>
      </c>
      <c r="BC438">
        <v>1</v>
      </c>
      <c r="BD438" t="s">
        <v>3</v>
      </c>
      <c r="BE438" t="s">
        <v>3</v>
      </c>
      <c r="BF438" t="s">
        <v>3</v>
      </c>
      <c r="BG438" t="s">
        <v>3</v>
      </c>
      <c r="BH438">
        <v>3</v>
      </c>
      <c r="BI438">
        <v>3</v>
      </c>
      <c r="BJ438" t="s">
        <v>3</v>
      </c>
      <c r="BM438">
        <v>600001</v>
      </c>
      <c r="BN438">
        <v>0</v>
      </c>
      <c r="BO438" t="s">
        <v>3</v>
      </c>
      <c r="BP438">
        <v>0</v>
      </c>
      <c r="BQ438">
        <v>5</v>
      </c>
      <c r="BS438">
        <v>1</v>
      </c>
      <c r="BT438">
        <v>1</v>
      </c>
      <c r="BU438">
        <v>1</v>
      </c>
      <c r="BV438">
        <v>1</v>
      </c>
      <c r="BW438">
        <v>1</v>
      </c>
      <c r="BX438">
        <v>1</v>
      </c>
      <c r="BY438" t="s">
        <v>3</v>
      </c>
      <c r="BZ438">
        <v>0</v>
      </c>
      <c r="CA438">
        <v>0</v>
      </c>
      <c r="CF438">
        <v>0</v>
      </c>
      <c r="CG438">
        <v>0</v>
      </c>
      <c r="CM438">
        <v>0</v>
      </c>
      <c r="CN438" t="s">
        <v>501</v>
      </c>
      <c r="CO438">
        <v>0</v>
      </c>
      <c r="CP438">
        <f t="shared" si="393"/>
        <v>2484</v>
      </c>
      <c r="CQ438">
        <f t="shared" si="394"/>
        <v>621</v>
      </c>
      <c r="CR438">
        <f t="shared" si="395"/>
        <v>0</v>
      </c>
      <c r="CS438">
        <f t="shared" si="396"/>
        <v>0</v>
      </c>
      <c r="CT438">
        <f t="shared" si="397"/>
        <v>0</v>
      </c>
      <c r="CU438">
        <f t="shared" si="398"/>
        <v>0</v>
      </c>
      <c r="CV438">
        <f t="shared" si="399"/>
        <v>0</v>
      </c>
      <c r="CW438">
        <f t="shared" si="400"/>
        <v>0</v>
      </c>
      <c r="CX438">
        <f t="shared" si="401"/>
        <v>0</v>
      </c>
      <c r="CY438">
        <f t="shared" si="402"/>
        <v>0</v>
      </c>
      <c r="CZ438">
        <f t="shared" si="403"/>
        <v>0</v>
      </c>
      <c r="DC438" t="s">
        <v>3</v>
      </c>
      <c r="DD438" t="s">
        <v>141</v>
      </c>
      <c r="DE438" t="s">
        <v>3</v>
      </c>
      <c r="DF438" t="s">
        <v>3</v>
      </c>
      <c r="DG438" t="s">
        <v>3</v>
      </c>
      <c r="DH438" t="s">
        <v>3</v>
      </c>
      <c r="DI438" t="s">
        <v>3</v>
      </c>
      <c r="DJ438" t="s">
        <v>3</v>
      </c>
      <c r="DK438" t="s">
        <v>3</v>
      </c>
      <c r="DL438" t="s">
        <v>3</v>
      </c>
      <c r="DM438" t="s">
        <v>3</v>
      </c>
      <c r="DN438">
        <v>0</v>
      </c>
      <c r="DO438">
        <v>0</v>
      </c>
      <c r="DP438">
        <v>1</v>
      </c>
      <c r="DQ438">
        <v>1</v>
      </c>
      <c r="EE438">
        <v>20573217</v>
      </c>
      <c r="EF438">
        <v>5</v>
      </c>
      <c r="EG438" t="s">
        <v>36</v>
      </c>
      <c r="EH438">
        <v>0</v>
      </c>
      <c r="EI438" t="s">
        <v>3</v>
      </c>
      <c r="EJ438">
        <v>3</v>
      </c>
      <c r="EK438">
        <v>600001</v>
      </c>
      <c r="EL438" t="s">
        <v>37</v>
      </c>
      <c r="EM438" t="s">
        <v>38</v>
      </c>
      <c r="EO438" t="s">
        <v>3</v>
      </c>
      <c r="EQ438">
        <v>256</v>
      </c>
      <c r="ER438">
        <v>0</v>
      </c>
      <c r="ES438">
        <v>591.36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Q438">
        <v>0</v>
      </c>
      <c r="FR438">
        <f t="shared" si="404"/>
        <v>2484</v>
      </c>
      <c r="FS438">
        <v>0</v>
      </c>
      <c r="FX438">
        <v>0</v>
      </c>
      <c r="FY438">
        <v>0</v>
      </c>
      <c r="GA438" t="s">
        <v>560</v>
      </c>
      <c r="GG438">
        <v>2</v>
      </c>
      <c r="GH438">
        <v>0</v>
      </c>
      <c r="GI438">
        <v>-2</v>
      </c>
      <c r="GJ438">
        <v>0</v>
      </c>
      <c r="GK438">
        <f>ROUND(R438*(R12)/100,0)</f>
        <v>0</v>
      </c>
      <c r="GL438">
        <f t="shared" si="405"/>
        <v>0</v>
      </c>
      <c r="GM438">
        <f t="shared" si="406"/>
        <v>2484</v>
      </c>
      <c r="GN438">
        <f t="shared" si="407"/>
        <v>0</v>
      </c>
      <c r="GO438">
        <f t="shared" si="408"/>
        <v>0</v>
      </c>
      <c r="GP438">
        <f t="shared" si="409"/>
        <v>0</v>
      </c>
      <c r="GR438">
        <v>0</v>
      </c>
    </row>
    <row r="439" spans="1:200" x14ac:dyDescent="0.2">
      <c r="A439">
        <v>17</v>
      </c>
      <c r="B439">
        <v>1</v>
      </c>
      <c r="E439" t="s">
        <v>386</v>
      </c>
      <c r="F439" t="s">
        <v>523</v>
      </c>
      <c r="G439" t="s">
        <v>538</v>
      </c>
      <c r="H439" t="s">
        <v>3</v>
      </c>
      <c r="I439">
        <v>2</v>
      </c>
      <c r="J439">
        <v>0</v>
      </c>
      <c r="O439">
        <f t="shared" si="374"/>
        <v>158</v>
      </c>
      <c r="P439">
        <f t="shared" si="375"/>
        <v>158</v>
      </c>
      <c r="Q439">
        <f t="shared" si="376"/>
        <v>0</v>
      </c>
      <c r="R439">
        <f t="shared" si="377"/>
        <v>0</v>
      </c>
      <c r="S439">
        <f t="shared" si="378"/>
        <v>0</v>
      </c>
      <c r="T439">
        <f t="shared" si="379"/>
        <v>0</v>
      </c>
      <c r="U439">
        <f t="shared" si="380"/>
        <v>0</v>
      </c>
      <c r="V439">
        <f t="shared" si="381"/>
        <v>0</v>
      </c>
      <c r="W439">
        <f t="shared" si="382"/>
        <v>0</v>
      </c>
      <c r="X439">
        <f t="shared" si="383"/>
        <v>0</v>
      </c>
      <c r="Y439">
        <f t="shared" si="384"/>
        <v>0</v>
      </c>
      <c r="AA439">
        <v>23982063</v>
      </c>
      <c r="AB439">
        <f t="shared" si="385"/>
        <v>79</v>
      </c>
      <c r="AC439">
        <f t="shared" si="373"/>
        <v>79</v>
      </c>
      <c r="AD439">
        <f t="shared" si="386"/>
        <v>0</v>
      </c>
      <c r="AE439">
        <f t="shared" si="387"/>
        <v>0</v>
      </c>
      <c r="AF439">
        <f t="shared" si="388"/>
        <v>0</v>
      </c>
      <c r="AG439">
        <f t="shared" si="389"/>
        <v>0</v>
      </c>
      <c r="AH439">
        <f t="shared" si="390"/>
        <v>0</v>
      </c>
      <c r="AI439">
        <f t="shared" si="391"/>
        <v>0</v>
      </c>
      <c r="AJ439">
        <f t="shared" si="392"/>
        <v>0</v>
      </c>
      <c r="AK439">
        <v>75.17</v>
      </c>
      <c r="AL439">
        <v>75.17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1</v>
      </c>
      <c r="AW439">
        <v>1</v>
      </c>
      <c r="AZ439">
        <v>1</v>
      </c>
      <c r="BA439">
        <v>1</v>
      </c>
      <c r="BB439">
        <v>1</v>
      </c>
      <c r="BC439">
        <v>1</v>
      </c>
      <c r="BD439" t="s">
        <v>3</v>
      </c>
      <c r="BE439" t="s">
        <v>3</v>
      </c>
      <c r="BF439" t="s">
        <v>3</v>
      </c>
      <c r="BG439" t="s">
        <v>3</v>
      </c>
      <c r="BH439">
        <v>3</v>
      </c>
      <c r="BI439">
        <v>3</v>
      </c>
      <c r="BJ439" t="s">
        <v>3</v>
      </c>
      <c r="BM439">
        <v>600001</v>
      </c>
      <c r="BN439">
        <v>0</v>
      </c>
      <c r="BO439" t="s">
        <v>3</v>
      </c>
      <c r="BP439">
        <v>0</v>
      </c>
      <c r="BQ439">
        <v>5</v>
      </c>
      <c r="BS439">
        <v>1</v>
      </c>
      <c r="BT439">
        <v>1</v>
      </c>
      <c r="BU439">
        <v>1</v>
      </c>
      <c r="BV439">
        <v>1</v>
      </c>
      <c r="BW439">
        <v>1</v>
      </c>
      <c r="BX439">
        <v>1</v>
      </c>
      <c r="BY439" t="s">
        <v>3</v>
      </c>
      <c r="BZ439">
        <v>0</v>
      </c>
      <c r="CA439">
        <v>0</v>
      </c>
      <c r="CF439">
        <v>0</v>
      </c>
      <c r="CG439">
        <v>0</v>
      </c>
      <c r="CM439">
        <v>0</v>
      </c>
      <c r="CN439" t="s">
        <v>539</v>
      </c>
      <c r="CO439">
        <v>0</v>
      </c>
      <c r="CP439">
        <f t="shared" si="393"/>
        <v>158</v>
      </c>
      <c r="CQ439">
        <f t="shared" si="394"/>
        <v>79</v>
      </c>
      <c r="CR439">
        <f t="shared" si="395"/>
        <v>0</v>
      </c>
      <c r="CS439">
        <f t="shared" si="396"/>
        <v>0</v>
      </c>
      <c r="CT439">
        <f t="shared" si="397"/>
        <v>0</v>
      </c>
      <c r="CU439">
        <f t="shared" si="398"/>
        <v>0</v>
      </c>
      <c r="CV439">
        <f t="shared" si="399"/>
        <v>0</v>
      </c>
      <c r="CW439">
        <f t="shared" si="400"/>
        <v>0</v>
      </c>
      <c r="CX439">
        <f t="shared" si="401"/>
        <v>0</v>
      </c>
      <c r="CY439">
        <f t="shared" si="402"/>
        <v>0</v>
      </c>
      <c r="CZ439">
        <f t="shared" si="403"/>
        <v>0</v>
      </c>
      <c r="DC439" t="s">
        <v>3</v>
      </c>
      <c r="DD439" t="s">
        <v>141</v>
      </c>
      <c r="DE439" t="s">
        <v>3</v>
      </c>
      <c r="DF439" t="s">
        <v>3</v>
      </c>
      <c r="DG439" t="s">
        <v>3</v>
      </c>
      <c r="DH439" t="s">
        <v>3</v>
      </c>
      <c r="DI439" t="s">
        <v>3</v>
      </c>
      <c r="DJ439" t="s">
        <v>3</v>
      </c>
      <c r="DK439" t="s">
        <v>3</v>
      </c>
      <c r="DL439" t="s">
        <v>3</v>
      </c>
      <c r="DM439" t="s">
        <v>3</v>
      </c>
      <c r="DN439">
        <v>0</v>
      </c>
      <c r="DO439">
        <v>0</v>
      </c>
      <c r="DP439">
        <v>1</v>
      </c>
      <c r="DQ439">
        <v>1</v>
      </c>
      <c r="EE439">
        <v>20573217</v>
      </c>
      <c r="EF439">
        <v>5</v>
      </c>
      <c r="EG439" t="s">
        <v>36</v>
      </c>
      <c r="EH439">
        <v>0</v>
      </c>
      <c r="EI439" t="s">
        <v>3</v>
      </c>
      <c r="EJ439">
        <v>3</v>
      </c>
      <c r="EK439">
        <v>600001</v>
      </c>
      <c r="EL439" t="s">
        <v>37</v>
      </c>
      <c r="EM439" t="s">
        <v>38</v>
      </c>
      <c r="EO439" t="s">
        <v>3</v>
      </c>
      <c r="EQ439">
        <v>256</v>
      </c>
      <c r="ER439">
        <v>0</v>
      </c>
      <c r="ES439">
        <v>75.17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Q439">
        <v>0</v>
      </c>
      <c r="FR439">
        <f t="shared" si="404"/>
        <v>158</v>
      </c>
      <c r="FS439">
        <v>0</v>
      </c>
      <c r="FX439">
        <v>0</v>
      </c>
      <c r="FY439">
        <v>0</v>
      </c>
      <c r="GA439" t="s">
        <v>540</v>
      </c>
      <c r="GG439">
        <v>2</v>
      </c>
      <c r="GH439">
        <v>0</v>
      </c>
      <c r="GI439">
        <v>-2</v>
      </c>
      <c r="GJ439">
        <v>0</v>
      </c>
      <c r="GK439">
        <f>ROUND(R439*(R12)/100,0)</f>
        <v>0</v>
      </c>
      <c r="GL439">
        <f t="shared" si="405"/>
        <v>0</v>
      </c>
      <c r="GM439">
        <f t="shared" si="406"/>
        <v>158</v>
      </c>
      <c r="GN439">
        <f t="shared" si="407"/>
        <v>0</v>
      </c>
      <c r="GO439">
        <f t="shared" si="408"/>
        <v>0</v>
      </c>
      <c r="GP439">
        <f t="shared" si="409"/>
        <v>0</v>
      </c>
      <c r="GR439">
        <v>0</v>
      </c>
    </row>
    <row r="440" spans="1:200" x14ac:dyDescent="0.2">
      <c r="A440">
        <v>17</v>
      </c>
      <c r="B440">
        <v>1</v>
      </c>
      <c r="E440" t="s">
        <v>389</v>
      </c>
      <c r="F440" t="s">
        <v>523</v>
      </c>
      <c r="G440" t="s">
        <v>561</v>
      </c>
      <c r="H440" t="s">
        <v>3</v>
      </c>
      <c r="I440">
        <v>2</v>
      </c>
      <c r="J440">
        <v>0</v>
      </c>
      <c r="O440">
        <f t="shared" si="374"/>
        <v>470</v>
      </c>
      <c r="P440">
        <f t="shared" si="375"/>
        <v>470</v>
      </c>
      <c r="Q440">
        <f t="shared" si="376"/>
        <v>0</v>
      </c>
      <c r="R440">
        <f t="shared" si="377"/>
        <v>0</v>
      </c>
      <c r="S440">
        <f t="shared" si="378"/>
        <v>0</v>
      </c>
      <c r="T440">
        <f t="shared" si="379"/>
        <v>0</v>
      </c>
      <c r="U440">
        <f t="shared" si="380"/>
        <v>0</v>
      </c>
      <c r="V440">
        <f t="shared" si="381"/>
        <v>0</v>
      </c>
      <c r="W440">
        <f t="shared" si="382"/>
        <v>0</v>
      </c>
      <c r="X440">
        <f t="shared" si="383"/>
        <v>0</v>
      </c>
      <c r="Y440">
        <f t="shared" si="384"/>
        <v>0</v>
      </c>
      <c r="AA440">
        <v>23982063</v>
      </c>
      <c r="AB440">
        <f t="shared" si="385"/>
        <v>235</v>
      </c>
      <c r="AC440">
        <f t="shared" si="373"/>
        <v>235</v>
      </c>
      <c r="AD440">
        <f t="shared" si="386"/>
        <v>0</v>
      </c>
      <c r="AE440">
        <f t="shared" si="387"/>
        <v>0</v>
      </c>
      <c r="AF440">
        <f t="shared" si="388"/>
        <v>0</v>
      </c>
      <c r="AG440">
        <f t="shared" si="389"/>
        <v>0</v>
      </c>
      <c r="AH440">
        <f t="shared" si="390"/>
        <v>0</v>
      </c>
      <c r="AI440">
        <f t="shared" si="391"/>
        <v>0</v>
      </c>
      <c r="AJ440">
        <f t="shared" si="392"/>
        <v>0</v>
      </c>
      <c r="AK440">
        <v>224.15</v>
      </c>
      <c r="AL440">
        <v>224.15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1</v>
      </c>
      <c r="AW440">
        <v>1</v>
      </c>
      <c r="AZ440">
        <v>1</v>
      </c>
      <c r="BA440">
        <v>1</v>
      </c>
      <c r="BB440">
        <v>1</v>
      </c>
      <c r="BC440">
        <v>1</v>
      </c>
      <c r="BD440" t="s">
        <v>3</v>
      </c>
      <c r="BE440" t="s">
        <v>3</v>
      </c>
      <c r="BF440" t="s">
        <v>3</v>
      </c>
      <c r="BG440" t="s">
        <v>3</v>
      </c>
      <c r="BH440">
        <v>3</v>
      </c>
      <c r="BI440">
        <v>3</v>
      </c>
      <c r="BJ440" t="s">
        <v>3</v>
      </c>
      <c r="BM440">
        <v>600001</v>
      </c>
      <c r="BN440">
        <v>0</v>
      </c>
      <c r="BO440" t="s">
        <v>3</v>
      </c>
      <c r="BP440">
        <v>0</v>
      </c>
      <c r="BQ440">
        <v>5</v>
      </c>
      <c r="BS440">
        <v>1</v>
      </c>
      <c r="BT440">
        <v>1</v>
      </c>
      <c r="BU440">
        <v>1</v>
      </c>
      <c r="BV440">
        <v>1</v>
      </c>
      <c r="BW440">
        <v>1</v>
      </c>
      <c r="BX440">
        <v>1</v>
      </c>
      <c r="BY440" t="s">
        <v>3</v>
      </c>
      <c r="BZ440">
        <v>0</v>
      </c>
      <c r="CA440">
        <v>0</v>
      </c>
      <c r="CF440">
        <v>0</v>
      </c>
      <c r="CG440">
        <v>0</v>
      </c>
      <c r="CM440">
        <v>0</v>
      </c>
      <c r="CN440" t="s">
        <v>508</v>
      </c>
      <c r="CO440">
        <v>0</v>
      </c>
      <c r="CP440">
        <f t="shared" si="393"/>
        <v>470</v>
      </c>
      <c r="CQ440">
        <f t="shared" si="394"/>
        <v>235</v>
      </c>
      <c r="CR440">
        <f t="shared" si="395"/>
        <v>0</v>
      </c>
      <c r="CS440">
        <f t="shared" si="396"/>
        <v>0</v>
      </c>
      <c r="CT440">
        <f t="shared" si="397"/>
        <v>0</v>
      </c>
      <c r="CU440">
        <f t="shared" si="398"/>
        <v>0</v>
      </c>
      <c r="CV440">
        <f t="shared" si="399"/>
        <v>0</v>
      </c>
      <c r="CW440">
        <f t="shared" si="400"/>
        <v>0</v>
      </c>
      <c r="CX440">
        <f t="shared" si="401"/>
        <v>0</v>
      </c>
      <c r="CY440">
        <f t="shared" si="402"/>
        <v>0</v>
      </c>
      <c r="CZ440">
        <f t="shared" si="403"/>
        <v>0</v>
      </c>
      <c r="DC440" t="s">
        <v>3</v>
      </c>
      <c r="DD440" t="s">
        <v>141</v>
      </c>
      <c r="DE440" t="s">
        <v>3</v>
      </c>
      <c r="DF440" t="s">
        <v>3</v>
      </c>
      <c r="DG440" t="s">
        <v>3</v>
      </c>
      <c r="DH440" t="s">
        <v>3</v>
      </c>
      <c r="DI440" t="s">
        <v>3</v>
      </c>
      <c r="DJ440" t="s">
        <v>3</v>
      </c>
      <c r="DK440" t="s">
        <v>3</v>
      </c>
      <c r="DL440" t="s">
        <v>3</v>
      </c>
      <c r="DM440" t="s">
        <v>3</v>
      </c>
      <c r="DN440">
        <v>0</v>
      </c>
      <c r="DO440">
        <v>0</v>
      </c>
      <c r="DP440">
        <v>1</v>
      </c>
      <c r="DQ440">
        <v>1</v>
      </c>
      <c r="EE440">
        <v>20573217</v>
      </c>
      <c r="EF440">
        <v>5</v>
      </c>
      <c r="EG440" t="s">
        <v>36</v>
      </c>
      <c r="EH440">
        <v>0</v>
      </c>
      <c r="EI440" t="s">
        <v>3</v>
      </c>
      <c r="EJ440">
        <v>3</v>
      </c>
      <c r="EK440">
        <v>600001</v>
      </c>
      <c r="EL440" t="s">
        <v>37</v>
      </c>
      <c r="EM440" t="s">
        <v>38</v>
      </c>
      <c r="EO440" t="s">
        <v>3</v>
      </c>
      <c r="EQ440">
        <v>256</v>
      </c>
      <c r="ER440">
        <v>0</v>
      </c>
      <c r="ES440">
        <v>224.15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Q440">
        <v>0</v>
      </c>
      <c r="FR440">
        <f t="shared" si="404"/>
        <v>470</v>
      </c>
      <c r="FS440">
        <v>0</v>
      </c>
      <c r="FX440">
        <v>0</v>
      </c>
      <c r="FY440">
        <v>0</v>
      </c>
      <c r="GA440" t="s">
        <v>542</v>
      </c>
      <c r="GG440">
        <v>2</v>
      </c>
      <c r="GH440">
        <v>0</v>
      </c>
      <c r="GI440">
        <v>-2</v>
      </c>
      <c r="GJ440">
        <v>0</v>
      </c>
      <c r="GK440">
        <f>ROUND(R440*(R12)/100,0)</f>
        <v>0</v>
      </c>
      <c r="GL440">
        <f t="shared" si="405"/>
        <v>0</v>
      </c>
      <c r="GM440">
        <f t="shared" si="406"/>
        <v>470</v>
      </c>
      <c r="GN440">
        <f t="shared" si="407"/>
        <v>0</v>
      </c>
      <c r="GO440">
        <f t="shared" si="408"/>
        <v>0</v>
      </c>
      <c r="GP440">
        <f t="shared" si="409"/>
        <v>0</v>
      </c>
      <c r="GR440">
        <v>0</v>
      </c>
    </row>
    <row r="441" spans="1:200" x14ac:dyDescent="0.2">
      <c r="A441">
        <v>17</v>
      </c>
      <c r="B441">
        <v>1</v>
      </c>
      <c r="E441" t="s">
        <v>394</v>
      </c>
      <c r="F441" t="s">
        <v>523</v>
      </c>
      <c r="G441" t="s">
        <v>562</v>
      </c>
      <c r="H441" t="s">
        <v>3</v>
      </c>
      <c r="I441">
        <v>6</v>
      </c>
      <c r="J441">
        <v>0</v>
      </c>
      <c r="O441">
        <f t="shared" si="374"/>
        <v>954</v>
      </c>
      <c r="P441">
        <f t="shared" si="375"/>
        <v>954</v>
      </c>
      <c r="Q441">
        <f t="shared" si="376"/>
        <v>0</v>
      </c>
      <c r="R441">
        <f t="shared" si="377"/>
        <v>0</v>
      </c>
      <c r="S441">
        <f t="shared" si="378"/>
        <v>0</v>
      </c>
      <c r="T441">
        <f t="shared" si="379"/>
        <v>0</v>
      </c>
      <c r="U441">
        <f t="shared" si="380"/>
        <v>0</v>
      </c>
      <c r="V441">
        <f t="shared" si="381"/>
        <v>0</v>
      </c>
      <c r="W441">
        <f t="shared" si="382"/>
        <v>0</v>
      </c>
      <c r="X441">
        <f t="shared" si="383"/>
        <v>0</v>
      </c>
      <c r="Y441">
        <f t="shared" si="384"/>
        <v>0</v>
      </c>
      <c r="AA441">
        <v>23982063</v>
      </c>
      <c r="AB441">
        <f t="shared" si="385"/>
        <v>159</v>
      </c>
      <c r="AC441">
        <f t="shared" si="373"/>
        <v>159</v>
      </c>
      <c r="AD441">
        <f t="shared" si="386"/>
        <v>0</v>
      </c>
      <c r="AE441">
        <f t="shared" si="387"/>
        <v>0</v>
      </c>
      <c r="AF441">
        <f t="shared" si="388"/>
        <v>0</v>
      </c>
      <c r="AG441">
        <f t="shared" si="389"/>
        <v>0</v>
      </c>
      <c r="AH441">
        <f t="shared" si="390"/>
        <v>0</v>
      </c>
      <c r="AI441">
        <f t="shared" si="391"/>
        <v>0</v>
      </c>
      <c r="AJ441">
        <f t="shared" si="392"/>
        <v>0</v>
      </c>
      <c r="AK441">
        <v>151.09</v>
      </c>
      <c r="AL441">
        <v>151.09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1</v>
      </c>
      <c r="AW441">
        <v>1</v>
      </c>
      <c r="AZ441">
        <v>1</v>
      </c>
      <c r="BA441">
        <v>1</v>
      </c>
      <c r="BB441">
        <v>1</v>
      </c>
      <c r="BC441">
        <v>1</v>
      </c>
      <c r="BD441" t="s">
        <v>3</v>
      </c>
      <c r="BE441" t="s">
        <v>3</v>
      </c>
      <c r="BF441" t="s">
        <v>3</v>
      </c>
      <c r="BG441" t="s">
        <v>3</v>
      </c>
      <c r="BH441">
        <v>3</v>
      </c>
      <c r="BI441">
        <v>3</v>
      </c>
      <c r="BJ441" t="s">
        <v>3</v>
      </c>
      <c r="BM441">
        <v>600001</v>
      </c>
      <c r="BN441">
        <v>0</v>
      </c>
      <c r="BO441" t="s">
        <v>3</v>
      </c>
      <c r="BP441">
        <v>0</v>
      </c>
      <c r="BQ441">
        <v>5</v>
      </c>
      <c r="BS441">
        <v>1</v>
      </c>
      <c r="BT441">
        <v>1</v>
      </c>
      <c r="BU441">
        <v>1</v>
      </c>
      <c r="BV441">
        <v>1</v>
      </c>
      <c r="BW441">
        <v>1</v>
      </c>
      <c r="BX441">
        <v>1</v>
      </c>
      <c r="BY441" t="s">
        <v>3</v>
      </c>
      <c r="BZ441">
        <v>0</v>
      </c>
      <c r="CA441">
        <v>0</v>
      </c>
      <c r="CF441">
        <v>0</v>
      </c>
      <c r="CG441">
        <v>0</v>
      </c>
      <c r="CM441">
        <v>0</v>
      </c>
      <c r="CN441" t="s">
        <v>508</v>
      </c>
      <c r="CO441">
        <v>0</v>
      </c>
      <c r="CP441">
        <f t="shared" si="393"/>
        <v>954</v>
      </c>
      <c r="CQ441">
        <f t="shared" si="394"/>
        <v>159</v>
      </c>
      <c r="CR441">
        <f t="shared" si="395"/>
        <v>0</v>
      </c>
      <c r="CS441">
        <f t="shared" si="396"/>
        <v>0</v>
      </c>
      <c r="CT441">
        <f t="shared" si="397"/>
        <v>0</v>
      </c>
      <c r="CU441">
        <f t="shared" si="398"/>
        <v>0</v>
      </c>
      <c r="CV441">
        <f t="shared" si="399"/>
        <v>0</v>
      </c>
      <c r="CW441">
        <f t="shared" si="400"/>
        <v>0</v>
      </c>
      <c r="CX441">
        <f t="shared" si="401"/>
        <v>0</v>
      </c>
      <c r="CY441">
        <f t="shared" si="402"/>
        <v>0</v>
      </c>
      <c r="CZ441">
        <f t="shared" si="403"/>
        <v>0</v>
      </c>
      <c r="DC441" t="s">
        <v>3</v>
      </c>
      <c r="DD441" t="s">
        <v>141</v>
      </c>
      <c r="DE441" t="s">
        <v>3</v>
      </c>
      <c r="DF441" t="s">
        <v>3</v>
      </c>
      <c r="DG441" t="s">
        <v>3</v>
      </c>
      <c r="DH441" t="s">
        <v>3</v>
      </c>
      <c r="DI441" t="s">
        <v>3</v>
      </c>
      <c r="DJ441" t="s">
        <v>3</v>
      </c>
      <c r="DK441" t="s">
        <v>3</v>
      </c>
      <c r="DL441" t="s">
        <v>3</v>
      </c>
      <c r="DM441" t="s">
        <v>3</v>
      </c>
      <c r="DN441">
        <v>0</v>
      </c>
      <c r="DO441">
        <v>0</v>
      </c>
      <c r="DP441">
        <v>1</v>
      </c>
      <c r="DQ441">
        <v>1</v>
      </c>
      <c r="EE441">
        <v>20573217</v>
      </c>
      <c r="EF441">
        <v>5</v>
      </c>
      <c r="EG441" t="s">
        <v>36</v>
      </c>
      <c r="EH441">
        <v>0</v>
      </c>
      <c r="EI441" t="s">
        <v>3</v>
      </c>
      <c r="EJ441">
        <v>3</v>
      </c>
      <c r="EK441">
        <v>600001</v>
      </c>
      <c r="EL441" t="s">
        <v>37</v>
      </c>
      <c r="EM441" t="s">
        <v>38</v>
      </c>
      <c r="EO441" t="s">
        <v>3</v>
      </c>
      <c r="EQ441">
        <v>256</v>
      </c>
      <c r="ER441">
        <v>0</v>
      </c>
      <c r="ES441">
        <v>151.09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Q441">
        <v>0</v>
      </c>
      <c r="FR441">
        <f t="shared" si="404"/>
        <v>954</v>
      </c>
      <c r="FS441">
        <v>0</v>
      </c>
      <c r="FX441">
        <v>0</v>
      </c>
      <c r="FY441">
        <v>0</v>
      </c>
      <c r="GA441" t="s">
        <v>544</v>
      </c>
      <c r="GG441">
        <v>2</v>
      </c>
      <c r="GH441">
        <v>0</v>
      </c>
      <c r="GI441">
        <v>-2</v>
      </c>
      <c r="GJ441">
        <v>0</v>
      </c>
      <c r="GK441">
        <f>ROUND(R441*(R12)/100,0)</f>
        <v>0</v>
      </c>
      <c r="GL441">
        <f t="shared" si="405"/>
        <v>0</v>
      </c>
      <c r="GM441">
        <f t="shared" si="406"/>
        <v>954</v>
      </c>
      <c r="GN441">
        <f t="shared" si="407"/>
        <v>0</v>
      </c>
      <c r="GO441">
        <f t="shared" si="408"/>
        <v>0</v>
      </c>
      <c r="GP441">
        <f t="shared" si="409"/>
        <v>0</v>
      </c>
      <c r="GR441">
        <v>0</v>
      </c>
    </row>
    <row r="442" spans="1:200" x14ac:dyDescent="0.2">
      <c r="A442">
        <v>17</v>
      </c>
      <c r="B442">
        <v>1</v>
      </c>
      <c r="E442" t="s">
        <v>399</v>
      </c>
      <c r="F442" t="s">
        <v>523</v>
      </c>
      <c r="G442" t="s">
        <v>563</v>
      </c>
      <c r="H442" t="s">
        <v>3</v>
      </c>
      <c r="I442">
        <v>4</v>
      </c>
      <c r="J442">
        <v>0</v>
      </c>
      <c r="O442">
        <f t="shared" si="374"/>
        <v>1488</v>
      </c>
      <c r="P442">
        <f t="shared" si="375"/>
        <v>1488</v>
      </c>
      <c r="Q442">
        <f t="shared" si="376"/>
        <v>0</v>
      </c>
      <c r="R442">
        <f t="shared" si="377"/>
        <v>0</v>
      </c>
      <c r="S442">
        <f t="shared" si="378"/>
        <v>0</v>
      </c>
      <c r="T442">
        <f t="shared" si="379"/>
        <v>0</v>
      </c>
      <c r="U442">
        <f t="shared" si="380"/>
        <v>0</v>
      </c>
      <c r="V442">
        <f t="shared" si="381"/>
        <v>0</v>
      </c>
      <c r="W442">
        <f t="shared" si="382"/>
        <v>0</v>
      </c>
      <c r="X442">
        <f t="shared" si="383"/>
        <v>0</v>
      </c>
      <c r="Y442">
        <f t="shared" si="384"/>
        <v>0</v>
      </c>
      <c r="AA442">
        <v>23982063</v>
      </c>
      <c r="AB442">
        <f t="shared" si="385"/>
        <v>372</v>
      </c>
      <c r="AC442">
        <f t="shared" si="373"/>
        <v>372</v>
      </c>
      <c r="AD442">
        <f t="shared" si="386"/>
        <v>0</v>
      </c>
      <c r="AE442">
        <f t="shared" si="387"/>
        <v>0</v>
      </c>
      <c r="AF442">
        <f t="shared" si="388"/>
        <v>0</v>
      </c>
      <c r="AG442">
        <f t="shared" si="389"/>
        <v>0</v>
      </c>
      <c r="AH442">
        <f t="shared" si="390"/>
        <v>0</v>
      </c>
      <c r="AI442">
        <f t="shared" si="391"/>
        <v>0</v>
      </c>
      <c r="AJ442">
        <f t="shared" si="392"/>
        <v>0</v>
      </c>
      <c r="AK442">
        <v>354.44</v>
      </c>
      <c r="AL442">
        <v>354.44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1</v>
      </c>
      <c r="AW442">
        <v>1</v>
      </c>
      <c r="AZ442">
        <v>1</v>
      </c>
      <c r="BA442">
        <v>1</v>
      </c>
      <c r="BB442">
        <v>1</v>
      </c>
      <c r="BC442">
        <v>1</v>
      </c>
      <c r="BD442" t="s">
        <v>3</v>
      </c>
      <c r="BE442" t="s">
        <v>3</v>
      </c>
      <c r="BF442" t="s">
        <v>3</v>
      </c>
      <c r="BG442" t="s">
        <v>3</v>
      </c>
      <c r="BH442">
        <v>3</v>
      </c>
      <c r="BI442">
        <v>3</v>
      </c>
      <c r="BJ442" t="s">
        <v>3</v>
      </c>
      <c r="BM442">
        <v>600001</v>
      </c>
      <c r="BN442">
        <v>0</v>
      </c>
      <c r="BO442" t="s">
        <v>3</v>
      </c>
      <c r="BP442">
        <v>0</v>
      </c>
      <c r="BQ442">
        <v>5</v>
      </c>
      <c r="BS442">
        <v>1</v>
      </c>
      <c r="BT442">
        <v>1</v>
      </c>
      <c r="BU442">
        <v>1</v>
      </c>
      <c r="BV442">
        <v>1</v>
      </c>
      <c r="BW442">
        <v>1</v>
      </c>
      <c r="BX442">
        <v>1</v>
      </c>
      <c r="BY442" t="s">
        <v>3</v>
      </c>
      <c r="BZ442">
        <v>0</v>
      </c>
      <c r="CA442">
        <v>0</v>
      </c>
      <c r="CF442">
        <v>0</v>
      </c>
      <c r="CG442">
        <v>0</v>
      </c>
      <c r="CM442">
        <v>0</v>
      </c>
      <c r="CN442" t="s">
        <v>140</v>
      </c>
      <c r="CO442">
        <v>0</v>
      </c>
      <c r="CP442">
        <f t="shared" si="393"/>
        <v>1488</v>
      </c>
      <c r="CQ442">
        <f t="shared" si="394"/>
        <v>372</v>
      </c>
      <c r="CR442">
        <f t="shared" si="395"/>
        <v>0</v>
      </c>
      <c r="CS442">
        <f t="shared" si="396"/>
        <v>0</v>
      </c>
      <c r="CT442">
        <f t="shared" si="397"/>
        <v>0</v>
      </c>
      <c r="CU442">
        <f t="shared" si="398"/>
        <v>0</v>
      </c>
      <c r="CV442">
        <f t="shared" si="399"/>
        <v>0</v>
      </c>
      <c r="CW442">
        <f t="shared" si="400"/>
        <v>0</v>
      </c>
      <c r="CX442">
        <f t="shared" si="401"/>
        <v>0</v>
      </c>
      <c r="CY442">
        <f t="shared" si="402"/>
        <v>0</v>
      </c>
      <c r="CZ442">
        <f t="shared" si="403"/>
        <v>0</v>
      </c>
      <c r="DC442" t="s">
        <v>3</v>
      </c>
      <c r="DD442" t="s">
        <v>141</v>
      </c>
      <c r="DE442" t="s">
        <v>3</v>
      </c>
      <c r="DF442" t="s">
        <v>3</v>
      </c>
      <c r="DG442" t="s">
        <v>3</v>
      </c>
      <c r="DH442" t="s">
        <v>3</v>
      </c>
      <c r="DI442" t="s">
        <v>3</v>
      </c>
      <c r="DJ442" t="s">
        <v>3</v>
      </c>
      <c r="DK442" t="s">
        <v>3</v>
      </c>
      <c r="DL442" t="s">
        <v>3</v>
      </c>
      <c r="DM442" t="s">
        <v>3</v>
      </c>
      <c r="DN442">
        <v>0</v>
      </c>
      <c r="DO442">
        <v>0</v>
      </c>
      <c r="DP442">
        <v>1</v>
      </c>
      <c r="DQ442">
        <v>1</v>
      </c>
      <c r="EE442">
        <v>20573217</v>
      </c>
      <c r="EF442">
        <v>5</v>
      </c>
      <c r="EG442" t="s">
        <v>36</v>
      </c>
      <c r="EH442">
        <v>0</v>
      </c>
      <c r="EI442" t="s">
        <v>3</v>
      </c>
      <c r="EJ442">
        <v>3</v>
      </c>
      <c r="EK442">
        <v>600001</v>
      </c>
      <c r="EL442" t="s">
        <v>37</v>
      </c>
      <c r="EM442" t="s">
        <v>38</v>
      </c>
      <c r="EO442" t="s">
        <v>3</v>
      </c>
      <c r="EQ442">
        <v>256</v>
      </c>
      <c r="ER442">
        <v>0</v>
      </c>
      <c r="ES442">
        <v>354.44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Q442">
        <v>0</v>
      </c>
      <c r="FR442">
        <f t="shared" si="404"/>
        <v>1488</v>
      </c>
      <c r="FS442">
        <v>0</v>
      </c>
      <c r="FX442">
        <v>0</v>
      </c>
      <c r="FY442">
        <v>0</v>
      </c>
      <c r="GA442" t="s">
        <v>564</v>
      </c>
      <c r="GG442">
        <v>2</v>
      </c>
      <c r="GH442">
        <v>0</v>
      </c>
      <c r="GI442">
        <v>-2</v>
      </c>
      <c r="GJ442">
        <v>0</v>
      </c>
      <c r="GK442">
        <f>ROUND(R442*(R12)/100,0)</f>
        <v>0</v>
      </c>
      <c r="GL442">
        <f t="shared" si="405"/>
        <v>0</v>
      </c>
      <c r="GM442">
        <f t="shared" si="406"/>
        <v>1488</v>
      </c>
      <c r="GN442">
        <f t="shared" si="407"/>
        <v>0</v>
      </c>
      <c r="GO442">
        <f t="shared" si="408"/>
        <v>0</v>
      </c>
      <c r="GP442">
        <f t="shared" si="409"/>
        <v>0</v>
      </c>
      <c r="GR442">
        <v>0</v>
      </c>
    </row>
    <row r="443" spans="1:200" x14ac:dyDescent="0.2">
      <c r="A443">
        <v>17</v>
      </c>
      <c r="B443">
        <v>1</v>
      </c>
      <c r="E443" t="s">
        <v>404</v>
      </c>
      <c r="F443" t="s">
        <v>523</v>
      </c>
      <c r="G443" t="s">
        <v>565</v>
      </c>
      <c r="H443" t="s">
        <v>3</v>
      </c>
      <c r="I443">
        <v>2</v>
      </c>
      <c r="J443">
        <v>0</v>
      </c>
      <c r="O443">
        <f t="shared" si="374"/>
        <v>848</v>
      </c>
      <c r="P443">
        <f t="shared" si="375"/>
        <v>848</v>
      </c>
      <c r="Q443">
        <f t="shared" si="376"/>
        <v>0</v>
      </c>
      <c r="R443">
        <f t="shared" si="377"/>
        <v>0</v>
      </c>
      <c r="S443">
        <f t="shared" si="378"/>
        <v>0</v>
      </c>
      <c r="T443">
        <f t="shared" si="379"/>
        <v>0</v>
      </c>
      <c r="U443">
        <f t="shared" si="380"/>
        <v>0</v>
      </c>
      <c r="V443">
        <f t="shared" si="381"/>
        <v>0</v>
      </c>
      <c r="W443">
        <f t="shared" si="382"/>
        <v>0</v>
      </c>
      <c r="X443">
        <f t="shared" si="383"/>
        <v>0</v>
      </c>
      <c r="Y443">
        <f t="shared" si="384"/>
        <v>0</v>
      </c>
      <c r="AA443">
        <v>23982063</v>
      </c>
      <c r="AB443">
        <f t="shared" si="385"/>
        <v>424</v>
      </c>
      <c r="AC443">
        <f t="shared" si="373"/>
        <v>424</v>
      </c>
      <c r="AD443">
        <f t="shared" si="386"/>
        <v>0</v>
      </c>
      <c r="AE443">
        <f t="shared" si="387"/>
        <v>0</v>
      </c>
      <c r="AF443">
        <f t="shared" si="388"/>
        <v>0</v>
      </c>
      <c r="AG443">
        <f t="shared" si="389"/>
        <v>0</v>
      </c>
      <c r="AH443">
        <f t="shared" si="390"/>
        <v>0</v>
      </c>
      <c r="AI443">
        <f t="shared" si="391"/>
        <v>0</v>
      </c>
      <c r="AJ443">
        <f t="shared" si="392"/>
        <v>0</v>
      </c>
      <c r="AK443">
        <v>403.31</v>
      </c>
      <c r="AL443">
        <v>403.31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1</v>
      </c>
      <c r="AW443">
        <v>1</v>
      </c>
      <c r="AZ443">
        <v>1</v>
      </c>
      <c r="BA443">
        <v>1</v>
      </c>
      <c r="BB443">
        <v>1</v>
      </c>
      <c r="BC443">
        <v>1</v>
      </c>
      <c r="BD443" t="s">
        <v>3</v>
      </c>
      <c r="BE443" t="s">
        <v>3</v>
      </c>
      <c r="BF443" t="s">
        <v>3</v>
      </c>
      <c r="BG443" t="s">
        <v>3</v>
      </c>
      <c r="BH443">
        <v>3</v>
      </c>
      <c r="BI443">
        <v>3</v>
      </c>
      <c r="BJ443" t="s">
        <v>3</v>
      </c>
      <c r="BM443">
        <v>600001</v>
      </c>
      <c r="BN443">
        <v>0</v>
      </c>
      <c r="BO443" t="s">
        <v>3</v>
      </c>
      <c r="BP443">
        <v>0</v>
      </c>
      <c r="BQ443">
        <v>5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1</v>
      </c>
      <c r="BY443" t="s">
        <v>3</v>
      </c>
      <c r="BZ443">
        <v>0</v>
      </c>
      <c r="CA443">
        <v>0</v>
      </c>
      <c r="CF443">
        <v>0</v>
      </c>
      <c r="CG443">
        <v>0</v>
      </c>
      <c r="CM443">
        <v>0</v>
      </c>
      <c r="CN443" t="s">
        <v>140</v>
      </c>
      <c r="CO443">
        <v>0</v>
      </c>
      <c r="CP443">
        <f t="shared" si="393"/>
        <v>848</v>
      </c>
      <c r="CQ443">
        <f t="shared" si="394"/>
        <v>424</v>
      </c>
      <c r="CR443">
        <f t="shared" si="395"/>
        <v>0</v>
      </c>
      <c r="CS443">
        <f t="shared" si="396"/>
        <v>0</v>
      </c>
      <c r="CT443">
        <f t="shared" si="397"/>
        <v>0</v>
      </c>
      <c r="CU443">
        <f t="shared" si="398"/>
        <v>0</v>
      </c>
      <c r="CV443">
        <f t="shared" si="399"/>
        <v>0</v>
      </c>
      <c r="CW443">
        <f t="shared" si="400"/>
        <v>0</v>
      </c>
      <c r="CX443">
        <f t="shared" si="401"/>
        <v>0</v>
      </c>
      <c r="CY443">
        <f t="shared" si="402"/>
        <v>0</v>
      </c>
      <c r="CZ443">
        <f t="shared" si="403"/>
        <v>0</v>
      </c>
      <c r="DC443" t="s">
        <v>3</v>
      </c>
      <c r="DD443" t="s">
        <v>141</v>
      </c>
      <c r="DE443" t="s">
        <v>3</v>
      </c>
      <c r="DF443" t="s">
        <v>3</v>
      </c>
      <c r="DG443" t="s">
        <v>3</v>
      </c>
      <c r="DH443" t="s">
        <v>3</v>
      </c>
      <c r="DI443" t="s">
        <v>3</v>
      </c>
      <c r="DJ443" t="s">
        <v>3</v>
      </c>
      <c r="DK443" t="s">
        <v>3</v>
      </c>
      <c r="DL443" t="s">
        <v>3</v>
      </c>
      <c r="DM443" t="s">
        <v>3</v>
      </c>
      <c r="DN443">
        <v>0</v>
      </c>
      <c r="DO443">
        <v>0</v>
      </c>
      <c r="DP443">
        <v>1</v>
      </c>
      <c r="DQ443">
        <v>1</v>
      </c>
      <c r="EE443">
        <v>20573217</v>
      </c>
      <c r="EF443">
        <v>5</v>
      </c>
      <c r="EG443" t="s">
        <v>36</v>
      </c>
      <c r="EH443">
        <v>0</v>
      </c>
      <c r="EI443" t="s">
        <v>3</v>
      </c>
      <c r="EJ443">
        <v>3</v>
      </c>
      <c r="EK443">
        <v>600001</v>
      </c>
      <c r="EL443" t="s">
        <v>37</v>
      </c>
      <c r="EM443" t="s">
        <v>38</v>
      </c>
      <c r="EO443" t="s">
        <v>3</v>
      </c>
      <c r="EQ443">
        <v>256</v>
      </c>
      <c r="ER443">
        <v>0</v>
      </c>
      <c r="ES443">
        <v>403.31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Q443">
        <v>0</v>
      </c>
      <c r="FR443">
        <f t="shared" si="404"/>
        <v>848</v>
      </c>
      <c r="FS443">
        <v>0</v>
      </c>
      <c r="FX443">
        <v>0</v>
      </c>
      <c r="FY443">
        <v>0</v>
      </c>
      <c r="GA443" t="s">
        <v>566</v>
      </c>
      <c r="GG443">
        <v>2</v>
      </c>
      <c r="GH443">
        <v>0</v>
      </c>
      <c r="GI443">
        <v>-2</v>
      </c>
      <c r="GJ443">
        <v>0</v>
      </c>
      <c r="GK443">
        <f>ROUND(R443*(R12)/100,0)</f>
        <v>0</v>
      </c>
      <c r="GL443">
        <f t="shared" si="405"/>
        <v>0</v>
      </c>
      <c r="GM443">
        <f t="shared" si="406"/>
        <v>848</v>
      </c>
      <c r="GN443">
        <f t="shared" si="407"/>
        <v>0</v>
      </c>
      <c r="GO443">
        <f t="shared" si="408"/>
        <v>0</v>
      </c>
      <c r="GP443">
        <f t="shared" si="409"/>
        <v>0</v>
      </c>
      <c r="GR443">
        <v>0</v>
      </c>
    </row>
    <row r="445" spans="1:200" x14ac:dyDescent="0.2">
      <c r="A445" s="2">
        <v>51</v>
      </c>
      <c r="B445" s="2">
        <f>B386</f>
        <v>1</v>
      </c>
      <c r="C445" s="2">
        <f>A386</f>
        <v>5</v>
      </c>
      <c r="D445" s="2">
        <f>ROW(A386)</f>
        <v>386</v>
      </c>
      <c r="E445" s="2"/>
      <c r="F445" s="2" t="str">
        <f>IF(F386&lt;&gt;"",F386,"")</f>
        <v>Новый подраздел</v>
      </c>
      <c r="G445" s="2" t="str">
        <f>IF(G386&lt;&gt;"",G386,"")</f>
        <v>Компьютерное и коммутационное оборудование</v>
      </c>
      <c r="H445" s="2"/>
      <c r="I445" s="2"/>
      <c r="J445" s="2"/>
      <c r="K445" s="2"/>
      <c r="L445" s="2"/>
      <c r="M445" s="2"/>
      <c r="N445" s="2"/>
      <c r="O445" s="2">
        <f t="shared" ref="O445:T445" si="410">ROUND(AB445,0)</f>
        <v>3678432</v>
      </c>
      <c r="P445" s="2">
        <f t="shared" si="410"/>
        <v>3678432</v>
      </c>
      <c r="Q445" s="2">
        <f t="shared" si="410"/>
        <v>0</v>
      </c>
      <c r="R445" s="2">
        <f t="shared" si="410"/>
        <v>0</v>
      </c>
      <c r="S445" s="2">
        <f t="shared" si="410"/>
        <v>0</v>
      </c>
      <c r="T445" s="2">
        <f t="shared" si="410"/>
        <v>0</v>
      </c>
      <c r="U445" s="2">
        <f>AH445</f>
        <v>0</v>
      </c>
      <c r="V445" s="2">
        <f>AI445</f>
        <v>0</v>
      </c>
      <c r="W445" s="2">
        <f>ROUND(AJ445,0)</f>
        <v>0</v>
      </c>
      <c r="X445" s="2">
        <f>ROUND(AK445,0)</f>
        <v>0</v>
      </c>
      <c r="Y445" s="2">
        <f>ROUND(AL445,0)</f>
        <v>0</v>
      </c>
      <c r="Z445" s="2"/>
      <c r="AA445" s="2"/>
      <c r="AB445" s="2">
        <f>ROUND(SUMIF(AA390:AA443,"=23982063",O390:O443),0)</f>
        <v>3678432</v>
      </c>
      <c r="AC445" s="2">
        <f>ROUND(SUMIF(AA390:AA443,"=23982063",P390:P443),0)</f>
        <v>3678432</v>
      </c>
      <c r="AD445" s="2">
        <f>ROUND(SUMIF(AA390:AA443,"=23982063",Q390:Q443),0)</f>
        <v>0</v>
      </c>
      <c r="AE445" s="2">
        <f>ROUND(SUMIF(AA390:AA443,"=23982063",R390:R443),0)</f>
        <v>0</v>
      </c>
      <c r="AF445" s="2">
        <f>ROUND(SUMIF(AA390:AA443,"=23982063",S390:S443),0)</f>
        <v>0</v>
      </c>
      <c r="AG445" s="2">
        <f>ROUND(SUMIF(AA390:AA443,"=23982063",T390:T443),0)</f>
        <v>0</v>
      </c>
      <c r="AH445" s="2">
        <f>SUMIF(AA390:AA443,"=23982063",U390:U443)</f>
        <v>0</v>
      </c>
      <c r="AI445" s="2">
        <f>SUMIF(AA390:AA443,"=23982063",V390:V443)</f>
        <v>0</v>
      </c>
      <c r="AJ445" s="2">
        <f>ROUND(SUMIF(AA390:AA443,"=23982063",W390:W443),0)</f>
        <v>0</v>
      </c>
      <c r="AK445" s="2">
        <f>ROUND(SUMIF(AA390:AA443,"=23982063",X390:X443),0)</f>
        <v>0</v>
      </c>
      <c r="AL445" s="2">
        <f>ROUND(SUMIF(AA390:AA443,"=23982063",Y390:Y443),0)</f>
        <v>0</v>
      </c>
      <c r="AM445" s="2"/>
      <c r="AN445" s="2"/>
      <c r="AO445" s="2">
        <f t="shared" ref="AO445:AU445" si="411">ROUND(BB445,0)</f>
        <v>0</v>
      </c>
      <c r="AP445" s="2">
        <f t="shared" si="411"/>
        <v>3678432</v>
      </c>
      <c r="AQ445" s="2">
        <f t="shared" si="411"/>
        <v>0</v>
      </c>
      <c r="AR445" s="2">
        <f t="shared" si="411"/>
        <v>3678432</v>
      </c>
      <c r="AS445" s="2">
        <f t="shared" si="411"/>
        <v>0</v>
      </c>
      <c r="AT445" s="2">
        <f t="shared" si="411"/>
        <v>0</v>
      </c>
      <c r="AU445" s="2">
        <f t="shared" si="411"/>
        <v>0</v>
      </c>
      <c r="AV445" s="2"/>
      <c r="AW445" s="2"/>
      <c r="AX445" s="2"/>
      <c r="AY445" s="2"/>
      <c r="AZ445" s="2"/>
      <c r="BA445" s="2"/>
      <c r="BB445" s="2">
        <f>ROUND(SUMIF(AA390:AA443,"=23982063",FQ390:FQ443),0)</f>
        <v>0</v>
      </c>
      <c r="BC445" s="2">
        <f>ROUND(SUMIF(AA390:AA443,"=23982063",FR390:FR443),0)</f>
        <v>3678432</v>
      </c>
      <c r="BD445" s="2">
        <f>ROUND(SUMIF(AA390:AA443,"=23982063",GL390:GL443),0)</f>
        <v>0</v>
      </c>
      <c r="BE445" s="2">
        <f>ROUND(SUMIF(AA390:AA443,"=23982063",GM390:GM443),0)</f>
        <v>3678432</v>
      </c>
      <c r="BF445" s="2">
        <f>ROUND(SUMIF(AA390:AA443,"=23982063",GN390:GN443),0)</f>
        <v>0</v>
      </c>
      <c r="BG445" s="2">
        <f>ROUND(SUMIF(AA390:AA443,"=23982063",GO390:GO443),0)</f>
        <v>0</v>
      </c>
      <c r="BH445" s="2">
        <f>ROUND(SUMIF(AA390:AA443,"=23982063",GP390:GP443),0)</f>
        <v>0</v>
      </c>
      <c r="BI445" s="2"/>
      <c r="BJ445" s="2"/>
      <c r="BK445" s="2"/>
      <c r="BL445" s="2"/>
      <c r="BM445" s="2"/>
      <c r="BN445" s="2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>
        <v>0</v>
      </c>
    </row>
    <row r="447" spans="1:200" x14ac:dyDescent="0.2">
      <c r="A447" s="4">
        <v>50</v>
      </c>
      <c r="B447" s="4">
        <v>0</v>
      </c>
      <c r="C447" s="4">
        <v>0</v>
      </c>
      <c r="D447" s="4">
        <v>1</v>
      </c>
      <c r="E447" s="4">
        <v>201</v>
      </c>
      <c r="F447" s="4">
        <f>ROUND(Source!O445,O447)</f>
        <v>3678432</v>
      </c>
      <c r="G447" s="4" t="s">
        <v>72</v>
      </c>
      <c r="H447" s="4" t="s">
        <v>73</v>
      </c>
      <c r="I447" s="4"/>
      <c r="J447" s="4"/>
      <c r="K447" s="4">
        <v>201</v>
      </c>
      <c r="L447" s="4">
        <v>1</v>
      </c>
      <c r="M447" s="4">
        <v>3</v>
      </c>
      <c r="N447" s="4" t="s">
        <v>3</v>
      </c>
      <c r="O447" s="4">
        <v>0</v>
      </c>
      <c r="P447" s="4"/>
    </row>
    <row r="448" spans="1:200" x14ac:dyDescent="0.2">
      <c r="A448" s="4">
        <v>50</v>
      </c>
      <c r="B448" s="4">
        <v>0</v>
      </c>
      <c r="C448" s="4">
        <v>0</v>
      </c>
      <c r="D448" s="4">
        <v>1</v>
      </c>
      <c r="E448" s="4">
        <v>202</v>
      </c>
      <c r="F448" s="4">
        <f>ROUND(Source!P445,O448)</f>
        <v>3678432</v>
      </c>
      <c r="G448" s="4" t="s">
        <v>74</v>
      </c>
      <c r="H448" s="4" t="s">
        <v>75</v>
      </c>
      <c r="I448" s="4"/>
      <c r="J448" s="4"/>
      <c r="K448" s="4">
        <v>202</v>
      </c>
      <c r="L448" s="4">
        <v>2</v>
      </c>
      <c r="M448" s="4">
        <v>3</v>
      </c>
      <c r="N448" s="4" t="s">
        <v>3</v>
      </c>
      <c r="O448" s="4">
        <v>0</v>
      </c>
      <c r="P448" s="4"/>
    </row>
    <row r="449" spans="1:16" x14ac:dyDescent="0.2">
      <c r="A449" s="4">
        <v>50</v>
      </c>
      <c r="B449" s="4">
        <v>0</v>
      </c>
      <c r="C449" s="4">
        <v>0</v>
      </c>
      <c r="D449" s="4">
        <v>1</v>
      </c>
      <c r="E449" s="4">
        <v>222</v>
      </c>
      <c r="F449" s="4">
        <f>ROUND(Source!AO445,O449)</f>
        <v>0</v>
      </c>
      <c r="G449" s="4" t="s">
        <v>76</v>
      </c>
      <c r="H449" s="4" t="s">
        <v>77</v>
      </c>
      <c r="I449" s="4"/>
      <c r="J449" s="4"/>
      <c r="K449" s="4">
        <v>222</v>
      </c>
      <c r="L449" s="4">
        <v>3</v>
      </c>
      <c r="M449" s="4">
        <v>3</v>
      </c>
      <c r="N449" s="4" t="s">
        <v>3</v>
      </c>
      <c r="O449" s="4">
        <v>0</v>
      </c>
      <c r="P449" s="4"/>
    </row>
    <row r="450" spans="1:16" x14ac:dyDescent="0.2">
      <c r="A450" s="4">
        <v>50</v>
      </c>
      <c r="B450" s="4">
        <v>0</v>
      </c>
      <c r="C450" s="4">
        <v>0</v>
      </c>
      <c r="D450" s="4">
        <v>1</v>
      </c>
      <c r="E450" s="4">
        <v>216</v>
      </c>
      <c r="F450" s="4">
        <f>ROUND(Source!AP445,O450)</f>
        <v>3678432</v>
      </c>
      <c r="G450" s="4" t="s">
        <v>78</v>
      </c>
      <c r="H450" s="4" t="s">
        <v>79</v>
      </c>
      <c r="I450" s="4"/>
      <c r="J450" s="4"/>
      <c r="K450" s="4">
        <v>216</v>
      </c>
      <c r="L450" s="4">
        <v>4</v>
      </c>
      <c r="M450" s="4">
        <v>3</v>
      </c>
      <c r="N450" s="4" t="s">
        <v>3</v>
      </c>
      <c r="O450" s="4">
        <v>0</v>
      </c>
      <c r="P450" s="4"/>
    </row>
    <row r="451" spans="1:16" x14ac:dyDescent="0.2">
      <c r="A451" s="4">
        <v>50</v>
      </c>
      <c r="B451" s="4">
        <v>0</v>
      </c>
      <c r="C451" s="4">
        <v>0</v>
      </c>
      <c r="D451" s="4">
        <v>1</v>
      </c>
      <c r="E451" s="4">
        <v>223</v>
      </c>
      <c r="F451" s="4">
        <f>ROUND(Source!AQ445,O451)</f>
        <v>0</v>
      </c>
      <c r="G451" s="4" t="s">
        <v>80</v>
      </c>
      <c r="H451" s="4" t="s">
        <v>81</v>
      </c>
      <c r="I451" s="4"/>
      <c r="J451" s="4"/>
      <c r="K451" s="4">
        <v>223</v>
      </c>
      <c r="L451" s="4">
        <v>5</v>
      </c>
      <c r="M451" s="4">
        <v>3</v>
      </c>
      <c r="N451" s="4" t="s">
        <v>3</v>
      </c>
      <c r="O451" s="4">
        <v>0</v>
      </c>
      <c r="P451" s="4"/>
    </row>
    <row r="452" spans="1:16" x14ac:dyDescent="0.2">
      <c r="A452" s="4">
        <v>50</v>
      </c>
      <c r="B452" s="4">
        <v>0</v>
      </c>
      <c r="C452" s="4">
        <v>0</v>
      </c>
      <c r="D452" s="4">
        <v>1</v>
      </c>
      <c r="E452" s="4">
        <v>203</v>
      </c>
      <c r="F452" s="4">
        <f>ROUND(Source!Q445,O452)</f>
        <v>0</v>
      </c>
      <c r="G452" s="4" t="s">
        <v>82</v>
      </c>
      <c r="H452" s="4" t="s">
        <v>83</v>
      </c>
      <c r="I452" s="4"/>
      <c r="J452" s="4"/>
      <c r="K452" s="4">
        <v>203</v>
      </c>
      <c r="L452" s="4">
        <v>6</v>
      </c>
      <c r="M452" s="4">
        <v>3</v>
      </c>
      <c r="N452" s="4" t="s">
        <v>3</v>
      </c>
      <c r="O452" s="4">
        <v>0</v>
      </c>
      <c r="P452" s="4"/>
    </row>
    <row r="453" spans="1:16" x14ac:dyDescent="0.2">
      <c r="A453" s="4">
        <v>50</v>
      </c>
      <c r="B453" s="4">
        <v>0</v>
      </c>
      <c r="C453" s="4">
        <v>0</v>
      </c>
      <c r="D453" s="4">
        <v>1</v>
      </c>
      <c r="E453" s="4">
        <v>204</v>
      </c>
      <c r="F453" s="4">
        <f>ROUND(Source!R445,O453)</f>
        <v>0</v>
      </c>
      <c r="G453" s="4" t="s">
        <v>84</v>
      </c>
      <c r="H453" s="4" t="s">
        <v>85</v>
      </c>
      <c r="I453" s="4"/>
      <c r="J453" s="4"/>
      <c r="K453" s="4">
        <v>204</v>
      </c>
      <c r="L453" s="4">
        <v>7</v>
      </c>
      <c r="M453" s="4">
        <v>3</v>
      </c>
      <c r="N453" s="4" t="s">
        <v>3</v>
      </c>
      <c r="O453" s="4">
        <v>0</v>
      </c>
      <c r="P453" s="4"/>
    </row>
    <row r="454" spans="1:16" x14ac:dyDescent="0.2">
      <c r="A454" s="4">
        <v>50</v>
      </c>
      <c r="B454" s="4">
        <v>0</v>
      </c>
      <c r="C454" s="4">
        <v>0</v>
      </c>
      <c r="D454" s="4">
        <v>1</v>
      </c>
      <c r="E454" s="4">
        <v>205</v>
      </c>
      <c r="F454" s="4">
        <f>ROUND(Source!S445,O454)</f>
        <v>0</v>
      </c>
      <c r="G454" s="4" t="s">
        <v>86</v>
      </c>
      <c r="H454" s="4" t="s">
        <v>87</v>
      </c>
      <c r="I454" s="4"/>
      <c r="J454" s="4"/>
      <c r="K454" s="4">
        <v>205</v>
      </c>
      <c r="L454" s="4">
        <v>8</v>
      </c>
      <c r="M454" s="4">
        <v>3</v>
      </c>
      <c r="N454" s="4" t="s">
        <v>3</v>
      </c>
      <c r="O454" s="4">
        <v>0</v>
      </c>
      <c r="P454" s="4"/>
    </row>
    <row r="455" spans="1:16" x14ac:dyDescent="0.2">
      <c r="A455" s="4">
        <v>50</v>
      </c>
      <c r="B455" s="4">
        <v>0</v>
      </c>
      <c r="C455" s="4">
        <v>0</v>
      </c>
      <c r="D455" s="4">
        <v>1</v>
      </c>
      <c r="E455" s="4">
        <v>214</v>
      </c>
      <c r="F455" s="4">
        <f>ROUND(Source!AS445,O455)</f>
        <v>0</v>
      </c>
      <c r="G455" s="4" t="s">
        <v>88</v>
      </c>
      <c r="H455" s="4" t="s">
        <v>89</v>
      </c>
      <c r="I455" s="4"/>
      <c r="J455" s="4"/>
      <c r="K455" s="4">
        <v>214</v>
      </c>
      <c r="L455" s="4">
        <v>9</v>
      </c>
      <c r="M455" s="4">
        <v>3</v>
      </c>
      <c r="N455" s="4" t="s">
        <v>3</v>
      </c>
      <c r="O455" s="4">
        <v>0</v>
      </c>
      <c r="P455" s="4"/>
    </row>
    <row r="456" spans="1:16" x14ac:dyDescent="0.2">
      <c r="A456" s="4">
        <v>50</v>
      </c>
      <c r="B456" s="4">
        <v>0</v>
      </c>
      <c r="C456" s="4">
        <v>0</v>
      </c>
      <c r="D456" s="4">
        <v>1</v>
      </c>
      <c r="E456" s="4">
        <v>215</v>
      </c>
      <c r="F456" s="4">
        <f>ROUND(Source!AT445,O456)</f>
        <v>0</v>
      </c>
      <c r="G456" s="4" t="s">
        <v>90</v>
      </c>
      <c r="H456" s="4" t="s">
        <v>91</v>
      </c>
      <c r="I456" s="4"/>
      <c r="J456" s="4"/>
      <c r="K456" s="4">
        <v>215</v>
      </c>
      <c r="L456" s="4">
        <v>10</v>
      </c>
      <c r="M456" s="4">
        <v>3</v>
      </c>
      <c r="N456" s="4" t="s">
        <v>3</v>
      </c>
      <c r="O456" s="4">
        <v>0</v>
      </c>
      <c r="P456" s="4"/>
    </row>
    <row r="457" spans="1:16" x14ac:dyDescent="0.2">
      <c r="A457" s="4">
        <v>50</v>
      </c>
      <c r="B457" s="4">
        <v>0</v>
      </c>
      <c r="C457" s="4">
        <v>0</v>
      </c>
      <c r="D457" s="4">
        <v>1</v>
      </c>
      <c r="E457" s="4">
        <v>217</v>
      </c>
      <c r="F457" s="4">
        <f>ROUND(Source!AU445,O457)</f>
        <v>0</v>
      </c>
      <c r="G457" s="4" t="s">
        <v>92</v>
      </c>
      <c r="H457" s="4" t="s">
        <v>93</v>
      </c>
      <c r="I457" s="4"/>
      <c r="J457" s="4"/>
      <c r="K457" s="4">
        <v>217</v>
      </c>
      <c r="L457" s="4">
        <v>11</v>
      </c>
      <c r="M457" s="4">
        <v>3</v>
      </c>
      <c r="N457" s="4" t="s">
        <v>3</v>
      </c>
      <c r="O457" s="4">
        <v>0</v>
      </c>
      <c r="P457" s="4"/>
    </row>
    <row r="458" spans="1:16" x14ac:dyDescent="0.2">
      <c r="A458" s="4">
        <v>50</v>
      </c>
      <c r="B458" s="4">
        <v>0</v>
      </c>
      <c r="C458" s="4">
        <v>0</v>
      </c>
      <c r="D458" s="4">
        <v>1</v>
      </c>
      <c r="E458" s="4">
        <v>206</v>
      </c>
      <c r="F458" s="4">
        <f>ROUND(Source!T445,O458)</f>
        <v>0</v>
      </c>
      <c r="G458" s="4" t="s">
        <v>94</v>
      </c>
      <c r="H458" s="4" t="s">
        <v>95</v>
      </c>
      <c r="I458" s="4"/>
      <c r="J458" s="4"/>
      <c r="K458" s="4">
        <v>206</v>
      </c>
      <c r="L458" s="4">
        <v>12</v>
      </c>
      <c r="M458" s="4">
        <v>3</v>
      </c>
      <c r="N458" s="4" t="s">
        <v>3</v>
      </c>
      <c r="O458" s="4">
        <v>0</v>
      </c>
      <c r="P458" s="4"/>
    </row>
    <row r="459" spans="1:16" x14ac:dyDescent="0.2">
      <c r="A459" s="4">
        <v>50</v>
      </c>
      <c r="B459" s="4">
        <v>0</v>
      </c>
      <c r="C459" s="4">
        <v>0</v>
      </c>
      <c r="D459" s="4">
        <v>1</v>
      </c>
      <c r="E459" s="4">
        <v>207</v>
      </c>
      <c r="F459" s="4">
        <f>Source!U445</f>
        <v>0</v>
      </c>
      <c r="G459" s="4" t="s">
        <v>96</v>
      </c>
      <c r="H459" s="4" t="s">
        <v>97</v>
      </c>
      <c r="I459" s="4"/>
      <c r="J459" s="4"/>
      <c r="K459" s="4">
        <v>207</v>
      </c>
      <c r="L459" s="4">
        <v>13</v>
      </c>
      <c r="M459" s="4">
        <v>3</v>
      </c>
      <c r="N459" s="4" t="s">
        <v>3</v>
      </c>
      <c r="O459" s="4">
        <v>-1</v>
      </c>
      <c r="P459" s="4"/>
    </row>
    <row r="460" spans="1:16" x14ac:dyDescent="0.2">
      <c r="A460" s="4">
        <v>50</v>
      </c>
      <c r="B460" s="4">
        <v>0</v>
      </c>
      <c r="C460" s="4">
        <v>0</v>
      </c>
      <c r="D460" s="4">
        <v>1</v>
      </c>
      <c r="E460" s="4">
        <v>208</v>
      </c>
      <c r="F460" s="4">
        <f>Source!V445</f>
        <v>0</v>
      </c>
      <c r="G460" s="4" t="s">
        <v>98</v>
      </c>
      <c r="H460" s="4" t="s">
        <v>99</v>
      </c>
      <c r="I460" s="4"/>
      <c r="J460" s="4"/>
      <c r="K460" s="4">
        <v>208</v>
      </c>
      <c r="L460" s="4">
        <v>14</v>
      </c>
      <c r="M460" s="4">
        <v>3</v>
      </c>
      <c r="N460" s="4" t="s">
        <v>3</v>
      </c>
      <c r="O460" s="4">
        <v>-1</v>
      </c>
      <c r="P460" s="4"/>
    </row>
    <row r="461" spans="1:16" x14ac:dyDescent="0.2">
      <c r="A461" s="4">
        <v>50</v>
      </c>
      <c r="B461" s="4">
        <v>0</v>
      </c>
      <c r="C461" s="4">
        <v>0</v>
      </c>
      <c r="D461" s="4">
        <v>1</v>
      </c>
      <c r="E461" s="4">
        <v>209</v>
      </c>
      <c r="F461" s="4">
        <f>ROUND(Source!W445,O461)</f>
        <v>0</v>
      </c>
      <c r="G461" s="4" t="s">
        <v>100</v>
      </c>
      <c r="H461" s="4" t="s">
        <v>101</v>
      </c>
      <c r="I461" s="4"/>
      <c r="J461" s="4"/>
      <c r="K461" s="4">
        <v>209</v>
      </c>
      <c r="L461" s="4">
        <v>15</v>
      </c>
      <c r="M461" s="4">
        <v>3</v>
      </c>
      <c r="N461" s="4" t="s">
        <v>3</v>
      </c>
      <c r="O461" s="4">
        <v>0</v>
      </c>
      <c r="P461" s="4"/>
    </row>
    <row r="462" spans="1:16" x14ac:dyDescent="0.2">
      <c r="A462" s="4">
        <v>50</v>
      </c>
      <c r="B462" s="4">
        <v>0</v>
      </c>
      <c r="C462" s="4">
        <v>0</v>
      </c>
      <c r="D462" s="4">
        <v>1</v>
      </c>
      <c r="E462" s="4">
        <v>210</v>
      </c>
      <c r="F462" s="4">
        <f>ROUND(Source!X445,O462)</f>
        <v>0</v>
      </c>
      <c r="G462" s="4" t="s">
        <v>102</v>
      </c>
      <c r="H462" s="4" t="s">
        <v>103</v>
      </c>
      <c r="I462" s="4"/>
      <c r="J462" s="4"/>
      <c r="K462" s="4">
        <v>210</v>
      </c>
      <c r="L462" s="4">
        <v>16</v>
      </c>
      <c r="M462" s="4">
        <v>3</v>
      </c>
      <c r="N462" s="4" t="s">
        <v>3</v>
      </c>
      <c r="O462" s="4">
        <v>0</v>
      </c>
      <c r="P462" s="4"/>
    </row>
    <row r="463" spans="1:16" x14ac:dyDescent="0.2">
      <c r="A463" s="4">
        <v>50</v>
      </c>
      <c r="B463" s="4">
        <v>0</v>
      </c>
      <c r="C463" s="4">
        <v>0</v>
      </c>
      <c r="D463" s="4">
        <v>1</v>
      </c>
      <c r="E463" s="4">
        <v>211</v>
      </c>
      <c r="F463" s="4">
        <f>ROUND(Source!Y445,O463)</f>
        <v>0</v>
      </c>
      <c r="G463" s="4" t="s">
        <v>104</v>
      </c>
      <c r="H463" s="4" t="s">
        <v>105</v>
      </c>
      <c r="I463" s="4"/>
      <c r="J463" s="4"/>
      <c r="K463" s="4">
        <v>211</v>
      </c>
      <c r="L463" s="4">
        <v>17</v>
      </c>
      <c r="M463" s="4">
        <v>3</v>
      </c>
      <c r="N463" s="4" t="s">
        <v>3</v>
      </c>
      <c r="O463" s="4">
        <v>0</v>
      </c>
      <c r="P463" s="4"/>
    </row>
    <row r="464" spans="1:16" x14ac:dyDescent="0.2">
      <c r="A464" s="4">
        <v>50</v>
      </c>
      <c r="B464" s="4">
        <v>0</v>
      </c>
      <c r="C464" s="4">
        <v>0</v>
      </c>
      <c r="D464" s="4">
        <v>1</v>
      </c>
      <c r="E464" s="4">
        <v>224</v>
      </c>
      <c r="F464" s="4">
        <f>ROUND(Source!AR445,O464)</f>
        <v>3678432</v>
      </c>
      <c r="G464" s="4" t="s">
        <v>106</v>
      </c>
      <c r="H464" s="4" t="s">
        <v>107</v>
      </c>
      <c r="I464" s="4"/>
      <c r="J464" s="4"/>
      <c r="K464" s="4">
        <v>224</v>
      </c>
      <c r="L464" s="4">
        <v>18</v>
      </c>
      <c r="M464" s="4">
        <v>3</v>
      </c>
      <c r="N464" s="4" t="s">
        <v>3</v>
      </c>
      <c r="O464" s="4">
        <v>0</v>
      </c>
      <c r="P464" s="4"/>
    </row>
    <row r="466" spans="1:200" x14ac:dyDescent="0.2">
      <c r="A466" s="1">
        <v>5</v>
      </c>
      <c r="B466" s="1">
        <v>1</v>
      </c>
      <c r="C466" s="1"/>
      <c r="D466" s="1">
        <f>ROW(A479)</f>
        <v>479</v>
      </c>
      <c r="E466" s="1"/>
      <c r="F466" s="1" t="s">
        <v>30</v>
      </c>
      <c r="G466" s="1" t="s">
        <v>567</v>
      </c>
      <c r="H466" s="1" t="s">
        <v>3</v>
      </c>
      <c r="I466" s="1">
        <v>0</v>
      </c>
      <c r="J466" s="1"/>
      <c r="K466" s="1">
        <v>0</v>
      </c>
      <c r="L466" s="1"/>
      <c r="M466" s="1"/>
      <c r="N466" s="1"/>
      <c r="O466" s="1"/>
      <c r="P466" s="1"/>
      <c r="Q466" s="1"/>
      <c r="R466" s="1"/>
      <c r="S466" s="1"/>
      <c r="T466" s="1"/>
      <c r="U466" s="1" t="s">
        <v>3</v>
      </c>
      <c r="V466" s="1">
        <v>0</v>
      </c>
      <c r="W466" s="1"/>
      <c r="X466" s="1"/>
      <c r="Y466" s="1"/>
      <c r="Z466" s="1"/>
      <c r="AA466" s="1"/>
      <c r="AB466" s="1" t="s">
        <v>3</v>
      </c>
      <c r="AC466" s="1" t="s">
        <v>3</v>
      </c>
      <c r="AD466" s="1" t="s">
        <v>3</v>
      </c>
      <c r="AE466" s="1" t="s">
        <v>3</v>
      </c>
      <c r="AF466" s="1" t="s">
        <v>3</v>
      </c>
      <c r="AG466" s="1" t="s">
        <v>3</v>
      </c>
      <c r="AH466" s="1"/>
      <c r="AI466" s="1"/>
      <c r="AJ466" s="1"/>
      <c r="AK466" s="1"/>
      <c r="AL466" s="1"/>
      <c r="AM466" s="1"/>
      <c r="AN466" s="1"/>
      <c r="AO466" s="1"/>
      <c r="AP466" s="1" t="s">
        <v>3</v>
      </c>
      <c r="AQ466" s="1" t="s">
        <v>3</v>
      </c>
      <c r="AR466" s="1" t="s">
        <v>3</v>
      </c>
      <c r="AS466" s="1"/>
      <c r="AT466" s="1"/>
      <c r="AU466" s="1"/>
      <c r="AV466" s="1"/>
      <c r="AW466" s="1"/>
      <c r="AX466" s="1"/>
      <c r="AY466" s="1"/>
      <c r="AZ466" s="1" t="s">
        <v>3</v>
      </c>
      <c r="BA466" s="1"/>
      <c r="BB466" s="1" t="s">
        <v>3</v>
      </c>
      <c r="BC466" s="1" t="s">
        <v>3</v>
      </c>
      <c r="BD466" s="1" t="s">
        <v>3</v>
      </c>
      <c r="BE466" s="1" t="s">
        <v>3</v>
      </c>
      <c r="BF466" s="1" t="s">
        <v>3</v>
      </c>
      <c r="BG466" s="1" t="s">
        <v>3</v>
      </c>
      <c r="BH466" s="1" t="s">
        <v>3</v>
      </c>
      <c r="BI466" s="1" t="s">
        <v>3</v>
      </c>
      <c r="BJ466" s="1" t="s">
        <v>3</v>
      </c>
      <c r="BK466" s="1" t="s">
        <v>3</v>
      </c>
      <c r="BL466" s="1" t="s">
        <v>3</v>
      </c>
      <c r="BM466" s="1" t="s">
        <v>3</v>
      </c>
      <c r="BN466" s="1" t="s">
        <v>3</v>
      </c>
      <c r="BO466" s="1" t="s">
        <v>3</v>
      </c>
      <c r="BP466" s="1" t="s">
        <v>3</v>
      </c>
      <c r="BQ466" s="1"/>
      <c r="BR466" s="1"/>
      <c r="BS466" s="1"/>
      <c r="BT466" s="1"/>
      <c r="BU466" s="1"/>
      <c r="BV466" s="1"/>
      <c r="BW466" s="1"/>
      <c r="BX466" s="1">
        <v>0</v>
      </c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>
        <v>0</v>
      </c>
    </row>
    <row r="468" spans="1:200" x14ac:dyDescent="0.2">
      <c r="A468" s="2">
        <v>52</v>
      </c>
      <c r="B468" s="2">
        <f t="shared" ref="B468:G468" si="412">B479</f>
        <v>1</v>
      </c>
      <c r="C468" s="2">
        <f t="shared" si="412"/>
        <v>5</v>
      </c>
      <c r="D468" s="2">
        <f t="shared" si="412"/>
        <v>466</v>
      </c>
      <c r="E468" s="2">
        <f t="shared" si="412"/>
        <v>0</v>
      </c>
      <c r="F468" s="2" t="str">
        <f t="shared" si="412"/>
        <v>Новый подраздел</v>
      </c>
      <c r="G468" s="2" t="str">
        <f t="shared" si="412"/>
        <v>Оборудование КПП</v>
      </c>
      <c r="H468" s="2"/>
      <c r="I468" s="2"/>
      <c r="J468" s="2"/>
      <c r="K468" s="2"/>
      <c r="L468" s="2"/>
      <c r="M468" s="2"/>
      <c r="N468" s="2"/>
      <c r="O468" s="2">
        <f t="shared" ref="O468:AT468" si="413">O479</f>
        <v>272800</v>
      </c>
      <c r="P468" s="2">
        <f t="shared" si="413"/>
        <v>272800</v>
      </c>
      <c r="Q468" s="2">
        <f t="shared" si="413"/>
        <v>0</v>
      </c>
      <c r="R468" s="2">
        <f t="shared" si="413"/>
        <v>0</v>
      </c>
      <c r="S468" s="2">
        <f t="shared" si="413"/>
        <v>0</v>
      </c>
      <c r="T468" s="2">
        <f t="shared" si="413"/>
        <v>0</v>
      </c>
      <c r="U468" s="2">
        <f t="shared" si="413"/>
        <v>0</v>
      </c>
      <c r="V468" s="2">
        <f t="shared" si="413"/>
        <v>0</v>
      </c>
      <c r="W468" s="2">
        <f t="shared" si="413"/>
        <v>0</v>
      </c>
      <c r="X468" s="2">
        <f t="shared" si="413"/>
        <v>0</v>
      </c>
      <c r="Y468" s="2">
        <f t="shared" si="413"/>
        <v>0</v>
      </c>
      <c r="Z468" s="2">
        <f t="shared" si="413"/>
        <v>0</v>
      </c>
      <c r="AA468" s="2">
        <f t="shared" si="413"/>
        <v>0</v>
      </c>
      <c r="AB468" s="2">
        <f t="shared" si="413"/>
        <v>272800</v>
      </c>
      <c r="AC468" s="2">
        <f t="shared" si="413"/>
        <v>272800</v>
      </c>
      <c r="AD468" s="2">
        <f t="shared" si="413"/>
        <v>0</v>
      </c>
      <c r="AE468" s="2">
        <f t="shared" si="413"/>
        <v>0</v>
      </c>
      <c r="AF468" s="2">
        <f t="shared" si="413"/>
        <v>0</v>
      </c>
      <c r="AG468" s="2">
        <f t="shared" si="413"/>
        <v>0</v>
      </c>
      <c r="AH468" s="2">
        <f t="shared" si="413"/>
        <v>0</v>
      </c>
      <c r="AI468" s="2">
        <f t="shared" si="413"/>
        <v>0</v>
      </c>
      <c r="AJ468" s="2">
        <f t="shared" si="413"/>
        <v>0</v>
      </c>
      <c r="AK468" s="2">
        <f t="shared" si="413"/>
        <v>0</v>
      </c>
      <c r="AL468" s="2">
        <f t="shared" si="413"/>
        <v>0</v>
      </c>
      <c r="AM468" s="2">
        <f t="shared" si="413"/>
        <v>0</v>
      </c>
      <c r="AN468" s="2">
        <f t="shared" si="413"/>
        <v>0</v>
      </c>
      <c r="AO468" s="2">
        <f t="shared" si="413"/>
        <v>0</v>
      </c>
      <c r="AP468" s="2">
        <f t="shared" si="413"/>
        <v>272800</v>
      </c>
      <c r="AQ468" s="2">
        <f t="shared" si="413"/>
        <v>0</v>
      </c>
      <c r="AR468" s="2">
        <f t="shared" si="413"/>
        <v>272800</v>
      </c>
      <c r="AS468" s="2">
        <f t="shared" si="413"/>
        <v>0</v>
      </c>
      <c r="AT468" s="2">
        <f t="shared" si="413"/>
        <v>0</v>
      </c>
      <c r="AU468" s="2">
        <f t="shared" ref="AU468:BZ468" si="414">AU479</f>
        <v>0</v>
      </c>
      <c r="AV468" s="2">
        <f t="shared" si="414"/>
        <v>0</v>
      </c>
      <c r="AW468" s="2">
        <f t="shared" si="414"/>
        <v>0</v>
      </c>
      <c r="AX468" s="2">
        <f t="shared" si="414"/>
        <v>0</v>
      </c>
      <c r="AY468" s="2">
        <f t="shared" si="414"/>
        <v>0</v>
      </c>
      <c r="AZ468" s="2">
        <f t="shared" si="414"/>
        <v>0</v>
      </c>
      <c r="BA468" s="2">
        <f t="shared" si="414"/>
        <v>0</v>
      </c>
      <c r="BB468" s="2">
        <f t="shared" si="414"/>
        <v>0</v>
      </c>
      <c r="BC468" s="2">
        <f t="shared" si="414"/>
        <v>272800</v>
      </c>
      <c r="BD468" s="2">
        <f t="shared" si="414"/>
        <v>0</v>
      </c>
      <c r="BE468" s="2">
        <f t="shared" si="414"/>
        <v>272800</v>
      </c>
      <c r="BF468" s="2">
        <f t="shared" si="414"/>
        <v>0</v>
      </c>
      <c r="BG468" s="2">
        <f t="shared" si="414"/>
        <v>0</v>
      </c>
      <c r="BH468" s="2">
        <f t="shared" si="414"/>
        <v>0</v>
      </c>
      <c r="BI468" s="2">
        <f t="shared" si="414"/>
        <v>0</v>
      </c>
      <c r="BJ468" s="2">
        <f t="shared" si="414"/>
        <v>0</v>
      </c>
      <c r="BK468" s="2">
        <f t="shared" si="414"/>
        <v>0</v>
      </c>
      <c r="BL468" s="2">
        <f t="shared" si="414"/>
        <v>0</v>
      </c>
      <c r="BM468" s="2">
        <f t="shared" si="414"/>
        <v>0</v>
      </c>
      <c r="BN468" s="2">
        <f t="shared" si="414"/>
        <v>0</v>
      </c>
      <c r="BO468" s="3">
        <f t="shared" si="414"/>
        <v>0</v>
      </c>
      <c r="BP468" s="3">
        <f t="shared" si="414"/>
        <v>0</v>
      </c>
      <c r="BQ468" s="3">
        <f t="shared" si="414"/>
        <v>0</v>
      </c>
      <c r="BR468" s="3">
        <f t="shared" si="414"/>
        <v>0</v>
      </c>
      <c r="BS468" s="3">
        <f t="shared" si="414"/>
        <v>0</v>
      </c>
      <c r="BT468" s="3">
        <f t="shared" si="414"/>
        <v>0</v>
      </c>
      <c r="BU468" s="3">
        <f t="shared" si="414"/>
        <v>0</v>
      </c>
      <c r="BV468" s="3">
        <f t="shared" si="414"/>
        <v>0</v>
      </c>
      <c r="BW468" s="3">
        <f t="shared" si="414"/>
        <v>0</v>
      </c>
      <c r="BX468" s="3">
        <f t="shared" si="414"/>
        <v>0</v>
      </c>
      <c r="BY468" s="3">
        <f t="shared" si="414"/>
        <v>0</v>
      </c>
      <c r="BZ468" s="3">
        <f t="shared" si="414"/>
        <v>0</v>
      </c>
      <c r="CA468" s="3">
        <f t="shared" ref="CA468:DF468" si="415">CA479</f>
        <v>0</v>
      </c>
      <c r="CB468" s="3">
        <f t="shared" si="415"/>
        <v>0</v>
      </c>
      <c r="CC468" s="3">
        <f t="shared" si="415"/>
        <v>0</v>
      </c>
      <c r="CD468" s="3">
        <f t="shared" si="415"/>
        <v>0</v>
      </c>
      <c r="CE468" s="3">
        <f t="shared" si="415"/>
        <v>0</v>
      </c>
      <c r="CF468" s="3">
        <f t="shared" si="415"/>
        <v>0</v>
      </c>
      <c r="CG468" s="3">
        <f t="shared" si="415"/>
        <v>0</v>
      </c>
      <c r="CH468" s="3">
        <f t="shared" si="415"/>
        <v>0</v>
      </c>
      <c r="CI468" s="3">
        <f t="shared" si="415"/>
        <v>0</v>
      </c>
      <c r="CJ468" s="3">
        <f t="shared" si="415"/>
        <v>0</v>
      </c>
      <c r="CK468" s="3">
        <f t="shared" si="415"/>
        <v>0</v>
      </c>
      <c r="CL468" s="3">
        <f t="shared" si="415"/>
        <v>0</v>
      </c>
      <c r="CM468" s="3">
        <f t="shared" si="415"/>
        <v>0</v>
      </c>
      <c r="CN468" s="3">
        <f t="shared" si="415"/>
        <v>0</v>
      </c>
      <c r="CO468" s="3">
        <f t="shared" si="415"/>
        <v>0</v>
      </c>
      <c r="CP468" s="3">
        <f t="shared" si="415"/>
        <v>0</v>
      </c>
      <c r="CQ468" s="3">
        <f t="shared" si="415"/>
        <v>0</v>
      </c>
      <c r="CR468" s="3">
        <f t="shared" si="415"/>
        <v>0</v>
      </c>
      <c r="CS468" s="3">
        <f t="shared" si="415"/>
        <v>0</v>
      </c>
      <c r="CT468" s="3">
        <f t="shared" si="415"/>
        <v>0</v>
      </c>
      <c r="CU468" s="3">
        <f t="shared" si="415"/>
        <v>0</v>
      </c>
      <c r="CV468" s="3">
        <f t="shared" si="415"/>
        <v>0</v>
      </c>
      <c r="CW468" s="3">
        <f t="shared" si="415"/>
        <v>0</v>
      </c>
      <c r="CX468" s="3">
        <f t="shared" si="415"/>
        <v>0</v>
      </c>
      <c r="CY468" s="3">
        <f t="shared" si="415"/>
        <v>0</v>
      </c>
      <c r="CZ468" s="3">
        <f t="shared" si="415"/>
        <v>0</v>
      </c>
      <c r="DA468" s="3">
        <f t="shared" si="415"/>
        <v>0</v>
      </c>
      <c r="DB468" s="3">
        <f t="shared" si="415"/>
        <v>0</v>
      </c>
      <c r="DC468" s="3">
        <f t="shared" si="415"/>
        <v>0</v>
      </c>
      <c r="DD468" s="3">
        <f t="shared" si="415"/>
        <v>0</v>
      </c>
      <c r="DE468" s="3">
        <f t="shared" si="415"/>
        <v>0</v>
      </c>
      <c r="DF468" s="3">
        <f t="shared" si="415"/>
        <v>0</v>
      </c>
      <c r="DG468" s="3">
        <f t="shared" ref="DG468:DN468" si="416">DG479</f>
        <v>0</v>
      </c>
      <c r="DH468" s="3">
        <f t="shared" si="416"/>
        <v>0</v>
      </c>
      <c r="DI468" s="3">
        <f t="shared" si="416"/>
        <v>0</v>
      </c>
      <c r="DJ468" s="3">
        <f t="shared" si="416"/>
        <v>0</v>
      </c>
      <c r="DK468" s="3">
        <f t="shared" si="416"/>
        <v>0</v>
      </c>
      <c r="DL468" s="3">
        <f t="shared" si="416"/>
        <v>0</v>
      </c>
      <c r="DM468" s="3">
        <f t="shared" si="416"/>
        <v>0</v>
      </c>
      <c r="DN468" s="3">
        <f t="shared" si="416"/>
        <v>0</v>
      </c>
    </row>
    <row r="470" spans="1:200" x14ac:dyDescent="0.2">
      <c r="A470">
        <v>17</v>
      </c>
      <c r="B470">
        <v>1</v>
      </c>
      <c r="E470" t="s">
        <v>568</v>
      </c>
      <c r="F470" t="s">
        <v>432</v>
      </c>
      <c r="G470" t="s">
        <v>1720</v>
      </c>
      <c r="H470" t="s">
        <v>3</v>
      </c>
      <c r="I470">
        <v>2</v>
      </c>
      <c r="J470">
        <v>0</v>
      </c>
      <c r="O470">
        <f t="shared" ref="O470:O477" si="417">ROUND(CP470,0)</f>
        <v>38710</v>
      </c>
      <c r="P470">
        <f t="shared" ref="P470:P477" si="418">ROUND(CQ470*I470,0)</f>
        <v>38710</v>
      </c>
      <c r="Q470">
        <f t="shared" ref="Q470:Q477" si="419">ROUND(CR470*I470,0)</f>
        <v>0</v>
      </c>
      <c r="R470">
        <f t="shared" ref="R470:R477" si="420">ROUND(CS470*I470,0)</f>
        <v>0</v>
      </c>
      <c r="S470">
        <f t="shared" ref="S470:S477" si="421">ROUND(CT470*I470,0)</f>
        <v>0</v>
      </c>
      <c r="T470">
        <f t="shared" ref="T470:T477" si="422">ROUND(CU470*I470,0)</f>
        <v>0</v>
      </c>
      <c r="U470">
        <f t="shared" ref="U470:U477" si="423">CV470*I470</f>
        <v>0</v>
      </c>
      <c r="V470">
        <f t="shared" ref="V470:V477" si="424">CW470*I470</f>
        <v>0</v>
      </c>
      <c r="W470">
        <f t="shared" ref="W470:W477" si="425">ROUND(CX470*I470,0)</f>
        <v>0</v>
      </c>
      <c r="X470">
        <f t="shared" ref="X470:Y477" si="426">ROUND(CY470,0)</f>
        <v>0</v>
      </c>
      <c r="Y470">
        <f t="shared" si="426"/>
        <v>0</v>
      </c>
      <c r="AA470">
        <v>23982063</v>
      </c>
      <c r="AB470">
        <f t="shared" ref="AB470:AB477" si="427">ROUND((AC470+AD470+AF470),0)</f>
        <v>19355</v>
      </c>
      <c r="AC470">
        <f>ROUND((((ES470*1.042)*1.008)),0)</f>
        <v>19355</v>
      </c>
      <c r="AD470">
        <f t="shared" ref="AD470:AF477" si="428">ROUND((ET470),0)</f>
        <v>0</v>
      </c>
      <c r="AE470">
        <f t="shared" si="428"/>
        <v>0</v>
      </c>
      <c r="AF470">
        <f t="shared" si="428"/>
        <v>0</v>
      </c>
      <c r="AG470">
        <f t="shared" ref="AG470:AG477" si="429">ROUND((AP470),0)</f>
        <v>0</v>
      </c>
      <c r="AH470">
        <f t="shared" ref="AH470:AI477" si="430">(EW470)</f>
        <v>0</v>
      </c>
      <c r="AI470">
        <f t="shared" si="430"/>
        <v>0</v>
      </c>
      <c r="AJ470">
        <f t="shared" ref="AJ470:AJ477" si="431">ROUND((AS470),0)</f>
        <v>0</v>
      </c>
      <c r="AK470">
        <v>18427.580000000002</v>
      </c>
      <c r="AL470">
        <v>18427.580000000002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1</v>
      </c>
      <c r="AW470">
        <v>1</v>
      </c>
      <c r="AZ470">
        <v>1</v>
      </c>
      <c r="BA470">
        <v>1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3</v>
      </c>
      <c r="BI470">
        <v>3</v>
      </c>
      <c r="BJ470" t="s">
        <v>3</v>
      </c>
      <c r="BM470">
        <v>100</v>
      </c>
      <c r="BN470">
        <v>0</v>
      </c>
      <c r="BO470" t="s">
        <v>3</v>
      </c>
      <c r="BP470">
        <v>0</v>
      </c>
      <c r="BQ470">
        <v>5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0</v>
      </c>
      <c r="CA470">
        <v>0</v>
      </c>
      <c r="CF470">
        <v>0</v>
      </c>
      <c r="CG470">
        <v>0</v>
      </c>
      <c r="CM470">
        <v>0</v>
      </c>
      <c r="CN470" t="s">
        <v>140</v>
      </c>
      <c r="CO470">
        <v>0</v>
      </c>
      <c r="CP470">
        <f t="shared" ref="CP470:CP477" si="432">(P470+Q470+S470)</f>
        <v>38710</v>
      </c>
      <c r="CQ470">
        <f t="shared" ref="CQ470:CQ477" si="433">AC470*BC470</f>
        <v>19355</v>
      </c>
      <c r="CR470">
        <f t="shared" ref="CR470:CR477" si="434">AD470*BB470</f>
        <v>0</v>
      </c>
      <c r="CS470">
        <f t="shared" ref="CS470:CS477" si="435">AE470*BS470</f>
        <v>0</v>
      </c>
      <c r="CT470">
        <f t="shared" ref="CT470:CT477" si="436">AF470*BA470</f>
        <v>0</v>
      </c>
      <c r="CU470">
        <f t="shared" ref="CU470:CX477" si="437">AG470</f>
        <v>0</v>
      </c>
      <c r="CV470">
        <f t="shared" si="437"/>
        <v>0</v>
      </c>
      <c r="CW470">
        <f t="shared" si="437"/>
        <v>0</v>
      </c>
      <c r="CX470">
        <f t="shared" si="437"/>
        <v>0</v>
      </c>
      <c r="CY470">
        <f>0</f>
        <v>0</v>
      </c>
      <c r="CZ470">
        <f>0</f>
        <v>0</v>
      </c>
      <c r="DC470" t="s">
        <v>3</v>
      </c>
      <c r="DD470" t="s">
        <v>141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EE470">
        <v>20573451</v>
      </c>
      <c r="EF470">
        <v>5</v>
      </c>
      <c r="EG470" t="s">
        <v>36</v>
      </c>
      <c r="EH470">
        <v>0</v>
      </c>
      <c r="EI470" t="s">
        <v>3</v>
      </c>
      <c r="EJ470">
        <v>3</v>
      </c>
      <c r="EK470">
        <v>100</v>
      </c>
      <c r="EL470" t="s">
        <v>29</v>
      </c>
      <c r="EM470" t="s">
        <v>58</v>
      </c>
      <c r="EO470" t="s">
        <v>3</v>
      </c>
      <c r="EQ470">
        <v>256</v>
      </c>
      <c r="ER470">
        <v>0</v>
      </c>
      <c r="ES470">
        <v>18427.580000000002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Q470">
        <v>0</v>
      </c>
      <c r="FR470">
        <f t="shared" ref="FR470:FR477" si="438">ROUND(IF(AND(BH470=3,BI470=3),P470,0),0)</f>
        <v>38710</v>
      </c>
      <c r="FS470">
        <v>0</v>
      </c>
      <c r="FX470">
        <v>0</v>
      </c>
      <c r="FY470">
        <v>0</v>
      </c>
      <c r="GA470" t="s">
        <v>569</v>
      </c>
      <c r="GG470">
        <v>2</v>
      </c>
      <c r="GH470">
        <v>0</v>
      </c>
      <c r="GI470">
        <v>-2</v>
      </c>
      <c r="GJ470">
        <v>0</v>
      </c>
      <c r="GK470">
        <f>ROUND(R470*(R12)/100,0)</f>
        <v>0</v>
      </c>
      <c r="GL470">
        <f t="shared" ref="GL470:GL477" si="439">ROUND(IF(AND(BH470=3,BI470=3,FS470&lt;&gt;0),P470,0),0)</f>
        <v>0</v>
      </c>
      <c r="GM470">
        <f t="shared" ref="GM470:GM477" si="440">O470+X470+Y470</f>
        <v>38710</v>
      </c>
      <c r="GN470">
        <f t="shared" ref="GN470:GN477" si="441">ROUND(IF(OR(BI470=0,BI470=1),O470+X470+Y470,0),0)</f>
        <v>0</v>
      </c>
      <c r="GO470">
        <f t="shared" ref="GO470:GO477" si="442">ROUND(IF(BI470=2,O470+X470+Y470,0),0)</f>
        <v>0</v>
      </c>
      <c r="GP470">
        <f t="shared" ref="GP470:GP477" si="443">ROUND(IF(BI470=4,O470+X470+Y470,0),0)</f>
        <v>0</v>
      </c>
      <c r="GR470">
        <v>0</v>
      </c>
    </row>
    <row r="471" spans="1:200" x14ac:dyDescent="0.2">
      <c r="A471">
        <v>17</v>
      </c>
      <c r="B471">
        <v>1</v>
      </c>
      <c r="E471" t="s">
        <v>570</v>
      </c>
      <c r="F471" t="s">
        <v>432</v>
      </c>
      <c r="G471" t="s">
        <v>571</v>
      </c>
      <c r="H471" t="s">
        <v>3</v>
      </c>
      <c r="I471">
        <v>2</v>
      </c>
      <c r="J471">
        <v>0</v>
      </c>
      <c r="O471">
        <f t="shared" si="417"/>
        <v>582</v>
      </c>
      <c r="P471">
        <f t="shared" si="418"/>
        <v>582</v>
      </c>
      <c r="Q471">
        <f t="shared" si="419"/>
        <v>0</v>
      </c>
      <c r="R471">
        <f t="shared" si="420"/>
        <v>0</v>
      </c>
      <c r="S471">
        <f t="shared" si="421"/>
        <v>0</v>
      </c>
      <c r="T471">
        <f t="shared" si="422"/>
        <v>0</v>
      </c>
      <c r="U471">
        <f t="shared" si="423"/>
        <v>0</v>
      </c>
      <c r="V471">
        <f t="shared" si="424"/>
        <v>0</v>
      </c>
      <c r="W471">
        <f t="shared" si="425"/>
        <v>0</v>
      </c>
      <c r="X471">
        <f t="shared" si="426"/>
        <v>0</v>
      </c>
      <c r="Y471">
        <f t="shared" si="426"/>
        <v>0</v>
      </c>
      <c r="AA471">
        <v>23982063</v>
      </c>
      <c r="AB471">
        <f t="shared" si="427"/>
        <v>291</v>
      </c>
      <c r="AC471">
        <f>ROUND((((ES471*1.042)*1.008)),0)</f>
        <v>291</v>
      </c>
      <c r="AD471">
        <f t="shared" si="428"/>
        <v>0</v>
      </c>
      <c r="AE471">
        <f t="shared" si="428"/>
        <v>0</v>
      </c>
      <c r="AF471">
        <f t="shared" si="428"/>
        <v>0</v>
      </c>
      <c r="AG471">
        <f t="shared" si="429"/>
        <v>0</v>
      </c>
      <c r="AH471">
        <f t="shared" si="430"/>
        <v>0</v>
      </c>
      <c r="AI471">
        <f t="shared" si="430"/>
        <v>0</v>
      </c>
      <c r="AJ471">
        <f t="shared" si="431"/>
        <v>0</v>
      </c>
      <c r="AK471">
        <v>277.20999999999998</v>
      </c>
      <c r="AL471">
        <v>277.20999999999998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1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3</v>
      </c>
      <c r="BJ471" t="s">
        <v>3</v>
      </c>
      <c r="BM471">
        <v>100</v>
      </c>
      <c r="BN471">
        <v>0</v>
      </c>
      <c r="BO471" t="s">
        <v>3</v>
      </c>
      <c r="BP471">
        <v>0</v>
      </c>
      <c r="BQ471">
        <v>5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0</v>
      </c>
      <c r="CA471">
        <v>0</v>
      </c>
      <c r="CF471">
        <v>0</v>
      </c>
      <c r="CG471">
        <v>0</v>
      </c>
      <c r="CM471">
        <v>0</v>
      </c>
      <c r="CN471" t="s">
        <v>140</v>
      </c>
      <c r="CO471">
        <v>0</v>
      </c>
      <c r="CP471">
        <f t="shared" si="432"/>
        <v>582</v>
      </c>
      <c r="CQ471">
        <f t="shared" si="433"/>
        <v>291</v>
      </c>
      <c r="CR471">
        <f t="shared" si="434"/>
        <v>0</v>
      </c>
      <c r="CS471">
        <f t="shared" si="435"/>
        <v>0</v>
      </c>
      <c r="CT471">
        <f t="shared" si="436"/>
        <v>0</v>
      </c>
      <c r="CU471">
        <f t="shared" si="437"/>
        <v>0</v>
      </c>
      <c r="CV471">
        <f t="shared" si="437"/>
        <v>0</v>
      </c>
      <c r="CW471">
        <f t="shared" si="437"/>
        <v>0</v>
      </c>
      <c r="CX471">
        <f t="shared" si="437"/>
        <v>0</v>
      </c>
      <c r="CY471">
        <f>0</f>
        <v>0</v>
      </c>
      <c r="CZ471">
        <f>0</f>
        <v>0</v>
      </c>
      <c r="DC471" t="s">
        <v>3</v>
      </c>
      <c r="DD471" t="s">
        <v>141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EE471">
        <v>20573451</v>
      </c>
      <c r="EF471">
        <v>5</v>
      </c>
      <c r="EG471" t="s">
        <v>36</v>
      </c>
      <c r="EH471">
        <v>0</v>
      </c>
      <c r="EI471" t="s">
        <v>3</v>
      </c>
      <c r="EJ471">
        <v>3</v>
      </c>
      <c r="EK471">
        <v>100</v>
      </c>
      <c r="EL471" t="s">
        <v>29</v>
      </c>
      <c r="EM471" t="s">
        <v>58</v>
      </c>
      <c r="EO471" t="s">
        <v>3</v>
      </c>
      <c r="EQ471">
        <v>256</v>
      </c>
      <c r="ER471">
        <v>0</v>
      </c>
      <c r="ES471">
        <v>277.20999999999998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Q471">
        <v>0</v>
      </c>
      <c r="FR471">
        <f t="shared" si="438"/>
        <v>582</v>
      </c>
      <c r="FS471">
        <v>0</v>
      </c>
      <c r="FX471">
        <v>0</v>
      </c>
      <c r="FY471">
        <v>0</v>
      </c>
      <c r="GA471" t="s">
        <v>572</v>
      </c>
      <c r="GG471">
        <v>2</v>
      </c>
      <c r="GH471">
        <v>0</v>
      </c>
      <c r="GI471">
        <v>-2</v>
      </c>
      <c r="GJ471">
        <v>0</v>
      </c>
      <c r="GK471">
        <f>ROUND(R471*(R12)/100,0)</f>
        <v>0</v>
      </c>
      <c r="GL471">
        <f t="shared" si="439"/>
        <v>0</v>
      </c>
      <c r="GM471">
        <f t="shared" si="440"/>
        <v>582</v>
      </c>
      <c r="GN471">
        <f t="shared" si="441"/>
        <v>0</v>
      </c>
      <c r="GO471">
        <f t="shared" si="442"/>
        <v>0</v>
      </c>
      <c r="GP471">
        <f t="shared" si="443"/>
        <v>0</v>
      </c>
      <c r="GR471">
        <v>0</v>
      </c>
    </row>
    <row r="472" spans="1:200" x14ac:dyDescent="0.2">
      <c r="A472">
        <v>17</v>
      </c>
      <c r="B472">
        <v>1</v>
      </c>
      <c r="E472" t="s">
        <v>573</v>
      </c>
      <c r="F472" t="s">
        <v>432</v>
      </c>
      <c r="G472" t="s">
        <v>574</v>
      </c>
      <c r="H472" t="s">
        <v>3</v>
      </c>
      <c r="I472">
        <v>4</v>
      </c>
      <c r="J472">
        <v>0</v>
      </c>
      <c r="O472">
        <f t="shared" si="417"/>
        <v>1044</v>
      </c>
      <c r="P472">
        <f t="shared" si="418"/>
        <v>1044</v>
      </c>
      <c r="Q472">
        <f t="shared" si="419"/>
        <v>0</v>
      </c>
      <c r="R472">
        <f t="shared" si="420"/>
        <v>0</v>
      </c>
      <c r="S472">
        <f t="shared" si="421"/>
        <v>0</v>
      </c>
      <c r="T472">
        <f t="shared" si="422"/>
        <v>0</v>
      </c>
      <c r="U472">
        <f t="shared" si="423"/>
        <v>0</v>
      </c>
      <c r="V472">
        <f t="shared" si="424"/>
        <v>0</v>
      </c>
      <c r="W472">
        <f t="shared" si="425"/>
        <v>0</v>
      </c>
      <c r="X472">
        <f t="shared" si="426"/>
        <v>0</v>
      </c>
      <c r="Y472">
        <f t="shared" si="426"/>
        <v>0</v>
      </c>
      <c r="AA472">
        <v>23982063</v>
      </c>
      <c r="AB472">
        <f t="shared" si="427"/>
        <v>261</v>
      </c>
      <c r="AC472">
        <f>ROUND(((ES472*1.042)),0)</f>
        <v>261</v>
      </c>
      <c r="AD472">
        <f t="shared" si="428"/>
        <v>0</v>
      </c>
      <c r="AE472">
        <f t="shared" si="428"/>
        <v>0</v>
      </c>
      <c r="AF472">
        <f t="shared" si="428"/>
        <v>0</v>
      </c>
      <c r="AG472">
        <f t="shared" si="429"/>
        <v>0</v>
      </c>
      <c r="AH472">
        <f t="shared" si="430"/>
        <v>0</v>
      </c>
      <c r="AI472">
        <f t="shared" si="430"/>
        <v>0</v>
      </c>
      <c r="AJ472">
        <f t="shared" si="431"/>
        <v>0</v>
      </c>
      <c r="AK472">
        <v>250.81</v>
      </c>
      <c r="AL472">
        <v>250.81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1</v>
      </c>
      <c r="AW472">
        <v>1</v>
      </c>
      <c r="AZ472">
        <v>1</v>
      </c>
      <c r="BA472">
        <v>1</v>
      </c>
      <c r="BB472">
        <v>1</v>
      </c>
      <c r="BC472">
        <v>1</v>
      </c>
      <c r="BD472" t="s">
        <v>3</v>
      </c>
      <c r="BE472" t="s">
        <v>3</v>
      </c>
      <c r="BF472" t="s">
        <v>3</v>
      </c>
      <c r="BG472" t="s">
        <v>3</v>
      </c>
      <c r="BH472">
        <v>3</v>
      </c>
      <c r="BI472">
        <v>3</v>
      </c>
      <c r="BJ472" t="s">
        <v>3</v>
      </c>
      <c r="BM472">
        <v>100</v>
      </c>
      <c r="BN472">
        <v>0</v>
      </c>
      <c r="BO472" t="s">
        <v>3</v>
      </c>
      <c r="BP472">
        <v>0</v>
      </c>
      <c r="BQ472">
        <v>5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0</v>
      </c>
      <c r="CA472">
        <v>0</v>
      </c>
      <c r="CF472">
        <v>0</v>
      </c>
      <c r="CG472">
        <v>0</v>
      </c>
      <c r="CM472">
        <v>0</v>
      </c>
      <c r="CN472" t="s">
        <v>34</v>
      </c>
      <c r="CO472">
        <v>0</v>
      </c>
      <c r="CP472">
        <f t="shared" si="432"/>
        <v>1044</v>
      </c>
      <c r="CQ472">
        <f t="shared" si="433"/>
        <v>261</v>
      </c>
      <c r="CR472">
        <f t="shared" si="434"/>
        <v>0</v>
      </c>
      <c r="CS472">
        <f t="shared" si="435"/>
        <v>0</v>
      </c>
      <c r="CT472">
        <f t="shared" si="436"/>
        <v>0</v>
      </c>
      <c r="CU472">
        <f t="shared" si="437"/>
        <v>0</v>
      </c>
      <c r="CV472">
        <f t="shared" si="437"/>
        <v>0</v>
      </c>
      <c r="CW472">
        <f t="shared" si="437"/>
        <v>0</v>
      </c>
      <c r="CX472">
        <f t="shared" si="437"/>
        <v>0</v>
      </c>
      <c r="CY472">
        <f>0</f>
        <v>0</v>
      </c>
      <c r="CZ472">
        <f>0</f>
        <v>0</v>
      </c>
      <c r="DC472" t="s">
        <v>3</v>
      </c>
      <c r="DD472" t="s">
        <v>35</v>
      </c>
      <c r="DE472" t="s">
        <v>3</v>
      </c>
      <c r="DF472" t="s">
        <v>3</v>
      </c>
      <c r="DG472" t="s">
        <v>3</v>
      </c>
      <c r="DH472" t="s">
        <v>3</v>
      </c>
      <c r="DI472" t="s">
        <v>3</v>
      </c>
      <c r="DJ472" t="s">
        <v>3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EE472">
        <v>20573451</v>
      </c>
      <c r="EF472">
        <v>5</v>
      </c>
      <c r="EG472" t="s">
        <v>36</v>
      </c>
      <c r="EH472">
        <v>0</v>
      </c>
      <c r="EI472" t="s">
        <v>3</v>
      </c>
      <c r="EJ472">
        <v>3</v>
      </c>
      <c r="EK472">
        <v>100</v>
      </c>
      <c r="EL472" t="s">
        <v>29</v>
      </c>
      <c r="EM472" t="s">
        <v>58</v>
      </c>
      <c r="EO472" t="s">
        <v>3</v>
      </c>
      <c r="EQ472">
        <v>256</v>
      </c>
      <c r="ER472">
        <v>0</v>
      </c>
      <c r="ES472">
        <v>250.81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Q472">
        <v>0</v>
      </c>
      <c r="FR472">
        <f t="shared" si="438"/>
        <v>1044</v>
      </c>
      <c r="FS472">
        <v>0</v>
      </c>
      <c r="FX472">
        <v>0</v>
      </c>
      <c r="FY472">
        <v>0</v>
      </c>
      <c r="GA472" t="s">
        <v>575</v>
      </c>
      <c r="GG472">
        <v>2</v>
      </c>
      <c r="GH472">
        <v>0</v>
      </c>
      <c r="GI472">
        <v>-2</v>
      </c>
      <c r="GJ472">
        <v>0</v>
      </c>
      <c r="GK472">
        <f>ROUND(R472*(R12)/100,0)</f>
        <v>0</v>
      </c>
      <c r="GL472">
        <f t="shared" si="439"/>
        <v>0</v>
      </c>
      <c r="GM472">
        <f t="shared" si="440"/>
        <v>1044</v>
      </c>
      <c r="GN472">
        <f t="shared" si="441"/>
        <v>0</v>
      </c>
      <c r="GO472">
        <f t="shared" si="442"/>
        <v>0</v>
      </c>
      <c r="GP472">
        <f t="shared" si="443"/>
        <v>0</v>
      </c>
      <c r="GR472">
        <v>0</v>
      </c>
    </row>
    <row r="473" spans="1:200" x14ac:dyDescent="0.2">
      <c r="A473">
        <v>17</v>
      </c>
      <c r="B473">
        <v>1</v>
      </c>
      <c r="E473" t="s">
        <v>576</v>
      </c>
      <c r="F473" t="s">
        <v>432</v>
      </c>
      <c r="G473" t="s">
        <v>577</v>
      </c>
      <c r="H473" t="s">
        <v>3</v>
      </c>
      <c r="I473">
        <v>2</v>
      </c>
      <c r="J473">
        <v>0</v>
      </c>
      <c r="O473">
        <f t="shared" si="417"/>
        <v>1486</v>
      </c>
      <c r="P473">
        <f t="shared" si="418"/>
        <v>1486</v>
      </c>
      <c r="Q473">
        <f t="shared" si="419"/>
        <v>0</v>
      </c>
      <c r="R473">
        <f t="shared" si="420"/>
        <v>0</v>
      </c>
      <c r="S473">
        <f t="shared" si="421"/>
        <v>0</v>
      </c>
      <c r="T473">
        <f t="shared" si="422"/>
        <v>0</v>
      </c>
      <c r="U473">
        <f t="shared" si="423"/>
        <v>0</v>
      </c>
      <c r="V473">
        <f t="shared" si="424"/>
        <v>0</v>
      </c>
      <c r="W473">
        <f t="shared" si="425"/>
        <v>0</v>
      </c>
      <c r="X473">
        <f t="shared" si="426"/>
        <v>0</v>
      </c>
      <c r="Y473">
        <f t="shared" si="426"/>
        <v>0</v>
      </c>
      <c r="AA473">
        <v>23982063</v>
      </c>
      <c r="AB473">
        <f t="shared" si="427"/>
        <v>743</v>
      </c>
      <c r="AC473">
        <f>ROUND(((ES473*1.042)),0)</f>
        <v>743</v>
      </c>
      <c r="AD473">
        <f t="shared" si="428"/>
        <v>0</v>
      </c>
      <c r="AE473">
        <f t="shared" si="428"/>
        <v>0</v>
      </c>
      <c r="AF473">
        <f t="shared" si="428"/>
        <v>0</v>
      </c>
      <c r="AG473">
        <f t="shared" si="429"/>
        <v>0</v>
      </c>
      <c r="AH473">
        <f t="shared" si="430"/>
        <v>0</v>
      </c>
      <c r="AI473">
        <f t="shared" si="430"/>
        <v>0</v>
      </c>
      <c r="AJ473">
        <f t="shared" si="431"/>
        <v>0</v>
      </c>
      <c r="AK473">
        <v>712.81</v>
      </c>
      <c r="AL473">
        <v>712.81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</v>
      </c>
      <c r="BD473" t="s">
        <v>3</v>
      </c>
      <c r="BE473" t="s">
        <v>3</v>
      </c>
      <c r="BF473" t="s">
        <v>3</v>
      </c>
      <c r="BG473" t="s">
        <v>3</v>
      </c>
      <c r="BH473">
        <v>3</v>
      </c>
      <c r="BI473">
        <v>3</v>
      </c>
      <c r="BJ473" t="s">
        <v>3</v>
      </c>
      <c r="BM473">
        <v>100</v>
      </c>
      <c r="BN473">
        <v>0</v>
      </c>
      <c r="BO473" t="s">
        <v>3</v>
      </c>
      <c r="BP473">
        <v>0</v>
      </c>
      <c r="BQ473">
        <v>5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0</v>
      </c>
      <c r="CA473">
        <v>0</v>
      </c>
      <c r="CF473">
        <v>0</v>
      </c>
      <c r="CG473">
        <v>0</v>
      </c>
      <c r="CM473">
        <v>0</v>
      </c>
      <c r="CN473" t="s">
        <v>34</v>
      </c>
      <c r="CO473">
        <v>0</v>
      </c>
      <c r="CP473">
        <f t="shared" si="432"/>
        <v>1486</v>
      </c>
      <c r="CQ473">
        <f t="shared" si="433"/>
        <v>743</v>
      </c>
      <c r="CR473">
        <f t="shared" si="434"/>
        <v>0</v>
      </c>
      <c r="CS473">
        <f t="shared" si="435"/>
        <v>0</v>
      </c>
      <c r="CT473">
        <f t="shared" si="436"/>
        <v>0</v>
      </c>
      <c r="CU473">
        <f t="shared" si="437"/>
        <v>0</v>
      </c>
      <c r="CV473">
        <f t="shared" si="437"/>
        <v>0</v>
      </c>
      <c r="CW473">
        <f t="shared" si="437"/>
        <v>0</v>
      </c>
      <c r="CX473">
        <f t="shared" si="437"/>
        <v>0</v>
      </c>
      <c r="CY473">
        <f>0</f>
        <v>0</v>
      </c>
      <c r="CZ473">
        <f>0</f>
        <v>0</v>
      </c>
      <c r="DC473" t="s">
        <v>3</v>
      </c>
      <c r="DD473" t="s">
        <v>35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EE473">
        <v>20573451</v>
      </c>
      <c r="EF473">
        <v>5</v>
      </c>
      <c r="EG473" t="s">
        <v>36</v>
      </c>
      <c r="EH473">
        <v>0</v>
      </c>
      <c r="EI473" t="s">
        <v>3</v>
      </c>
      <c r="EJ473">
        <v>3</v>
      </c>
      <c r="EK473">
        <v>100</v>
      </c>
      <c r="EL473" t="s">
        <v>29</v>
      </c>
      <c r="EM473" t="s">
        <v>58</v>
      </c>
      <c r="EO473" t="s">
        <v>3</v>
      </c>
      <c r="EQ473">
        <v>256</v>
      </c>
      <c r="ER473">
        <v>0</v>
      </c>
      <c r="ES473">
        <v>712.81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Q473">
        <v>0</v>
      </c>
      <c r="FR473">
        <f t="shared" si="438"/>
        <v>1486</v>
      </c>
      <c r="FS473">
        <v>0</v>
      </c>
      <c r="FX473">
        <v>0</v>
      </c>
      <c r="FY473">
        <v>0</v>
      </c>
      <c r="GA473" t="s">
        <v>578</v>
      </c>
      <c r="GG473">
        <v>2</v>
      </c>
      <c r="GH473">
        <v>0</v>
      </c>
      <c r="GI473">
        <v>-2</v>
      </c>
      <c r="GJ473">
        <v>0</v>
      </c>
      <c r="GK473">
        <f>ROUND(R473*(R12)/100,0)</f>
        <v>0</v>
      </c>
      <c r="GL473">
        <f t="shared" si="439"/>
        <v>0</v>
      </c>
      <c r="GM473">
        <f t="shared" si="440"/>
        <v>1486</v>
      </c>
      <c r="GN473">
        <f t="shared" si="441"/>
        <v>0</v>
      </c>
      <c r="GO473">
        <f t="shared" si="442"/>
        <v>0</v>
      </c>
      <c r="GP473">
        <f t="shared" si="443"/>
        <v>0</v>
      </c>
      <c r="GR473">
        <v>0</v>
      </c>
    </row>
    <row r="474" spans="1:200" x14ac:dyDescent="0.2">
      <c r="A474">
        <v>17</v>
      </c>
      <c r="B474">
        <v>1</v>
      </c>
      <c r="E474" t="s">
        <v>579</v>
      </c>
      <c r="F474" t="s">
        <v>580</v>
      </c>
      <c r="G474" t="s">
        <v>581</v>
      </c>
      <c r="H474" t="s">
        <v>3</v>
      </c>
      <c r="I474">
        <v>3</v>
      </c>
      <c r="J474">
        <v>0</v>
      </c>
      <c r="O474">
        <f t="shared" si="417"/>
        <v>213354</v>
      </c>
      <c r="P474">
        <f t="shared" si="418"/>
        <v>213354</v>
      </c>
      <c r="Q474">
        <f t="shared" si="419"/>
        <v>0</v>
      </c>
      <c r="R474">
        <f t="shared" si="420"/>
        <v>0</v>
      </c>
      <c r="S474">
        <f t="shared" si="421"/>
        <v>0</v>
      </c>
      <c r="T474">
        <f t="shared" si="422"/>
        <v>0</v>
      </c>
      <c r="U474">
        <f t="shared" si="423"/>
        <v>0</v>
      </c>
      <c r="V474">
        <f t="shared" si="424"/>
        <v>0</v>
      </c>
      <c r="W474">
        <f t="shared" si="425"/>
        <v>0</v>
      </c>
      <c r="X474">
        <f t="shared" si="426"/>
        <v>0</v>
      </c>
      <c r="Y474">
        <f t="shared" si="426"/>
        <v>0</v>
      </c>
      <c r="AA474">
        <v>23982063</v>
      </c>
      <c r="AB474">
        <f t="shared" si="427"/>
        <v>71118</v>
      </c>
      <c r="AC474">
        <f>ROUND((((ES474*1.042)*1.008)),0)</f>
        <v>71118</v>
      </c>
      <c r="AD474">
        <f t="shared" si="428"/>
        <v>0</v>
      </c>
      <c r="AE474">
        <f t="shared" si="428"/>
        <v>0</v>
      </c>
      <c r="AF474">
        <f t="shared" si="428"/>
        <v>0</v>
      </c>
      <c r="AG474">
        <f t="shared" si="429"/>
        <v>0</v>
      </c>
      <c r="AH474">
        <f t="shared" si="430"/>
        <v>0</v>
      </c>
      <c r="AI474">
        <f t="shared" si="430"/>
        <v>0</v>
      </c>
      <c r="AJ474">
        <f t="shared" si="431"/>
        <v>0</v>
      </c>
      <c r="AK474">
        <v>67709.490000000005</v>
      </c>
      <c r="AL474">
        <v>67709.490000000005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v>1</v>
      </c>
      <c r="BD474" t="s">
        <v>3</v>
      </c>
      <c r="BE474" t="s">
        <v>3</v>
      </c>
      <c r="BF474" t="s">
        <v>3</v>
      </c>
      <c r="BG474" t="s">
        <v>3</v>
      </c>
      <c r="BH474">
        <v>3</v>
      </c>
      <c r="BI474">
        <v>3</v>
      </c>
      <c r="BJ474" t="s">
        <v>3</v>
      </c>
      <c r="BM474">
        <v>100</v>
      </c>
      <c r="BN474">
        <v>0</v>
      </c>
      <c r="BO474" t="s">
        <v>3</v>
      </c>
      <c r="BP474">
        <v>0</v>
      </c>
      <c r="BQ474">
        <v>5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0</v>
      </c>
      <c r="CA474">
        <v>0</v>
      </c>
      <c r="CF474">
        <v>0</v>
      </c>
      <c r="CG474">
        <v>0</v>
      </c>
      <c r="CM474">
        <v>0</v>
      </c>
      <c r="CN474" t="s">
        <v>140</v>
      </c>
      <c r="CO474">
        <v>0</v>
      </c>
      <c r="CP474">
        <f t="shared" si="432"/>
        <v>213354</v>
      </c>
      <c r="CQ474">
        <f t="shared" si="433"/>
        <v>71118</v>
      </c>
      <c r="CR474">
        <f t="shared" si="434"/>
        <v>0</v>
      </c>
      <c r="CS474">
        <f t="shared" si="435"/>
        <v>0</v>
      </c>
      <c r="CT474">
        <f t="shared" si="436"/>
        <v>0</v>
      </c>
      <c r="CU474">
        <f t="shared" si="437"/>
        <v>0</v>
      </c>
      <c r="CV474">
        <f t="shared" si="437"/>
        <v>0</v>
      </c>
      <c r="CW474">
        <f t="shared" si="437"/>
        <v>0</v>
      </c>
      <c r="CX474">
        <f t="shared" si="437"/>
        <v>0</v>
      </c>
      <c r="CY474">
        <f>0</f>
        <v>0</v>
      </c>
      <c r="CZ474">
        <f>0</f>
        <v>0</v>
      </c>
      <c r="DC474" t="s">
        <v>3</v>
      </c>
      <c r="DD474" t="s">
        <v>141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EE474">
        <v>20573451</v>
      </c>
      <c r="EF474">
        <v>5</v>
      </c>
      <c r="EG474" t="s">
        <v>36</v>
      </c>
      <c r="EH474">
        <v>0</v>
      </c>
      <c r="EI474" t="s">
        <v>3</v>
      </c>
      <c r="EJ474">
        <v>3</v>
      </c>
      <c r="EK474">
        <v>100</v>
      </c>
      <c r="EL474" t="s">
        <v>29</v>
      </c>
      <c r="EM474" t="s">
        <v>58</v>
      </c>
      <c r="EO474" t="s">
        <v>3</v>
      </c>
      <c r="EQ474">
        <v>256</v>
      </c>
      <c r="ER474">
        <v>0</v>
      </c>
      <c r="ES474">
        <v>67709.490000000005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Q474">
        <v>0</v>
      </c>
      <c r="FR474">
        <f t="shared" si="438"/>
        <v>213354</v>
      </c>
      <c r="FS474">
        <v>0</v>
      </c>
      <c r="FX474">
        <v>0</v>
      </c>
      <c r="FY474">
        <v>0</v>
      </c>
      <c r="GA474" t="s">
        <v>582</v>
      </c>
      <c r="GG474">
        <v>2</v>
      </c>
      <c r="GH474">
        <v>0</v>
      </c>
      <c r="GI474">
        <v>-2</v>
      </c>
      <c r="GJ474">
        <v>0</v>
      </c>
      <c r="GK474">
        <f>ROUND(R474*(R12)/100,0)</f>
        <v>0</v>
      </c>
      <c r="GL474">
        <f t="shared" si="439"/>
        <v>0</v>
      </c>
      <c r="GM474">
        <f t="shared" si="440"/>
        <v>213354</v>
      </c>
      <c r="GN474">
        <f t="shared" si="441"/>
        <v>0</v>
      </c>
      <c r="GO474">
        <f t="shared" si="442"/>
        <v>0</v>
      </c>
      <c r="GP474">
        <f t="shared" si="443"/>
        <v>0</v>
      </c>
      <c r="GR474">
        <v>0</v>
      </c>
    </row>
    <row r="475" spans="1:200" x14ac:dyDescent="0.2">
      <c r="A475">
        <v>17</v>
      </c>
      <c r="B475">
        <v>1</v>
      </c>
      <c r="E475" t="s">
        <v>583</v>
      </c>
      <c r="F475" t="s">
        <v>584</v>
      </c>
      <c r="G475" t="s">
        <v>585</v>
      </c>
      <c r="H475" t="s">
        <v>3</v>
      </c>
      <c r="I475">
        <v>1</v>
      </c>
      <c r="J475">
        <v>0</v>
      </c>
      <c r="O475">
        <f t="shared" si="417"/>
        <v>8418</v>
      </c>
      <c r="P475">
        <f t="shared" si="418"/>
        <v>8418</v>
      </c>
      <c r="Q475">
        <f t="shared" si="419"/>
        <v>0</v>
      </c>
      <c r="R475">
        <f t="shared" si="420"/>
        <v>0</v>
      </c>
      <c r="S475">
        <f t="shared" si="421"/>
        <v>0</v>
      </c>
      <c r="T475">
        <f t="shared" si="422"/>
        <v>0</v>
      </c>
      <c r="U475">
        <f t="shared" si="423"/>
        <v>0</v>
      </c>
      <c r="V475">
        <f t="shared" si="424"/>
        <v>0</v>
      </c>
      <c r="W475">
        <f t="shared" si="425"/>
        <v>0</v>
      </c>
      <c r="X475">
        <f t="shared" si="426"/>
        <v>0</v>
      </c>
      <c r="Y475">
        <f t="shared" si="426"/>
        <v>0</v>
      </c>
      <c r="AA475">
        <v>23982063</v>
      </c>
      <c r="AB475">
        <f t="shared" si="427"/>
        <v>8418</v>
      </c>
      <c r="AC475">
        <f>ROUND(((ES475*1.042)),0)</f>
        <v>8418</v>
      </c>
      <c r="AD475">
        <f t="shared" si="428"/>
        <v>0</v>
      </c>
      <c r="AE475">
        <f t="shared" si="428"/>
        <v>0</v>
      </c>
      <c r="AF475">
        <f t="shared" si="428"/>
        <v>0</v>
      </c>
      <c r="AG475">
        <f t="shared" si="429"/>
        <v>0</v>
      </c>
      <c r="AH475">
        <f t="shared" si="430"/>
        <v>0</v>
      </c>
      <c r="AI475">
        <f t="shared" si="430"/>
        <v>0</v>
      </c>
      <c r="AJ475">
        <f t="shared" si="431"/>
        <v>0</v>
      </c>
      <c r="AK475">
        <v>8078.57</v>
      </c>
      <c r="AL475">
        <v>8078.57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1</v>
      </c>
      <c r="BD475" t="s">
        <v>3</v>
      </c>
      <c r="BE475" t="s">
        <v>3</v>
      </c>
      <c r="BF475" t="s">
        <v>3</v>
      </c>
      <c r="BG475" t="s">
        <v>3</v>
      </c>
      <c r="BH475">
        <v>3</v>
      </c>
      <c r="BI475">
        <v>3</v>
      </c>
      <c r="BJ475" t="s">
        <v>3</v>
      </c>
      <c r="BM475">
        <v>100</v>
      </c>
      <c r="BN475">
        <v>0</v>
      </c>
      <c r="BO475" t="s">
        <v>3</v>
      </c>
      <c r="BP475">
        <v>0</v>
      </c>
      <c r="BQ475">
        <v>5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0</v>
      </c>
      <c r="CA475">
        <v>0</v>
      </c>
      <c r="CF475">
        <v>0</v>
      </c>
      <c r="CG475">
        <v>0</v>
      </c>
      <c r="CM475">
        <v>0</v>
      </c>
      <c r="CN475" t="s">
        <v>34</v>
      </c>
      <c r="CO475">
        <v>0</v>
      </c>
      <c r="CP475">
        <f t="shared" si="432"/>
        <v>8418</v>
      </c>
      <c r="CQ475">
        <f t="shared" si="433"/>
        <v>8418</v>
      </c>
      <c r="CR475">
        <f t="shared" si="434"/>
        <v>0</v>
      </c>
      <c r="CS475">
        <f t="shared" si="435"/>
        <v>0</v>
      </c>
      <c r="CT475">
        <f t="shared" si="436"/>
        <v>0</v>
      </c>
      <c r="CU475">
        <f t="shared" si="437"/>
        <v>0</v>
      </c>
      <c r="CV475">
        <f t="shared" si="437"/>
        <v>0</v>
      </c>
      <c r="CW475">
        <f t="shared" si="437"/>
        <v>0</v>
      </c>
      <c r="CX475">
        <f t="shared" si="437"/>
        <v>0</v>
      </c>
      <c r="CY475">
        <f>0</f>
        <v>0</v>
      </c>
      <c r="CZ475">
        <f>0</f>
        <v>0</v>
      </c>
      <c r="DC475" t="s">
        <v>3</v>
      </c>
      <c r="DD475" t="s">
        <v>35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EE475">
        <v>20573451</v>
      </c>
      <c r="EF475">
        <v>5</v>
      </c>
      <c r="EG475" t="s">
        <v>36</v>
      </c>
      <c r="EH475">
        <v>0</v>
      </c>
      <c r="EI475" t="s">
        <v>3</v>
      </c>
      <c r="EJ475">
        <v>3</v>
      </c>
      <c r="EK475">
        <v>100</v>
      </c>
      <c r="EL475" t="s">
        <v>29</v>
      </c>
      <c r="EM475" t="s">
        <v>58</v>
      </c>
      <c r="EO475" t="s">
        <v>3</v>
      </c>
      <c r="EQ475">
        <v>256</v>
      </c>
      <c r="ER475">
        <v>0</v>
      </c>
      <c r="ES475">
        <v>8078.57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Q475">
        <v>0</v>
      </c>
      <c r="FR475">
        <f t="shared" si="438"/>
        <v>8418</v>
      </c>
      <c r="FS475">
        <v>0</v>
      </c>
      <c r="FX475">
        <v>0</v>
      </c>
      <c r="FY475">
        <v>0</v>
      </c>
      <c r="GA475" t="s">
        <v>586</v>
      </c>
      <c r="GG475">
        <v>2</v>
      </c>
      <c r="GH475">
        <v>0</v>
      </c>
      <c r="GI475">
        <v>-2</v>
      </c>
      <c r="GJ475">
        <v>0</v>
      </c>
      <c r="GK475">
        <f>ROUND(R475*(R12)/100,0)</f>
        <v>0</v>
      </c>
      <c r="GL475">
        <f t="shared" si="439"/>
        <v>0</v>
      </c>
      <c r="GM475">
        <f t="shared" si="440"/>
        <v>8418</v>
      </c>
      <c r="GN475">
        <f t="shared" si="441"/>
        <v>0</v>
      </c>
      <c r="GO475">
        <f t="shared" si="442"/>
        <v>0</v>
      </c>
      <c r="GP475">
        <f t="shared" si="443"/>
        <v>0</v>
      </c>
      <c r="GR475">
        <v>0</v>
      </c>
    </row>
    <row r="476" spans="1:200" x14ac:dyDescent="0.2">
      <c r="A476">
        <v>17</v>
      </c>
      <c r="B476">
        <v>1</v>
      </c>
      <c r="E476" t="s">
        <v>587</v>
      </c>
      <c r="F476" t="s">
        <v>584</v>
      </c>
      <c r="G476" t="s">
        <v>588</v>
      </c>
      <c r="H476" t="s">
        <v>3</v>
      </c>
      <c r="I476">
        <v>1</v>
      </c>
      <c r="J476">
        <v>0</v>
      </c>
      <c r="O476">
        <f t="shared" si="417"/>
        <v>8418</v>
      </c>
      <c r="P476">
        <f t="shared" si="418"/>
        <v>8418</v>
      </c>
      <c r="Q476">
        <f t="shared" si="419"/>
        <v>0</v>
      </c>
      <c r="R476">
        <f t="shared" si="420"/>
        <v>0</v>
      </c>
      <c r="S476">
        <f t="shared" si="421"/>
        <v>0</v>
      </c>
      <c r="T476">
        <f t="shared" si="422"/>
        <v>0</v>
      </c>
      <c r="U476">
        <f t="shared" si="423"/>
        <v>0</v>
      </c>
      <c r="V476">
        <f t="shared" si="424"/>
        <v>0</v>
      </c>
      <c r="W476">
        <f t="shared" si="425"/>
        <v>0</v>
      </c>
      <c r="X476">
        <f t="shared" si="426"/>
        <v>0</v>
      </c>
      <c r="Y476">
        <f t="shared" si="426"/>
        <v>0</v>
      </c>
      <c r="AA476">
        <v>23982063</v>
      </c>
      <c r="AB476">
        <f t="shared" si="427"/>
        <v>8418</v>
      </c>
      <c r="AC476">
        <f>ROUND(((ES476*1.042)),0)</f>
        <v>8418</v>
      </c>
      <c r="AD476">
        <f t="shared" si="428"/>
        <v>0</v>
      </c>
      <c r="AE476">
        <f t="shared" si="428"/>
        <v>0</v>
      </c>
      <c r="AF476">
        <f t="shared" si="428"/>
        <v>0</v>
      </c>
      <c r="AG476">
        <f t="shared" si="429"/>
        <v>0</v>
      </c>
      <c r="AH476">
        <f t="shared" si="430"/>
        <v>0</v>
      </c>
      <c r="AI476">
        <f t="shared" si="430"/>
        <v>0</v>
      </c>
      <c r="AJ476">
        <f t="shared" si="431"/>
        <v>0</v>
      </c>
      <c r="AK476">
        <v>8078.57</v>
      </c>
      <c r="AL476">
        <v>8078.57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1</v>
      </c>
      <c r="AW476">
        <v>1</v>
      </c>
      <c r="AZ476">
        <v>1</v>
      </c>
      <c r="BA476">
        <v>1</v>
      </c>
      <c r="BB476">
        <v>1</v>
      </c>
      <c r="BC476">
        <v>1</v>
      </c>
      <c r="BD476" t="s">
        <v>3</v>
      </c>
      <c r="BE476" t="s">
        <v>3</v>
      </c>
      <c r="BF476" t="s">
        <v>3</v>
      </c>
      <c r="BG476" t="s">
        <v>3</v>
      </c>
      <c r="BH476">
        <v>3</v>
      </c>
      <c r="BI476">
        <v>3</v>
      </c>
      <c r="BJ476" t="s">
        <v>3</v>
      </c>
      <c r="BM476">
        <v>100</v>
      </c>
      <c r="BN476">
        <v>0</v>
      </c>
      <c r="BO476" t="s">
        <v>3</v>
      </c>
      <c r="BP476">
        <v>0</v>
      </c>
      <c r="BQ476">
        <v>5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3</v>
      </c>
      <c r="BZ476">
        <v>0</v>
      </c>
      <c r="CA476">
        <v>0</v>
      </c>
      <c r="CF476">
        <v>0</v>
      </c>
      <c r="CG476">
        <v>0</v>
      </c>
      <c r="CM476">
        <v>0</v>
      </c>
      <c r="CN476" t="s">
        <v>34</v>
      </c>
      <c r="CO476">
        <v>0</v>
      </c>
      <c r="CP476">
        <f t="shared" si="432"/>
        <v>8418</v>
      </c>
      <c r="CQ476">
        <f t="shared" si="433"/>
        <v>8418</v>
      </c>
      <c r="CR476">
        <f t="shared" si="434"/>
        <v>0</v>
      </c>
      <c r="CS476">
        <f t="shared" si="435"/>
        <v>0</v>
      </c>
      <c r="CT476">
        <f t="shared" si="436"/>
        <v>0</v>
      </c>
      <c r="CU476">
        <f t="shared" si="437"/>
        <v>0</v>
      </c>
      <c r="CV476">
        <f t="shared" si="437"/>
        <v>0</v>
      </c>
      <c r="CW476">
        <f t="shared" si="437"/>
        <v>0</v>
      </c>
      <c r="CX476">
        <f t="shared" si="437"/>
        <v>0</v>
      </c>
      <c r="CY476">
        <f>0</f>
        <v>0</v>
      </c>
      <c r="CZ476">
        <f>0</f>
        <v>0</v>
      </c>
      <c r="DC476" t="s">
        <v>3</v>
      </c>
      <c r="DD476" t="s">
        <v>35</v>
      </c>
      <c r="DE476" t="s">
        <v>3</v>
      </c>
      <c r="DF476" t="s">
        <v>3</v>
      </c>
      <c r="DG476" t="s">
        <v>3</v>
      </c>
      <c r="DH476" t="s">
        <v>3</v>
      </c>
      <c r="DI476" t="s">
        <v>3</v>
      </c>
      <c r="DJ476" t="s">
        <v>3</v>
      </c>
      <c r="DK476" t="s">
        <v>3</v>
      </c>
      <c r="DL476" t="s">
        <v>3</v>
      </c>
      <c r="DM476" t="s">
        <v>3</v>
      </c>
      <c r="DN476">
        <v>0</v>
      </c>
      <c r="DO476">
        <v>0</v>
      </c>
      <c r="DP476">
        <v>1</v>
      </c>
      <c r="DQ476">
        <v>1</v>
      </c>
      <c r="EE476">
        <v>20573451</v>
      </c>
      <c r="EF476">
        <v>5</v>
      </c>
      <c r="EG476" t="s">
        <v>36</v>
      </c>
      <c r="EH476">
        <v>0</v>
      </c>
      <c r="EI476" t="s">
        <v>3</v>
      </c>
      <c r="EJ476">
        <v>3</v>
      </c>
      <c r="EK476">
        <v>100</v>
      </c>
      <c r="EL476" t="s">
        <v>29</v>
      </c>
      <c r="EM476" t="s">
        <v>58</v>
      </c>
      <c r="EO476" t="s">
        <v>3</v>
      </c>
      <c r="EQ476">
        <v>256</v>
      </c>
      <c r="ER476">
        <v>0</v>
      </c>
      <c r="ES476">
        <v>8078.57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Q476">
        <v>0</v>
      </c>
      <c r="FR476">
        <f t="shared" si="438"/>
        <v>8418</v>
      </c>
      <c r="FS476">
        <v>0</v>
      </c>
      <c r="FX476">
        <v>0</v>
      </c>
      <c r="FY476">
        <v>0</v>
      </c>
      <c r="GA476" t="s">
        <v>586</v>
      </c>
      <c r="GG476">
        <v>2</v>
      </c>
      <c r="GH476">
        <v>0</v>
      </c>
      <c r="GI476">
        <v>-2</v>
      </c>
      <c r="GJ476">
        <v>0</v>
      </c>
      <c r="GK476">
        <f>ROUND(R476*(R12)/100,0)</f>
        <v>0</v>
      </c>
      <c r="GL476">
        <f t="shared" si="439"/>
        <v>0</v>
      </c>
      <c r="GM476">
        <f t="shared" si="440"/>
        <v>8418</v>
      </c>
      <c r="GN476">
        <f t="shared" si="441"/>
        <v>0</v>
      </c>
      <c r="GO476">
        <f t="shared" si="442"/>
        <v>0</v>
      </c>
      <c r="GP476">
        <f t="shared" si="443"/>
        <v>0</v>
      </c>
      <c r="GR476">
        <v>0</v>
      </c>
    </row>
    <row r="477" spans="1:200" x14ac:dyDescent="0.2">
      <c r="A477">
        <v>17</v>
      </c>
      <c r="B477">
        <v>1</v>
      </c>
      <c r="E477" t="s">
        <v>589</v>
      </c>
      <c r="F477" t="s">
        <v>584</v>
      </c>
      <c r="G477" t="s">
        <v>590</v>
      </c>
      <c r="H477" t="s">
        <v>3</v>
      </c>
      <c r="I477">
        <v>2</v>
      </c>
      <c r="J477">
        <v>0</v>
      </c>
      <c r="O477">
        <f t="shared" si="417"/>
        <v>788</v>
      </c>
      <c r="P477">
        <f t="shared" si="418"/>
        <v>788</v>
      </c>
      <c r="Q477">
        <f t="shared" si="419"/>
        <v>0</v>
      </c>
      <c r="R477">
        <f t="shared" si="420"/>
        <v>0</v>
      </c>
      <c r="S477">
        <f t="shared" si="421"/>
        <v>0</v>
      </c>
      <c r="T477">
        <f t="shared" si="422"/>
        <v>0</v>
      </c>
      <c r="U477">
        <f t="shared" si="423"/>
        <v>0</v>
      </c>
      <c r="V477">
        <f t="shared" si="424"/>
        <v>0</v>
      </c>
      <c r="W477">
        <f t="shared" si="425"/>
        <v>0</v>
      </c>
      <c r="X477">
        <f t="shared" si="426"/>
        <v>0</v>
      </c>
      <c r="Y477">
        <f t="shared" si="426"/>
        <v>0</v>
      </c>
      <c r="AA477">
        <v>23982063</v>
      </c>
      <c r="AB477">
        <f t="shared" si="427"/>
        <v>394</v>
      </c>
      <c r="AC477">
        <f>ROUND(((ES477*1.042)),0)</f>
        <v>394</v>
      </c>
      <c r="AD477">
        <f t="shared" si="428"/>
        <v>0</v>
      </c>
      <c r="AE477">
        <f t="shared" si="428"/>
        <v>0</v>
      </c>
      <c r="AF477">
        <f t="shared" si="428"/>
        <v>0</v>
      </c>
      <c r="AG477">
        <f t="shared" si="429"/>
        <v>0</v>
      </c>
      <c r="AH477">
        <f t="shared" si="430"/>
        <v>0</v>
      </c>
      <c r="AI477">
        <f t="shared" si="430"/>
        <v>0</v>
      </c>
      <c r="AJ477">
        <f t="shared" si="431"/>
        <v>0</v>
      </c>
      <c r="AK477">
        <v>377.79</v>
      </c>
      <c r="AL477">
        <v>377.79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1</v>
      </c>
      <c r="BD477" t="s">
        <v>3</v>
      </c>
      <c r="BE477" t="s">
        <v>3</v>
      </c>
      <c r="BF477" t="s">
        <v>3</v>
      </c>
      <c r="BG477" t="s">
        <v>3</v>
      </c>
      <c r="BH477">
        <v>3</v>
      </c>
      <c r="BI477">
        <v>3</v>
      </c>
      <c r="BJ477" t="s">
        <v>3</v>
      </c>
      <c r="BM477">
        <v>100</v>
      </c>
      <c r="BN477">
        <v>0</v>
      </c>
      <c r="BO477" t="s">
        <v>3</v>
      </c>
      <c r="BP477">
        <v>0</v>
      </c>
      <c r="BQ477">
        <v>5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0</v>
      </c>
      <c r="CA477">
        <v>0</v>
      </c>
      <c r="CF477">
        <v>0</v>
      </c>
      <c r="CG477">
        <v>0</v>
      </c>
      <c r="CM477">
        <v>0</v>
      </c>
      <c r="CN477" t="s">
        <v>34</v>
      </c>
      <c r="CO477">
        <v>0</v>
      </c>
      <c r="CP477">
        <f t="shared" si="432"/>
        <v>788</v>
      </c>
      <c r="CQ477">
        <f t="shared" si="433"/>
        <v>394</v>
      </c>
      <c r="CR477">
        <f t="shared" si="434"/>
        <v>0</v>
      </c>
      <c r="CS477">
        <f t="shared" si="435"/>
        <v>0</v>
      </c>
      <c r="CT477">
        <f t="shared" si="436"/>
        <v>0</v>
      </c>
      <c r="CU477">
        <f t="shared" si="437"/>
        <v>0</v>
      </c>
      <c r="CV477">
        <f t="shared" si="437"/>
        <v>0</v>
      </c>
      <c r="CW477">
        <f t="shared" si="437"/>
        <v>0</v>
      </c>
      <c r="CX477">
        <f t="shared" si="437"/>
        <v>0</v>
      </c>
      <c r="CY477">
        <f>0</f>
        <v>0</v>
      </c>
      <c r="CZ477">
        <f>0</f>
        <v>0</v>
      </c>
      <c r="DC477" t="s">
        <v>3</v>
      </c>
      <c r="DD477" t="s">
        <v>35</v>
      </c>
      <c r="DE477" t="s">
        <v>3</v>
      </c>
      <c r="DF477" t="s">
        <v>3</v>
      </c>
      <c r="DG477" t="s">
        <v>3</v>
      </c>
      <c r="DH477" t="s">
        <v>3</v>
      </c>
      <c r="DI477" t="s">
        <v>3</v>
      </c>
      <c r="DJ477" t="s">
        <v>3</v>
      </c>
      <c r="DK477" t="s">
        <v>3</v>
      </c>
      <c r="DL477" t="s">
        <v>3</v>
      </c>
      <c r="DM477" t="s">
        <v>3</v>
      </c>
      <c r="DN477">
        <v>0</v>
      </c>
      <c r="DO477">
        <v>0</v>
      </c>
      <c r="DP477">
        <v>1</v>
      </c>
      <c r="DQ477">
        <v>1</v>
      </c>
      <c r="EE477">
        <v>20573451</v>
      </c>
      <c r="EF477">
        <v>5</v>
      </c>
      <c r="EG477" t="s">
        <v>36</v>
      </c>
      <c r="EH477">
        <v>0</v>
      </c>
      <c r="EI477" t="s">
        <v>3</v>
      </c>
      <c r="EJ477">
        <v>3</v>
      </c>
      <c r="EK477">
        <v>100</v>
      </c>
      <c r="EL477" t="s">
        <v>29</v>
      </c>
      <c r="EM477" t="s">
        <v>58</v>
      </c>
      <c r="EO477" t="s">
        <v>3</v>
      </c>
      <c r="EQ477">
        <v>256</v>
      </c>
      <c r="ER477">
        <v>0</v>
      </c>
      <c r="ES477">
        <v>377.79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Q477">
        <v>0</v>
      </c>
      <c r="FR477">
        <f t="shared" si="438"/>
        <v>788</v>
      </c>
      <c r="FS477">
        <v>0</v>
      </c>
      <c r="FX477">
        <v>0</v>
      </c>
      <c r="FY477">
        <v>0</v>
      </c>
      <c r="GA477" t="s">
        <v>591</v>
      </c>
      <c r="GG477">
        <v>2</v>
      </c>
      <c r="GH477">
        <v>0</v>
      </c>
      <c r="GI477">
        <v>-2</v>
      </c>
      <c r="GJ477">
        <v>0</v>
      </c>
      <c r="GK477">
        <f>ROUND(R477*(R12)/100,0)</f>
        <v>0</v>
      </c>
      <c r="GL477">
        <f t="shared" si="439"/>
        <v>0</v>
      </c>
      <c r="GM477">
        <f t="shared" si="440"/>
        <v>788</v>
      </c>
      <c r="GN477">
        <f t="shared" si="441"/>
        <v>0</v>
      </c>
      <c r="GO477">
        <f t="shared" si="442"/>
        <v>0</v>
      </c>
      <c r="GP477">
        <f t="shared" si="443"/>
        <v>0</v>
      </c>
      <c r="GR477">
        <v>0</v>
      </c>
    </row>
    <row r="479" spans="1:200" x14ac:dyDescent="0.2">
      <c r="A479" s="2">
        <v>51</v>
      </c>
      <c r="B479" s="2">
        <f>B466</f>
        <v>1</v>
      </c>
      <c r="C479" s="2">
        <f>A466</f>
        <v>5</v>
      </c>
      <c r="D479" s="2">
        <f>ROW(A466)</f>
        <v>466</v>
      </c>
      <c r="E479" s="2"/>
      <c r="F479" s="2" t="str">
        <f>IF(F466&lt;&gt;"",F466,"")</f>
        <v>Новый подраздел</v>
      </c>
      <c r="G479" s="2" t="str">
        <f>IF(G466&lt;&gt;"",G466,"")</f>
        <v>Оборудование КПП</v>
      </c>
      <c r="H479" s="2"/>
      <c r="I479" s="2"/>
      <c r="J479" s="2"/>
      <c r="K479" s="2"/>
      <c r="L479" s="2"/>
      <c r="M479" s="2"/>
      <c r="N479" s="2"/>
      <c r="O479" s="2">
        <f t="shared" ref="O479:T479" si="444">ROUND(AB479,0)</f>
        <v>272800</v>
      </c>
      <c r="P479" s="2">
        <f t="shared" si="444"/>
        <v>272800</v>
      </c>
      <c r="Q479" s="2">
        <f t="shared" si="444"/>
        <v>0</v>
      </c>
      <c r="R479" s="2">
        <f t="shared" si="444"/>
        <v>0</v>
      </c>
      <c r="S479" s="2">
        <f t="shared" si="444"/>
        <v>0</v>
      </c>
      <c r="T479" s="2">
        <f t="shared" si="444"/>
        <v>0</v>
      </c>
      <c r="U479" s="2">
        <f>AH479</f>
        <v>0</v>
      </c>
      <c r="V479" s="2">
        <f>AI479</f>
        <v>0</v>
      </c>
      <c r="W479" s="2">
        <f>ROUND(AJ479,0)</f>
        <v>0</v>
      </c>
      <c r="X479" s="2">
        <f>ROUND(AK479,0)</f>
        <v>0</v>
      </c>
      <c r="Y479" s="2">
        <f>ROUND(AL479,0)</f>
        <v>0</v>
      </c>
      <c r="Z479" s="2"/>
      <c r="AA479" s="2"/>
      <c r="AB479" s="2">
        <f>ROUND(SUMIF(AA470:AA477,"=23982063",O470:O477),0)</f>
        <v>272800</v>
      </c>
      <c r="AC479" s="2">
        <f>ROUND(SUMIF(AA470:AA477,"=23982063",P470:P477),0)</f>
        <v>272800</v>
      </c>
      <c r="AD479" s="2">
        <f>ROUND(SUMIF(AA470:AA477,"=23982063",Q470:Q477),0)</f>
        <v>0</v>
      </c>
      <c r="AE479" s="2">
        <f>ROUND(SUMIF(AA470:AA477,"=23982063",R470:R477),0)</f>
        <v>0</v>
      </c>
      <c r="AF479" s="2">
        <f>ROUND(SUMIF(AA470:AA477,"=23982063",S470:S477),0)</f>
        <v>0</v>
      </c>
      <c r="AG479" s="2">
        <f>ROUND(SUMIF(AA470:AA477,"=23982063",T470:T477),0)</f>
        <v>0</v>
      </c>
      <c r="AH479" s="2">
        <f>SUMIF(AA470:AA477,"=23982063",U470:U477)</f>
        <v>0</v>
      </c>
      <c r="AI479" s="2">
        <f>SUMIF(AA470:AA477,"=23982063",V470:V477)</f>
        <v>0</v>
      </c>
      <c r="AJ479" s="2">
        <f>ROUND(SUMIF(AA470:AA477,"=23982063",W470:W477),0)</f>
        <v>0</v>
      </c>
      <c r="AK479" s="2">
        <f>ROUND(SUMIF(AA470:AA477,"=23982063",X470:X477),0)</f>
        <v>0</v>
      </c>
      <c r="AL479" s="2">
        <f>ROUND(SUMIF(AA470:AA477,"=23982063",Y470:Y477),0)</f>
        <v>0</v>
      </c>
      <c r="AM479" s="2"/>
      <c r="AN479" s="2"/>
      <c r="AO479" s="2">
        <f t="shared" ref="AO479:AU479" si="445">ROUND(BB479,0)</f>
        <v>0</v>
      </c>
      <c r="AP479" s="2">
        <f t="shared" si="445"/>
        <v>272800</v>
      </c>
      <c r="AQ479" s="2">
        <f t="shared" si="445"/>
        <v>0</v>
      </c>
      <c r="AR479" s="2">
        <f t="shared" si="445"/>
        <v>272800</v>
      </c>
      <c r="AS479" s="2">
        <f t="shared" si="445"/>
        <v>0</v>
      </c>
      <c r="AT479" s="2">
        <f t="shared" si="445"/>
        <v>0</v>
      </c>
      <c r="AU479" s="2">
        <f t="shared" si="445"/>
        <v>0</v>
      </c>
      <c r="AV479" s="2"/>
      <c r="AW479" s="2"/>
      <c r="AX479" s="2"/>
      <c r="AY479" s="2"/>
      <c r="AZ479" s="2"/>
      <c r="BA479" s="2"/>
      <c r="BB479" s="2">
        <f>ROUND(SUMIF(AA470:AA477,"=23982063",FQ470:FQ477),0)</f>
        <v>0</v>
      </c>
      <c r="BC479" s="2">
        <f>ROUND(SUMIF(AA470:AA477,"=23982063",FR470:FR477),0)</f>
        <v>272800</v>
      </c>
      <c r="BD479" s="2">
        <f>ROUND(SUMIF(AA470:AA477,"=23982063",GL470:GL477),0)</f>
        <v>0</v>
      </c>
      <c r="BE479" s="2">
        <f>ROUND(SUMIF(AA470:AA477,"=23982063",GM470:GM477),0)</f>
        <v>272800</v>
      </c>
      <c r="BF479" s="2">
        <f>ROUND(SUMIF(AA470:AA477,"=23982063",GN470:GN477),0)</f>
        <v>0</v>
      </c>
      <c r="BG479" s="2">
        <f>ROUND(SUMIF(AA470:AA477,"=23982063",GO470:GO477),0)</f>
        <v>0</v>
      </c>
      <c r="BH479" s="2">
        <f>ROUND(SUMIF(AA470:AA477,"=23982063",GP470:GP477),0)</f>
        <v>0</v>
      </c>
      <c r="BI479" s="2"/>
      <c r="BJ479" s="2"/>
      <c r="BK479" s="2"/>
      <c r="BL479" s="2"/>
      <c r="BM479" s="2"/>
      <c r="BN479" s="2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>
        <v>0</v>
      </c>
    </row>
    <row r="481" spans="1:16" x14ac:dyDescent="0.2">
      <c r="A481" s="4">
        <v>50</v>
      </c>
      <c r="B481" s="4">
        <v>0</v>
      </c>
      <c r="C481" s="4">
        <v>0</v>
      </c>
      <c r="D481" s="4">
        <v>1</v>
      </c>
      <c r="E481" s="4">
        <v>201</v>
      </c>
      <c r="F481" s="4">
        <f>ROUND(Source!O479,O481)</f>
        <v>272800</v>
      </c>
      <c r="G481" s="4" t="s">
        <v>72</v>
      </c>
      <c r="H481" s="4" t="s">
        <v>73</v>
      </c>
      <c r="I481" s="4"/>
      <c r="J481" s="4"/>
      <c r="K481" s="4">
        <v>201</v>
      </c>
      <c r="L481" s="4">
        <v>1</v>
      </c>
      <c r="M481" s="4">
        <v>3</v>
      </c>
      <c r="N481" s="4" t="s">
        <v>3</v>
      </c>
      <c r="O481" s="4">
        <v>0</v>
      </c>
      <c r="P481" s="4"/>
    </row>
    <row r="482" spans="1:16" x14ac:dyDescent="0.2">
      <c r="A482" s="4">
        <v>50</v>
      </c>
      <c r="B482" s="4">
        <v>0</v>
      </c>
      <c r="C482" s="4">
        <v>0</v>
      </c>
      <c r="D482" s="4">
        <v>1</v>
      </c>
      <c r="E482" s="4">
        <v>202</v>
      </c>
      <c r="F482" s="4">
        <f>ROUND(Source!P479,O482)</f>
        <v>272800</v>
      </c>
      <c r="G482" s="4" t="s">
        <v>74</v>
      </c>
      <c r="H482" s="4" t="s">
        <v>75</v>
      </c>
      <c r="I482" s="4"/>
      <c r="J482" s="4"/>
      <c r="K482" s="4">
        <v>202</v>
      </c>
      <c r="L482" s="4">
        <v>2</v>
      </c>
      <c r="M482" s="4">
        <v>3</v>
      </c>
      <c r="N482" s="4" t="s">
        <v>3</v>
      </c>
      <c r="O482" s="4">
        <v>0</v>
      </c>
      <c r="P482" s="4"/>
    </row>
    <row r="483" spans="1:16" x14ac:dyDescent="0.2">
      <c r="A483" s="4">
        <v>50</v>
      </c>
      <c r="B483" s="4">
        <v>0</v>
      </c>
      <c r="C483" s="4">
        <v>0</v>
      </c>
      <c r="D483" s="4">
        <v>1</v>
      </c>
      <c r="E483" s="4">
        <v>222</v>
      </c>
      <c r="F483" s="4">
        <f>ROUND(Source!AO479,O483)</f>
        <v>0</v>
      </c>
      <c r="G483" s="4" t="s">
        <v>76</v>
      </c>
      <c r="H483" s="4" t="s">
        <v>77</v>
      </c>
      <c r="I483" s="4"/>
      <c r="J483" s="4"/>
      <c r="K483" s="4">
        <v>222</v>
      </c>
      <c r="L483" s="4">
        <v>3</v>
      </c>
      <c r="M483" s="4">
        <v>3</v>
      </c>
      <c r="N483" s="4" t="s">
        <v>3</v>
      </c>
      <c r="O483" s="4">
        <v>0</v>
      </c>
      <c r="P483" s="4"/>
    </row>
    <row r="484" spans="1:16" x14ac:dyDescent="0.2">
      <c r="A484" s="4">
        <v>50</v>
      </c>
      <c r="B484" s="4">
        <v>0</v>
      </c>
      <c r="C484" s="4">
        <v>0</v>
      </c>
      <c r="D484" s="4">
        <v>1</v>
      </c>
      <c r="E484" s="4">
        <v>216</v>
      </c>
      <c r="F484" s="4">
        <f>ROUND(Source!AP479,O484)</f>
        <v>272800</v>
      </c>
      <c r="G484" s="4" t="s">
        <v>78</v>
      </c>
      <c r="H484" s="4" t="s">
        <v>79</v>
      </c>
      <c r="I484" s="4"/>
      <c r="J484" s="4"/>
      <c r="K484" s="4">
        <v>216</v>
      </c>
      <c r="L484" s="4">
        <v>4</v>
      </c>
      <c r="M484" s="4">
        <v>3</v>
      </c>
      <c r="N484" s="4" t="s">
        <v>3</v>
      </c>
      <c r="O484" s="4">
        <v>0</v>
      </c>
      <c r="P484" s="4"/>
    </row>
    <row r="485" spans="1:16" x14ac:dyDescent="0.2">
      <c r="A485" s="4">
        <v>50</v>
      </c>
      <c r="B485" s="4">
        <v>0</v>
      </c>
      <c r="C485" s="4">
        <v>0</v>
      </c>
      <c r="D485" s="4">
        <v>1</v>
      </c>
      <c r="E485" s="4">
        <v>223</v>
      </c>
      <c r="F485" s="4">
        <f>ROUND(Source!AQ479,O485)</f>
        <v>0</v>
      </c>
      <c r="G485" s="4" t="s">
        <v>80</v>
      </c>
      <c r="H485" s="4" t="s">
        <v>81</v>
      </c>
      <c r="I485" s="4"/>
      <c r="J485" s="4"/>
      <c r="K485" s="4">
        <v>223</v>
      </c>
      <c r="L485" s="4">
        <v>5</v>
      </c>
      <c r="M485" s="4">
        <v>3</v>
      </c>
      <c r="N485" s="4" t="s">
        <v>3</v>
      </c>
      <c r="O485" s="4">
        <v>0</v>
      </c>
      <c r="P485" s="4"/>
    </row>
    <row r="486" spans="1:16" x14ac:dyDescent="0.2">
      <c r="A486" s="4">
        <v>50</v>
      </c>
      <c r="B486" s="4">
        <v>0</v>
      </c>
      <c r="C486" s="4">
        <v>0</v>
      </c>
      <c r="D486" s="4">
        <v>1</v>
      </c>
      <c r="E486" s="4">
        <v>203</v>
      </c>
      <c r="F486" s="4">
        <f>ROUND(Source!Q479,O486)</f>
        <v>0</v>
      </c>
      <c r="G486" s="4" t="s">
        <v>82</v>
      </c>
      <c r="H486" s="4" t="s">
        <v>83</v>
      </c>
      <c r="I486" s="4"/>
      <c r="J486" s="4"/>
      <c r="K486" s="4">
        <v>203</v>
      </c>
      <c r="L486" s="4">
        <v>6</v>
      </c>
      <c r="M486" s="4">
        <v>3</v>
      </c>
      <c r="N486" s="4" t="s">
        <v>3</v>
      </c>
      <c r="O486" s="4">
        <v>0</v>
      </c>
      <c r="P486" s="4"/>
    </row>
    <row r="487" spans="1:16" x14ac:dyDescent="0.2">
      <c r="A487" s="4">
        <v>50</v>
      </c>
      <c r="B487" s="4">
        <v>0</v>
      </c>
      <c r="C487" s="4">
        <v>0</v>
      </c>
      <c r="D487" s="4">
        <v>1</v>
      </c>
      <c r="E487" s="4">
        <v>204</v>
      </c>
      <c r="F487" s="4">
        <f>ROUND(Source!R479,O487)</f>
        <v>0</v>
      </c>
      <c r="G487" s="4" t="s">
        <v>84</v>
      </c>
      <c r="H487" s="4" t="s">
        <v>85</v>
      </c>
      <c r="I487" s="4"/>
      <c r="J487" s="4"/>
      <c r="K487" s="4">
        <v>204</v>
      </c>
      <c r="L487" s="4">
        <v>7</v>
      </c>
      <c r="M487" s="4">
        <v>3</v>
      </c>
      <c r="N487" s="4" t="s">
        <v>3</v>
      </c>
      <c r="O487" s="4">
        <v>0</v>
      </c>
      <c r="P487" s="4"/>
    </row>
    <row r="488" spans="1:16" x14ac:dyDescent="0.2">
      <c r="A488" s="4">
        <v>50</v>
      </c>
      <c r="B488" s="4">
        <v>0</v>
      </c>
      <c r="C488" s="4">
        <v>0</v>
      </c>
      <c r="D488" s="4">
        <v>1</v>
      </c>
      <c r="E488" s="4">
        <v>205</v>
      </c>
      <c r="F488" s="4">
        <f>ROUND(Source!S479,O488)</f>
        <v>0</v>
      </c>
      <c r="G488" s="4" t="s">
        <v>86</v>
      </c>
      <c r="H488" s="4" t="s">
        <v>87</v>
      </c>
      <c r="I488" s="4"/>
      <c r="J488" s="4"/>
      <c r="K488" s="4">
        <v>205</v>
      </c>
      <c r="L488" s="4">
        <v>8</v>
      </c>
      <c r="M488" s="4">
        <v>3</v>
      </c>
      <c r="N488" s="4" t="s">
        <v>3</v>
      </c>
      <c r="O488" s="4">
        <v>0</v>
      </c>
      <c r="P488" s="4"/>
    </row>
    <row r="489" spans="1:16" x14ac:dyDescent="0.2">
      <c r="A489" s="4">
        <v>50</v>
      </c>
      <c r="B489" s="4">
        <v>0</v>
      </c>
      <c r="C489" s="4">
        <v>0</v>
      </c>
      <c r="D489" s="4">
        <v>1</v>
      </c>
      <c r="E489" s="4">
        <v>214</v>
      </c>
      <c r="F489" s="4">
        <f>ROUND(Source!AS479,O489)</f>
        <v>0</v>
      </c>
      <c r="G489" s="4" t="s">
        <v>88</v>
      </c>
      <c r="H489" s="4" t="s">
        <v>89</v>
      </c>
      <c r="I489" s="4"/>
      <c r="J489" s="4"/>
      <c r="K489" s="4">
        <v>214</v>
      </c>
      <c r="L489" s="4">
        <v>9</v>
      </c>
      <c r="M489" s="4">
        <v>3</v>
      </c>
      <c r="N489" s="4" t="s">
        <v>3</v>
      </c>
      <c r="O489" s="4">
        <v>0</v>
      </c>
      <c r="P489" s="4"/>
    </row>
    <row r="490" spans="1:16" x14ac:dyDescent="0.2">
      <c r="A490" s="4">
        <v>50</v>
      </c>
      <c r="B490" s="4">
        <v>0</v>
      </c>
      <c r="C490" s="4">
        <v>0</v>
      </c>
      <c r="D490" s="4">
        <v>1</v>
      </c>
      <c r="E490" s="4">
        <v>215</v>
      </c>
      <c r="F490" s="4">
        <f>ROUND(Source!AT479,O490)</f>
        <v>0</v>
      </c>
      <c r="G490" s="4" t="s">
        <v>90</v>
      </c>
      <c r="H490" s="4" t="s">
        <v>91</v>
      </c>
      <c r="I490" s="4"/>
      <c r="J490" s="4"/>
      <c r="K490" s="4">
        <v>215</v>
      </c>
      <c r="L490" s="4">
        <v>10</v>
      </c>
      <c r="M490" s="4">
        <v>3</v>
      </c>
      <c r="N490" s="4" t="s">
        <v>3</v>
      </c>
      <c r="O490" s="4">
        <v>0</v>
      </c>
      <c r="P490" s="4"/>
    </row>
    <row r="491" spans="1:16" x14ac:dyDescent="0.2">
      <c r="A491" s="4">
        <v>50</v>
      </c>
      <c r="B491" s="4">
        <v>0</v>
      </c>
      <c r="C491" s="4">
        <v>0</v>
      </c>
      <c r="D491" s="4">
        <v>1</v>
      </c>
      <c r="E491" s="4">
        <v>217</v>
      </c>
      <c r="F491" s="4">
        <f>ROUND(Source!AU479,O491)</f>
        <v>0</v>
      </c>
      <c r="G491" s="4" t="s">
        <v>92</v>
      </c>
      <c r="H491" s="4" t="s">
        <v>93</v>
      </c>
      <c r="I491" s="4"/>
      <c r="J491" s="4"/>
      <c r="K491" s="4">
        <v>217</v>
      </c>
      <c r="L491" s="4">
        <v>11</v>
      </c>
      <c r="M491" s="4">
        <v>3</v>
      </c>
      <c r="N491" s="4" t="s">
        <v>3</v>
      </c>
      <c r="O491" s="4">
        <v>0</v>
      </c>
      <c r="P491" s="4"/>
    </row>
    <row r="492" spans="1:16" x14ac:dyDescent="0.2">
      <c r="A492" s="4">
        <v>50</v>
      </c>
      <c r="B492" s="4">
        <v>0</v>
      </c>
      <c r="C492" s="4">
        <v>0</v>
      </c>
      <c r="D492" s="4">
        <v>1</v>
      </c>
      <c r="E492" s="4">
        <v>206</v>
      </c>
      <c r="F492" s="4">
        <f>ROUND(Source!T479,O492)</f>
        <v>0</v>
      </c>
      <c r="G492" s="4" t="s">
        <v>94</v>
      </c>
      <c r="H492" s="4" t="s">
        <v>95</v>
      </c>
      <c r="I492" s="4"/>
      <c r="J492" s="4"/>
      <c r="K492" s="4">
        <v>206</v>
      </c>
      <c r="L492" s="4">
        <v>12</v>
      </c>
      <c r="M492" s="4">
        <v>3</v>
      </c>
      <c r="N492" s="4" t="s">
        <v>3</v>
      </c>
      <c r="O492" s="4">
        <v>0</v>
      </c>
      <c r="P492" s="4"/>
    </row>
    <row r="493" spans="1:16" x14ac:dyDescent="0.2">
      <c r="A493" s="4">
        <v>50</v>
      </c>
      <c r="B493" s="4">
        <v>0</v>
      </c>
      <c r="C493" s="4">
        <v>0</v>
      </c>
      <c r="D493" s="4">
        <v>1</v>
      </c>
      <c r="E493" s="4">
        <v>207</v>
      </c>
      <c r="F493" s="4">
        <f>Source!U479</f>
        <v>0</v>
      </c>
      <c r="G493" s="4" t="s">
        <v>96</v>
      </c>
      <c r="H493" s="4" t="s">
        <v>97</v>
      </c>
      <c r="I493" s="4"/>
      <c r="J493" s="4"/>
      <c r="K493" s="4">
        <v>207</v>
      </c>
      <c r="L493" s="4">
        <v>13</v>
      </c>
      <c r="M493" s="4">
        <v>3</v>
      </c>
      <c r="N493" s="4" t="s">
        <v>3</v>
      </c>
      <c r="O493" s="4">
        <v>-1</v>
      </c>
      <c r="P493" s="4"/>
    </row>
    <row r="494" spans="1:16" x14ac:dyDescent="0.2">
      <c r="A494" s="4">
        <v>50</v>
      </c>
      <c r="B494" s="4">
        <v>0</v>
      </c>
      <c r="C494" s="4">
        <v>0</v>
      </c>
      <c r="D494" s="4">
        <v>1</v>
      </c>
      <c r="E494" s="4">
        <v>208</v>
      </c>
      <c r="F494" s="4">
        <f>Source!V479</f>
        <v>0</v>
      </c>
      <c r="G494" s="4" t="s">
        <v>98</v>
      </c>
      <c r="H494" s="4" t="s">
        <v>99</v>
      </c>
      <c r="I494" s="4"/>
      <c r="J494" s="4"/>
      <c r="K494" s="4">
        <v>208</v>
      </c>
      <c r="L494" s="4">
        <v>14</v>
      </c>
      <c r="M494" s="4">
        <v>3</v>
      </c>
      <c r="N494" s="4" t="s">
        <v>3</v>
      </c>
      <c r="O494" s="4">
        <v>-1</v>
      </c>
      <c r="P494" s="4"/>
    </row>
    <row r="495" spans="1:16" x14ac:dyDescent="0.2">
      <c r="A495" s="4">
        <v>50</v>
      </c>
      <c r="B495" s="4">
        <v>0</v>
      </c>
      <c r="C495" s="4">
        <v>0</v>
      </c>
      <c r="D495" s="4">
        <v>1</v>
      </c>
      <c r="E495" s="4">
        <v>209</v>
      </c>
      <c r="F495" s="4">
        <f>ROUND(Source!W479,O495)</f>
        <v>0</v>
      </c>
      <c r="G495" s="4" t="s">
        <v>100</v>
      </c>
      <c r="H495" s="4" t="s">
        <v>101</v>
      </c>
      <c r="I495" s="4"/>
      <c r="J495" s="4"/>
      <c r="K495" s="4">
        <v>209</v>
      </c>
      <c r="L495" s="4">
        <v>15</v>
      </c>
      <c r="M495" s="4">
        <v>3</v>
      </c>
      <c r="N495" s="4" t="s">
        <v>3</v>
      </c>
      <c r="O495" s="4">
        <v>0</v>
      </c>
      <c r="P495" s="4"/>
    </row>
    <row r="496" spans="1:16" x14ac:dyDescent="0.2">
      <c r="A496" s="4">
        <v>50</v>
      </c>
      <c r="B496" s="4">
        <v>0</v>
      </c>
      <c r="C496" s="4">
        <v>0</v>
      </c>
      <c r="D496" s="4">
        <v>1</v>
      </c>
      <c r="E496" s="4">
        <v>210</v>
      </c>
      <c r="F496" s="4">
        <f>ROUND(Source!X479,O496)</f>
        <v>0</v>
      </c>
      <c r="G496" s="4" t="s">
        <v>102</v>
      </c>
      <c r="H496" s="4" t="s">
        <v>103</v>
      </c>
      <c r="I496" s="4"/>
      <c r="J496" s="4"/>
      <c r="K496" s="4">
        <v>210</v>
      </c>
      <c r="L496" s="4">
        <v>16</v>
      </c>
      <c r="M496" s="4">
        <v>3</v>
      </c>
      <c r="N496" s="4" t="s">
        <v>3</v>
      </c>
      <c r="O496" s="4">
        <v>0</v>
      </c>
      <c r="P496" s="4"/>
    </row>
    <row r="497" spans="1:118" x14ac:dyDescent="0.2">
      <c r="A497" s="4">
        <v>50</v>
      </c>
      <c r="B497" s="4">
        <v>0</v>
      </c>
      <c r="C497" s="4">
        <v>0</v>
      </c>
      <c r="D497" s="4">
        <v>1</v>
      </c>
      <c r="E497" s="4">
        <v>211</v>
      </c>
      <c r="F497" s="4">
        <f>ROUND(Source!Y479,O497)</f>
        <v>0</v>
      </c>
      <c r="G497" s="4" t="s">
        <v>104</v>
      </c>
      <c r="H497" s="4" t="s">
        <v>105</v>
      </c>
      <c r="I497" s="4"/>
      <c r="J497" s="4"/>
      <c r="K497" s="4">
        <v>211</v>
      </c>
      <c r="L497" s="4">
        <v>17</v>
      </c>
      <c r="M497" s="4">
        <v>3</v>
      </c>
      <c r="N497" s="4" t="s">
        <v>3</v>
      </c>
      <c r="O497" s="4">
        <v>0</v>
      </c>
      <c r="P497" s="4"/>
    </row>
    <row r="498" spans="1:118" x14ac:dyDescent="0.2">
      <c r="A498" s="4">
        <v>50</v>
      </c>
      <c r="B498" s="4">
        <v>0</v>
      </c>
      <c r="C498" s="4">
        <v>0</v>
      </c>
      <c r="D498" s="4">
        <v>1</v>
      </c>
      <c r="E498" s="4">
        <v>224</v>
      </c>
      <c r="F498" s="4">
        <f>ROUND(Source!AR479,O498)</f>
        <v>272800</v>
      </c>
      <c r="G498" s="4" t="s">
        <v>106</v>
      </c>
      <c r="H498" s="4" t="s">
        <v>107</v>
      </c>
      <c r="I498" s="4"/>
      <c r="J498" s="4"/>
      <c r="K498" s="4">
        <v>224</v>
      </c>
      <c r="L498" s="4">
        <v>18</v>
      </c>
      <c r="M498" s="4">
        <v>3</v>
      </c>
      <c r="N498" s="4" t="s">
        <v>3</v>
      </c>
      <c r="O498" s="4">
        <v>0</v>
      </c>
      <c r="P498" s="4"/>
    </row>
    <row r="500" spans="1:118" x14ac:dyDescent="0.2">
      <c r="A500" s="2">
        <v>51</v>
      </c>
      <c r="B500" s="2">
        <f>B296</f>
        <v>1</v>
      </c>
      <c r="C500" s="2">
        <f>A296</f>
        <v>4</v>
      </c>
      <c r="D500" s="2">
        <f>ROW(A296)</f>
        <v>296</v>
      </c>
      <c r="E500" s="2"/>
      <c r="F500" s="2" t="str">
        <f>IF(F296&lt;&gt;"",F296,"")</f>
        <v>Новый раздел</v>
      </c>
      <c r="G500" s="2" t="str">
        <f>IF(G296&lt;&gt;"",G296,"")</f>
        <v>Оборудование</v>
      </c>
      <c r="H500" s="2"/>
      <c r="I500" s="2"/>
      <c r="J500" s="2"/>
      <c r="K500" s="2"/>
      <c r="L500" s="2"/>
      <c r="M500" s="2"/>
      <c r="N500" s="2"/>
      <c r="O500" s="2">
        <f t="shared" ref="O500:T500" si="446">ROUND(O319+O365+O445+O479+AB500,0)</f>
        <v>23042574</v>
      </c>
      <c r="P500" s="2">
        <f t="shared" si="446"/>
        <v>23042574</v>
      </c>
      <c r="Q500" s="2">
        <f t="shared" si="446"/>
        <v>0</v>
      </c>
      <c r="R500" s="2">
        <f t="shared" si="446"/>
        <v>0</v>
      </c>
      <c r="S500" s="2">
        <f t="shared" si="446"/>
        <v>0</v>
      </c>
      <c r="T500" s="2">
        <f t="shared" si="446"/>
        <v>0</v>
      </c>
      <c r="U500" s="2">
        <f>U319+U365+U445+U479+AH500</f>
        <v>0</v>
      </c>
      <c r="V500" s="2">
        <f>V319+V365+V445+V479+AI500</f>
        <v>0</v>
      </c>
      <c r="W500" s="2">
        <f>ROUND(W319+W365+W445+W479+AJ500,0)</f>
        <v>0</v>
      </c>
      <c r="X500" s="2">
        <f>ROUND(X319+X365+X445+X479+AK500,0)</f>
        <v>0</v>
      </c>
      <c r="Y500" s="2">
        <f>ROUND(Y319+Y365+Y445+Y479+AL500,0)</f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>
        <f t="shared" ref="AO500:AU500" si="447">ROUND(AO319+AO365+AO445+AO479+BB500,0)</f>
        <v>0</v>
      </c>
      <c r="AP500" s="2">
        <f t="shared" si="447"/>
        <v>23042574</v>
      </c>
      <c r="AQ500" s="2">
        <f t="shared" si="447"/>
        <v>0</v>
      </c>
      <c r="AR500" s="2">
        <f t="shared" si="447"/>
        <v>23042574</v>
      </c>
      <c r="AS500" s="2">
        <f t="shared" si="447"/>
        <v>0</v>
      </c>
      <c r="AT500" s="2">
        <f t="shared" si="447"/>
        <v>0</v>
      </c>
      <c r="AU500" s="2">
        <f t="shared" si="447"/>
        <v>0</v>
      </c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>
        <v>0</v>
      </c>
    </row>
    <row r="502" spans="1:118" x14ac:dyDescent="0.2">
      <c r="A502" s="4">
        <v>50</v>
      </c>
      <c r="B502" s="4">
        <v>0</v>
      </c>
      <c r="C502" s="4">
        <v>0</v>
      </c>
      <c r="D502" s="4">
        <v>1</v>
      </c>
      <c r="E502" s="4">
        <v>201</v>
      </c>
      <c r="F502" s="4">
        <f>ROUND(Source!O500,O502)</f>
        <v>23042574</v>
      </c>
      <c r="G502" s="4" t="s">
        <v>72</v>
      </c>
      <c r="H502" s="4" t="s">
        <v>73</v>
      </c>
      <c r="I502" s="4"/>
      <c r="J502" s="4"/>
      <c r="K502" s="4">
        <v>201</v>
      </c>
      <c r="L502" s="4">
        <v>1</v>
      </c>
      <c r="M502" s="4">
        <v>3</v>
      </c>
      <c r="N502" s="4" t="s">
        <v>3</v>
      </c>
      <c r="O502" s="4">
        <v>0</v>
      </c>
      <c r="P502" s="4"/>
    </row>
    <row r="503" spans="1:118" x14ac:dyDescent="0.2">
      <c r="A503" s="4">
        <v>50</v>
      </c>
      <c r="B503" s="4">
        <v>0</v>
      </c>
      <c r="C503" s="4">
        <v>0</v>
      </c>
      <c r="D503" s="4">
        <v>1</v>
      </c>
      <c r="E503" s="4">
        <v>202</v>
      </c>
      <c r="F503" s="4">
        <f>ROUND(Source!P500,O503)</f>
        <v>23042574</v>
      </c>
      <c r="G503" s="4" t="s">
        <v>74</v>
      </c>
      <c r="H503" s="4" t="s">
        <v>75</v>
      </c>
      <c r="I503" s="4"/>
      <c r="J503" s="4"/>
      <c r="K503" s="4">
        <v>202</v>
      </c>
      <c r="L503" s="4">
        <v>2</v>
      </c>
      <c r="M503" s="4">
        <v>3</v>
      </c>
      <c r="N503" s="4" t="s">
        <v>3</v>
      </c>
      <c r="O503" s="4">
        <v>0</v>
      </c>
      <c r="P503" s="4"/>
    </row>
    <row r="504" spans="1:118" x14ac:dyDescent="0.2">
      <c r="A504" s="4">
        <v>50</v>
      </c>
      <c r="B504" s="4">
        <v>0</v>
      </c>
      <c r="C504" s="4">
        <v>0</v>
      </c>
      <c r="D504" s="4">
        <v>1</v>
      </c>
      <c r="E504" s="4">
        <v>222</v>
      </c>
      <c r="F504" s="4">
        <f>ROUND(Source!AO500,O504)</f>
        <v>0</v>
      </c>
      <c r="G504" s="4" t="s">
        <v>76</v>
      </c>
      <c r="H504" s="4" t="s">
        <v>77</v>
      </c>
      <c r="I504" s="4"/>
      <c r="J504" s="4"/>
      <c r="K504" s="4">
        <v>222</v>
      </c>
      <c r="L504" s="4">
        <v>3</v>
      </c>
      <c r="M504" s="4">
        <v>3</v>
      </c>
      <c r="N504" s="4" t="s">
        <v>3</v>
      </c>
      <c r="O504" s="4">
        <v>0</v>
      </c>
      <c r="P504" s="4"/>
    </row>
    <row r="505" spans="1:118" x14ac:dyDescent="0.2">
      <c r="A505" s="4">
        <v>50</v>
      </c>
      <c r="B505" s="4">
        <v>0</v>
      </c>
      <c r="C505" s="4">
        <v>0</v>
      </c>
      <c r="D505" s="4">
        <v>1</v>
      </c>
      <c r="E505" s="4">
        <v>216</v>
      </c>
      <c r="F505" s="4">
        <f>ROUND(Source!AP500,O505)</f>
        <v>23042574</v>
      </c>
      <c r="G505" s="4" t="s">
        <v>78</v>
      </c>
      <c r="H505" s="4" t="s">
        <v>79</v>
      </c>
      <c r="I505" s="4"/>
      <c r="J505" s="4"/>
      <c r="K505" s="4">
        <v>216</v>
      </c>
      <c r="L505" s="4">
        <v>4</v>
      </c>
      <c r="M505" s="4">
        <v>3</v>
      </c>
      <c r="N505" s="4" t="s">
        <v>3</v>
      </c>
      <c r="O505" s="4">
        <v>0</v>
      </c>
      <c r="P505" s="4"/>
    </row>
    <row r="506" spans="1:118" x14ac:dyDescent="0.2">
      <c r="A506" s="4">
        <v>50</v>
      </c>
      <c r="B506" s="4">
        <v>0</v>
      </c>
      <c r="C506" s="4">
        <v>0</v>
      </c>
      <c r="D506" s="4">
        <v>1</v>
      </c>
      <c r="E506" s="4">
        <v>223</v>
      </c>
      <c r="F506" s="4">
        <f>ROUND(Source!AQ500,O506)</f>
        <v>0</v>
      </c>
      <c r="G506" s="4" t="s">
        <v>80</v>
      </c>
      <c r="H506" s="4" t="s">
        <v>81</v>
      </c>
      <c r="I506" s="4"/>
      <c r="J506" s="4"/>
      <c r="K506" s="4">
        <v>223</v>
      </c>
      <c r="L506" s="4">
        <v>5</v>
      </c>
      <c r="M506" s="4">
        <v>3</v>
      </c>
      <c r="N506" s="4" t="s">
        <v>3</v>
      </c>
      <c r="O506" s="4">
        <v>0</v>
      </c>
      <c r="P506" s="4"/>
    </row>
    <row r="507" spans="1:118" x14ac:dyDescent="0.2">
      <c r="A507" s="4">
        <v>50</v>
      </c>
      <c r="B507" s="4">
        <v>0</v>
      </c>
      <c r="C507" s="4">
        <v>0</v>
      </c>
      <c r="D507" s="4">
        <v>1</v>
      </c>
      <c r="E507" s="4">
        <v>203</v>
      </c>
      <c r="F507" s="4">
        <f>ROUND(Source!Q500,O507)</f>
        <v>0</v>
      </c>
      <c r="G507" s="4" t="s">
        <v>82</v>
      </c>
      <c r="H507" s="4" t="s">
        <v>83</v>
      </c>
      <c r="I507" s="4"/>
      <c r="J507" s="4"/>
      <c r="K507" s="4">
        <v>203</v>
      </c>
      <c r="L507" s="4">
        <v>6</v>
      </c>
      <c r="M507" s="4">
        <v>3</v>
      </c>
      <c r="N507" s="4" t="s">
        <v>3</v>
      </c>
      <c r="O507" s="4">
        <v>0</v>
      </c>
      <c r="P507" s="4"/>
    </row>
    <row r="508" spans="1:118" x14ac:dyDescent="0.2">
      <c r="A508" s="4">
        <v>50</v>
      </c>
      <c r="B508" s="4">
        <v>0</v>
      </c>
      <c r="C508" s="4">
        <v>0</v>
      </c>
      <c r="D508" s="4">
        <v>1</v>
      </c>
      <c r="E508" s="4">
        <v>204</v>
      </c>
      <c r="F508" s="4">
        <f>ROUND(Source!R500,O508)</f>
        <v>0</v>
      </c>
      <c r="G508" s="4" t="s">
        <v>84</v>
      </c>
      <c r="H508" s="4" t="s">
        <v>85</v>
      </c>
      <c r="I508" s="4"/>
      <c r="J508" s="4"/>
      <c r="K508" s="4">
        <v>204</v>
      </c>
      <c r="L508" s="4">
        <v>7</v>
      </c>
      <c r="M508" s="4">
        <v>3</v>
      </c>
      <c r="N508" s="4" t="s">
        <v>3</v>
      </c>
      <c r="O508" s="4">
        <v>0</v>
      </c>
      <c r="P508" s="4"/>
    </row>
    <row r="509" spans="1:118" x14ac:dyDescent="0.2">
      <c r="A509" s="4">
        <v>50</v>
      </c>
      <c r="B509" s="4">
        <v>0</v>
      </c>
      <c r="C509" s="4">
        <v>0</v>
      </c>
      <c r="D509" s="4">
        <v>1</v>
      </c>
      <c r="E509" s="4">
        <v>205</v>
      </c>
      <c r="F509" s="4">
        <f>ROUND(Source!S500,O509)</f>
        <v>0</v>
      </c>
      <c r="G509" s="4" t="s">
        <v>86</v>
      </c>
      <c r="H509" s="4" t="s">
        <v>87</v>
      </c>
      <c r="I509" s="4"/>
      <c r="J509" s="4"/>
      <c r="K509" s="4">
        <v>205</v>
      </c>
      <c r="L509" s="4">
        <v>8</v>
      </c>
      <c r="M509" s="4">
        <v>3</v>
      </c>
      <c r="N509" s="4" t="s">
        <v>3</v>
      </c>
      <c r="O509" s="4">
        <v>0</v>
      </c>
      <c r="P509" s="4"/>
    </row>
    <row r="510" spans="1:118" x14ac:dyDescent="0.2">
      <c r="A510" s="4">
        <v>50</v>
      </c>
      <c r="B510" s="4">
        <v>0</v>
      </c>
      <c r="C510" s="4">
        <v>0</v>
      </c>
      <c r="D510" s="4">
        <v>1</v>
      </c>
      <c r="E510" s="4">
        <v>214</v>
      </c>
      <c r="F510" s="4">
        <f>ROUND(Source!AS500,O510)</f>
        <v>0</v>
      </c>
      <c r="G510" s="4" t="s">
        <v>88</v>
      </c>
      <c r="H510" s="4" t="s">
        <v>89</v>
      </c>
      <c r="I510" s="4"/>
      <c r="J510" s="4"/>
      <c r="K510" s="4">
        <v>214</v>
      </c>
      <c r="L510" s="4">
        <v>9</v>
      </c>
      <c r="M510" s="4">
        <v>3</v>
      </c>
      <c r="N510" s="4" t="s">
        <v>3</v>
      </c>
      <c r="O510" s="4">
        <v>0</v>
      </c>
      <c r="P510" s="4"/>
    </row>
    <row r="511" spans="1:118" x14ac:dyDescent="0.2">
      <c r="A511" s="4">
        <v>50</v>
      </c>
      <c r="B511" s="4">
        <v>0</v>
      </c>
      <c r="C511" s="4">
        <v>0</v>
      </c>
      <c r="D511" s="4">
        <v>1</v>
      </c>
      <c r="E511" s="4">
        <v>215</v>
      </c>
      <c r="F511" s="4">
        <f>ROUND(Source!AT500,O511)</f>
        <v>0</v>
      </c>
      <c r="G511" s="4" t="s">
        <v>90</v>
      </c>
      <c r="H511" s="4" t="s">
        <v>91</v>
      </c>
      <c r="I511" s="4"/>
      <c r="J511" s="4"/>
      <c r="K511" s="4">
        <v>215</v>
      </c>
      <c r="L511" s="4">
        <v>10</v>
      </c>
      <c r="M511" s="4">
        <v>3</v>
      </c>
      <c r="N511" s="4" t="s">
        <v>3</v>
      </c>
      <c r="O511" s="4">
        <v>0</v>
      </c>
      <c r="P511" s="4"/>
    </row>
    <row r="512" spans="1:118" x14ac:dyDescent="0.2">
      <c r="A512" s="4">
        <v>50</v>
      </c>
      <c r="B512" s="4">
        <v>0</v>
      </c>
      <c r="C512" s="4">
        <v>0</v>
      </c>
      <c r="D512" s="4">
        <v>1</v>
      </c>
      <c r="E512" s="4">
        <v>217</v>
      </c>
      <c r="F512" s="4">
        <f>ROUND(Source!AU500,O512)</f>
        <v>0</v>
      </c>
      <c r="G512" s="4" t="s">
        <v>92</v>
      </c>
      <c r="H512" s="4" t="s">
        <v>93</v>
      </c>
      <c r="I512" s="4"/>
      <c r="J512" s="4"/>
      <c r="K512" s="4">
        <v>217</v>
      </c>
      <c r="L512" s="4">
        <v>11</v>
      </c>
      <c r="M512" s="4">
        <v>3</v>
      </c>
      <c r="N512" s="4" t="s">
        <v>3</v>
      </c>
      <c r="O512" s="4">
        <v>0</v>
      </c>
      <c r="P512" s="4"/>
    </row>
    <row r="513" spans="1:200" x14ac:dyDescent="0.2">
      <c r="A513" s="4">
        <v>50</v>
      </c>
      <c r="B513" s="4">
        <v>0</v>
      </c>
      <c r="C513" s="4">
        <v>0</v>
      </c>
      <c r="D513" s="4">
        <v>1</v>
      </c>
      <c r="E513" s="4">
        <v>206</v>
      </c>
      <c r="F513" s="4">
        <f>ROUND(Source!T500,O513)</f>
        <v>0</v>
      </c>
      <c r="G513" s="4" t="s">
        <v>94</v>
      </c>
      <c r="H513" s="4" t="s">
        <v>95</v>
      </c>
      <c r="I513" s="4"/>
      <c r="J513" s="4"/>
      <c r="K513" s="4">
        <v>206</v>
      </c>
      <c r="L513" s="4">
        <v>12</v>
      </c>
      <c r="M513" s="4">
        <v>3</v>
      </c>
      <c r="N513" s="4" t="s">
        <v>3</v>
      </c>
      <c r="O513" s="4">
        <v>0</v>
      </c>
      <c r="P513" s="4"/>
    </row>
    <row r="514" spans="1:200" x14ac:dyDescent="0.2">
      <c r="A514" s="4">
        <v>50</v>
      </c>
      <c r="B514" s="4">
        <v>0</v>
      </c>
      <c r="C514" s="4">
        <v>0</v>
      </c>
      <c r="D514" s="4">
        <v>1</v>
      </c>
      <c r="E514" s="4">
        <v>207</v>
      </c>
      <c r="F514" s="4">
        <f>Source!U500</f>
        <v>0</v>
      </c>
      <c r="G514" s="4" t="s">
        <v>96</v>
      </c>
      <c r="H514" s="4" t="s">
        <v>97</v>
      </c>
      <c r="I514" s="4"/>
      <c r="J514" s="4"/>
      <c r="K514" s="4">
        <v>207</v>
      </c>
      <c r="L514" s="4">
        <v>13</v>
      </c>
      <c r="M514" s="4">
        <v>3</v>
      </c>
      <c r="N514" s="4" t="s">
        <v>3</v>
      </c>
      <c r="O514" s="4">
        <v>-1</v>
      </c>
      <c r="P514" s="4"/>
    </row>
    <row r="515" spans="1:200" x14ac:dyDescent="0.2">
      <c r="A515" s="4">
        <v>50</v>
      </c>
      <c r="B515" s="4">
        <v>0</v>
      </c>
      <c r="C515" s="4">
        <v>0</v>
      </c>
      <c r="D515" s="4">
        <v>1</v>
      </c>
      <c r="E515" s="4">
        <v>208</v>
      </c>
      <c r="F515" s="4">
        <f>Source!V500</f>
        <v>0</v>
      </c>
      <c r="G515" s="4" t="s">
        <v>98</v>
      </c>
      <c r="H515" s="4" t="s">
        <v>99</v>
      </c>
      <c r="I515" s="4"/>
      <c r="J515" s="4"/>
      <c r="K515" s="4">
        <v>208</v>
      </c>
      <c r="L515" s="4">
        <v>14</v>
      </c>
      <c r="M515" s="4">
        <v>3</v>
      </c>
      <c r="N515" s="4" t="s">
        <v>3</v>
      </c>
      <c r="O515" s="4">
        <v>-1</v>
      </c>
      <c r="P515" s="4"/>
    </row>
    <row r="516" spans="1:200" x14ac:dyDescent="0.2">
      <c r="A516" s="4">
        <v>50</v>
      </c>
      <c r="B516" s="4">
        <v>0</v>
      </c>
      <c r="C516" s="4">
        <v>0</v>
      </c>
      <c r="D516" s="4">
        <v>1</v>
      </c>
      <c r="E516" s="4">
        <v>209</v>
      </c>
      <c r="F516" s="4">
        <f>ROUND(Source!W500,O516)</f>
        <v>0</v>
      </c>
      <c r="G516" s="4" t="s">
        <v>100</v>
      </c>
      <c r="H516" s="4" t="s">
        <v>101</v>
      </c>
      <c r="I516" s="4"/>
      <c r="J516" s="4"/>
      <c r="K516" s="4">
        <v>209</v>
      </c>
      <c r="L516" s="4">
        <v>15</v>
      </c>
      <c r="M516" s="4">
        <v>3</v>
      </c>
      <c r="N516" s="4" t="s">
        <v>3</v>
      </c>
      <c r="O516" s="4">
        <v>0</v>
      </c>
      <c r="P516" s="4"/>
    </row>
    <row r="517" spans="1:200" x14ac:dyDescent="0.2">
      <c r="A517" s="4">
        <v>50</v>
      </c>
      <c r="B517" s="4">
        <v>0</v>
      </c>
      <c r="C517" s="4">
        <v>0</v>
      </c>
      <c r="D517" s="4">
        <v>1</v>
      </c>
      <c r="E517" s="4">
        <v>210</v>
      </c>
      <c r="F517" s="4">
        <f>ROUND(Source!X500,O517)</f>
        <v>0</v>
      </c>
      <c r="G517" s="4" t="s">
        <v>102</v>
      </c>
      <c r="H517" s="4" t="s">
        <v>103</v>
      </c>
      <c r="I517" s="4"/>
      <c r="J517" s="4"/>
      <c r="K517" s="4">
        <v>210</v>
      </c>
      <c r="L517" s="4">
        <v>16</v>
      </c>
      <c r="M517" s="4">
        <v>3</v>
      </c>
      <c r="N517" s="4" t="s">
        <v>3</v>
      </c>
      <c r="O517" s="4">
        <v>0</v>
      </c>
      <c r="P517" s="4"/>
    </row>
    <row r="518" spans="1:200" x14ac:dyDescent="0.2">
      <c r="A518" s="4">
        <v>50</v>
      </c>
      <c r="B518" s="4">
        <v>0</v>
      </c>
      <c r="C518" s="4">
        <v>0</v>
      </c>
      <c r="D518" s="4">
        <v>1</v>
      </c>
      <c r="E518" s="4">
        <v>211</v>
      </c>
      <c r="F518" s="4">
        <f>ROUND(Source!Y500,O518)</f>
        <v>0</v>
      </c>
      <c r="G518" s="4" t="s">
        <v>104</v>
      </c>
      <c r="H518" s="4" t="s">
        <v>105</v>
      </c>
      <c r="I518" s="4"/>
      <c r="J518" s="4"/>
      <c r="K518" s="4">
        <v>211</v>
      </c>
      <c r="L518" s="4">
        <v>17</v>
      </c>
      <c r="M518" s="4">
        <v>3</v>
      </c>
      <c r="N518" s="4" t="s">
        <v>3</v>
      </c>
      <c r="O518" s="4">
        <v>0</v>
      </c>
      <c r="P518" s="4"/>
    </row>
    <row r="519" spans="1:200" x14ac:dyDescent="0.2">
      <c r="A519" s="4">
        <v>50</v>
      </c>
      <c r="B519" s="4">
        <v>0</v>
      </c>
      <c r="C519" s="4">
        <v>0</v>
      </c>
      <c r="D519" s="4">
        <v>1</v>
      </c>
      <c r="E519" s="4">
        <v>224</v>
      </c>
      <c r="F519" s="4">
        <f>ROUND(Source!AR500,O519)</f>
        <v>23042574</v>
      </c>
      <c r="G519" s="4" t="s">
        <v>106</v>
      </c>
      <c r="H519" s="4" t="s">
        <v>107</v>
      </c>
      <c r="I519" s="4"/>
      <c r="J519" s="4"/>
      <c r="K519" s="4">
        <v>224</v>
      </c>
      <c r="L519" s="4">
        <v>18</v>
      </c>
      <c r="M519" s="4">
        <v>3</v>
      </c>
      <c r="N519" s="4" t="s">
        <v>3</v>
      </c>
      <c r="O519" s="4">
        <v>0</v>
      </c>
      <c r="P519" s="4"/>
    </row>
    <row r="520" spans="1:200" x14ac:dyDescent="0.2">
      <c r="A520" s="4">
        <v>50</v>
      </c>
      <c r="B520" s="4">
        <v>1</v>
      </c>
      <c r="C520" s="4">
        <v>0</v>
      </c>
      <c r="D520" s="4">
        <v>2</v>
      </c>
      <c r="E520" s="4">
        <v>0</v>
      </c>
      <c r="F520" s="4">
        <f>ROUND(F519*0.18,O520)</f>
        <v>4147663</v>
      </c>
      <c r="G520" s="4" t="s">
        <v>162</v>
      </c>
      <c r="H520" s="4" t="s">
        <v>592</v>
      </c>
      <c r="I520" s="4"/>
      <c r="J520" s="4"/>
      <c r="K520" s="4">
        <v>212</v>
      </c>
      <c r="L520" s="4">
        <v>19</v>
      </c>
      <c r="M520" s="4">
        <v>0</v>
      </c>
      <c r="N520" s="4" t="s">
        <v>3</v>
      </c>
      <c r="O520" s="4">
        <v>0</v>
      </c>
      <c r="P520" s="4"/>
    </row>
    <row r="522" spans="1:200" x14ac:dyDescent="0.2">
      <c r="A522" s="1">
        <v>4</v>
      </c>
      <c r="B522" s="1">
        <v>1</v>
      </c>
      <c r="C522" s="1"/>
      <c r="D522" s="1">
        <f>ROW(A530)</f>
        <v>530</v>
      </c>
      <c r="E522" s="1"/>
      <c r="F522" s="1" t="s">
        <v>28</v>
      </c>
      <c r="G522" s="1" t="s">
        <v>593</v>
      </c>
      <c r="H522" s="1" t="s">
        <v>3</v>
      </c>
      <c r="I522" s="1">
        <v>0</v>
      </c>
      <c r="J522" s="1"/>
      <c r="K522" s="1">
        <v>0</v>
      </c>
      <c r="L522" s="1"/>
      <c r="M522" s="1"/>
      <c r="N522" s="1"/>
      <c r="O522" s="1"/>
      <c r="P522" s="1"/>
      <c r="Q522" s="1"/>
      <c r="R522" s="1"/>
      <c r="S522" s="1"/>
      <c r="T522" s="1"/>
      <c r="U522" s="1" t="s">
        <v>3</v>
      </c>
      <c r="V522" s="1">
        <v>0</v>
      </c>
      <c r="W522" s="1"/>
      <c r="X522" s="1"/>
      <c r="Y522" s="1"/>
      <c r="Z522" s="1"/>
      <c r="AA522" s="1"/>
      <c r="AB522" s="1" t="s">
        <v>3</v>
      </c>
      <c r="AC522" s="1" t="s">
        <v>3</v>
      </c>
      <c r="AD522" s="1" t="s">
        <v>3</v>
      </c>
      <c r="AE522" s="1" t="s">
        <v>3</v>
      </c>
      <c r="AF522" s="1" t="s">
        <v>3</v>
      </c>
      <c r="AG522" s="1" t="s">
        <v>3</v>
      </c>
      <c r="AH522" s="1"/>
      <c r="AI522" s="1"/>
      <c r="AJ522" s="1"/>
      <c r="AK522" s="1"/>
      <c r="AL522" s="1"/>
      <c r="AM522" s="1"/>
      <c r="AN522" s="1"/>
      <c r="AO522" s="1"/>
      <c r="AP522" s="1" t="s">
        <v>3</v>
      </c>
      <c r="AQ522" s="1" t="s">
        <v>3</v>
      </c>
      <c r="AR522" s="1" t="s">
        <v>3</v>
      </c>
      <c r="AS522" s="1"/>
      <c r="AT522" s="1"/>
      <c r="AU522" s="1"/>
      <c r="AV522" s="1"/>
      <c r="AW522" s="1"/>
      <c r="AX522" s="1"/>
      <c r="AY522" s="1"/>
      <c r="AZ522" s="1" t="s">
        <v>3</v>
      </c>
      <c r="BA522" s="1"/>
      <c r="BB522" s="1" t="s">
        <v>3</v>
      </c>
      <c r="BC522" s="1" t="s">
        <v>3</v>
      </c>
      <c r="BD522" s="1" t="s">
        <v>3</v>
      </c>
      <c r="BE522" s="1" t="s">
        <v>3</v>
      </c>
      <c r="BF522" s="1" t="s">
        <v>3</v>
      </c>
      <c r="BG522" s="1" t="s">
        <v>3</v>
      </c>
      <c r="BH522" s="1" t="s">
        <v>3</v>
      </c>
      <c r="BI522" s="1" t="s">
        <v>3</v>
      </c>
      <c r="BJ522" s="1" t="s">
        <v>3</v>
      </c>
      <c r="BK522" s="1" t="s">
        <v>3</v>
      </c>
      <c r="BL522" s="1" t="s">
        <v>3</v>
      </c>
      <c r="BM522" s="1" t="s">
        <v>3</v>
      </c>
      <c r="BN522" s="1" t="s">
        <v>3</v>
      </c>
      <c r="BO522" s="1" t="s">
        <v>3</v>
      </c>
      <c r="BP522" s="1" t="s">
        <v>3</v>
      </c>
      <c r="BQ522" s="1"/>
      <c r="BR522" s="1"/>
      <c r="BS522" s="1"/>
      <c r="BT522" s="1"/>
      <c r="BU522" s="1"/>
      <c r="BV522" s="1"/>
      <c r="BW522" s="1"/>
      <c r="BX522" s="1">
        <v>0</v>
      </c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>
        <v>0</v>
      </c>
    </row>
    <row r="524" spans="1:200" x14ac:dyDescent="0.2">
      <c r="A524" s="2">
        <v>52</v>
      </c>
      <c r="B524" s="2">
        <f t="shared" ref="B524:G524" si="448">B530</f>
        <v>1</v>
      </c>
      <c r="C524" s="2">
        <f t="shared" si="448"/>
        <v>4</v>
      </c>
      <c r="D524" s="2">
        <f t="shared" si="448"/>
        <v>522</v>
      </c>
      <c r="E524" s="2">
        <f t="shared" si="448"/>
        <v>0</v>
      </c>
      <c r="F524" s="2" t="str">
        <f t="shared" si="448"/>
        <v>Новый раздел</v>
      </c>
      <c r="G524" s="2" t="str">
        <f t="shared" si="448"/>
        <v>Общестроительные работы</v>
      </c>
      <c r="H524" s="2"/>
      <c r="I524" s="2"/>
      <c r="J524" s="2"/>
      <c r="K524" s="2"/>
      <c r="L524" s="2"/>
      <c r="M524" s="2"/>
      <c r="N524" s="2"/>
      <c r="O524" s="2">
        <f t="shared" ref="O524:AT524" si="449">O530</f>
        <v>498</v>
      </c>
      <c r="P524" s="2">
        <f t="shared" si="449"/>
        <v>411</v>
      </c>
      <c r="Q524" s="2">
        <f t="shared" si="449"/>
        <v>40</v>
      </c>
      <c r="R524" s="2">
        <f t="shared" si="449"/>
        <v>7</v>
      </c>
      <c r="S524" s="2">
        <f t="shared" si="449"/>
        <v>47</v>
      </c>
      <c r="T524" s="2">
        <f t="shared" si="449"/>
        <v>0</v>
      </c>
      <c r="U524" s="2">
        <f t="shared" si="449"/>
        <v>5.6829147499999992</v>
      </c>
      <c r="V524" s="2">
        <f t="shared" si="449"/>
        <v>0.62128749999999999</v>
      </c>
      <c r="W524" s="2">
        <f t="shared" si="449"/>
        <v>0</v>
      </c>
      <c r="X524" s="2">
        <f t="shared" si="449"/>
        <v>48</v>
      </c>
      <c r="Y524" s="2">
        <f t="shared" si="449"/>
        <v>29</v>
      </c>
      <c r="Z524" s="2">
        <f t="shared" si="449"/>
        <v>0</v>
      </c>
      <c r="AA524" s="2">
        <f t="shared" si="449"/>
        <v>0</v>
      </c>
      <c r="AB524" s="2">
        <f t="shared" si="449"/>
        <v>498</v>
      </c>
      <c r="AC524" s="2">
        <f t="shared" si="449"/>
        <v>411</v>
      </c>
      <c r="AD524" s="2">
        <f t="shared" si="449"/>
        <v>40</v>
      </c>
      <c r="AE524" s="2">
        <f t="shared" si="449"/>
        <v>7</v>
      </c>
      <c r="AF524" s="2">
        <f t="shared" si="449"/>
        <v>47</v>
      </c>
      <c r="AG524" s="2">
        <f t="shared" si="449"/>
        <v>0</v>
      </c>
      <c r="AH524" s="2">
        <f t="shared" si="449"/>
        <v>5.6829147499999992</v>
      </c>
      <c r="AI524" s="2">
        <f t="shared" si="449"/>
        <v>0.62128749999999999</v>
      </c>
      <c r="AJ524" s="2">
        <f t="shared" si="449"/>
        <v>0</v>
      </c>
      <c r="AK524" s="2">
        <f t="shared" si="449"/>
        <v>48</v>
      </c>
      <c r="AL524" s="2">
        <f t="shared" si="449"/>
        <v>29</v>
      </c>
      <c r="AM524" s="2">
        <f t="shared" si="449"/>
        <v>0</v>
      </c>
      <c r="AN524" s="2">
        <f t="shared" si="449"/>
        <v>0</v>
      </c>
      <c r="AO524" s="2">
        <f t="shared" si="449"/>
        <v>0</v>
      </c>
      <c r="AP524" s="2">
        <f t="shared" si="449"/>
        <v>0</v>
      </c>
      <c r="AQ524" s="2">
        <f t="shared" si="449"/>
        <v>0</v>
      </c>
      <c r="AR524" s="2">
        <f t="shared" si="449"/>
        <v>575</v>
      </c>
      <c r="AS524" s="2">
        <f t="shared" si="449"/>
        <v>575</v>
      </c>
      <c r="AT524" s="2">
        <f t="shared" si="449"/>
        <v>0</v>
      </c>
      <c r="AU524" s="2">
        <f t="shared" ref="AU524:BZ524" si="450">AU530</f>
        <v>0</v>
      </c>
      <c r="AV524" s="2">
        <f t="shared" si="450"/>
        <v>0</v>
      </c>
      <c r="AW524" s="2">
        <f t="shared" si="450"/>
        <v>0</v>
      </c>
      <c r="AX524" s="2">
        <f t="shared" si="450"/>
        <v>0</v>
      </c>
      <c r="AY524" s="2">
        <f t="shared" si="450"/>
        <v>0</v>
      </c>
      <c r="AZ524" s="2">
        <f t="shared" si="450"/>
        <v>0</v>
      </c>
      <c r="BA524" s="2">
        <f t="shared" si="450"/>
        <v>0</v>
      </c>
      <c r="BB524" s="2">
        <f t="shared" si="450"/>
        <v>0</v>
      </c>
      <c r="BC524" s="2">
        <f t="shared" si="450"/>
        <v>0</v>
      </c>
      <c r="BD524" s="2">
        <f t="shared" si="450"/>
        <v>0</v>
      </c>
      <c r="BE524" s="2">
        <f t="shared" si="450"/>
        <v>575</v>
      </c>
      <c r="BF524" s="2">
        <f t="shared" si="450"/>
        <v>575</v>
      </c>
      <c r="BG524" s="2">
        <f t="shared" si="450"/>
        <v>0</v>
      </c>
      <c r="BH524" s="2">
        <f t="shared" si="450"/>
        <v>0</v>
      </c>
      <c r="BI524" s="2">
        <f t="shared" si="450"/>
        <v>0</v>
      </c>
      <c r="BJ524" s="2">
        <f t="shared" si="450"/>
        <v>0</v>
      </c>
      <c r="BK524" s="2">
        <f t="shared" si="450"/>
        <v>0</v>
      </c>
      <c r="BL524" s="2">
        <f t="shared" si="450"/>
        <v>0</v>
      </c>
      <c r="BM524" s="2">
        <f t="shared" si="450"/>
        <v>0</v>
      </c>
      <c r="BN524" s="2">
        <f t="shared" si="450"/>
        <v>0</v>
      </c>
      <c r="BO524" s="3">
        <f t="shared" si="450"/>
        <v>0</v>
      </c>
      <c r="BP524" s="3">
        <f t="shared" si="450"/>
        <v>0</v>
      </c>
      <c r="BQ524" s="3">
        <f t="shared" si="450"/>
        <v>0</v>
      </c>
      <c r="BR524" s="3">
        <f t="shared" si="450"/>
        <v>0</v>
      </c>
      <c r="BS524" s="3">
        <f t="shared" si="450"/>
        <v>0</v>
      </c>
      <c r="BT524" s="3">
        <f t="shared" si="450"/>
        <v>0</v>
      </c>
      <c r="BU524" s="3">
        <f t="shared" si="450"/>
        <v>0</v>
      </c>
      <c r="BV524" s="3">
        <f t="shared" si="450"/>
        <v>0</v>
      </c>
      <c r="BW524" s="3">
        <f t="shared" si="450"/>
        <v>0</v>
      </c>
      <c r="BX524" s="3">
        <f t="shared" si="450"/>
        <v>0</v>
      </c>
      <c r="BY524" s="3">
        <f t="shared" si="450"/>
        <v>0</v>
      </c>
      <c r="BZ524" s="3">
        <f t="shared" si="450"/>
        <v>0</v>
      </c>
      <c r="CA524" s="3">
        <f t="shared" ref="CA524:DF524" si="451">CA530</f>
        <v>0</v>
      </c>
      <c r="CB524" s="3">
        <f t="shared" si="451"/>
        <v>0</v>
      </c>
      <c r="CC524" s="3">
        <f t="shared" si="451"/>
        <v>0</v>
      </c>
      <c r="CD524" s="3">
        <f t="shared" si="451"/>
        <v>0</v>
      </c>
      <c r="CE524" s="3">
        <f t="shared" si="451"/>
        <v>0</v>
      </c>
      <c r="CF524" s="3">
        <f t="shared" si="451"/>
        <v>0</v>
      </c>
      <c r="CG524" s="3">
        <f t="shared" si="451"/>
        <v>0</v>
      </c>
      <c r="CH524" s="3">
        <f t="shared" si="451"/>
        <v>0</v>
      </c>
      <c r="CI524" s="3">
        <f t="shared" si="451"/>
        <v>0</v>
      </c>
      <c r="CJ524" s="3">
        <f t="shared" si="451"/>
        <v>0</v>
      </c>
      <c r="CK524" s="3">
        <f t="shared" si="451"/>
        <v>0</v>
      </c>
      <c r="CL524" s="3">
        <f t="shared" si="451"/>
        <v>0</v>
      </c>
      <c r="CM524" s="3">
        <f t="shared" si="451"/>
        <v>0</v>
      </c>
      <c r="CN524" s="3">
        <f t="shared" si="451"/>
        <v>0</v>
      </c>
      <c r="CO524" s="3">
        <f t="shared" si="451"/>
        <v>0</v>
      </c>
      <c r="CP524" s="3">
        <f t="shared" si="451"/>
        <v>0</v>
      </c>
      <c r="CQ524" s="3">
        <f t="shared" si="451"/>
        <v>0</v>
      </c>
      <c r="CR524" s="3">
        <f t="shared" si="451"/>
        <v>0</v>
      </c>
      <c r="CS524" s="3">
        <f t="shared" si="451"/>
        <v>0</v>
      </c>
      <c r="CT524" s="3">
        <f t="shared" si="451"/>
        <v>0</v>
      </c>
      <c r="CU524" s="3">
        <f t="shared" si="451"/>
        <v>0</v>
      </c>
      <c r="CV524" s="3">
        <f t="shared" si="451"/>
        <v>0</v>
      </c>
      <c r="CW524" s="3">
        <f t="shared" si="451"/>
        <v>0</v>
      </c>
      <c r="CX524" s="3">
        <f t="shared" si="451"/>
        <v>0</v>
      </c>
      <c r="CY524" s="3">
        <f t="shared" si="451"/>
        <v>0</v>
      </c>
      <c r="CZ524" s="3">
        <f t="shared" si="451"/>
        <v>0</v>
      </c>
      <c r="DA524" s="3">
        <f t="shared" si="451"/>
        <v>0</v>
      </c>
      <c r="DB524" s="3">
        <f t="shared" si="451"/>
        <v>0</v>
      </c>
      <c r="DC524" s="3">
        <f t="shared" si="451"/>
        <v>0</v>
      </c>
      <c r="DD524" s="3">
        <f t="shared" si="451"/>
        <v>0</v>
      </c>
      <c r="DE524" s="3">
        <f t="shared" si="451"/>
        <v>0</v>
      </c>
      <c r="DF524" s="3">
        <f t="shared" si="451"/>
        <v>0</v>
      </c>
      <c r="DG524" s="3">
        <f t="shared" ref="DG524:DN524" si="452">DG530</f>
        <v>0</v>
      </c>
      <c r="DH524" s="3">
        <f t="shared" si="452"/>
        <v>0</v>
      </c>
      <c r="DI524" s="3">
        <f t="shared" si="452"/>
        <v>0</v>
      </c>
      <c r="DJ524" s="3">
        <f t="shared" si="452"/>
        <v>0</v>
      </c>
      <c r="DK524" s="3">
        <f t="shared" si="452"/>
        <v>0</v>
      </c>
      <c r="DL524" s="3">
        <f t="shared" si="452"/>
        <v>0</v>
      </c>
      <c r="DM524" s="3">
        <f t="shared" si="452"/>
        <v>0</v>
      </c>
      <c r="DN524" s="3">
        <f t="shared" si="452"/>
        <v>0</v>
      </c>
    </row>
    <row r="526" spans="1:200" x14ac:dyDescent="0.2">
      <c r="A526">
        <v>17</v>
      </c>
      <c r="B526">
        <v>1</v>
      </c>
      <c r="C526">
        <f>ROW(SmtRes!A319)</f>
        <v>319</v>
      </c>
      <c r="D526">
        <f>ROW(EtalonRes!A323)</f>
        <v>323</v>
      </c>
      <c r="E526" t="s">
        <v>594</v>
      </c>
      <c r="F526" t="s">
        <v>595</v>
      </c>
      <c r="G526" t="s">
        <v>596</v>
      </c>
      <c r="H526" t="s">
        <v>597</v>
      </c>
      <c r="I526">
        <v>5.0000000000000001E-3</v>
      </c>
      <c r="J526">
        <v>0</v>
      </c>
      <c r="O526">
        <f>ROUND(CP526,0)</f>
        <v>10</v>
      </c>
      <c r="P526">
        <f>ROUND(CQ526*I526,0)</f>
        <v>0</v>
      </c>
      <c r="Q526">
        <f>ROUND(CR526*I526,0)</f>
        <v>0</v>
      </c>
      <c r="R526">
        <f>ROUND(CS526*I526,0)</f>
        <v>0</v>
      </c>
      <c r="S526">
        <f>ROUND(CT526*I526,0)</f>
        <v>10</v>
      </c>
      <c r="T526">
        <f>ROUND(CU526*I526,0)</f>
        <v>0</v>
      </c>
      <c r="U526">
        <f>CV526*I526</f>
        <v>1.2497624999999999</v>
      </c>
      <c r="V526">
        <f>CW526*I526</f>
        <v>0</v>
      </c>
      <c r="W526">
        <f>ROUND(CX526*I526,0)</f>
        <v>0</v>
      </c>
      <c r="X526">
        <f t="shared" ref="X526:Y528" si="453">ROUND(CY526,0)</f>
        <v>8</v>
      </c>
      <c r="Y526">
        <f t="shared" si="453"/>
        <v>5</v>
      </c>
      <c r="AA526">
        <v>23982063</v>
      </c>
      <c r="AB526">
        <f>ROUND((AC526+AD526+AF526),0)</f>
        <v>2095</v>
      </c>
      <c r="AC526">
        <f>ROUND((ES526),0)</f>
        <v>0</v>
      </c>
      <c r="AD526">
        <f t="shared" ref="AD526:AE528" si="454">ROUND((((ET526*1.15)*1.25)),0)</f>
        <v>0</v>
      </c>
      <c r="AE526">
        <f t="shared" si="454"/>
        <v>0</v>
      </c>
      <c r="AF526">
        <f>ROUND((((EV526*1.15)*1.15)),0)</f>
        <v>2095</v>
      </c>
      <c r="AG526">
        <f>ROUND((AP526),0)</f>
        <v>0</v>
      </c>
      <c r="AH526">
        <f>(((EW526*1.15)*1.15))</f>
        <v>249.95249999999999</v>
      </c>
      <c r="AI526">
        <f>(((EX526*1.15)*1.25))</f>
        <v>0</v>
      </c>
      <c r="AJ526">
        <f>ROUND((AS526),0)</f>
        <v>0</v>
      </c>
      <c r="AK526">
        <v>1583.82</v>
      </c>
      <c r="AL526">
        <v>0</v>
      </c>
      <c r="AM526">
        <v>0</v>
      </c>
      <c r="AN526">
        <v>0</v>
      </c>
      <c r="AO526">
        <v>1583.82</v>
      </c>
      <c r="AP526">
        <v>0</v>
      </c>
      <c r="AQ526">
        <v>189</v>
      </c>
      <c r="AR526">
        <v>0</v>
      </c>
      <c r="AS526">
        <v>0</v>
      </c>
      <c r="AT526">
        <v>80</v>
      </c>
      <c r="AU526">
        <v>45</v>
      </c>
      <c r="AV526">
        <v>1</v>
      </c>
      <c r="AW526">
        <v>1</v>
      </c>
      <c r="AZ526">
        <v>1</v>
      </c>
      <c r="BA526">
        <v>1</v>
      </c>
      <c r="BB526">
        <v>1</v>
      </c>
      <c r="BC526">
        <v>1</v>
      </c>
      <c r="BD526" t="s">
        <v>3</v>
      </c>
      <c r="BE526" t="s">
        <v>3</v>
      </c>
      <c r="BF526" t="s">
        <v>3</v>
      </c>
      <c r="BG526" t="s">
        <v>3</v>
      </c>
      <c r="BH526">
        <v>0</v>
      </c>
      <c r="BI526">
        <v>1</v>
      </c>
      <c r="BJ526" t="s">
        <v>598</v>
      </c>
      <c r="BM526">
        <v>1003</v>
      </c>
      <c r="BN526">
        <v>0</v>
      </c>
      <c r="BO526" t="s">
        <v>3</v>
      </c>
      <c r="BP526">
        <v>0</v>
      </c>
      <c r="BQ526">
        <v>2</v>
      </c>
      <c r="BS526">
        <v>1</v>
      </c>
      <c r="BT526">
        <v>1</v>
      </c>
      <c r="BU526">
        <v>1</v>
      </c>
      <c r="BV526">
        <v>1</v>
      </c>
      <c r="BW526">
        <v>1</v>
      </c>
      <c r="BX526">
        <v>1</v>
      </c>
      <c r="BY526" t="s">
        <v>3</v>
      </c>
      <c r="BZ526">
        <v>80</v>
      </c>
      <c r="CA526">
        <v>45</v>
      </c>
      <c r="CF526">
        <v>0</v>
      </c>
      <c r="CG526">
        <v>0</v>
      </c>
      <c r="CM526">
        <v>0</v>
      </c>
      <c r="CN526" t="s">
        <v>1721</v>
      </c>
      <c r="CO526">
        <v>0</v>
      </c>
      <c r="CP526">
        <f>(P526+Q526+S526)</f>
        <v>10</v>
      </c>
      <c r="CQ526">
        <f>AC526*BC526</f>
        <v>0</v>
      </c>
      <c r="CR526">
        <f>AD526*BB526</f>
        <v>0</v>
      </c>
      <c r="CS526">
        <f>AE526*BS526</f>
        <v>0</v>
      </c>
      <c r="CT526">
        <f>AF526*BA526</f>
        <v>2095</v>
      </c>
      <c r="CU526">
        <f t="shared" ref="CU526:CX528" si="455">AG526</f>
        <v>0</v>
      </c>
      <c r="CV526">
        <f t="shared" si="455"/>
        <v>249.95249999999999</v>
      </c>
      <c r="CW526">
        <f t="shared" si="455"/>
        <v>0</v>
      </c>
      <c r="CX526">
        <f t="shared" si="455"/>
        <v>0</v>
      </c>
      <c r="CY526">
        <f>(((S526+R526)*AT526)/100)</f>
        <v>8</v>
      </c>
      <c r="CZ526">
        <f>(((S526+R526)*AU526)/100)</f>
        <v>4.5</v>
      </c>
      <c r="DC526" t="s">
        <v>3</v>
      </c>
      <c r="DD526" t="s">
        <v>3</v>
      </c>
      <c r="DE526" t="s">
        <v>171</v>
      </c>
      <c r="DF526" t="s">
        <v>171</v>
      </c>
      <c r="DG526" t="s">
        <v>599</v>
      </c>
      <c r="DH526" t="s">
        <v>3</v>
      </c>
      <c r="DI526" t="s">
        <v>599</v>
      </c>
      <c r="DJ526" t="s">
        <v>171</v>
      </c>
      <c r="DK526" t="s">
        <v>3</v>
      </c>
      <c r="DL526" t="s">
        <v>3</v>
      </c>
      <c r="DM526" t="s">
        <v>3</v>
      </c>
      <c r="DN526">
        <v>0</v>
      </c>
      <c r="DO526">
        <v>0</v>
      </c>
      <c r="DP526">
        <v>1</v>
      </c>
      <c r="DQ526">
        <v>1</v>
      </c>
      <c r="DU526">
        <v>1013</v>
      </c>
      <c r="DV526" t="s">
        <v>597</v>
      </c>
      <c r="DW526" t="s">
        <v>597</v>
      </c>
      <c r="DX526">
        <v>1</v>
      </c>
      <c r="EE526">
        <v>20573258</v>
      </c>
      <c r="EF526">
        <v>2</v>
      </c>
      <c r="EG526" t="s">
        <v>593</v>
      </c>
      <c r="EH526">
        <v>0</v>
      </c>
      <c r="EI526" t="s">
        <v>3</v>
      </c>
      <c r="EJ526">
        <v>1</v>
      </c>
      <c r="EK526">
        <v>1003</v>
      </c>
      <c r="EL526" t="s">
        <v>600</v>
      </c>
      <c r="EM526" t="s">
        <v>601</v>
      </c>
      <c r="EO526" t="s">
        <v>602</v>
      </c>
      <c r="EQ526">
        <v>768</v>
      </c>
      <c r="ER526">
        <v>1583.82</v>
      </c>
      <c r="ES526">
        <v>0</v>
      </c>
      <c r="ET526">
        <v>0</v>
      </c>
      <c r="EU526">
        <v>0</v>
      </c>
      <c r="EV526">
        <v>1583.82</v>
      </c>
      <c r="EW526">
        <v>189</v>
      </c>
      <c r="EX526">
        <v>0</v>
      </c>
      <c r="EY526">
        <v>0</v>
      </c>
      <c r="EZ526">
        <v>0</v>
      </c>
      <c r="FQ526">
        <v>0</v>
      </c>
      <c r="FR526">
        <f>ROUND(IF(AND(BH526=3,BI526=3),P526,0),0)</f>
        <v>0</v>
      </c>
      <c r="FS526">
        <v>0</v>
      </c>
      <c r="FX526">
        <v>80</v>
      </c>
      <c r="FY526">
        <v>45</v>
      </c>
      <c r="GA526" t="s">
        <v>3</v>
      </c>
      <c r="GG526">
        <v>2</v>
      </c>
      <c r="GH526">
        <v>1</v>
      </c>
      <c r="GI526">
        <v>-2</v>
      </c>
      <c r="GJ526">
        <v>0</v>
      </c>
      <c r="GK526">
        <f>ROUND(R526*(R12)/100,0)</f>
        <v>0</v>
      </c>
      <c r="GL526">
        <f>ROUND(IF(AND(BH526=3,BI526=3,FS526&lt;&gt;0),P526,0),0)</f>
        <v>0</v>
      </c>
      <c r="GM526">
        <f>O526+X526+Y526</f>
        <v>23</v>
      </c>
      <c r="GN526">
        <f>ROUND(IF(OR(BI526=0,BI526=1),O526+X526+Y526,0),0)</f>
        <v>23</v>
      </c>
      <c r="GO526">
        <f>ROUND(IF(BI526=2,O526+X526+Y526,0),0)</f>
        <v>0</v>
      </c>
      <c r="GP526">
        <f>ROUND(IF(BI526=4,O526+X526+Y526,0),0)</f>
        <v>0</v>
      </c>
      <c r="GR526">
        <v>0</v>
      </c>
    </row>
    <row r="527" spans="1:200" x14ac:dyDescent="0.2">
      <c r="A527">
        <v>17</v>
      </c>
      <c r="B527">
        <v>1</v>
      </c>
      <c r="C527">
        <f>ROW(SmtRes!A338)</f>
        <v>338</v>
      </c>
      <c r="D527">
        <f>ROW(EtalonRes!A342)</f>
        <v>342</v>
      </c>
      <c r="E527" t="s">
        <v>603</v>
      </c>
      <c r="F527" t="s">
        <v>604</v>
      </c>
      <c r="G527" t="s">
        <v>605</v>
      </c>
      <c r="H527" t="s">
        <v>606</v>
      </c>
      <c r="I527">
        <v>5.0000000000000001E-3</v>
      </c>
      <c r="J527">
        <v>0</v>
      </c>
      <c r="O527">
        <f>ROUND(CP527,0)</f>
        <v>355</v>
      </c>
      <c r="P527">
        <f>ROUND(CQ527*I527,0)</f>
        <v>305</v>
      </c>
      <c r="Q527">
        <f>ROUND(CR527*I527,0)</f>
        <v>25</v>
      </c>
      <c r="R527">
        <f>ROUND(CS527*I527,0)</f>
        <v>3</v>
      </c>
      <c r="S527">
        <f>ROUND(CT527*I527,0)</f>
        <v>25</v>
      </c>
      <c r="T527">
        <f>ROUND(CU527*I527,0)</f>
        <v>0</v>
      </c>
      <c r="U527">
        <f>CV527*I527</f>
        <v>2.9179639999999996</v>
      </c>
      <c r="V527">
        <f>CW527*I527</f>
        <v>0.24854374999999998</v>
      </c>
      <c r="W527">
        <f>ROUND(CX527*I527,0)</f>
        <v>0</v>
      </c>
      <c r="X527">
        <f t="shared" si="453"/>
        <v>29</v>
      </c>
      <c r="Y527">
        <f t="shared" si="453"/>
        <v>18</v>
      </c>
      <c r="AA527">
        <v>23982063</v>
      </c>
      <c r="AB527">
        <f>ROUND((AC527+AD527+AF527),0)</f>
        <v>71070</v>
      </c>
      <c r="AC527">
        <f>ROUND((ES527),0)</f>
        <v>61035</v>
      </c>
      <c r="AD527">
        <f t="shared" si="454"/>
        <v>5098</v>
      </c>
      <c r="AE527">
        <f t="shared" si="454"/>
        <v>670</v>
      </c>
      <c r="AF527">
        <f>ROUND((((EV527*1.15)*1.15)),0)</f>
        <v>4937</v>
      </c>
      <c r="AG527">
        <f>ROUND((AP527),0)</f>
        <v>0</v>
      </c>
      <c r="AH527">
        <f>(((EW527*1.15)*1.15))</f>
        <v>583.5927999999999</v>
      </c>
      <c r="AI527">
        <f>(((EX527*1.15)*1.25))</f>
        <v>49.708749999999995</v>
      </c>
      <c r="AJ527">
        <f>ROUND((AS527),0)</f>
        <v>0</v>
      </c>
      <c r="AK527">
        <v>68314.42</v>
      </c>
      <c r="AL527">
        <v>61035.09</v>
      </c>
      <c r="AM527">
        <v>3546.1</v>
      </c>
      <c r="AN527">
        <v>465.79</v>
      </c>
      <c r="AO527">
        <v>3733.23</v>
      </c>
      <c r="AP527">
        <v>0</v>
      </c>
      <c r="AQ527">
        <v>441.28</v>
      </c>
      <c r="AR527">
        <v>34.58</v>
      </c>
      <c r="AS527">
        <v>0</v>
      </c>
      <c r="AT527">
        <v>105</v>
      </c>
      <c r="AU527">
        <v>65</v>
      </c>
      <c r="AV527">
        <v>1</v>
      </c>
      <c r="AW527">
        <v>1</v>
      </c>
      <c r="AZ527">
        <v>1</v>
      </c>
      <c r="BA527">
        <v>1</v>
      </c>
      <c r="BB527">
        <v>1</v>
      </c>
      <c r="BC527">
        <v>1</v>
      </c>
      <c r="BD527" t="s">
        <v>3</v>
      </c>
      <c r="BE527" t="s">
        <v>3</v>
      </c>
      <c r="BF527" t="s">
        <v>3</v>
      </c>
      <c r="BG527" t="s">
        <v>3</v>
      </c>
      <c r="BH527">
        <v>0</v>
      </c>
      <c r="BI527">
        <v>1</v>
      </c>
      <c r="BJ527" t="s">
        <v>607</v>
      </c>
      <c r="BM527">
        <v>6001</v>
      </c>
      <c r="BN527">
        <v>0</v>
      </c>
      <c r="BO527" t="s">
        <v>3</v>
      </c>
      <c r="BP527">
        <v>0</v>
      </c>
      <c r="BQ527">
        <v>2</v>
      </c>
      <c r="BS527">
        <v>1</v>
      </c>
      <c r="BT527">
        <v>1</v>
      </c>
      <c r="BU527">
        <v>1</v>
      </c>
      <c r="BV527">
        <v>1</v>
      </c>
      <c r="BW527">
        <v>1</v>
      </c>
      <c r="BX527">
        <v>1</v>
      </c>
      <c r="BY527" t="s">
        <v>3</v>
      </c>
      <c r="BZ527">
        <v>105</v>
      </c>
      <c r="CA527">
        <v>65</v>
      </c>
      <c r="CF527">
        <v>0</v>
      </c>
      <c r="CG527">
        <v>0</v>
      </c>
      <c r="CM527">
        <v>0</v>
      </c>
      <c r="CN527" t="s">
        <v>1721</v>
      </c>
      <c r="CO527">
        <v>0</v>
      </c>
      <c r="CP527">
        <f>(P527+Q527+S527)</f>
        <v>355</v>
      </c>
      <c r="CQ527">
        <f>AC527*BC527</f>
        <v>61035</v>
      </c>
      <c r="CR527">
        <f>AD527*BB527</f>
        <v>5098</v>
      </c>
      <c r="CS527">
        <f>AE527*BS527</f>
        <v>670</v>
      </c>
      <c r="CT527">
        <f>AF527*BA527</f>
        <v>4937</v>
      </c>
      <c r="CU527">
        <f t="shared" si="455"/>
        <v>0</v>
      </c>
      <c r="CV527">
        <f t="shared" si="455"/>
        <v>583.5927999999999</v>
      </c>
      <c r="CW527">
        <f t="shared" si="455"/>
        <v>49.708749999999995</v>
      </c>
      <c r="CX527">
        <f t="shared" si="455"/>
        <v>0</v>
      </c>
      <c r="CY527">
        <f>(((S527+R527)*AT527)/100)</f>
        <v>29.4</v>
      </c>
      <c r="CZ527">
        <f>(((S527+R527)*AU527)/100)</f>
        <v>18.2</v>
      </c>
      <c r="DC527" t="s">
        <v>3</v>
      </c>
      <c r="DD527" t="s">
        <v>3</v>
      </c>
      <c r="DE527" t="s">
        <v>171</v>
      </c>
      <c r="DF527" t="s">
        <v>171</v>
      </c>
      <c r="DG527" t="s">
        <v>599</v>
      </c>
      <c r="DH527" t="s">
        <v>3</v>
      </c>
      <c r="DI527" t="s">
        <v>599</v>
      </c>
      <c r="DJ527" t="s">
        <v>171</v>
      </c>
      <c r="DK527" t="s">
        <v>3</v>
      </c>
      <c r="DL527" t="s">
        <v>3</v>
      </c>
      <c r="DM527" t="s">
        <v>3</v>
      </c>
      <c r="DN527">
        <v>0</v>
      </c>
      <c r="DO527">
        <v>0</v>
      </c>
      <c r="DP527">
        <v>1</v>
      </c>
      <c r="DQ527">
        <v>1</v>
      </c>
      <c r="DU527">
        <v>1013</v>
      </c>
      <c r="DV527" t="s">
        <v>606</v>
      </c>
      <c r="DW527" t="s">
        <v>606</v>
      </c>
      <c r="DX527">
        <v>1</v>
      </c>
      <c r="EE527">
        <v>20573269</v>
      </c>
      <c r="EF527">
        <v>2</v>
      </c>
      <c r="EG527" t="s">
        <v>593</v>
      </c>
      <c r="EH527">
        <v>0</v>
      </c>
      <c r="EI527" t="s">
        <v>3</v>
      </c>
      <c r="EJ527">
        <v>1</v>
      </c>
      <c r="EK527">
        <v>6001</v>
      </c>
      <c r="EL527" t="s">
        <v>608</v>
      </c>
      <c r="EM527" t="s">
        <v>609</v>
      </c>
      <c r="EO527" t="s">
        <v>602</v>
      </c>
      <c r="EQ527">
        <v>768</v>
      </c>
      <c r="ER527">
        <v>68314.42</v>
      </c>
      <c r="ES527">
        <v>61035.09</v>
      </c>
      <c r="ET527">
        <v>3546.1</v>
      </c>
      <c r="EU527">
        <v>465.79</v>
      </c>
      <c r="EV527">
        <v>3733.23</v>
      </c>
      <c r="EW527">
        <v>441.28</v>
      </c>
      <c r="EX527">
        <v>34.58</v>
      </c>
      <c r="EY527">
        <v>0</v>
      </c>
      <c r="EZ527">
        <v>0</v>
      </c>
      <c r="FQ527">
        <v>0</v>
      </c>
      <c r="FR527">
        <f>ROUND(IF(AND(BH527=3,BI527=3),P527,0),0)</f>
        <v>0</v>
      </c>
      <c r="FS527">
        <v>0</v>
      </c>
      <c r="FX527">
        <v>105</v>
      </c>
      <c r="FY527">
        <v>65</v>
      </c>
      <c r="GA527" t="s">
        <v>3</v>
      </c>
      <c r="GG527">
        <v>2</v>
      </c>
      <c r="GH527">
        <v>1</v>
      </c>
      <c r="GI527">
        <v>-2</v>
      </c>
      <c r="GJ527">
        <v>0</v>
      </c>
      <c r="GK527">
        <f>ROUND(R527*(R12)/100,0)</f>
        <v>0</v>
      </c>
      <c r="GL527">
        <f>ROUND(IF(AND(BH527=3,BI527=3,FS527&lt;&gt;0),P527,0),0)</f>
        <v>0</v>
      </c>
      <c r="GM527">
        <f>O527+X527+Y527</f>
        <v>402</v>
      </c>
      <c r="GN527">
        <f>ROUND(IF(OR(BI527=0,BI527=1),O527+X527+Y527,0),0)</f>
        <v>402</v>
      </c>
      <c r="GO527">
        <f>ROUND(IF(BI527=2,O527+X527+Y527,0),0)</f>
        <v>0</v>
      </c>
      <c r="GP527">
        <f>ROUND(IF(BI527=4,O527+X527+Y527,0),0)</f>
        <v>0</v>
      </c>
      <c r="GR527">
        <v>0</v>
      </c>
    </row>
    <row r="528" spans="1:200" x14ac:dyDescent="0.2">
      <c r="A528">
        <v>17</v>
      </c>
      <c r="B528">
        <v>1</v>
      </c>
      <c r="C528">
        <f>ROW(SmtRes!A345)</f>
        <v>345</v>
      </c>
      <c r="D528">
        <f>ROW(EtalonRes!A349)</f>
        <v>349</v>
      </c>
      <c r="E528" t="s">
        <v>610</v>
      </c>
      <c r="F528" t="s">
        <v>611</v>
      </c>
      <c r="G528" t="s">
        <v>612</v>
      </c>
      <c r="H528" t="s">
        <v>613</v>
      </c>
      <c r="I528">
        <v>5.0000000000000001E-3</v>
      </c>
      <c r="J528">
        <v>0</v>
      </c>
      <c r="O528">
        <f>ROUND(CP528,0)</f>
        <v>133</v>
      </c>
      <c r="P528">
        <f>ROUND(CQ528*I528,0)</f>
        <v>106</v>
      </c>
      <c r="Q528">
        <f>ROUND(CR528*I528,0)</f>
        <v>15</v>
      </c>
      <c r="R528">
        <f>ROUND(CS528*I528,0)</f>
        <v>4</v>
      </c>
      <c r="S528">
        <f>ROUND(CT528*I528,0)</f>
        <v>12</v>
      </c>
      <c r="T528">
        <f>ROUND(CU528*I528,0)</f>
        <v>0</v>
      </c>
      <c r="U528">
        <f>CV528*I528</f>
        <v>1.5151882499999996</v>
      </c>
      <c r="V528">
        <f>CW528*I528</f>
        <v>0.37274374999999998</v>
      </c>
      <c r="W528">
        <f>ROUND(CX528*I528,0)</f>
        <v>0</v>
      </c>
      <c r="X528">
        <f t="shared" si="453"/>
        <v>11</v>
      </c>
      <c r="Y528">
        <f t="shared" si="453"/>
        <v>6</v>
      </c>
      <c r="AA528">
        <v>23982063</v>
      </c>
      <c r="AB528">
        <f>ROUND((AC528+AD528+AF528),0)</f>
        <v>26398</v>
      </c>
      <c r="AC528">
        <f>ROUND((ES528),0)</f>
        <v>21134</v>
      </c>
      <c r="AD528">
        <f t="shared" si="454"/>
        <v>2900</v>
      </c>
      <c r="AE528">
        <f t="shared" si="454"/>
        <v>750</v>
      </c>
      <c r="AF528">
        <f>ROUND((((EV528*1.15)*1.15)),0)</f>
        <v>2364</v>
      </c>
      <c r="AG528">
        <f>ROUND((AP528),0)</f>
        <v>0</v>
      </c>
      <c r="AH528">
        <f>(((EW528*1.15)*1.15))</f>
        <v>303.03764999999993</v>
      </c>
      <c r="AI528">
        <f>(((EX528*1.15)*1.25))</f>
        <v>74.548749999999998</v>
      </c>
      <c r="AJ528">
        <f>ROUND((AS528),0)</f>
        <v>0</v>
      </c>
      <c r="AK528">
        <v>24939.08</v>
      </c>
      <c r="AL528">
        <v>21134.44</v>
      </c>
      <c r="AM528">
        <v>2017.35</v>
      </c>
      <c r="AN528">
        <v>521.71</v>
      </c>
      <c r="AO528">
        <v>1787.29</v>
      </c>
      <c r="AP528">
        <v>0</v>
      </c>
      <c r="AQ528">
        <v>229.14</v>
      </c>
      <c r="AR528">
        <v>51.86</v>
      </c>
      <c r="AS528">
        <v>0</v>
      </c>
      <c r="AT528">
        <v>66</v>
      </c>
      <c r="AU528">
        <v>40</v>
      </c>
      <c r="AV528">
        <v>1</v>
      </c>
      <c r="AW528">
        <v>1</v>
      </c>
      <c r="AZ528">
        <v>1</v>
      </c>
      <c r="BA528">
        <v>1</v>
      </c>
      <c r="BB528">
        <v>1</v>
      </c>
      <c r="BC528">
        <v>1</v>
      </c>
      <c r="BD528" t="s">
        <v>3</v>
      </c>
      <c r="BE528" t="s">
        <v>3</v>
      </c>
      <c r="BF528" t="s">
        <v>3</v>
      </c>
      <c r="BG528" t="s">
        <v>3</v>
      </c>
      <c r="BH528">
        <v>0</v>
      </c>
      <c r="BI528">
        <v>1</v>
      </c>
      <c r="BJ528" t="s">
        <v>614</v>
      </c>
      <c r="BM528">
        <v>6003</v>
      </c>
      <c r="BN528">
        <v>0</v>
      </c>
      <c r="BO528" t="s">
        <v>3</v>
      </c>
      <c r="BP528">
        <v>0</v>
      </c>
      <c r="BQ528">
        <v>2</v>
      </c>
      <c r="BS528">
        <v>1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3</v>
      </c>
      <c r="BZ528">
        <v>66</v>
      </c>
      <c r="CA528">
        <v>40</v>
      </c>
      <c r="CF528">
        <v>0</v>
      </c>
      <c r="CG528">
        <v>0</v>
      </c>
      <c r="CM528">
        <v>0</v>
      </c>
      <c r="CN528" t="s">
        <v>1721</v>
      </c>
      <c r="CO528">
        <v>0</v>
      </c>
      <c r="CP528">
        <f>(P528+Q528+S528)</f>
        <v>133</v>
      </c>
      <c r="CQ528">
        <f>AC528*BC528</f>
        <v>21134</v>
      </c>
      <c r="CR528">
        <f>AD528*BB528</f>
        <v>2900</v>
      </c>
      <c r="CS528">
        <f>AE528*BS528</f>
        <v>750</v>
      </c>
      <c r="CT528">
        <f>AF528*BA528</f>
        <v>2364</v>
      </c>
      <c r="CU528">
        <f t="shared" si="455"/>
        <v>0</v>
      </c>
      <c r="CV528">
        <f t="shared" si="455"/>
        <v>303.03764999999993</v>
      </c>
      <c r="CW528">
        <f t="shared" si="455"/>
        <v>74.548749999999998</v>
      </c>
      <c r="CX528">
        <f t="shared" si="455"/>
        <v>0</v>
      </c>
      <c r="CY528">
        <f>(((S528+R528)*AT528)/100)</f>
        <v>10.56</v>
      </c>
      <c r="CZ528">
        <f>(((S528+R528)*AU528)/100)</f>
        <v>6.4</v>
      </c>
      <c r="DC528" t="s">
        <v>3</v>
      </c>
      <c r="DD528" t="s">
        <v>3</v>
      </c>
      <c r="DE528" t="s">
        <v>171</v>
      </c>
      <c r="DF528" t="s">
        <v>171</v>
      </c>
      <c r="DG528" t="s">
        <v>599</v>
      </c>
      <c r="DH528" t="s">
        <v>3</v>
      </c>
      <c r="DI528" t="s">
        <v>599</v>
      </c>
      <c r="DJ528" t="s">
        <v>171</v>
      </c>
      <c r="DK528" t="s">
        <v>3</v>
      </c>
      <c r="DL528" t="s">
        <v>3</v>
      </c>
      <c r="DM528" t="s">
        <v>3</v>
      </c>
      <c r="DN528">
        <v>0</v>
      </c>
      <c r="DO528">
        <v>0</v>
      </c>
      <c r="DP528">
        <v>1</v>
      </c>
      <c r="DQ528">
        <v>1</v>
      </c>
      <c r="DU528">
        <v>1013</v>
      </c>
      <c r="DV528" t="s">
        <v>613</v>
      </c>
      <c r="DW528" t="s">
        <v>613</v>
      </c>
      <c r="DX528">
        <v>1</v>
      </c>
      <c r="EE528">
        <v>20573271</v>
      </c>
      <c r="EF528">
        <v>2</v>
      </c>
      <c r="EG528" t="s">
        <v>593</v>
      </c>
      <c r="EH528">
        <v>0</v>
      </c>
      <c r="EI528" t="s">
        <v>3</v>
      </c>
      <c r="EJ528">
        <v>1</v>
      </c>
      <c r="EK528">
        <v>6003</v>
      </c>
      <c r="EL528" t="s">
        <v>615</v>
      </c>
      <c r="EM528" t="s">
        <v>616</v>
      </c>
      <c r="EO528" t="s">
        <v>602</v>
      </c>
      <c r="EQ528">
        <v>768</v>
      </c>
      <c r="ER528">
        <v>24939.08</v>
      </c>
      <c r="ES528">
        <v>21134.44</v>
      </c>
      <c r="ET528">
        <v>2017.35</v>
      </c>
      <c r="EU528">
        <v>521.71</v>
      </c>
      <c r="EV528">
        <v>1787.29</v>
      </c>
      <c r="EW528">
        <v>229.14</v>
      </c>
      <c r="EX528">
        <v>51.86</v>
      </c>
      <c r="EY528">
        <v>0</v>
      </c>
      <c r="EZ528">
        <v>0</v>
      </c>
      <c r="FQ528">
        <v>0</v>
      </c>
      <c r="FR528">
        <f>ROUND(IF(AND(BH528=3,BI528=3),P528,0),0)</f>
        <v>0</v>
      </c>
      <c r="FS528">
        <v>0</v>
      </c>
      <c r="FX528">
        <v>66</v>
      </c>
      <c r="FY528">
        <v>40</v>
      </c>
      <c r="GA528" t="s">
        <v>3</v>
      </c>
      <c r="GG528">
        <v>2</v>
      </c>
      <c r="GH528">
        <v>1</v>
      </c>
      <c r="GI528">
        <v>-2</v>
      </c>
      <c r="GJ528">
        <v>0</v>
      </c>
      <c r="GK528">
        <f>ROUND(R528*(R12)/100,0)</f>
        <v>0</v>
      </c>
      <c r="GL528">
        <f>ROUND(IF(AND(BH528=3,BI528=3,FS528&lt;&gt;0),P528,0),0)</f>
        <v>0</v>
      </c>
      <c r="GM528">
        <f>O528+X528+Y528</f>
        <v>150</v>
      </c>
      <c r="GN528">
        <f>ROUND(IF(OR(BI528=0,BI528=1),O528+X528+Y528,0),0)</f>
        <v>150</v>
      </c>
      <c r="GO528">
        <f>ROUND(IF(BI528=2,O528+X528+Y528,0),0)</f>
        <v>0</v>
      </c>
      <c r="GP528">
        <f>ROUND(IF(BI528=4,O528+X528+Y528,0),0)</f>
        <v>0</v>
      </c>
      <c r="GR528">
        <v>0</v>
      </c>
    </row>
    <row r="530" spans="1:118" x14ac:dyDescent="0.2">
      <c r="A530" s="2">
        <v>51</v>
      </c>
      <c r="B530" s="2">
        <f>B522</f>
        <v>1</v>
      </c>
      <c r="C530" s="2">
        <f>A522</f>
        <v>4</v>
      </c>
      <c r="D530" s="2">
        <f>ROW(A522)</f>
        <v>522</v>
      </c>
      <c r="E530" s="2"/>
      <c r="F530" s="2" t="str">
        <f>IF(F522&lt;&gt;"",F522,"")</f>
        <v>Новый раздел</v>
      </c>
      <c r="G530" s="2" t="str">
        <f>IF(G522&lt;&gt;"",G522,"")</f>
        <v>Общестроительные работы</v>
      </c>
      <c r="H530" s="2"/>
      <c r="I530" s="2"/>
      <c r="J530" s="2"/>
      <c r="K530" s="2"/>
      <c r="L530" s="2"/>
      <c r="M530" s="2"/>
      <c r="N530" s="2"/>
      <c r="O530" s="2">
        <f t="shared" ref="O530:T530" si="456">ROUND(AB530,0)</f>
        <v>498</v>
      </c>
      <c r="P530" s="2">
        <f t="shared" si="456"/>
        <v>411</v>
      </c>
      <c r="Q530" s="2">
        <f t="shared" si="456"/>
        <v>40</v>
      </c>
      <c r="R530" s="2">
        <f t="shared" si="456"/>
        <v>7</v>
      </c>
      <c r="S530" s="2">
        <f t="shared" si="456"/>
        <v>47</v>
      </c>
      <c r="T530" s="2">
        <f t="shared" si="456"/>
        <v>0</v>
      </c>
      <c r="U530" s="2">
        <f>AH530</f>
        <v>5.6829147499999992</v>
      </c>
      <c r="V530" s="2">
        <f>AI530</f>
        <v>0.62128749999999999</v>
      </c>
      <c r="W530" s="2">
        <f>ROUND(AJ530,0)</f>
        <v>0</v>
      </c>
      <c r="X530" s="2">
        <f>ROUND(AK530,0)</f>
        <v>48</v>
      </c>
      <c r="Y530" s="2">
        <f>ROUND(AL530,0)</f>
        <v>29</v>
      </c>
      <c r="Z530" s="2"/>
      <c r="AA530" s="2"/>
      <c r="AB530" s="2">
        <f>ROUND(SUMIF(AA526:AA528,"=23982063",O526:O528),0)</f>
        <v>498</v>
      </c>
      <c r="AC530" s="2">
        <f>ROUND(SUMIF(AA526:AA528,"=23982063",P526:P528),0)</f>
        <v>411</v>
      </c>
      <c r="AD530" s="2">
        <f>ROUND(SUMIF(AA526:AA528,"=23982063",Q526:Q528),0)</f>
        <v>40</v>
      </c>
      <c r="AE530" s="2">
        <f>ROUND(SUMIF(AA526:AA528,"=23982063",R526:R528),0)</f>
        <v>7</v>
      </c>
      <c r="AF530" s="2">
        <f>ROUND(SUMIF(AA526:AA528,"=23982063",S526:S528),0)</f>
        <v>47</v>
      </c>
      <c r="AG530" s="2">
        <f>ROUND(SUMIF(AA526:AA528,"=23982063",T526:T528),0)</f>
        <v>0</v>
      </c>
      <c r="AH530" s="2">
        <f>SUMIF(AA526:AA528,"=23982063",U526:U528)</f>
        <v>5.6829147499999992</v>
      </c>
      <c r="AI530" s="2">
        <f>SUMIF(AA526:AA528,"=23982063",V526:V528)</f>
        <v>0.62128749999999999</v>
      </c>
      <c r="AJ530" s="2">
        <f>ROUND(SUMIF(AA526:AA528,"=23982063",W526:W528),0)</f>
        <v>0</v>
      </c>
      <c r="AK530" s="2">
        <f>ROUND(SUMIF(AA526:AA528,"=23982063",X526:X528),0)</f>
        <v>48</v>
      </c>
      <c r="AL530" s="2">
        <f>ROUND(SUMIF(AA526:AA528,"=23982063",Y526:Y528),0)</f>
        <v>29</v>
      </c>
      <c r="AM530" s="2"/>
      <c r="AN530" s="2"/>
      <c r="AO530" s="2">
        <f t="shared" ref="AO530:AU530" si="457">ROUND(BB530,0)</f>
        <v>0</v>
      </c>
      <c r="AP530" s="2">
        <f t="shared" si="457"/>
        <v>0</v>
      </c>
      <c r="AQ530" s="2">
        <f t="shared" si="457"/>
        <v>0</v>
      </c>
      <c r="AR530" s="2">
        <f t="shared" si="457"/>
        <v>575</v>
      </c>
      <c r="AS530" s="2">
        <f t="shared" si="457"/>
        <v>575</v>
      </c>
      <c r="AT530" s="2">
        <f t="shared" si="457"/>
        <v>0</v>
      </c>
      <c r="AU530" s="2">
        <f t="shared" si="457"/>
        <v>0</v>
      </c>
      <c r="AV530" s="2"/>
      <c r="AW530" s="2"/>
      <c r="AX530" s="2"/>
      <c r="AY530" s="2"/>
      <c r="AZ530" s="2"/>
      <c r="BA530" s="2"/>
      <c r="BB530" s="2">
        <f>ROUND(SUMIF(AA526:AA528,"=23982063",FQ526:FQ528),0)</f>
        <v>0</v>
      </c>
      <c r="BC530" s="2">
        <f>ROUND(SUMIF(AA526:AA528,"=23982063",FR526:FR528),0)</f>
        <v>0</v>
      </c>
      <c r="BD530" s="2">
        <f>ROUND(SUMIF(AA526:AA528,"=23982063",GL526:GL528),0)</f>
        <v>0</v>
      </c>
      <c r="BE530" s="2">
        <f>ROUND(SUMIF(AA526:AA528,"=23982063",GM526:GM528),0)</f>
        <v>575</v>
      </c>
      <c r="BF530" s="2">
        <f>ROUND(SUMIF(AA526:AA528,"=23982063",GN526:GN528),0)</f>
        <v>575</v>
      </c>
      <c r="BG530" s="2">
        <f>ROUND(SUMIF(AA526:AA528,"=23982063",GO526:GO528),0)</f>
        <v>0</v>
      </c>
      <c r="BH530" s="2">
        <f>ROUND(SUMIF(AA526:AA528,"=23982063",GP526:GP528),0)</f>
        <v>0</v>
      </c>
      <c r="BI530" s="2"/>
      <c r="BJ530" s="2"/>
      <c r="BK530" s="2"/>
      <c r="BL530" s="2"/>
      <c r="BM530" s="2"/>
      <c r="BN530" s="2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>
        <v>0</v>
      </c>
    </row>
    <row r="532" spans="1:118" x14ac:dyDescent="0.2">
      <c r="A532" s="4">
        <v>50</v>
      </c>
      <c r="B532" s="4">
        <v>0</v>
      </c>
      <c r="C532" s="4">
        <v>0</v>
      </c>
      <c r="D532" s="4">
        <v>1</v>
      </c>
      <c r="E532" s="4">
        <v>201</v>
      </c>
      <c r="F532" s="4">
        <f>ROUND(Source!O530,O532)</f>
        <v>498</v>
      </c>
      <c r="G532" s="4" t="s">
        <v>72</v>
      </c>
      <c r="H532" s="4" t="s">
        <v>73</v>
      </c>
      <c r="I532" s="4"/>
      <c r="J532" s="4"/>
      <c r="K532" s="4">
        <v>201</v>
      </c>
      <c r="L532" s="4">
        <v>1</v>
      </c>
      <c r="M532" s="4">
        <v>3</v>
      </c>
      <c r="N532" s="4" t="s">
        <v>3</v>
      </c>
      <c r="O532" s="4">
        <v>0</v>
      </c>
      <c r="P532" s="4"/>
    </row>
    <row r="533" spans="1:118" x14ac:dyDescent="0.2">
      <c r="A533" s="4">
        <v>50</v>
      </c>
      <c r="B533" s="4">
        <v>0</v>
      </c>
      <c r="C533" s="4">
        <v>0</v>
      </c>
      <c r="D533" s="4">
        <v>1</v>
      </c>
      <c r="E533" s="4">
        <v>202</v>
      </c>
      <c r="F533" s="4">
        <f>ROUND(Source!P530,O533)</f>
        <v>411</v>
      </c>
      <c r="G533" s="4" t="s">
        <v>74</v>
      </c>
      <c r="H533" s="4" t="s">
        <v>75</v>
      </c>
      <c r="I533" s="4"/>
      <c r="J533" s="4"/>
      <c r="K533" s="4">
        <v>202</v>
      </c>
      <c r="L533" s="4">
        <v>2</v>
      </c>
      <c r="M533" s="4">
        <v>3</v>
      </c>
      <c r="N533" s="4" t="s">
        <v>3</v>
      </c>
      <c r="O533" s="4">
        <v>0</v>
      </c>
      <c r="P533" s="4"/>
    </row>
    <row r="534" spans="1:118" x14ac:dyDescent="0.2">
      <c r="A534" s="4">
        <v>50</v>
      </c>
      <c r="B534" s="4">
        <v>0</v>
      </c>
      <c r="C534" s="4">
        <v>0</v>
      </c>
      <c r="D534" s="4">
        <v>1</v>
      </c>
      <c r="E534" s="4">
        <v>222</v>
      </c>
      <c r="F534" s="4">
        <f>ROUND(Source!AO530,O534)</f>
        <v>0</v>
      </c>
      <c r="G534" s="4" t="s">
        <v>76</v>
      </c>
      <c r="H534" s="4" t="s">
        <v>77</v>
      </c>
      <c r="I534" s="4"/>
      <c r="J534" s="4"/>
      <c r="K534" s="4">
        <v>222</v>
      </c>
      <c r="L534" s="4">
        <v>3</v>
      </c>
      <c r="M534" s="4">
        <v>3</v>
      </c>
      <c r="N534" s="4" t="s">
        <v>3</v>
      </c>
      <c r="O534" s="4">
        <v>0</v>
      </c>
      <c r="P534" s="4"/>
    </row>
    <row r="535" spans="1:118" x14ac:dyDescent="0.2">
      <c r="A535" s="4">
        <v>50</v>
      </c>
      <c r="B535" s="4">
        <v>0</v>
      </c>
      <c r="C535" s="4">
        <v>0</v>
      </c>
      <c r="D535" s="4">
        <v>1</v>
      </c>
      <c r="E535" s="4">
        <v>216</v>
      </c>
      <c r="F535" s="4">
        <f>ROUND(Source!AP530,O535)</f>
        <v>0</v>
      </c>
      <c r="G535" s="4" t="s">
        <v>78</v>
      </c>
      <c r="H535" s="4" t="s">
        <v>79</v>
      </c>
      <c r="I535" s="4"/>
      <c r="J535" s="4"/>
      <c r="K535" s="4">
        <v>216</v>
      </c>
      <c r="L535" s="4">
        <v>4</v>
      </c>
      <c r="M535" s="4">
        <v>3</v>
      </c>
      <c r="N535" s="4" t="s">
        <v>3</v>
      </c>
      <c r="O535" s="4">
        <v>0</v>
      </c>
      <c r="P535" s="4"/>
    </row>
    <row r="536" spans="1:118" x14ac:dyDescent="0.2">
      <c r="A536" s="4">
        <v>50</v>
      </c>
      <c r="B536" s="4">
        <v>0</v>
      </c>
      <c r="C536" s="4">
        <v>0</v>
      </c>
      <c r="D536" s="4">
        <v>1</v>
      </c>
      <c r="E536" s="4">
        <v>223</v>
      </c>
      <c r="F536" s="4">
        <f>ROUND(Source!AQ530,O536)</f>
        <v>0</v>
      </c>
      <c r="G536" s="4" t="s">
        <v>80</v>
      </c>
      <c r="H536" s="4" t="s">
        <v>81</v>
      </c>
      <c r="I536" s="4"/>
      <c r="J536" s="4"/>
      <c r="K536" s="4">
        <v>223</v>
      </c>
      <c r="L536" s="4">
        <v>5</v>
      </c>
      <c r="M536" s="4">
        <v>3</v>
      </c>
      <c r="N536" s="4" t="s">
        <v>3</v>
      </c>
      <c r="O536" s="4">
        <v>0</v>
      </c>
      <c r="P536" s="4"/>
    </row>
    <row r="537" spans="1:118" x14ac:dyDescent="0.2">
      <c r="A537" s="4">
        <v>50</v>
      </c>
      <c r="B537" s="4">
        <v>0</v>
      </c>
      <c r="C537" s="4">
        <v>0</v>
      </c>
      <c r="D537" s="4">
        <v>1</v>
      </c>
      <c r="E537" s="4">
        <v>203</v>
      </c>
      <c r="F537" s="4">
        <f>ROUND(Source!Q530,O537)</f>
        <v>40</v>
      </c>
      <c r="G537" s="4" t="s">
        <v>82</v>
      </c>
      <c r="H537" s="4" t="s">
        <v>83</v>
      </c>
      <c r="I537" s="4"/>
      <c r="J537" s="4"/>
      <c r="K537" s="4">
        <v>203</v>
      </c>
      <c r="L537" s="4">
        <v>6</v>
      </c>
      <c r="M537" s="4">
        <v>3</v>
      </c>
      <c r="N537" s="4" t="s">
        <v>3</v>
      </c>
      <c r="O537" s="4">
        <v>0</v>
      </c>
      <c r="P537" s="4"/>
    </row>
    <row r="538" spans="1:118" x14ac:dyDescent="0.2">
      <c r="A538" s="4">
        <v>50</v>
      </c>
      <c r="B538" s="4">
        <v>0</v>
      </c>
      <c r="C538" s="4">
        <v>0</v>
      </c>
      <c r="D538" s="4">
        <v>1</v>
      </c>
      <c r="E538" s="4">
        <v>204</v>
      </c>
      <c r="F538" s="4">
        <f>ROUND(Source!R530,O538)</f>
        <v>7</v>
      </c>
      <c r="G538" s="4" t="s">
        <v>84</v>
      </c>
      <c r="H538" s="4" t="s">
        <v>85</v>
      </c>
      <c r="I538" s="4"/>
      <c r="J538" s="4"/>
      <c r="K538" s="4">
        <v>204</v>
      </c>
      <c r="L538" s="4">
        <v>7</v>
      </c>
      <c r="M538" s="4">
        <v>3</v>
      </c>
      <c r="N538" s="4" t="s">
        <v>3</v>
      </c>
      <c r="O538" s="4">
        <v>0</v>
      </c>
      <c r="P538" s="4"/>
    </row>
    <row r="539" spans="1:118" x14ac:dyDescent="0.2">
      <c r="A539" s="4">
        <v>50</v>
      </c>
      <c r="B539" s="4">
        <v>0</v>
      </c>
      <c r="C539" s="4">
        <v>0</v>
      </c>
      <c r="D539" s="4">
        <v>1</v>
      </c>
      <c r="E539" s="4">
        <v>205</v>
      </c>
      <c r="F539" s="4">
        <f>ROUND(Source!S530,O539)</f>
        <v>47</v>
      </c>
      <c r="G539" s="4" t="s">
        <v>86</v>
      </c>
      <c r="H539" s="4" t="s">
        <v>87</v>
      </c>
      <c r="I539" s="4"/>
      <c r="J539" s="4"/>
      <c r="K539" s="4">
        <v>205</v>
      </c>
      <c r="L539" s="4">
        <v>8</v>
      </c>
      <c r="M539" s="4">
        <v>3</v>
      </c>
      <c r="N539" s="4" t="s">
        <v>3</v>
      </c>
      <c r="O539" s="4">
        <v>0</v>
      </c>
      <c r="P539" s="4"/>
    </row>
    <row r="540" spans="1:118" x14ac:dyDescent="0.2">
      <c r="A540" s="4">
        <v>50</v>
      </c>
      <c r="B540" s="4">
        <v>0</v>
      </c>
      <c r="C540" s="4">
        <v>0</v>
      </c>
      <c r="D540" s="4">
        <v>1</v>
      </c>
      <c r="E540" s="4">
        <v>214</v>
      </c>
      <c r="F540" s="4">
        <f>ROUND(Source!AS530,O540)</f>
        <v>575</v>
      </c>
      <c r="G540" s="4" t="s">
        <v>88</v>
      </c>
      <c r="H540" s="4" t="s">
        <v>89</v>
      </c>
      <c r="I540" s="4"/>
      <c r="J540" s="4"/>
      <c r="K540" s="4">
        <v>214</v>
      </c>
      <c r="L540" s="4">
        <v>9</v>
      </c>
      <c r="M540" s="4">
        <v>3</v>
      </c>
      <c r="N540" s="4" t="s">
        <v>3</v>
      </c>
      <c r="O540" s="4">
        <v>0</v>
      </c>
      <c r="P540" s="4"/>
    </row>
    <row r="541" spans="1:118" x14ac:dyDescent="0.2">
      <c r="A541" s="4">
        <v>50</v>
      </c>
      <c r="B541" s="4">
        <v>0</v>
      </c>
      <c r="C541" s="4">
        <v>0</v>
      </c>
      <c r="D541" s="4">
        <v>1</v>
      </c>
      <c r="E541" s="4">
        <v>215</v>
      </c>
      <c r="F541" s="4">
        <f>ROUND(Source!AT530,O541)</f>
        <v>0</v>
      </c>
      <c r="G541" s="4" t="s">
        <v>90</v>
      </c>
      <c r="H541" s="4" t="s">
        <v>91</v>
      </c>
      <c r="I541" s="4"/>
      <c r="J541" s="4"/>
      <c r="K541" s="4">
        <v>215</v>
      </c>
      <c r="L541" s="4">
        <v>10</v>
      </c>
      <c r="M541" s="4">
        <v>3</v>
      </c>
      <c r="N541" s="4" t="s">
        <v>3</v>
      </c>
      <c r="O541" s="4">
        <v>0</v>
      </c>
      <c r="P541" s="4"/>
    </row>
    <row r="542" spans="1:118" x14ac:dyDescent="0.2">
      <c r="A542" s="4">
        <v>50</v>
      </c>
      <c r="B542" s="4">
        <v>0</v>
      </c>
      <c r="C542" s="4">
        <v>0</v>
      </c>
      <c r="D542" s="4">
        <v>1</v>
      </c>
      <c r="E542" s="4">
        <v>217</v>
      </c>
      <c r="F542" s="4">
        <f>ROUND(Source!AU530,O542)</f>
        <v>0</v>
      </c>
      <c r="G542" s="4" t="s">
        <v>92</v>
      </c>
      <c r="H542" s="4" t="s">
        <v>93</v>
      </c>
      <c r="I542" s="4"/>
      <c r="J542" s="4"/>
      <c r="K542" s="4">
        <v>217</v>
      </c>
      <c r="L542" s="4">
        <v>11</v>
      </c>
      <c r="M542" s="4">
        <v>3</v>
      </c>
      <c r="N542" s="4" t="s">
        <v>3</v>
      </c>
      <c r="O542" s="4">
        <v>0</v>
      </c>
      <c r="P542" s="4"/>
    </row>
    <row r="543" spans="1:118" x14ac:dyDescent="0.2">
      <c r="A543" s="4">
        <v>50</v>
      </c>
      <c r="B543" s="4">
        <v>0</v>
      </c>
      <c r="C543" s="4">
        <v>0</v>
      </c>
      <c r="D543" s="4">
        <v>1</v>
      </c>
      <c r="E543" s="4">
        <v>206</v>
      </c>
      <c r="F543" s="4">
        <f>ROUND(Source!T530,O543)</f>
        <v>0</v>
      </c>
      <c r="G543" s="4" t="s">
        <v>94</v>
      </c>
      <c r="H543" s="4" t="s">
        <v>95</v>
      </c>
      <c r="I543" s="4"/>
      <c r="J543" s="4"/>
      <c r="K543" s="4">
        <v>206</v>
      </c>
      <c r="L543" s="4">
        <v>12</v>
      </c>
      <c r="M543" s="4">
        <v>3</v>
      </c>
      <c r="N543" s="4" t="s">
        <v>3</v>
      </c>
      <c r="O543" s="4">
        <v>0</v>
      </c>
      <c r="P543" s="4"/>
    </row>
    <row r="544" spans="1:118" x14ac:dyDescent="0.2">
      <c r="A544" s="4">
        <v>50</v>
      </c>
      <c r="B544" s="4">
        <v>0</v>
      </c>
      <c r="C544" s="4">
        <v>0</v>
      </c>
      <c r="D544" s="4">
        <v>1</v>
      </c>
      <c r="E544" s="4">
        <v>207</v>
      </c>
      <c r="F544" s="4">
        <f>Source!U530</f>
        <v>5.6829147499999992</v>
      </c>
      <c r="G544" s="4" t="s">
        <v>96</v>
      </c>
      <c r="H544" s="4" t="s">
        <v>97</v>
      </c>
      <c r="I544" s="4"/>
      <c r="J544" s="4"/>
      <c r="K544" s="4">
        <v>207</v>
      </c>
      <c r="L544" s="4">
        <v>13</v>
      </c>
      <c r="M544" s="4">
        <v>3</v>
      </c>
      <c r="N544" s="4" t="s">
        <v>3</v>
      </c>
      <c r="O544" s="4">
        <v>-1</v>
      </c>
      <c r="P544" s="4"/>
    </row>
    <row r="545" spans="1:200" x14ac:dyDescent="0.2">
      <c r="A545" s="4">
        <v>50</v>
      </c>
      <c r="B545" s="4">
        <v>0</v>
      </c>
      <c r="C545" s="4">
        <v>0</v>
      </c>
      <c r="D545" s="4">
        <v>1</v>
      </c>
      <c r="E545" s="4">
        <v>208</v>
      </c>
      <c r="F545" s="4">
        <f>Source!V530</f>
        <v>0.62128749999999999</v>
      </c>
      <c r="G545" s="4" t="s">
        <v>98</v>
      </c>
      <c r="H545" s="4" t="s">
        <v>99</v>
      </c>
      <c r="I545" s="4"/>
      <c r="J545" s="4"/>
      <c r="K545" s="4">
        <v>208</v>
      </c>
      <c r="L545" s="4">
        <v>14</v>
      </c>
      <c r="M545" s="4">
        <v>3</v>
      </c>
      <c r="N545" s="4" t="s">
        <v>3</v>
      </c>
      <c r="O545" s="4">
        <v>-1</v>
      </c>
      <c r="P545" s="4"/>
    </row>
    <row r="546" spans="1:200" x14ac:dyDescent="0.2">
      <c r="A546" s="4">
        <v>50</v>
      </c>
      <c r="B546" s="4">
        <v>0</v>
      </c>
      <c r="C546" s="4">
        <v>0</v>
      </c>
      <c r="D546" s="4">
        <v>1</v>
      </c>
      <c r="E546" s="4">
        <v>209</v>
      </c>
      <c r="F546" s="4">
        <f>ROUND(Source!W530,O546)</f>
        <v>0</v>
      </c>
      <c r="G546" s="4" t="s">
        <v>100</v>
      </c>
      <c r="H546" s="4" t="s">
        <v>101</v>
      </c>
      <c r="I546" s="4"/>
      <c r="J546" s="4"/>
      <c r="K546" s="4">
        <v>209</v>
      </c>
      <c r="L546" s="4">
        <v>15</v>
      </c>
      <c r="M546" s="4">
        <v>3</v>
      </c>
      <c r="N546" s="4" t="s">
        <v>3</v>
      </c>
      <c r="O546" s="4">
        <v>0</v>
      </c>
      <c r="P546" s="4"/>
    </row>
    <row r="547" spans="1:200" x14ac:dyDescent="0.2">
      <c r="A547" s="4">
        <v>50</v>
      </c>
      <c r="B547" s="4">
        <v>0</v>
      </c>
      <c r="C547" s="4">
        <v>0</v>
      </c>
      <c r="D547" s="4">
        <v>1</v>
      </c>
      <c r="E547" s="4">
        <v>210</v>
      </c>
      <c r="F547" s="4">
        <f>ROUND(Source!X530,O547)</f>
        <v>48</v>
      </c>
      <c r="G547" s="4" t="s">
        <v>102</v>
      </c>
      <c r="H547" s="4" t="s">
        <v>103</v>
      </c>
      <c r="I547" s="4"/>
      <c r="J547" s="4"/>
      <c r="K547" s="4">
        <v>210</v>
      </c>
      <c r="L547" s="4">
        <v>16</v>
      </c>
      <c r="M547" s="4">
        <v>3</v>
      </c>
      <c r="N547" s="4" t="s">
        <v>3</v>
      </c>
      <c r="O547" s="4">
        <v>0</v>
      </c>
      <c r="P547" s="4"/>
    </row>
    <row r="548" spans="1:200" x14ac:dyDescent="0.2">
      <c r="A548" s="4">
        <v>50</v>
      </c>
      <c r="B548" s="4">
        <v>0</v>
      </c>
      <c r="C548" s="4">
        <v>0</v>
      </c>
      <c r="D548" s="4">
        <v>1</v>
      </c>
      <c r="E548" s="4">
        <v>211</v>
      </c>
      <c r="F548" s="4">
        <f>ROUND(Source!Y530,O548)</f>
        <v>29</v>
      </c>
      <c r="G548" s="4" t="s">
        <v>104</v>
      </c>
      <c r="H548" s="4" t="s">
        <v>105</v>
      </c>
      <c r="I548" s="4"/>
      <c r="J548" s="4"/>
      <c r="K548" s="4">
        <v>211</v>
      </c>
      <c r="L548" s="4">
        <v>17</v>
      </c>
      <c r="M548" s="4">
        <v>3</v>
      </c>
      <c r="N548" s="4" t="s">
        <v>3</v>
      </c>
      <c r="O548" s="4">
        <v>0</v>
      </c>
      <c r="P548" s="4"/>
    </row>
    <row r="549" spans="1:200" x14ac:dyDescent="0.2">
      <c r="A549" s="4">
        <v>50</v>
      </c>
      <c r="B549" s="4">
        <v>0</v>
      </c>
      <c r="C549" s="4">
        <v>0</v>
      </c>
      <c r="D549" s="4">
        <v>1</v>
      </c>
      <c r="E549" s="4">
        <v>224</v>
      </c>
      <c r="F549" s="4">
        <f>ROUND(Source!AR530,O549)</f>
        <v>575</v>
      </c>
      <c r="G549" s="4" t="s">
        <v>106</v>
      </c>
      <c r="H549" s="4" t="s">
        <v>107</v>
      </c>
      <c r="I549" s="4"/>
      <c r="J549" s="4"/>
      <c r="K549" s="4">
        <v>224</v>
      </c>
      <c r="L549" s="4">
        <v>18</v>
      </c>
      <c r="M549" s="4">
        <v>3</v>
      </c>
      <c r="N549" s="4" t="s">
        <v>3</v>
      </c>
      <c r="O549" s="4">
        <v>0</v>
      </c>
      <c r="P549" s="4"/>
    </row>
    <row r="551" spans="1:200" x14ac:dyDescent="0.2">
      <c r="A551" s="1">
        <v>4</v>
      </c>
      <c r="B551" s="1">
        <v>1</v>
      </c>
      <c r="C551" s="1"/>
      <c r="D551" s="1">
        <f>ROW(A784)</f>
        <v>784</v>
      </c>
      <c r="E551" s="1"/>
      <c r="F551" s="1" t="s">
        <v>28</v>
      </c>
      <c r="G551" s="1" t="s">
        <v>164</v>
      </c>
      <c r="H551" s="1" t="s">
        <v>3</v>
      </c>
      <c r="I551" s="1">
        <v>0</v>
      </c>
      <c r="J551" s="1"/>
      <c r="K551" s="1">
        <v>0</v>
      </c>
      <c r="L551" s="1"/>
      <c r="M551" s="1"/>
      <c r="N551" s="1"/>
      <c r="O551" s="1"/>
      <c r="P551" s="1"/>
      <c r="Q551" s="1"/>
      <c r="R551" s="1"/>
      <c r="S551" s="1"/>
      <c r="T551" s="1"/>
      <c r="U551" s="1" t="s">
        <v>3</v>
      </c>
      <c r="V551" s="1">
        <v>0</v>
      </c>
      <c r="W551" s="1"/>
      <c r="X551" s="1"/>
      <c r="Y551" s="1"/>
      <c r="Z551" s="1"/>
      <c r="AA551" s="1"/>
      <c r="AB551" s="1" t="s">
        <v>3</v>
      </c>
      <c r="AC551" s="1" t="s">
        <v>3</v>
      </c>
      <c r="AD551" s="1" t="s">
        <v>3</v>
      </c>
      <c r="AE551" s="1" t="s">
        <v>3</v>
      </c>
      <c r="AF551" s="1" t="s">
        <v>3</v>
      </c>
      <c r="AG551" s="1" t="s">
        <v>3</v>
      </c>
      <c r="AH551" s="1"/>
      <c r="AI551" s="1"/>
      <c r="AJ551" s="1"/>
      <c r="AK551" s="1"/>
      <c r="AL551" s="1"/>
      <c r="AM551" s="1"/>
      <c r="AN551" s="1"/>
      <c r="AO551" s="1"/>
      <c r="AP551" s="1" t="s">
        <v>3</v>
      </c>
      <c r="AQ551" s="1" t="s">
        <v>3</v>
      </c>
      <c r="AR551" s="1" t="s">
        <v>3</v>
      </c>
      <c r="AS551" s="1"/>
      <c r="AT551" s="1"/>
      <c r="AU551" s="1"/>
      <c r="AV551" s="1"/>
      <c r="AW551" s="1"/>
      <c r="AX551" s="1"/>
      <c r="AY551" s="1"/>
      <c r="AZ551" s="1" t="s">
        <v>3</v>
      </c>
      <c r="BA551" s="1"/>
      <c r="BB551" s="1" t="s">
        <v>3</v>
      </c>
      <c r="BC551" s="1" t="s">
        <v>3</v>
      </c>
      <c r="BD551" s="1" t="s">
        <v>3</v>
      </c>
      <c r="BE551" s="1" t="s">
        <v>3</v>
      </c>
      <c r="BF551" s="1" t="s">
        <v>3</v>
      </c>
      <c r="BG551" s="1" t="s">
        <v>3</v>
      </c>
      <c r="BH551" s="1" t="s">
        <v>3</v>
      </c>
      <c r="BI551" s="1" t="s">
        <v>3</v>
      </c>
      <c r="BJ551" s="1" t="s">
        <v>3</v>
      </c>
      <c r="BK551" s="1" t="s">
        <v>3</v>
      </c>
      <c r="BL551" s="1" t="s">
        <v>3</v>
      </c>
      <c r="BM551" s="1" t="s">
        <v>3</v>
      </c>
      <c r="BN551" s="1" t="s">
        <v>3</v>
      </c>
      <c r="BO551" s="1" t="s">
        <v>3</v>
      </c>
      <c r="BP551" s="1" t="s">
        <v>3</v>
      </c>
      <c r="BQ551" s="1"/>
      <c r="BR551" s="1"/>
      <c r="BS551" s="1"/>
      <c r="BT551" s="1"/>
      <c r="BU551" s="1"/>
      <c r="BV551" s="1"/>
      <c r="BW551" s="1"/>
      <c r="BX551" s="1">
        <v>0</v>
      </c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>
        <v>0</v>
      </c>
    </row>
    <row r="553" spans="1:200" x14ac:dyDescent="0.2">
      <c r="A553" s="2">
        <v>52</v>
      </c>
      <c r="B553" s="2">
        <f t="shared" ref="B553:G553" si="458">B784</f>
        <v>1</v>
      </c>
      <c r="C553" s="2">
        <f t="shared" si="458"/>
        <v>4</v>
      </c>
      <c r="D553" s="2">
        <f t="shared" si="458"/>
        <v>551</v>
      </c>
      <c r="E553" s="2">
        <f t="shared" si="458"/>
        <v>0</v>
      </c>
      <c r="F553" s="2" t="str">
        <f t="shared" si="458"/>
        <v>Новый раздел</v>
      </c>
      <c r="G553" s="2" t="str">
        <f t="shared" si="458"/>
        <v>Монтажные работы</v>
      </c>
      <c r="H553" s="2"/>
      <c r="I553" s="2"/>
      <c r="J553" s="2"/>
      <c r="K553" s="2"/>
      <c r="L553" s="2"/>
      <c r="M553" s="2"/>
      <c r="N553" s="2"/>
      <c r="O553" s="2">
        <f t="shared" ref="O553:AT553" si="459">O784</f>
        <v>4650020</v>
      </c>
      <c r="P553" s="2">
        <f t="shared" si="459"/>
        <v>1132359</v>
      </c>
      <c r="Q553" s="2">
        <f t="shared" si="459"/>
        <v>522458</v>
      </c>
      <c r="R553" s="2">
        <f t="shared" si="459"/>
        <v>41147</v>
      </c>
      <c r="S553" s="2">
        <f t="shared" si="459"/>
        <v>2995203</v>
      </c>
      <c r="T553" s="2">
        <f t="shared" si="459"/>
        <v>0</v>
      </c>
      <c r="U553" s="2">
        <f t="shared" si="459"/>
        <v>242123.57804999978</v>
      </c>
      <c r="V553" s="2">
        <f t="shared" si="459"/>
        <v>3518.8357999999998</v>
      </c>
      <c r="W553" s="2">
        <f t="shared" si="459"/>
        <v>130</v>
      </c>
      <c r="X553" s="2">
        <f t="shared" si="459"/>
        <v>2574887</v>
      </c>
      <c r="Y553" s="2">
        <f t="shared" si="459"/>
        <v>1831937</v>
      </c>
      <c r="Z553" s="2">
        <f t="shared" si="459"/>
        <v>0</v>
      </c>
      <c r="AA553" s="2">
        <f t="shared" si="459"/>
        <v>0</v>
      </c>
      <c r="AB553" s="2">
        <f t="shared" si="459"/>
        <v>0</v>
      </c>
      <c r="AC553" s="2">
        <f t="shared" si="459"/>
        <v>0</v>
      </c>
      <c r="AD553" s="2">
        <f t="shared" si="459"/>
        <v>0</v>
      </c>
      <c r="AE553" s="2">
        <f t="shared" si="459"/>
        <v>0</v>
      </c>
      <c r="AF553" s="2">
        <f t="shared" si="459"/>
        <v>0</v>
      </c>
      <c r="AG553" s="2">
        <f t="shared" si="459"/>
        <v>0</v>
      </c>
      <c r="AH553" s="2">
        <f t="shared" si="459"/>
        <v>0</v>
      </c>
      <c r="AI553" s="2">
        <f t="shared" si="459"/>
        <v>0</v>
      </c>
      <c r="AJ553" s="2">
        <f t="shared" si="459"/>
        <v>0</v>
      </c>
      <c r="AK553" s="2">
        <f t="shared" si="459"/>
        <v>0</v>
      </c>
      <c r="AL553" s="2">
        <f t="shared" si="459"/>
        <v>0</v>
      </c>
      <c r="AM553" s="2">
        <f t="shared" si="459"/>
        <v>0</v>
      </c>
      <c r="AN553" s="2">
        <f t="shared" si="459"/>
        <v>0</v>
      </c>
      <c r="AO553" s="2">
        <f t="shared" si="459"/>
        <v>0</v>
      </c>
      <c r="AP553" s="2">
        <f t="shared" si="459"/>
        <v>0</v>
      </c>
      <c r="AQ553" s="2">
        <f t="shared" si="459"/>
        <v>0</v>
      </c>
      <c r="AR553" s="2">
        <f t="shared" si="459"/>
        <v>9056844</v>
      </c>
      <c r="AS553" s="2">
        <f t="shared" si="459"/>
        <v>321</v>
      </c>
      <c r="AT553" s="2">
        <f t="shared" si="459"/>
        <v>9056523</v>
      </c>
      <c r="AU553" s="2">
        <f t="shared" ref="AU553:BZ553" si="460">AU784</f>
        <v>0</v>
      </c>
      <c r="AV553" s="2">
        <f t="shared" si="460"/>
        <v>0</v>
      </c>
      <c r="AW553" s="2">
        <f t="shared" si="460"/>
        <v>0</v>
      </c>
      <c r="AX553" s="2">
        <f t="shared" si="460"/>
        <v>0</v>
      </c>
      <c r="AY553" s="2">
        <f t="shared" si="460"/>
        <v>0</v>
      </c>
      <c r="AZ553" s="2">
        <f t="shared" si="460"/>
        <v>0</v>
      </c>
      <c r="BA553" s="2">
        <f t="shared" si="460"/>
        <v>0</v>
      </c>
      <c r="BB553" s="2">
        <f t="shared" si="460"/>
        <v>0</v>
      </c>
      <c r="BC553" s="2">
        <f t="shared" si="460"/>
        <v>0</v>
      </c>
      <c r="BD553" s="2">
        <f t="shared" si="460"/>
        <v>0</v>
      </c>
      <c r="BE553" s="2">
        <f t="shared" si="460"/>
        <v>0</v>
      </c>
      <c r="BF553" s="2">
        <f t="shared" si="460"/>
        <v>0</v>
      </c>
      <c r="BG553" s="2">
        <f t="shared" si="460"/>
        <v>0</v>
      </c>
      <c r="BH553" s="2">
        <f t="shared" si="460"/>
        <v>0</v>
      </c>
      <c r="BI553" s="2">
        <f t="shared" si="460"/>
        <v>0</v>
      </c>
      <c r="BJ553" s="2">
        <f t="shared" si="460"/>
        <v>0</v>
      </c>
      <c r="BK553" s="2">
        <f t="shared" si="460"/>
        <v>0</v>
      </c>
      <c r="BL553" s="2">
        <f t="shared" si="460"/>
        <v>0</v>
      </c>
      <c r="BM553" s="2">
        <f t="shared" si="460"/>
        <v>0</v>
      </c>
      <c r="BN553" s="2">
        <f t="shared" si="460"/>
        <v>0</v>
      </c>
      <c r="BO553" s="3">
        <f t="shared" si="460"/>
        <v>0</v>
      </c>
      <c r="BP553" s="3">
        <f t="shared" si="460"/>
        <v>0</v>
      </c>
      <c r="BQ553" s="3">
        <f t="shared" si="460"/>
        <v>0</v>
      </c>
      <c r="BR553" s="3">
        <f t="shared" si="460"/>
        <v>0</v>
      </c>
      <c r="BS553" s="3">
        <f t="shared" si="460"/>
        <v>0</v>
      </c>
      <c r="BT553" s="3">
        <f t="shared" si="460"/>
        <v>0</v>
      </c>
      <c r="BU553" s="3">
        <f t="shared" si="460"/>
        <v>0</v>
      </c>
      <c r="BV553" s="3">
        <f t="shared" si="460"/>
        <v>0</v>
      </c>
      <c r="BW553" s="3">
        <f t="shared" si="460"/>
        <v>0</v>
      </c>
      <c r="BX553" s="3">
        <f t="shared" si="460"/>
        <v>0</v>
      </c>
      <c r="BY553" s="3">
        <f t="shared" si="460"/>
        <v>0</v>
      </c>
      <c r="BZ553" s="3">
        <f t="shared" si="460"/>
        <v>0</v>
      </c>
      <c r="CA553" s="3">
        <f t="shared" ref="CA553:DF553" si="461">CA784</f>
        <v>0</v>
      </c>
      <c r="CB553" s="3">
        <f t="shared" si="461"/>
        <v>0</v>
      </c>
      <c r="CC553" s="3">
        <f t="shared" si="461"/>
        <v>0</v>
      </c>
      <c r="CD553" s="3">
        <f t="shared" si="461"/>
        <v>0</v>
      </c>
      <c r="CE553" s="3">
        <f t="shared" si="461"/>
        <v>0</v>
      </c>
      <c r="CF553" s="3">
        <f t="shared" si="461"/>
        <v>0</v>
      </c>
      <c r="CG553" s="3">
        <f t="shared" si="461"/>
        <v>0</v>
      </c>
      <c r="CH553" s="3">
        <f t="shared" si="461"/>
        <v>0</v>
      </c>
      <c r="CI553" s="3">
        <f t="shared" si="461"/>
        <v>0</v>
      </c>
      <c r="CJ553" s="3">
        <f t="shared" si="461"/>
        <v>0</v>
      </c>
      <c r="CK553" s="3">
        <f t="shared" si="461"/>
        <v>0</v>
      </c>
      <c r="CL553" s="3">
        <f t="shared" si="461"/>
        <v>0</v>
      </c>
      <c r="CM553" s="3">
        <f t="shared" si="461"/>
        <v>0</v>
      </c>
      <c r="CN553" s="3">
        <f t="shared" si="461"/>
        <v>0</v>
      </c>
      <c r="CO553" s="3">
        <f t="shared" si="461"/>
        <v>0</v>
      </c>
      <c r="CP553" s="3">
        <f t="shared" si="461"/>
        <v>0</v>
      </c>
      <c r="CQ553" s="3">
        <f t="shared" si="461"/>
        <v>0</v>
      </c>
      <c r="CR553" s="3">
        <f t="shared" si="461"/>
        <v>0</v>
      </c>
      <c r="CS553" s="3">
        <f t="shared" si="461"/>
        <v>0</v>
      </c>
      <c r="CT553" s="3">
        <f t="shared" si="461"/>
        <v>0</v>
      </c>
      <c r="CU553" s="3">
        <f t="shared" si="461"/>
        <v>0</v>
      </c>
      <c r="CV553" s="3">
        <f t="shared" si="461"/>
        <v>0</v>
      </c>
      <c r="CW553" s="3">
        <f t="shared" si="461"/>
        <v>0</v>
      </c>
      <c r="CX553" s="3">
        <f t="shared" si="461"/>
        <v>0</v>
      </c>
      <c r="CY553" s="3">
        <f t="shared" si="461"/>
        <v>0</v>
      </c>
      <c r="CZ553" s="3">
        <f t="shared" si="461"/>
        <v>0</v>
      </c>
      <c r="DA553" s="3">
        <f t="shared" si="461"/>
        <v>0</v>
      </c>
      <c r="DB553" s="3">
        <f t="shared" si="461"/>
        <v>0</v>
      </c>
      <c r="DC553" s="3">
        <f t="shared" si="461"/>
        <v>0</v>
      </c>
      <c r="DD553" s="3">
        <f t="shared" si="461"/>
        <v>0</v>
      </c>
      <c r="DE553" s="3">
        <f t="shared" si="461"/>
        <v>0</v>
      </c>
      <c r="DF553" s="3">
        <f t="shared" si="461"/>
        <v>0</v>
      </c>
      <c r="DG553" s="3">
        <f t="shared" ref="DG553:DN553" si="462">DG784</f>
        <v>0</v>
      </c>
      <c r="DH553" s="3">
        <f t="shared" si="462"/>
        <v>0</v>
      </c>
      <c r="DI553" s="3">
        <f t="shared" si="462"/>
        <v>0</v>
      </c>
      <c r="DJ553" s="3">
        <f t="shared" si="462"/>
        <v>0</v>
      </c>
      <c r="DK553" s="3">
        <f t="shared" si="462"/>
        <v>0</v>
      </c>
      <c r="DL553" s="3">
        <f t="shared" si="462"/>
        <v>0</v>
      </c>
      <c r="DM553" s="3">
        <f t="shared" si="462"/>
        <v>0</v>
      </c>
      <c r="DN553" s="3">
        <f t="shared" si="462"/>
        <v>0</v>
      </c>
    </row>
    <row r="555" spans="1:200" x14ac:dyDescent="0.2">
      <c r="A555" s="1">
        <v>5</v>
      </c>
      <c r="B555" s="1">
        <v>1</v>
      </c>
      <c r="C555" s="1"/>
      <c r="D555" s="1">
        <f>ROW(A724)</f>
        <v>724</v>
      </c>
      <c r="E555" s="1"/>
      <c r="F555" s="1" t="s">
        <v>30</v>
      </c>
      <c r="G555" s="1" t="s">
        <v>90</v>
      </c>
      <c r="H555" s="1" t="s">
        <v>3</v>
      </c>
      <c r="I555" s="1">
        <v>0</v>
      </c>
      <c r="J555" s="1"/>
      <c r="K555" s="1">
        <v>0</v>
      </c>
      <c r="L555" s="1"/>
      <c r="M555" s="1"/>
      <c r="N555" s="1"/>
      <c r="O555" s="1"/>
      <c r="P555" s="1"/>
      <c r="Q555" s="1"/>
      <c r="R555" s="1"/>
      <c r="S555" s="1"/>
      <c r="T555" s="1"/>
      <c r="U555" s="1" t="s">
        <v>3</v>
      </c>
      <c r="V555" s="1">
        <v>0</v>
      </c>
      <c r="W555" s="1"/>
      <c r="X555" s="1"/>
      <c r="Y555" s="1"/>
      <c r="Z555" s="1"/>
      <c r="AA555" s="1"/>
      <c r="AB555" s="1" t="s">
        <v>3</v>
      </c>
      <c r="AC555" s="1" t="s">
        <v>3</v>
      </c>
      <c r="AD555" s="1" t="s">
        <v>3</v>
      </c>
      <c r="AE555" s="1" t="s">
        <v>3</v>
      </c>
      <c r="AF555" s="1" t="s">
        <v>3</v>
      </c>
      <c r="AG555" s="1" t="s">
        <v>3</v>
      </c>
      <c r="AH555" s="1"/>
      <c r="AI555" s="1"/>
      <c r="AJ555" s="1"/>
      <c r="AK555" s="1"/>
      <c r="AL555" s="1"/>
      <c r="AM555" s="1"/>
      <c r="AN555" s="1"/>
      <c r="AO555" s="1"/>
      <c r="AP555" s="1" t="s">
        <v>3</v>
      </c>
      <c r="AQ555" s="1" t="s">
        <v>3</v>
      </c>
      <c r="AR555" s="1" t="s">
        <v>3</v>
      </c>
      <c r="AS555" s="1"/>
      <c r="AT555" s="1"/>
      <c r="AU555" s="1"/>
      <c r="AV555" s="1"/>
      <c r="AW555" s="1"/>
      <c r="AX555" s="1"/>
      <c r="AY555" s="1"/>
      <c r="AZ555" s="1" t="s">
        <v>3</v>
      </c>
      <c r="BA555" s="1"/>
      <c r="BB555" s="1" t="s">
        <v>3</v>
      </c>
      <c r="BC555" s="1" t="s">
        <v>3</v>
      </c>
      <c r="BD555" s="1" t="s">
        <v>3</v>
      </c>
      <c r="BE555" s="1" t="s">
        <v>3</v>
      </c>
      <c r="BF555" s="1" t="s">
        <v>3</v>
      </c>
      <c r="BG555" s="1" t="s">
        <v>3</v>
      </c>
      <c r="BH555" s="1" t="s">
        <v>3</v>
      </c>
      <c r="BI555" s="1" t="s">
        <v>3</v>
      </c>
      <c r="BJ555" s="1" t="s">
        <v>3</v>
      </c>
      <c r="BK555" s="1" t="s">
        <v>3</v>
      </c>
      <c r="BL555" s="1" t="s">
        <v>3</v>
      </c>
      <c r="BM555" s="1" t="s">
        <v>3</v>
      </c>
      <c r="BN555" s="1" t="s">
        <v>3</v>
      </c>
      <c r="BO555" s="1" t="s">
        <v>3</v>
      </c>
      <c r="BP555" s="1" t="s">
        <v>3</v>
      </c>
      <c r="BQ555" s="1"/>
      <c r="BR555" s="1"/>
      <c r="BS555" s="1"/>
      <c r="BT555" s="1"/>
      <c r="BU555" s="1"/>
      <c r="BV555" s="1"/>
      <c r="BW555" s="1"/>
      <c r="BX555" s="1">
        <v>0</v>
      </c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>
        <v>0</v>
      </c>
    </row>
    <row r="557" spans="1:200" x14ac:dyDescent="0.2">
      <c r="A557" s="2">
        <v>52</v>
      </c>
      <c r="B557" s="2">
        <f t="shared" ref="B557:G557" si="463">B724</f>
        <v>1</v>
      </c>
      <c r="C557" s="2">
        <f t="shared" si="463"/>
        <v>5</v>
      </c>
      <c r="D557" s="2">
        <f t="shared" si="463"/>
        <v>555</v>
      </c>
      <c r="E557" s="2">
        <f t="shared" si="463"/>
        <v>0</v>
      </c>
      <c r="F557" s="2" t="str">
        <f t="shared" si="463"/>
        <v>Новый подраздел</v>
      </c>
      <c r="G557" s="2" t="str">
        <f t="shared" si="463"/>
        <v>Монтаж</v>
      </c>
      <c r="H557" s="2"/>
      <c r="I557" s="2"/>
      <c r="J557" s="2"/>
      <c r="K557" s="2"/>
      <c r="L557" s="2"/>
      <c r="M557" s="2"/>
      <c r="N557" s="2"/>
      <c r="O557" s="2">
        <f t="shared" ref="O557:AT557" si="464">O724</f>
        <v>3830091</v>
      </c>
      <c r="P557" s="2">
        <f t="shared" si="464"/>
        <v>312430</v>
      </c>
      <c r="Q557" s="2">
        <f t="shared" si="464"/>
        <v>522458</v>
      </c>
      <c r="R557" s="2">
        <f t="shared" si="464"/>
        <v>41147</v>
      </c>
      <c r="S557" s="2">
        <f t="shared" si="464"/>
        <v>2995203</v>
      </c>
      <c r="T557" s="2">
        <f t="shared" si="464"/>
        <v>0</v>
      </c>
      <c r="U557" s="2">
        <f t="shared" si="464"/>
        <v>242123.57804999978</v>
      </c>
      <c r="V557" s="2">
        <f t="shared" si="464"/>
        <v>3518.8357999999998</v>
      </c>
      <c r="W557" s="2">
        <f t="shared" si="464"/>
        <v>130</v>
      </c>
      <c r="X557" s="2">
        <f t="shared" si="464"/>
        <v>2574887</v>
      </c>
      <c r="Y557" s="2">
        <f t="shared" si="464"/>
        <v>1831937</v>
      </c>
      <c r="Z557" s="2">
        <f t="shared" si="464"/>
        <v>0</v>
      </c>
      <c r="AA557" s="2">
        <f t="shared" si="464"/>
        <v>0</v>
      </c>
      <c r="AB557" s="2">
        <f t="shared" si="464"/>
        <v>3830091</v>
      </c>
      <c r="AC557" s="2">
        <f t="shared" si="464"/>
        <v>312430</v>
      </c>
      <c r="AD557" s="2">
        <f t="shared" si="464"/>
        <v>522458</v>
      </c>
      <c r="AE557" s="2">
        <f t="shared" si="464"/>
        <v>41147</v>
      </c>
      <c r="AF557" s="2">
        <f t="shared" si="464"/>
        <v>2995203</v>
      </c>
      <c r="AG557" s="2">
        <f t="shared" si="464"/>
        <v>0</v>
      </c>
      <c r="AH557" s="2">
        <f t="shared" si="464"/>
        <v>242123.57804999978</v>
      </c>
      <c r="AI557" s="2">
        <f t="shared" si="464"/>
        <v>3518.8357999999998</v>
      </c>
      <c r="AJ557" s="2">
        <f t="shared" si="464"/>
        <v>130</v>
      </c>
      <c r="AK557" s="2">
        <f t="shared" si="464"/>
        <v>2574887</v>
      </c>
      <c r="AL557" s="2">
        <f t="shared" si="464"/>
        <v>1831937</v>
      </c>
      <c r="AM557" s="2">
        <f t="shared" si="464"/>
        <v>0</v>
      </c>
      <c r="AN557" s="2">
        <f t="shared" si="464"/>
        <v>0</v>
      </c>
      <c r="AO557" s="2">
        <f t="shared" si="464"/>
        <v>0</v>
      </c>
      <c r="AP557" s="2">
        <f t="shared" si="464"/>
        <v>0</v>
      </c>
      <c r="AQ557" s="2">
        <f t="shared" si="464"/>
        <v>0</v>
      </c>
      <c r="AR557" s="2">
        <f t="shared" si="464"/>
        <v>8236915</v>
      </c>
      <c r="AS557" s="2">
        <f t="shared" si="464"/>
        <v>321</v>
      </c>
      <c r="AT557" s="2">
        <f t="shared" si="464"/>
        <v>8236594</v>
      </c>
      <c r="AU557" s="2">
        <f t="shared" ref="AU557:BZ557" si="465">AU724</f>
        <v>0</v>
      </c>
      <c r="AV557" s="2">
        <f t="shared" si="465"/>
        <v>0</v>
      </c>
      <c r="AW557" s="2">
        <f t="shared" si="465"/>
        <v>0</v>
      </c>
      <c r="AX557" s="2">
        <f t="shared" si="465"/>
        <v>0</v>
      </c>
      <c r="AY557" s="2">
        <f t="shared" si="465"/>
        <v>0</v>
      </c>
      <c r="AZ557" s="2">
        <f t="shared" si="465"/>
        <v>0</v>
      </c>
      <c r="BA557" s="2">
        <f t="shared" si="465"/>
        <v>0</v>
      </c>
      <c r="BB557" s="2">
        <f t="shared" si="465"/>
        <v>0</v>
      </c>
      <c r="BC557" s="2">
        <f t="shared" si="465"/>
        <v>0</v>
      </c>
      <c r="BD557" s="2">
        <f t="shared" si="465"/>
        <v>0</v>
      </c>
      <c r="BE557" s="2">
        <f t="shared" si="465"/>
        <v>8236915</v>
      </c>
      <c r="BF557" s="2">
        <f t="shared" si="465"/>
        <v>321</v>
      </c>
      <c r="BG557" s="2">
        <f t="shared" si="465"/>
        <v>8236594</v>
      </c>
      <c r="BH557" s="2">
        <f t="shared" si="465"/>
        <v>0</v>
      </c>
      <c r="BI557" s="2">
        <f t="shared" si="465"/>
        <v>0</v>
      </c>
      <c r="BJ557" s="2">
        <f t="shared" si="465"/>
        <v>0</v>
      </c>
      <c r="BK557" s="2">
        <f t="shared" si="465"/>
        <v>0</v>
      </c>
      <c r="BL557" s="2">
        <f t="shared" si="465"/>
        <v>0</v>
      </c>
      <c r="BM557" s="2">
        <f t="shared" si="465"/>
        <v>0</v>
      </c>
      <c r="BN557" s="2">
        <f t="shared" si="465"/>
        <v>0</v>
      </c>
      <c r="BO557" s="3">
        <f t="shared" si="465"/>
        <v>0</v>
      </c>
      <c r="BP557" s="3">
        <f t="shared" si="465"/>
        <v>0</v>
      </c>
      <c r="BQ557" s="3">
        <f t="shared" si="465"/>
        <v>0</v>
      </c>
      <c r="BR557" s="3">
        <f t="shared" si="465"/>
        <v>0</v>
      </c>
      <c r="BS557" s="3">
        <f t="shared" si="465"/>
        <v>0</v>
      </c>
      <c r="BT557" s="3">
        <f t="shared" si="465"/>
        <v>0</v>
      </c>
      <c r="BU557" s="3">
        <f t="shared" si="465"/>
        <v>0</v>
      </c>
      <c r="BV557" s="3">
        <f t="shared" si="465"/>
        <v>0</v>
      </c>
      <c r="BW557" s="3">
        <f t="shared" si="465"/>
        <v>0</v>
      </c>
      <c r="BX557" s="3">
        <f t="shared" si="465"/>
        <v>0</v>
      </c>
      <c r="BY557" s="3">
        <f t="shared" si="465"/>
        <v>0</v>
      </c>
      <c r="BZ557" s="3">
        <f t="shared" si="465"/>
        <v>0</v>
      </c>
      <c r="CA557" s="3">
        <f t="shared" ref="CA557:DF557" si="466">CA724</f>
        <v>0</v>
      </c>
      <c r="CB557" s="3">
        <f t="shared" si="466"/>
        <v>0</v>
      </c>
      <c r="CC557" s="3">
        <f t="shared" si="466"/>
        <v>0</v>
      </c>
      <c r="CD557" s="3">
        <f t="shared" si="466"/>
        <v>0</v>
      </c>
      <c r="CE557" s="3">
        <f t="shared" si="466"/>
        <v>0</v>
      </c>
      <c r="CF557" s="3">
        <f t="shared" si="466"/>
        <v>0</v>
      </c>
      <c r="CG557" s="3">
        <f t="shared" si="466"/>
        <v>0</v>
      </c>
      <c r="CH557" s="3">
        <f t="shared" si="466"/>
        <v>0</v>
      </c>
      <c r="CI557" s="3">
        <f t="shared" si="466"/>
        <v>0</v>
      </c>
      <c r="CJ557" s="3">
        <f t="shared" si="466"/>
        <v>0</v>
      </c>
      <c r="CK557" s="3">
        <f t="shared" si="466"/>
        <v>0</v>
      </c>
      <c r="CL557" s="3">
        <f t="shared" si="466"/>
        <v>0</v>
      </c>
      <c r="CM557" s="3">
        <f t="shared" si="466"/>
        <v>0</v>
      </c>
      <c r="CN557" s="3">
        <f t="shared" si="466"/>
        <v>0</v>
      </c>
      <c r="CO557" s="3">
        <f t="shared" si="466"/>
        <v>0</v>
      </c>
      <c r="CP557" s="3">
        <f t="shared" si="466"/>
        <v>0</v>
      </c>
      <c r="CQ557" s="3">
        <f t="shared" si="466"/>
        <v>0</v>
      </c>
      <c r="CR557" s="3">
        <f t="shared" si="466"/>
        <v>0</v>
      </c>
      <c r="CS557" s="3">
        <f t="shared" si="466"/>
        <v>0</v>
      </c>
      <c r="CT557" s="3">
        <f t="shared" si="466"/>
        <v>0</v>
      </c>
      <c r="CU557" s="3">
        <f t="shared" si="466"/>
        <v>0</v>
      </c>
      <c r="CV557" s="3">
        <f t="shared" si="466"/>
        <v>0</v>
      </c>
      <c r="CW557" s="3">
        <f t="shared" si="466"/>
        <v>0</v>
      </c>
      <c r="CX557" s="3">
        <f t="shared" si="466"/>
        <v>0</v>
      </c>
      <c r="CY557" s="3">
        <f t="shared" si="466"/>
        <v>0</v>
      </c>
      <c r="CZ557" s="3">
        <f t="shared" si="466"/>
        <v>0</v>
      </c>
      <c r="DA557" s="3">
        <f t="shared" si="466"/>
        <v>0</v>
      </c>
      <c r="DB557" s="3">
        <f t="shared" si="466"/>
        <v>0</v>
      </c>
      <c r="DC557" s="3">
        <f t="shared" si="466"/>
        <v>0</v>
      </c>
      <c r="DD557" s="3">
        <f t="shared" si="466"/>
        <v>0</v>
      </c>
      <c r="DE557" s="3">
        <f t="shared" si="466"/>
        <v>0</v>
      </c>
      <c r="DF557" s="3">
        <f t="shared" si="466"/>
        <v>0</v>
      </c>
      <c r="DG557" s="3">
        <f t="shared" ref="DG557:DN557" si="467">DG724</f>
        <v>0</v>
      </c>
      <c r="DH557" s="3">
        <f t="shared" si="467"/>
        <v>0</v>
      </c>
      <c r="DI557" s="3">
        <f t="shared" si="467"/>
        <v>0</v>
      </c>
      <c r="DJ557" s="3">
        <f t="shared" si="467"/>
        <v>0</v>
      </c>
      <c r="DK557" s="3">
        <f t="shared" si="467"/>
        <v>0</v>
      </c>
      <c r="DL557" s="3">
        <f t="shared" si="467"/>
        <v>0</v>
      </c>
      <c r="DM557" s="3">
        <f t="shared" si="467"/>
        <v>0</v>
      </c>
      <c r="DN557" s="3">
        <f t="shared" si="467"/>
        <v>0</v>
      </c>
    </row>
    <row r="559" spans="1:200" x14ac:dyDescent="0.2">
      <c r="A559">
        <v>17</v>
      </c>
      <c r="B559">
        <v>1</v>
      </c>
      <c r="C559">
        <f>ROW(SmtRes!A352)</f>
        <v>352</v>
      </c>
      <c r="D559">
        <f>ROW(EtalonRes!A356)</f>
        <v>356</v>
      </c>
      <c r="E559" t="s">
        <v>617</v>
      </c>
      <c r="F559" t="s">
        <v>618</v>
      </c>
      <c r="G559" t="s">
        <v>619</v>
      </c>
      <c r="H559" t="s">
        <v>209</v>
      </c>
      <c r="I559">
        <v>36</v>
      </c>
      <c r="J559">
        <v>0</v>
      </c>
      <c r="O559">
        <f t="shared" ref="O559:O590" si="468">ROUND(CP559,0)</f>
        <v>3060</v>
      </c>
      <c r="P559">
        <f t="shared" ref="P559:P590" si="469">ROUND(CQ559*I559,0)</f>
        <v>180</v>
      </c>
      <c r="Q559">
        <f t="shared" ref="Q559:Q590" si="470">ROUND(CR559*I559,0)</f>
        <v>0</v>
      </c>
      <c r="R559">
        <f t="shared" ref="R559:R590" si="471">ROUND(CS559*I559,0)</f>
        <v>0</v>
      </c>
      <c r="S559">
        <f t="shared" ref="S559:S590" si="472">ROUND(CT559*I559,0)</f>
        <v>2880</v>
      </c>
      <c r="T559">
        <f t="shared" ref="T559:T590" si="473">ROUND(CU559*I559,0)</f>
        <v>0</v>
      </c>
      <c r="U559">
        <f t="shared" ref="U559:U590" si="474">CV559*I559</f>
        <v>277.02000000000004</v>
      </c>
      <c r="V559">
        <f t="shared" ref="V559:V590" si="475">CW559*I559</f>
        <v>0</v>
      </c>
      <c r="W559">
        <f t="shared" ref="W559:W590" si="476">ROUND(CX559*I559,0)</f>
        <v>0</v>
      </c>
      <c r="X559">
        <f t="shared" ref="X559:X590" si="477">ROUND(CY559,0)</f>
        <v>2304</v>
      </c>
      <c r="Y559">
        <f t="shared" ref="Y559:Y590" si="478">ROUND(CZ559,0)</f>
        <v>1728</v>
      </c>
      <c r="AA559">
        <v>23982063</v>
      </c>
      <c r="AB559">
        <f t="shared" ref="AB559:AB590" si="479">ROUND((AC559+AD559+AF559),0)</f>
        <v>85</v>
      </c>
      <c r="AC559">
        <f t="shared" ref="AC559:AC590" si="480">ROUND((ES559),0)</f>
        <v>5</v>
      </c>
      <c r="AD559">
        <f t="shared" ref="AD559:AD590" si="481">ROUND(((ET559*1.35)),0)</f>
        <v>0</v>
      </c>
      <c r="AE559">
        <f t="shared" ref="AE559:AE590" si="482">ROUND(((EU559*1.35)),0)</f>
        <v>0</v>
      </c>
      <c r="AF559">
        <f t="shared" ref="AF559:AF590" si="483">ROUND(((EV559*1.35)),0)</f>
        <v>80</v>
      </c>
      <c r="AG559">
        <f t="shared" ref="AG559:AG590" si="484">ROUND((AP559),0)</f>
        <v>0</v>
      </c>
      <c r="AH559">
        <f t="shared" ref="AH559:AH590" si="485">((EW559*1.35))</f>
        <v>7.6950000000000012</v>
      </c>
      <c r="AI559">
        <f t="shared" ref="AI559:AI590" si="486">((EX559*1.35))</f>
        <v>0</v>
      </c>
      <c r="AJ559">
        <f t="shared" ref="AJ559:AJ590" si="487">ROUND((AS559),0)</f>
        <v>0</v>
      </c>
      <c r="AK559">
        <v>63.89</v>
      </c>
      <c r="AL559">
        <v>4.6399999999999997</v>
      </c>
      <c r="AM559">
        <v>0.25</v>
      </c>
      <c r="AN559">
        <v>0</v>
      </c>
      <c r="AO559">
        <v>59</v>
      </c>
      <c r="AP559">
        <v>0</v>
      </c>
      <c r="AQ559">
        <v>5.7</v>
      </c>
      <c r="AR559">
        <v>0</v>
      </c>
      <c r="AS559">
        <v>0</v>
      </c>
      <c r="AT559">
        <v>80</v>
      </c>
      <c r="AU559">
        <v>60</v>
      </c>
      <c r="AV559">
        <v>1</v>
      </c>
      <c r="AW559">
        <v>1</v>
      </c>
      <c r="AZ559">
        <v>1</v>
      </c>
      <c r="BA559">
        <v>1</v>
      </c>
      <c r="BB559">
        <v>1</v>
      </c>
      <c r="BC559">
        <v>1</v>
      </c>
      <c r="BD559" t="s">
        <v>3</v>
      </c>
      <c r="BE559" t="s">
        <v>3</v>
      </c>
      <c r="BF559" t="s">
        <v>3</v>
      </c>
      <c r="BG559" t="s">
        <v>3</v>
      </c>
      <c r="BH559">
        <v>0</v>
      </c>
      <c r="BI559">
        <v>2</v>
      </c>
      <c r="BJ559" t="s">
        <v>620</v>
      </c>
      <c r="BM559">
        <v>110011</v>
      </c>
      <c r="BN559">
        <v>0</v>
      </c>
      <c r="BO559" t="s">
        <v>3</v>
      </c>
      <c r="BP559">
        <v>0</v>
      </c>
      <c r="BQ559">
        <v>3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80</v>
      </c>
      <c r="CA559">
        <v>60</v>
      </c>
      <c r="CF559">
        <v>0</v>
      </c>
      <c r="CG559">
        <v>0</v>
      </c>
      <c r="CM559">
        <v>0</v>
      </c>
      <c r="CN559" t="s">
        <v>1707</v>
      </c>
      <c r="CO559">
        <v>0</v>
      </c>
      <c r="CP559">
        <f t="shared" ref="CP559:CP590" si="488">(P559+Q559+S559)</f>
        <v>3060</v>
      </c>
      <c r="CQ559">
        <f t="shared" ref="CQ559:CQ590" si="489">AC559*BC559</f>
        <v>5</v>
      </c>
      <c r="CR559">
        <f t="shared" ref="CR559:CR590" si="490">AD559*BB559</f>
        <v>0</v>
      </c>
      <c r="CS559">
        <f t="shared" ref="CS559:CS590" si="491">AE559*BS559</f>
        <v>0</v>
      </c>
      <c r="CT559">
        <f t="shared" ref="CT559:CT590" si="492">AF559*BA559</f>
        <v>80</v>
      </c>
      <c r="CU559">
        <f t="shared" ref="CU559:CU590" si="493">AG559</f>
        <v>0</v>
      </c>
      <c r="CV559">
        <f t="shared" ref="CV559:CV590" si="494">AH559</f>
        <v>7.6950000000000012</v>
      </c>
      <c r="CW559">
        <f t="shared" ref="CW559:CW590" si="495">AI559</f>
        <v>0</v>
      </c>
      <c r="CX559">
        <f t="shared" ref="CX559:CX590" si="496">AJ559</f>
        <v>0</v>
      </c>
      <c r="CY559">
        <f t="shared" ref="CY559:CY590" si="497">(((S559+R559)*AT559)/100)</f>
        <v>2304</v>
      </c>
      <c r="CZ559">
        <f t="shared" ref="CZ559:CZ590" si="498">(((S559+R559)*AU559)/100)</f>
        <v>1728</v>
      </c>
      <c r="DC559" t="s">
        <v>3</v>
      </c>
      <c r="DD559" t="s">
        <v>3</v>
      </c>
      <c r="DE559" t="s">
        <v>179</v>
      </c>
      <c r="DF559" t="s">
        <v>179</v>
      </c>
      <c r="DG559" t="s">
        <v>179</v>
      </c>
      <c r="DH559" t="s">
        <v>3</v>
      </c>
      <c r="DI559" t="s">
        <v>179</v>
      </c>
      <c r="DJ559" t="s">
        <v>179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1010</v>
      </c>
      <c r="DV559" t="s">
        <v>209</v>
      </c>
      <c r="DW559" t="s">
        <v>227</v>
      </c>
      <c r="DX559">
        <v>1</v>
      </c>
      <c r="EE559">
        <v>20573212</v>
      </c>
      <c r="EF559">
        <v>3</v>
      </c>
      <c r="EG559" t="s">
        <v>164</v>
      </c>
      <c r="EH559">
        <v>0</v>
      </c>
      <c r="EI559" t="s">
        <v>3</v>
      </c>
      <c r="EJ559">
        <v>2</v>
      </c>
      <c r="EK559">
        <v>110011</v>
      </c>
      <c r="EL559" t="s">
        <v>621</v>
      </c>
      <c r="EM559" t="s">
        <v>173</v>
      </c>
      <c r="EO559" t="s">
        <v>193</v>
      </c>
      <c r="EQ559">
        <v>768</v>
      </c>
      <c r="ER559">
        <v>63.89</v>
      </c>
      <c r="ES559">
        <v>4.6399999999999997</v>
      </c>
      <c r="ET559">
        <v>0.25</v>
      </c>
      <c r="EU559">
        <v>0</v>
      </c>
      <c r="EV559">
        <v>59</v>
      </c>
      <c r="EW559">
        <v>5.7</v>
      </c>
      <c r="EX559">
        <v>0</v>
      </c>
      <c r="EY559">
        <v>0</v>
      </c>
      <c r="EZ559">
        <v>0</v>
      </c>
      <c r="FQ559">
        <v>0</v>
      </c>
      <c r="FR559">
        <f t="shared" ref="FR559:FR590" si="499">ROUND(IF(AND(BH559=3,BI559=3),P559,0),0)</f>
        <v>0</v>
      </c>
      <c r="FS559">
        <v>0</v>
      </c>
      <c r="FX559">
        <v>80</v>
      </c>
      <c r="FY559">
        <v>60</v>
      </c>
      <c r="GA559" t="s">
        <v>3</v>
      </c>
      <c r="GG559">
        <v>2</v>
      </c>
      <c r="GH559">
        <v>-2</v>
      </c>
      <c r="GI559">
        <v>-2</v>
      </c>
      <c r="GJ559">
        <v>0</v>
      </c>
      <c r="GK559">
        <f>ROUND(R559*(R12)/100,0)</f>
        <v>0</v>
      </c>
      <c r="GL559">
        <f t="shared" ref="GL559:GL590" si="500">ROUND(IF(AND(BH559=3,BI559=3,FS559&lt;&gt;0),P559,0),0)</f>
        <v>0</v>
      </c>
      <c r="GM559">
        <f t="shared" ref="GM559:GM590" si="501">O559+X559+Y559</f>
        <v>7092</v>
      </c>
      <c r="GN559">
        <f t="shared" ref="GN559:GN590" si="502">ROUND(IF(OR(BI559=0,BI559=1),O559+X559+Y559,0),0)</f>
        <v>0</v>
      </c>
      <c r="GO559">
        <f t="shared" ref="GO559:GO590" si="503">ROUND(IF(BI559=2,O559+X559+Y559,0),0)</f>
        <v>7092</v>
      </c>
      <c r="GP559">
        <f t="shared" ref="GP559:GP590" si="504">ROUND(IF(BI559=4,O559+X559+Y559,0),0)</f>
        <v>0</v>
      </c>
      <c r="GR559">
        <v>0</v>
      </c>
    </row>
    <row r="560" spans="1:200" x14ac:dyDescent="0.2">
      <c r="A560">
        <v>17</v>
      </c>
      <c r="B560">
        <v>1</v>
      </c>
      <c r="C560">
        <f>ROW(SmtRes!A354)</f>
        <v>354</v>
      </c>
      <c r="D560">
        <f>ROW(EtalonRes!A358)</f>
        <v>358</v>
      </c>
      <c r="E560" t="s">
        <v>622</v>
      </c>
      <c r="F560" t="s">
        <v>213</v>
      </c>
      <c r="G560" t="s">
        <v>623</v>
      </c>
      <c r="H560" t="s">
        <v>215</v>
      </c>
      <c r="I560">
        <v>36</v>
      </c>
      <c r="J560">
        <v>0</v>
      </c>
      <c r="O560">
        <f t="shared" si="468"/>
        <v>79020</v>
      </c>
      <c r="P560">
        <f t="shared" si="469"/>
        <v>1152</v>
      </c>
      <c r="Q560">
        <f t="shared" si="470"/>
        <v>0</v>
      </c>
      <c r="R560">
        <f t="shared" si="471"/>
        <v>0</v>
      </c>
      <c r="S560">
        <f t="shared" si="472"/>
        <v>77868</v>
      </c>
      <c r="T560">
        <f t="shared" si="473"/>
        <v>0</v>
      </c>
      <c r="U560">
        <f t="shared" si="474"/>
        <v>6026.4000000000005</v>
      </c>
      <c r="V560">
        <f t="shared" si="475"/>
        <v>0</v>
      </c>
      <c r="W560">
        <f t="shared" si="476"/>
        <v>0</v>
      </c>
      <c r="X560">
        <f t="shared" si="477"/>
        <v>62294</v>
      </c>
      <c r="Y560">
        <f t="shared" si="478"/>
        <v>46721</v>
      </c>
      <c r="AA560">
        <v>23982063</v>
      </c>
      <c r="AB560">
        <f t="shared" si="479"/>
        <v>2195</v>
      </c>
      <c r="AC560">
        <f t="shared" si="480"/>
        <v>32</v>
      </c>
      <c r="AD560">
        <f t="shared" si="481"/>
        <v>0</v>
      </c>
      <c r="AE560">
        <f t="shared" si="482"/>
        <v>0</v>
      </c>
      <c r="AF560">
        <f t="shared" si="483"/>
        <v>2163</v>
      </c>
      <c r="AG560">
        <f t="shared" si="484"/>
        <v>0</v>
      </c>
      <c r="AH560">
        <f t="shared" si="485"/>
        <v>167.4</v>
      </c>
      <c r="AI560">
        <f t="shared" si="486"/>
        <v>0</v>
      </c>
      <c r="AJ560">
        <f t="shared" si="487"/>
        <v>0</v>
      </c>
      <c r="AK560">
        <v>1634.12</v>
      </c>
      <c r="AL560">
        <v>32.04</v>
      </c>
      <c r="AM560">
        <v>0</v>
      </c>
      <c r="AN560">
        <v>0</v>
      </c>
      <c r="AO560">
        <v>1602.08</v>
      </c>
      <c r="AP560">
        <v>0</v>
      </c>
      <c r="AQ560">
        <v>124</v>
      </c>
      <c r="AR560">
        <v>0</v>
      </c>
      <c r="AS560">
        <v>0</v>
      </c>
      <c r="AT560">
        <v>80</v>
      </c>
      <c r="AU560">
        <v>60</v>
      </c>
      <c r="AV560">
        <v>1</v>
      </c>
      <c r="AW560">
        <v>1</v>
      </c>
      <c r="AZ560">
        <v>1</v>
      </c>
      <c r="BA560">
        <v>1</v>
      </c>
      <c r="BB560">
        <v>1</v>
      </c>
      <c r="BC560">
        <v>1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2</v>
      </c>
      <c r="BJ560" t="s">
        <v>216</v>
      </c>
      <c r="BM560">
        <v>110001</v>
      </c>
      <c r="BN560">
        <v>0</v>
      </c>
      <c r="BO560" t="s">
        <v>3</v>
      </c>
      <c r="BP560">
        <v>0</v>
      </c>
      <c r="BQ560">
        <v>3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80</v>
      </c>
      <c r="CA560">
        <v>60</v>
      </c>
      <c r="CF560">
        <v>0</v>
      </c>
      <c r="CG560">
        <v>0</v>
      </c>
      <c r="CM560">
        <v>0</v>
      </c>
      <c r="CN560" t="s">
        <v>1707</v>
      </c>
      <c r="CO560">
        <v>0</v>
      </c>
      <c r="CP560">
        <f t="shared" si="488"/>
        <v>79020</v>
      </c>
      <c r="CQ560">
        <f t="shared" si="489"/>
        <v>32</v>
      </c>
      <c r="CR560">
        <f t="shared" si="490"/>
        <v>0</v>
      </c>
      <c r="CS560">
        <f t="shared" si="491"/>
        <v>0</v>
      </c>
      <c r="CT560">
        <f t="shared" si="492"/>
        <v>2163</v>
      </c>
      <c r="CU560">
        <f t="shared" si="493"/>
        <v>0</v>
      </c>
      <c r="CV560">
        <f t="shared" si="494"/>
        <v>167.4</v>
      </c>
      <c r="CW560">
        <f t="shared" si="495"/>
        <v>0</v>
      </c>
      <c r="CX560">
        <f t="shared" si="496"/>
        <v>0</v>
      </c>
      <c r="CY560">
        <f t="shared" si="497"/>
        <v>62294.400000000001</v>
      </c>
      <c r="CZ560">
        <f t="shared" si="498"/>
        <v>46720.800000000003</v>
      </c>
      <c r="DC560" t="s">
        <v>3</v>
      </c>
      <c r="DD560" t="s">
        <v>3</v>
      </c>
      <c r="DE560" t="s">
        <v>179</v>
      </c>
      <c r="DF560" t="s">
        <v>179</v>
      </c>
      <c r="DG560" t="s">
        <v>179</v>
      </c>
      <c r="DH560" t="s">
        <v>3</v>
      </c>
      <c r="DI560" t="s">
        <v>179</v>
      </c>
      <c r="DJ560" t="s">
        <v>179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215</v>
      </c>
      <c r="DW560" t="s">
        <v>215</v>
      </c>
      <c r="DX560">
        <v>1</v>
      </c>
      <c r="EE560">
        <v>20573163</v>
      </c>
      <c r="EF560">
        <v>3</v>
      </c>
      <c r="EG560" t="s">
        <v>164</v>
      </c>
      <c r="EH560">
        <v>0</v>
      </c>
      <c r="EI560" t="s">
        <v>3</v>
      </c>
      <c r="EJ560">
        <v>2</v>
      </c>
      <c r="EK560">
        <v>110001</v>
      </c>
      <c r="EL560" t="s">
        <v>192</v>
      </c>
      <c r="EM560" t="s">
        <v>173</v>
      </c>
      <c r="EO560" t="s">
        <v>193</v>
      </c>
      <c r="EQ560">
        <v>768</v>
      </c>
      <c r="ER560">
        <v>1634.12</v>
      </c>
      <c r="ES560">
        <v>32.04</v>
      </c>
      <c r="ET560">
        <v>0</v>
      </c>
      <c r="EU560">
        <v>0</v>
      </c>
      <c r="EV560">
        <v>1602.08</v>
      </c>
      <c r="EW560">
        <v>124</v>
      </c>
      <c r="EX560">
        <v>0</v>
      </c>
      <c r="EY560">
        <v>0</v>
      </c>
      <c r="EZ560">
        <v>0</v>
      </c>
      <c r="FQ560">
        <v>0</v>
      </c>
      <c r="FR560">
        <f t="shared" si="499"/>
        <v>0</v>
      </c>
      <c r="FS560">
        <v>0</v>
      </c>
      <c r="FX560">
        <v>80</v>
      </c>
      <c r="FY560">
        <v>60</v>
      </c>
      <c r="GA560" t="s">
        <v>3</v>
      </c>
      <c r="GG560">
        <v>2</v>
      </c>
      <c r="GH560">
        <v>-2</v>
      </c>
      <c r="GI560">
        <v>-2</v>
      </c>
      <c r="GJ560">
        <v>0</v>
      </c>
      <c r="GK560">
        <f>ROUND(R560*(R12)/100,0)</f>
        <v>0</v>
      </c>
      <c r="GL560">
        <f t="shared" si="500"/>
        <v>0</v>
      </c>
      <c r="GM560">
        <f t="shared" si="501"/>
        <v>188035</v>
      </c>
      <c r="GN560">
        <f t="shared" si="502"/>
        <v>0</v>
      </c>
      <c r="GO560">
        <f t="shared" si="503"/>
        <v>188035</v>
      </c>
      <c r="GP560">
        <f t="shared" si="504"/>
        <v>0</v>
      </c>
      <c r="GR560">
        <v>0</v>
      </c>
    </row>
    <row r="561" spans="1:200" x14ac:dyDescent="0.2">
      <c r="A561">
        <v>17</v>
      </c>
      <c r="B561">
        <v>1</v>
      </c>
      <c r="C561">
        <f>ROW(SmtRes!A361)</f>
        <v>361</v>
      </c>
      <c r="D561">
        <f>ROW(EtalonRes!A365)</f>
        <v>365</v>
      </c>
      <c r="E561" t="s">
        <v>624</v>
      </c>
      <c r="F561" t="s">
        <v>625</v>
      </c>
      <c r="G561" t="s">
        <v>626</v>
      </c>
      <c r="H561" t="s">
        <v>209</v>
      </c>
      <c r="I561">
        <v>718</v>
      </c>
      <c r="J561">
        <v>0</v>
      </c>
      <c r="O561">
        <f t="shared" si="468"/>
        <v>27284</v>
      </c>
      <c r="P561">
        <f t="shared" si="469"/>
        <v>2872</v>
      </c>
      <c r="Q561">
        <f t="shared" si="470"/>
        <v>0</v>
      </c>
      <c r="R561">
        <f t="shared" si="471"/>
        <v>0</v>
      </c>
      <c r="S561">
        <f t="shared" si="472"/>
        <v>24412</v>
      </c>
      <c r="T561">
        <f t="shared" si="473"/>
        <v>0</v>
      </c>
      <c r="U561">
        <f t="shared" si="474"/>
        <v>2326.3200000000002</v>
      </c>
      <c r="V561">
        <f t="shared" si="475"/>
        <v>0</v>
      </c>
      <c r="W561">
        <f t="shared" si="476"/>
        <v>0</v>
      </c>
      <c r="X561">
        <f t="shared" si="477"/>
        <v>19530</v>
      </c>
      <c r="Y561">
        <f t="shared" si="478"/>
        <v>14647</v>
      </c>
      <c r="AA561">
        <v>23982063</v>
      </c>
      <c r="AB561">
        <f t="shared" si="479"/>
        <v>38</v>
      </c>
      <c r="AC561">
        <f t="shared" si="480"/>
        <v>4</v>
      </c>
      <c r="AD561">
        <f t="shared" si="481"/>
        <v>0</v>
      </c>
      <c r="AE561">
        <f t="shared" si="482"/>
        <v>0</v>
      </c>
      <c r="AF561">
        <f t="shared" si="483"/>
        <v>34</v>
      </c>
      <c r="AG561">
        <f t="shared" si="484"/>
        <v>0</v>
      </c>
      <c r="AH561">
        <f t="shared" si="485"/>
        <v>3.24</v>
      </c>
      <c r="AI561">
        <f t="shared" si="486"/>
        <v>0</v>
      </c>
      <c r="AJ561">
        <f t="shared" si="487"/>
        <v>0</v>
      </c>
      <c r="AK561">
        <v>29.69</v>
      </c>
      <c r="AL561">
        <v>4.24</v>
      </c>
      <c r="AM561">
        <v>0.25</v>
      </c>
      <c r="AN561">
        <v>0</v>
      </c>
      <c r="AO561">
        <v>25.2</v>
      </c>
      <c r="AP561">
        <v>0</v>
      </c>
      <c r="AQ561">
        <v>2.4</v>
      </c>
      <c r="AR561">
        <v>0</v>
      </c>
      <c r="AS561">
        <v>0</v>
      </c>
      <c r="AT561">
        <v>80</v>
      </c>
      <c r="AU561">
        <v>60</v>
      </c>
      <c r="AV561">
        <v>1</v>
      </c>
      <c r="AW561">
        <v>1</v>
      </c>
      <c r="AZ561">
        <v>1</v>
      </c>
      <c r="BA561">
        <v>1</v>
      </c>
      <c r="BB561">
        <v>1</v>
      </c>
      <c r="BC561">
        <v>1</v>
      </c>
      <c r="BD561" t="s">
        <v>3</v>
      </c>
      <c r="BE561" t="s">
        <v>3</v>
      </c>
      <c r="BF561" t="s">
        <v>3</v>
      </c>
      <c r="BG561" t="s">
        <v>3</v>
      </c>
      <c r="BH561">
        <v>0</v>
      </c>
      <c r="BI561">
        <v>2</v>
      </c>
      <c r="BJ561" t="s">
        <v>627</v>
      </c>
      <c r="BM561">
        <v>110011</v>
      </c>
      <c r="BN561">
        <v>0</v>
      </c>
      <c r="BO561" t="s">
        <v>3</v>
      </c>
      <c r="BP561">
        <v>0</v>
      </c>
      <c r="BQ561">
        <v>3</v>
      </c>
      <c r="BS561">
        <v>1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80</v>
      </c>
      <c r="CA561">
        <v>60</v>
      </c>
      <c r="CF561">
        <v>0</v>
      </c>
      <c r="CG561">
        <v>0</v>
      </c>
      <c r="CM561">
        <v>0</v>
      </c>
      <c r="CN561" t="s">
        <v>1707</v>
      </c>
      <c r="CO561">
        <v>0</v>
      </c>
      <c r="CP561">
        <f t="shared" si="488"/>
        <v>27284</v>
      </c>
      <c r="CQ561">
        <f t="shared" si="489"/>
        <v>4</v>
      </c>
      <c r="CR561">
        <f t="shared" si="490"/>
        <v>0</v>
      </c>
      <c r="CS561">
        <f t="shared" si="491"/>
        <v>0</v>
      </c>
      <c r="CT561">
        <f t="shared" si="492"/>
        <v>34</v>
      </c>
      <c r="CU561">
        <f t="shared" si="493"/>
        <v>0</v>
      </c>
      <c r="CV561">
        <f t="shared" si="494"/>
        <v>3.24</v>
      </c>
      <c r="CW561">
        <f t="shared" si="495"/>
        <v>0</v>
      </c>
      <c r="CX561">
        <f t="shared" si="496"/>
        <v>0</v>
      </c>
      <c r="CY561">
        <f t="shared" si="497"/>
        <v>19529.599999999999</v>
      </c>
      <c r="CZ561">
        <f t="shared" si="498"/>
        <v>14647.2</v>
      </c>
      <c r="DC561" t="s">
        <v>3</v>
      </c>
      <c r="DD561" t="s">
        <v>3</v>
      </c>
      <c r="DE561" t="s">
        <v>179</v>
      </c>
      <c r="DF561" t="s">
        <v>179</v>
      </c>
      <c r="DG561" t="s">
        <v>179</v>
      </c>
      <c r="DH561" t="s">
        <v>3</v>
      </c>
      <c r="DI561" t="s">
        <v>179</v>
      </c>
      <c r="DJ561" t="s">
        <v>179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1010</v>
      </c>
      <c r="DV561" t="s">
        <v>209</v>
      </c>
      <c r="DW561" t="s">
        <v>227</v>
      </c>
      <c r="DX561">
        <v>1</v>
      </c>
      <c r="EE561">
        <v>20573212</v>
      </c>
      <c r="EF561">
        <v>3</v>
      </c>
      <c r="EG561" t="s">
        <v>164</v>
      </c>
      <c r="EH561">
        <v>0</v>
      </c>
      <c r="EI561" t="s">
        <v>3</v>
      </c>
      <c r="EJ561">
        <v>2</v>
      </c>
      <c r="EK561">
        <v>110011</v>
      </c>
      <c r="EL561" t="s">
        <v>621</v>
      </c>
      <c r="EM561" t="s">
        <v>173</v>
      </c>
      <c r="EO561" t="s">
        <v>193</v>
      </c>
      <c r="EQ561">
        <v>768</v>
      </c>
      <c r="ER561">
        <v>29.69</v>
      </c>
      <c r="ES561">
        <v>4.24</v>
      </c>
      <c r="ET561">
        <v>0.25</v>
      </c>
      <c r="EU561">
        <v>0</v>
      </c>
      <c r="EV561">
        <v>25.2</v>
      </c>
      <c r="EW561">
        <v>2.4</v>
      </c>
      <c r="EX561">
        <v>0</v>
      </c>
      <c r="EY561">
        <v>0</v>
      </c>
      <c r="EZ561">
        <v>0</v>
      </c>
      <c r="FQ561">
        <v>0</v>
      </c>
      <c r="FR561">
        <f t="shared" si="499"/>
        <v>0</v>
      </c>
      <c r="FS561">
        <v>0</v>
      </c>
      <c r="FX561">
        <v>80</v>
      </c>
      <c r="FY561">
        <v>60</v>
      </c>
      <c r="GA561" t="s">
        <v>3</v>
      </c>
      <c r="GG561">
        <v>2</v>
      </c>
      <c r="GH561">
        <v>-2</v>
      </c>
      <c r="GI561">
        <v>-2</v>
      </c>
      <c r="GJ561">
        <v>0</v>
      </c>
      <c r="GK561">
        <f>ROUND(R561*(R12)/100,0)</f>
        <v>0</v>
      </c>
      <c r="GL561">
        <f t="shared" si="500"/>
        <v>0</v>
      </c>
      <c r="GM561">
        <f t="shared" si="501"/>
        <v>61461</v>
      </c>
      <c r="GN561">
        <f t="shared" si="502"/>
        <v>0</v>
      </c>
      <c r="GO561">
        <f t="shared" si="503"/>
        <v>61461</v>
      </c>
      <c r="GP561">
        <f t="shared" si="504"/>
        <v>0</v>
      </c>
      <c r="GR561">
        <v>0</v>
      </c>
    </row>
    <row r="562" spans="1:200" x14ac:dyDescent="0.2">
      <c r="A562">
        <v>17</v>
      </c>
      <c r="B562">
        <v>1</v>
      </c>
      <c r="C562">
        <f>ROW(SmtRes!A364)</f>
        <v>364</v>
      </c>
      <c r="D562">
        <f>ROW(EtalonRes!A368)</f>
        <v>368</v>
      </c>
      <c r="E562" t="s">
        <v>628</v>
      </c>
      <c r="F562" t="s">
        <v>265</v>
      </c>
      <c r="G562" t="s">
        <v>629</v>
      </c>
      <c r="H562" t="s">
        <v>168</v>
      </c>
      <c r="I562">
        <v>718</v>
      </c>
      <c r="J562">
        <v>0</v>
      </c>
      <c r="O562">
        <f t="shared" si="468"/>
        <v>465264</v>
      </c>
      <c r="P562">
        <f t="shared" si="469"/>
        <v>6462</v>
      </c>
      <c r="Q562">
        <f t="shared" si="470"/>
        <v>0</v>
      </c>
      <c r="R562">
        <f t="shared" si="471"/>
        <v>0</v>
      </c>
      <c r="S562">
        <f t="shared" si="472"/>
        <v>458802</v>
      </c>
      <c r="T562">
        <f t="shared" si="473"/>
        <v>0</v>
      </c>
      <c r="U562">
        <f t="shared" si="474"/>
        <v>31017.600000000002</v>
      </c>
      <c r="V562">
        <f t="shared" si="475"/>
        <v>0</v>
      </c>
      <c r="W562">
        <f t="shared" si="476"/>
        <v>0</v>
      </c>
      <c r="X562">
        <f t="shared" si="477"/>
        <v>367042</v>
      </c>
      <c r="Y562">
        <f t="shared" si="478"/>
        <v>275281</v>
      </c>
      <c r="AA562">
        <v>23982063</v>
      </c>
      <c r="AB562">
        <f t="shared" si="479"/>
        <v>648</v>
      </c>
      <c r="AC562">
        <f t="shared" si="480"/>
        <v>9</v>
      </c>
      <c r="AD562">
        <f t="shared" si="481"/>
        <v>0</v>
      </c>
      <c r="AE562">
        <f t="shared" si="482"/>
        <v>0</v>
      </c>
      <c r="AF562">
        <f t="shared" si="483"/>
        <v>639</v>
      </c>
      <c r="AG562">
        <f t="shared" si="484"/>
        <v>0</v>
      </c>
      <c r="AH562">
        <f t="shared" si="485"/>
        <v>43.2</v>
      </c>
      <c r="AI562">
        <f t="shared" si="486"/>
        <v>0</v>
      </c>
      <c r="AJ562">
        <f t="shared" si="487"/>
        <v>0</v>
      </c>
      <c r="AK562">
        <v>482.75</v>
      </c>
      <c r="AL562">
        <v>9.4700000000000006</v>
      </c>
      <c r="AM562">
        <v>0</v>
      </c>
      <c r="AN562">
        <v>0</v>
      </c>
      <c r="AO562">
        <v>473.28</v>
      </c>
      <c r="AP562">
        <v>0</v>
      </c>
      <c r="AQ562">
        <v>32</v>
      </c>
      <c r="AR562">
        <v>0</v>
      </c>
      <c r="AS562">
        <v>0</v>
      </c>
      <c r="AT562">
        <v>80</v>
      </c>
      <c r="AU562">
        <v>60</v>
      </c>
      <c r="AV562">
        <v>1</v>
      </c>
      <c r="AW562">
        <v>1</v>
      </c>
      <c r="AZ562">
        <v>1</v>
      </c>
      <c r="BA562">
        <v>1</v>
      </c>
      <c r="BB562">
        <v>1</v>
      </c>
      <c r="BC562">
        <v>1</v>
      </c>
      <c r="BD562" t="s">
        <v>3</v>
      </c>
      <c r="BE562" t="s">
        <v>3</v>
      </c>
      <c r="BF562" t="s">
        <v>3</v>
      </c>
      <c r="BG562" t="s">
        <v>3</v>
      </c>
      <c r="BH562">
        <v>0</v>
      </c>
      <c r="BI562">
        <v>2</v>
      </c>
      <c r="BJ562" t="s">
        <v>267</v>
      </c>
      <c r="BM562">
        <v>110008</v>
      </c>
      <c r="BN562">
        <v>0</v>
      </c>
      <c r="BO562" t="s">
        <v>3</v>
      </c>
      <c r="BP562">
        <v>0</v>
      </c>
      <c r="BQ562">
        <v>3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80</v>
      </c>
      <c r="CA562">
        <v>60</v>
      </c>
      <c r="CF562">
        <v>0</v>
      </c>
      <c r="CG562">
        <v>0</v>
      </c>
      <c r="CM562">
        <v>0</v>
      </c>
      <c r="CN562" t="s">
        <v>1707</v>
      </c>
      <c r="CO562">
        <v>0</v>
      </c>
      <c r="CP562">
        <f t="shared" si="488"/>
        <v>465264</v>
      </c>
      <c r="CQ562">
        <f t="shared" si="489"/>
        <v>9</v>
      </c>
      <c r="CR562">
        <f t="shared" si="490"/>
        <v>0</v>
      </c>
      <c r="CS562">
        <f t="shared" si="491"/>
        <v>0</v>
      </c>
      <c r="CT562">
        <f t="shared" si="492"/>
        <v>639</v>
      </c>
      <c r="CU562">
        <f t="shared" si="493"/>
        <v>0</v>
      </c>
      <c r="CV562">
        <f t="shared" si="494"/>
        <v>43.2</v>
      </c>
      <c r="CW562">
        <f t="shared" si="495"/>
        <v>0</v>
      </c>
      <c r="CX562">
        <f t="shared" si="496"/>
        <v>0</v>
      </c>
      <c r="CY562">
        <f t="shared" si="497"/>
        <v>367041.6</v>
      </c>
      <c r="CZ562">
        <f t="shared" si="498"/>
        <v>275281.2</v>
      </c>
      <c r="DC562" t="s">
        <v>3</v>
      </c>
      <c r="DD562" t="s">
        <v>3</v>
      </c>
      <c r="DE562" t="s">
        <v>179</v>
      </c>
      <c r="DF562" t="s">
        <v>179</v>
      </c>
      <c r="DG562" t="s">
        <v>179</v>
      </c>
      <c r="DH562" t="s">
        <v>3</v>
      </c>
      <c r="DI562" t="s">
        <v>179</v>
      </c>
      <c r="DJ562" t="s">
        <v>179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1013</v>
      </c>
      <c r="DV562" t="s">
        <v>168</v>
      </c>
      <c r="DW562" t="s">
        <v>168</v>
      </c>
      <c r="DX562">
        <v>1</v>
      </c>
      <c r="EE562">
        <v>20573167</v>
      </c>
      <c r="EF562">
        <v>3</v>
      </c>
      <c r="EG562" t="s">
        <v>164</v>
      </c>
      <c r="EH562">
        <v>0</v>
      </c>
      <c r="EI562" t="s">
        <v>3</v>
      </c>
      <c r="EJ562">
        <v>2</v>
      </c>
      <c r="EK562">
        <v>110008</v>
      </c>
      <c r="EL562" t="s">
        <v>268</v>
      </c>
      <c r="EM562" t="s">
        <v>173</v>
      </c>
      <c r="EO562" t="s">
        <v>193</v>
      </c>
      <c r="EQ562">
        <v>768</v>
      </c>
      <c r="ER562">
        <v>482.75</v>
      </c>
      <c r="ES562">
        <v>9.4700000000000006</v>
      </c>
      <c r="ET562">
        <v>0</v>
      </c>
      <c r="EU562">
        <v>0</v>
      </c>
      <c r="EV562">
        <v>473.28</v>
      </c>
      <c r="EW562">
        <v>32</v>
      </c>
      <c r="EX562">
        <v>0</v>
      </c>
      <c r="EY562">
        <v>0</v>
      </c>
      <c r="EZ562">
        <v>0</v>
      </c>
      <c r="FQ562">
        <v>0</v>
      </c>
      <c r="FR562">
        <f t="shared" si="499"/>
        <v>0</v>
      </c>
      <c r="FS562">
        <v>0</v>
      </c>
      <c r="FX562">
        <v>80</v>
      </c>
      <c r="FY562">
        <v>60</v>
      </c>
      <c r="GA562" t="s">
        <v>3</v>
      </c>
      <c r="GG562">
        <v>2</v>
      </c>
      <c r="GH562">
        <v>-2</v>
      </c>
      <c r="GI562">
        <v>-2</v>
      </c>
      <c r="GJ562">
        <v>0</v>
      </c>
      <c r="GK562">
        <f>ROUND(R562*(R12)/100,0)</f>
        <v>0</v>
      </c>
      <c r="GL562">
        <f t="shared" si="500"/>
        <v>0</v>
      </c>
      <c r="GM562">
        <f t="shared" si="501"/>
        <v>1107587</v>
      </c>
      <c r="GN562">
        <f t="shared" si="502"/>
        <v>0</v>
      </c>
      <c r="GO562">
        <f t="shared" si="503"/>
        <v>1107587</v>
      </c>
      <c r="GP562">
        <f t="shared" si="504"/>
        <v>0</v>
      </c>
      <c r="GR562">
        <v>0</v>
      </c>
    </row>
    <row r="563" spans="1:200" x14ac:dyDescent="0.2">
      <c r="A563">
        <v>17</v>
      </c>
      <c r="B563">
        <v>1</v>
      </c>
      <c r="C563">
        <f>ROW(SmtRes!A367)</f>
        <v>367</v>
      </c>
      <c r="D563">
        <f>ROW(EtalonRes!A371)</f>
        <v>371</v>
      </c>
      <c r="E563" t="s">
        <v>630</v>
      </c>
      <c r="F563" t="s">
        <v>631</v>
      </c>
      <c r="G563" t="s">
        <v>632</v>
      </c>
      <c r="H563" t="s">
        <v>633</v>
      </c>
      <c r="I563">
        <v>718</v>
      </c>
      <c r="J563">
        <v>0</v>
      </c>
      <c r="O563">
        <f t="shared" si="468"/>
        <v>290790</v>
      </c>
      <c r="P563">
        <f t="shared" si="469"/>
        <v>4308</v>
      </c>
      <c r="Q563">
        <f t="shared" si="470"/>
        <v>0</v>
      </c>
      <c r="R563">
        <f t="shared" si="471"/>
        <v>0</v>
      </c>
      <c r="S563">
        <f t="shared" si="472"/>
        <v>286482</v>
      </c>
      <c r="T563">
        <f t="shared" si="473"/>
        <v>0</v>
      </c>
      <c r="U563">
        <f t="shared" si="474"/>
        <v>19386</v>
      </c>
      <c r="V563">
        <f t="shared" si="475"/>
        <v>0</v>
      </c>
      <c r="W563">
        <f t="shared" si="476"/>
        <v>0</v>
      </c>
      <c r="X563">
        <f t="shared" si="477"/>
        <v>229186</v>
      </c>
      <c r="Y563">
        <f t="shared" si="478"/>
        <v>171889</v>
      </c>
      <c r="AA563">
        <v>23982063</v>
      </c>
      <c r="AB563">
        <f t="shared" si="479"/>
        <v>405</v>
      </c>
      <c r="AC563">
        <f t="shared" si="480"/>
        <v>6</v>
      </c>
      <c r="AD563">
        <f t="shared" si="481"/>
        <v>0</v>
      </c>
      <c r="AE563">
        <f t="shared" si="482"/>
        <v>0</v>
      </c>
      <c r="AF563">
        <f t="shared" si="483"/>
        <v>399</v>
      </c>
      <c r="AG563">
        <f t="shared" si="484"/>
        <v>0</v>
      </c>
      <c r="AH563">
        <f t="shared" si="485"/>
        <v>27</v>
      </c>
      <c r="AI563">
        <f t="shared" si="486"/>
        <v>0</v>
      </c>
      <c r="AJ563">
        <f t="shared" si="487"/>
        <v>0</v>
      </c>
      <c r="AK563">
        <v>301.72000000000003</v>
      </c>
      <c r="AL563">
        <v>5.92</v>
      </c>
      <c r="AM563">
        <v>0</v>
      </c>
      <c r="AN563">
        <v>0</v>
      </c>
      <c r="AO563">
        <v>295.8</v>
      </c>
      <c r="AP563">
        <v>0</v>
      </c>
      <c r="AQ563">
        <v>20</v>
      </c>
      <c r="AR563">
        <v>0</v>
      </c>
      <c r="AS563">
        <v>0</v>
      </c>
      <c r="AT563">
        <v>80</v>
      </c>
      <c r="AU563">
        <v>60</v>
      </c>
      <c r="AV563">
        <v>1</v>
      </c>
      <c r="AW563">
        <v>1</v>
      </c>
      <c r="AZ563">
        <v>1</v>
      </c>
      <c r="BA563">
        <v>1</v>
      </c>
      <c r="BB563">
        <v>1</v>
      </c>
      <c r="BC563">
        <v>1</v>
      </c>
      <c r="BD563" t="s">
        <v>3</v>
      </c>
      <c r="BE563" t="s">
        <v>3</v>
      </c>
      <c r="BF563" t="s">
        <v>3</v>
      </c>
      <c r="BG563" t="s">
        <v>3</v>
      </c>
      <c r="BH563">
        <v>0</v>
      </c>
      <c r="BI563">
        <v>2</v>
      </c>
      <c r="BJ563" t="s">
        <v>634</v>
      </c>
      <c r="BM563">
        <v>110008</v>
      </c>
      <c r="BN563">
        <v>0</v>
      </c>
      <c r="BO563" t="s">
        <v>3</v>
      </c>
      <c r="BP563">
        <v>0</v>
      </c>
      <c r="BQ563">
        <v>3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 t="s">
        <v>3</v>
      </c>
      <c r="BZ563">
        <v>80</v>
      </c>
      <c r="CA563">
        <v>60</v>
      </c>
      <c r="CF563">
        <v>0</v>
      </c>
      <c r="CG563">
        <v>0</v>
      </c>
      <c r="CM563">
        <v>0</v>
      </c>
      <c r="CN563" t="s">
        <v>1707</v>
      </c>
      <c r="CO563">
        <v>0</v>
      </c>
      <c r="CP563">
        <f t="shared" si="488"/>
        <v>290790</v>
      </c>
      <c r="CQ563">
        <f t="shared" si="489"/>
        <v>6</v>
      </c>
      <c r="CR563">
        <f t="shared" si="490"/>
        <v>0</v>
      </c>
      <c r="CS563">
        <f t="shared" si="491"/>
        <v>0</v>
      </c>
      <c r="CT563">
        <f t="shared" si="492"/>
        <v>399</v>
      </c>
      <c r="CU563">
        <f t="shared" si="493"/>
        <v>0</v>
      </c>
      <c r="CV563">
        <f t="shared" si="494"/>
        <v>27</v>
      </c>
      <c r="CW563">
        <f t="shared" si="495"/>
        <v>0</v>
      </c>
      <c r="CX563">
        <f t="shared" si="496"/>
        <v>0</v>
      </c>
      <c r="CY563">
        <f t="shared" si="497"/>
        <v>229185.6</v>
      </c>
      <c r="CZ563">
        <f t="shared" si="498"/>
        <v>171889.2</v>
      </c>
      <c r="DC563" t="s">
        <v>3</v>
      </c>
      <c r="DD563" t="s">
        <v>3</v>
      </c>
      <c r="DE563" t="s">
        <v>179</v>
      </c>
      <c r="DF563" t="s">
        <v>179</v>
      </c>
      <c r="DG563" t="s">
        <v>179</v>
      </c>
      <c r="DH563" t="s">
        <v>3</v>
      </c>
      <c r="DI563" t="s">
        <v>179</v>
      </c>
      <c r="DJ563" t="s">
        <v>179</v>
      </c>
      <c r="DK563" t="s">
        <v>3</v>
      </c>
      <c r="DL563" t="s">
        <v>3</v>
      </c>
      <c r="DM563" t="s">
        <v>3</v>
      </c>
      <c r="DN563">
        <v>0</v>
      </c>
      <c r="DO563">
        <v>0</v>
      </c>
      <c r="DP563">
        <v>1</v>
      </c>
      <c r="DQ563">
        <v>1</v>
      </c>
      <c r="DU563">
        <v>1013</v>
      </c>
      <c r="DV563" t="s">
        <v>633</v>
      </c>
      <c r="DW563" t="s">
        <v>633</v>
      </c>
      <c r="DX563">
        <v>1</v>
      </c>
      <c r="EE563">
        <v>20573167</v>
      </c>
      <c r="EF563">
        <v>3</v>
      </c>
      <c r="EG563" t="s">
        <v>164</v>
      </c>
      <c r="EH563">
        <v>0</v>
      </c>
      <c r="EI563" t="s">
        <v>3</v>
      </c>
      <c r="EJ563">
        <v>2</v>
      </c>
      <c r="EK563">
        <v>110008</v>
      </c>
      <c r="EL563" t="s">
        <v>268</v>
      </c>
      <c r="EM563" t="s">
        <v>173</v>
      </c>
      <c r="EO563" t="s">
        <v>193</v>
      </c>
      <c r="EQ563">
        <v>768</v>
      </c>
      <c r="ER563">
        <v>301.72000000000003</v>
      </c>
      <c r="ES563">
        <v>5.92</v>
      </c>
      <c r="ET563">
        <v>0</v>
      </c>
      <c r="EU563">
        <v>0</v>
      </c>
      <c r="EV563">
        <v>295.8</v>
      </c>
      <c r="EW563">
        <v>20</v>
      </c>
      <c r="EX563">
        <v>0</v>
      </c>
      <c r="EY563">
        <v>0</v>
      </c>
      <c r="EZ563">
        <v>0</v>
      </c>
      <c r="FQ563">
        <v>0</v>
      </c>
      <c r="FR563">
        <f t="shared" si="499"/>
        <v>0</v>
      </c>
      <c r="FS563">
        <v>0</v>
      </c>
      <c r="FX563">
        <v>80</v>
      </c>
      <c r="FY563">
        <v>60</v>
      </c>
      <c r="GA563" t="s">
        <v>3</v>
      </c>
      <c r="GG563">
        <v>2</v>
      </c>
      <c r="GH563">
        <v>1</v>
      </c>
      <c r="GI563">
        <v>-2</v>
      </c>
      <c r="GJ563">
        <v>0</v>
      </c>
      <c r="GK563">
        <f>ROUND(R563*(R12)/100,0)</f>
        <v>0</v>
      </c>
      <c r="GL563">
        <f t="shared" si="500"/>
        <v>0</v>
      </c>
      <c r="GM563">
        <f t="shared" si="501"/>
        <v>691865</v>
      </c>
      <c r="GN563">
        <f t="shared" si="502"/>
        <v>0</v>
      </c>
      <c r="GO563">
        <f t="shared" si="503"/>
        <v>691865</v>
      </c>
      <c r="GP563">
        <f t="shared" si="504"/>
        <v>0</v>
      </c>
      <c r="GR563">
        <v>0</v>
      </c>
    </row>
    <row r="564" spans="1:200" x14ac:dyDescent="0.2">
      <c r="A564">
        <v>17</v>
      </c>
      <c r="B564">
        <v>1</v>
      </c>
      <c r="C564">
        <f>ROW(SmtRes!A372)</f>
        <v>372</v>
      </c>
      <c r="D564">
        <f>ROW(EtalonRes!A376)</f>
        <v>376</v>
      </c>
      <c r="E564" t="s">
        <v>635</v>
      </c>
      <c r="F564" t="s">
        <v>636</v>
      </c>
      <c r="G564" t="s">
        <v>637</v>
      </c>
      <c r="H564" t="s">
        <v>168</v>
      </c>
      <c r="I564">
        <v>557</v>
      </c>
      <c r="J564">
        <v>0</v>
      </c>
      <c r="O564">
        <f t="shared" si="468"/>
        <v>27850</v>
      </c>
      <c r="P564">
        <f t="shared" si="469"/>
        <v>11697</v>
      </c>
      <c r="Q564">
        <f t="shared" si="470"/>
        <v>0</v>
      </c>
      <c r="R564">
        <f t="shared" si="471"/>
        <v>0</v>
      </c>
      <c r="S564">
        <f t="shared" si="472"/>
        <v>16153</v>
      </c>
      <c r="T564">
        <f t="shared" si="473"/>
        <v>0</v>
      </c>
      <c r="U564">
        <f t="shared" si="474"/>
        <v>1691.8875</v>
      </c>
      <c r="V564">
        <f t="shared" si="475"/>
        <v>0</v>
      </c>
      <c r="W564">
        <f t="shared" si="476"/>
        <v>0</v>
      </c>
      <c r="X564">
        <f t="shared" si="477"/>
        <v>15345</v>
      </c>
      <c r="Y564">
        <f t="shared" si="478"/>
        <v>10499</v>
      </c>
      <c r="AA564">
        <v>23982063</v>
      </c>
      <c r="AB564">
        <f t="shared" si="479"/>
        <v>50</v>
      </c>
      <c r="AC564">
        <f t="shared" si="480"/>
        <v>21</v>
      </c>
      <c r="AD564">
        <f t="shared" si="481"/>
        <v>0</v>
      </c>
      <c r="AE564">
        <f t="shared" si="482"/>
        <v>0</v>
      </c>
      <c r="AF564">
        <f t="shared" si="483"/>
        <v>29</v>
      </c>
      <c r="AG564">
        <f t="shared" si="484"/>
        <v>0</v>
      </c>
      <c r="AH564">
        <f t="shared" si="485"/>
        <v>3.0375000000000001</v>
      </c>
      <c r="AI564">
        <f t="shared" si="486"/>
        <v>0</v>
      </c>
      <c r="AJ564">
        <f t="shared" si="487"/>
        <v>0</v>
      </c>
      <c r="AK564">
        <v>42.98</v>
      </c>
      <c r="AL564">
        <v>21.33</v>
      </c>
      <c r="AM564">
        <v>0</v>
      </c>
      <c r="AN564">
        <v>0</v>
      </c>
      <c r="AO564">
        <v>21.65</v>
      </c>
      <c r="AP564">
        <v>0</v>
      </c>
      <c r="AQ564">
        <v>2.25</v>
      </c>
      <c r="AR564">
        <v>0</v>
      </c>
      <c r="AS564">
        <v>0</v>
      </c>
      <c r="AT564">
        <v>95</v>
      </c>
      <c r="AU564">
        <v>65</v>
      </c>
      <c r="AV564">
        <v>1</v>
      </c>
      <c r="AW564">
        <v>1</v>
      </c>
      <c r="AZ564">
        <v>1</v>
      </c>
      <c r="BA564">
        <v>1</v>
      </c>
      <c r="BB564">
        <v>1</v>
      </c>
      <c r="BC564">
        <v>1</v>
      </c>
      <c r="BD564" t="s">
        <v>3</v>
      </c>
      <c r="BE564" t="s">
        <v>3</v>
      </c>
      <c r="BF564" t="s">
        <v>3</v>
      </c>
      <c r="BG564" t="s">
        <v>3</v>
      </c>
      <c r="BH564">
        <v>0</v>
      </c>
      <c r="BI564">
        <v>2</v>
      </c>
      <c r="BJ564" t="s">
        <v>638</v>
      </c>
      <c r="BM564">
        <v>108001</v>
      </c>
      <c r="BN564">
        <v>0</v>
      </c>
      <c r="BO564" t="s">
        <v>3</v>
      </c>
      <c r="BP564">
        <v>0</v>
      </c>
      <c r="BQ564">
        <v>3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95</v>
      </c>
      <c r="CA564">
        <v>65</v>
      </c>
      <c r="CF564">
        <v>0</v>
      </c>
      <c r="CG564">
        <v>0</v>
      </c>
      <c r="CM564">
        <v>0</v>
      </c>
      <c r="CN564" t="s">
        <v>1707</v>
      </c>
      <c r="CO564">
        <v>0</v>
      </c>
      <c r="CP564">
        <f t="shared" si="488"/>
        <v>27850</v>
      </c>
      <c r="CQ564">
        <f t="shared" si="489"/>
        <v>21</v>
      </c>
      <c r="CR564">
        <f t="shared" si="490"/>
        <v>0</v>
      </c>
      <c r="CS564">
        <f t="shared" si="491"/>
        <v>0</v>
      </c>
      <c r="CT564">
        <f t="shared" si="492"/>
        <v>29</v>
      </c>
      <c r="CU564">
        <f t="shared" si="493"/>
        <v>0</v>
      </c>
      <c r="CV564">
        <f t="shared" si="494"/>
        <v>3.0375000000000001</v>
      </c>
      <c r="CW564">
        <f t="shared" si="495"/>
        <v>0</v>
      </c>
      <c r="CX564">
        <f t="shared" si="496"/>
        <v>0</v>
      </c>
      <c r="CY564">
        <f t="shared" si="497"/>
        <v>15345.35</v>
      </c>
      <c r="CZ564">
        <f t="shared" si="498"/>
        <v>10499.45</v>
      </c>
      <c r="DC564" t="s">
        <v>3</v>
      </c>
      <c r="DD564" t="s">
        <v>3</v>
      </c>
      <c r="DE564" t="s">
        <v>179</v>
      </c>
      <c r="DF564" t="s">
        <v>179</v>
      </c>
      <c r="DG564" t="s">
        <v>179</v>
      </c>
      <c r="DH564" t="s">
        <v>3</v>
      </c>
      <c r="DI564" t="s">
        <v>179</v>
      </c>
      <c r="DJ564" t="s">
        <v>179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1013</v>
      </c>
      <c r="DV564" t="s">
        <v>168</v>
      </c>
      <c r="DW564" t="s">
        <v>168</v>
      </c>
      <c r="DX564">
        <v>1</v>
      </c>
      <c r="EE564">
        <v>20573159</v>
      </c>
      <c r="EF564">
        <v>3</v>
      </c>
      <c r="EG564" t="s">
        <v>164</v>
      </c>
      <c r="EH564">
        <v>0</v>
      </c>
      <c r="EI564" t="s">
        <v>3</v>
      </c>
      <c r="EJ564">
        <v>2</v>
      </c>
      <c r="EK564">
        <v>108001</v>
      </c>
      <c r="EL564" t="s">
        <v>202</v>
      </c>
      <c r="EM564" t="s">
        <v>203</v>
      </c>
      <c r="EO564" t="s">
        <v>193</v>
      </c>
      <c r="EQ564">
        <v>768</v>
      </c>
      <c r="ER564">
        <v>42.98</v>
      </c>
      <c r="ES564">
        <v>21.33</v>
      </c>
      <c r="ET564">
        <v>0</v>
      </c>
      <c r="EU564">
        <v>0</v>
      </c>
      <c r="EV564">
        <v>21.65</v>
      </c>
      <c r="EW564">
        <v>2.25</v>
      </c>
      <c r="EX564">
        <v>0</v>
      </c>
      <c r="EY564">
        <v>0</v>
      </c>
      <c r="EZ564">
        <v>0</v>
      </c>
      <c r="FQ564">
        <v>0</v>
      </c>
      <c r="FR564">
        <f t="shared" si="499"/>
        <v>0</v>
      </c>
      <c r="FS564">
        <v>0</v>
      </c>
      <c r="FX564">
        <v>95</v>
      </c>
      <c r="FY564">
        <v>65</v>
      </c>
      <c r="GA564" t="s">
        <v>3</v>
      </c>
      <c r="GG564">
        <v>2</v>
      </c>
      <c r="GH564">
        <v>-2</v>
      </c>
      <c r="GI564">
        <v>-2</v>
      </c>
      <c r="GJ564">
        <v>0</v>
      </c>
      <c r="GK564">
        <f>ROUND(R564*(R12)/100,0)</f>
        <v>0</v>
      </c>
      <c r="GL564">
        <f t="shared" si="500"/>
        <v>0</v>
      </c>
      <c r="GM564">
        <f t="shared" si="501"/>
        <v>53694</v>
      </c>
      <c r="GN564">
        <f t="shared" si="502"/>
        <v>0</v>
      </c>
      <c r="GO564">
        <f t="shared" si="503"/>
        <v>53694</v>
      </c>
      <c r="GP564">
        <f t="shared" si="504"/>
        <v>0</v>
      </c>
      <c r="GR564">
        <v>0</v>
      </c>
    </row>
    <row r="565" spans="1:200" x14ac:dyDescent="0.2">
      <c r="A565">
        <v>17</v>
      </c>
      <c r="B565">
        <v>1</v>
      </c>
      <c r="C565">
        <f>ROW(SmtRes!A375)</f>
        <v>375</v>
      </c>
      <c r="D565">
        <f>ROW(EtalonRes!A379)</f>
        <v>379</v>
      </c>
      <c r="E565" t="s">
        <v>639</v>
      </c>
      <c r="F565" t="s">
        <v>265</v>
      </c>
      <c r="G565" t="s">
        <v>640</v>
      </c>
      <c r="H565" t="s">
        <v>168</v>
      </c>
      <c r="I565">
        <v>557</v>
      </c>
      <c r="J565">
        <v>0</v>
      </c>
      <c r="O565">
        <f t="shared" si="468"/>
        <v>360936</v>
      </c>
      <c r="P565">
        <f t="shared" si="469"/>
        <v>5013</v>
      </c>
      <c r="Q565">
        <f t="shared" si="470"/>
        <v>0</v>
      </c>
      <c r="R565">
        <f t="shared" si="471"/>
        <v>0</v>
      </c>
      <c r="S565">
        <f t="shared" si="472"/>
        <v>355923</v>
      </c>
      <c r="T565">
        <f t="shared" si="473"/>
        <v>0</v>
      </c>
      <c r="U565">
        <f t="shared" si="474"/>
        <v>24062.400000000001</v>
      </c>
      <c r="V565">
        <f t="shared" si="475"/>
        <v>0</v>
      </c>
      <c r="W565">
        <f t="shared" si="476"/>
        <v>0</v>
      </c>
      <c r="X565">
        <f t="shared" si="477"/>
        <v>284738</v>
      </c>
      <c r="Y565">
        <f t="shared" si="478"/>
        <v>213554</v>
      </c>
      <c r="AA565">
        <v>23982063</v>
      </c>
      <c r="AB565">
        <f t="shared" si="479"/>
        <v>648</v>
      </c>
      <c r="AC565">
        <f t="shared" si="480"/>
        <v>9</v>
      </c>
      <c r="AD565">
        <f t="shared" si="481"/>
        <v>0</v>
      </c>
      <c r="AE565">
        <f t="shared" si="482"/>
        <v>0</v>
      </c>
      <c r="AF565">
        <f t="shared" si="483"/>
        <v>639</v>
      </c>
      <c r="AG565">
        <f t="shared" si="484"/>
        <v>0</v>
      </c>
      <c r="AH565">
        <f t="shared" si="485"/>
        <v>43.2</v>
      </c>
      <c r="AI565">
        <f t="shared" si="486"/>
        <v>0</v>
      </c>
      <c r="AJ565">
        <f t="shared" si="487"/>
        <v>0</v>
      </c>
      <c r="AK565">
        <v>482.75</v>
      </c>
      <c r="AL565">
        <v>9.4700000000000006</v>
      </c>
      <c r="AM565">
        <v>0</v>
      </c>
      <c r="AN565">
        <v>0</v>
      </c>
      <c r="AO565">
        <v>473.28</v>
      </c>
      <c r="AP565">
        <v>0</v>
      </c>
      <c r="AQ565">
        <v>32</v>
      </c>
      <c r="AR565">
        <v>0</v>
      </c>
      <c r="AS565">
        <v>0</v>
      </c>
      <c r="AT565">
        <v>80</v>
      </c>
      <c r="AU565">
        <v>60</v>
      </c>
      <c r="AV565">
        <v>1</v>
      </c>
      <c r="AW565">
        <v>1</v>
      </c>
      <c r="AZ565">
        <v>1</v>
      </c>
      <c r="BA565">
        <v>1</v>
      </c>
      <c r="BB565">
        <v>1</v>
      </c>
      <c r="BC565">
        <v>1</v>
      </c>
      <c r="BD565" t="s">
        <v>3</v>
      </c>
      <c r="BE565" t="s">
        <v>3</v>
      </c>
      <c r="BF565" t="s">
        <v>3</v>
      </c>
      <c r="BG565" t="s">
        <v>3</v>
      </c>
      <c r="BH565">
        <v>0</v>
      </c>
      <c r="BI565">
        <v>2</v>
      </c>
      <c r="BJ565" t="s">
        <v>267</v>
      </c>
      <c r="BM565">
        <v>110008</v>
      </c>
      <c r="BN565">
        <v>0</v>
      </c>
      <c r="BO565" t="s">
        <v>3</v>
      </c>
      <c r="BP565">
        <v>0</v>
      </c>
      <c r="BQ565">
        <v>3</v>
      </c>
      <c r="BS565">
        <v>1</v>
      </c>
      <c r="BT565">
        <v>1</v>
      </c>
      <c r="BU565">
        <v>1</v>
      </c>
      <c r="BV565">
        <v>1</v>
      </c>
      <c r="BW565">
        <v>1</v>
      </c>
      <c r="BX565">
        <v>1</v>
      </c>
      <c r="BY565" t="s">
        <v>3</v>
      </c>
      <c r="BZ565">
        <v>80</v>
      </c>
      <c r="CA565">
        <v>60</v>
      </c>
      <c r="CF565">
        <v>0</v>
      </c>
      <c r="CG565">
        <v>0</v>
      </c>
      <c r="CM565">
        <v>0</v>
      </c>
      <c r="CN565" t="s">
        <v>1707</v>
      </c>
      <c r="CO565">
        <v>0</v>
      </c>
      <c r="CP565">
        <f t="shared" si="488"/>
        <v>360936</v>
      </c>
      <c r="CQ565">
        <f t="shared" si="489"/>
        <v>9</v>
      </c>
      <c r="CR565">
        <f t="shared" si="490"/>
        <v>0</v>
      </c>
      <c r="CS565">
        <f t="shared" si="491"/>
        <v>0</v>
      </c>
      <c r="CT565">
        <f t="shared" si="492"/>
        <v>639</v>
      </c>
      <c r="CU565">
        <f t="shared" si="493"/>
        <v>0</v>
      </c>
      <c r="CV565">
        <f t="shared" si="494"/>
        <v>43.2</v>
      </c>
      <c r="CW565">
        <f t="shared" si="495"/>
        <v>0</v>
      </c>
      <c r="CX565">
        <f t="shared" si="496"/>
        <v>0</v>
      </c>
      <c r="CY565">
        <f t="shared" si="497"/>
        <v>284738.40000000002</v>
      </c>
      <c r="CZ565">
        <f t="shared" si="498"/>
        <v>213553.8</v>
      </c>
      <c r="DC565" t="s">
        <v>3</v>
      </c>
      <c r="DD565" t="s">
        <v>3</v>
      </c>
      <c r="DE565" t="s">
        <v>179</v>
      </c>
      <c r="DF565" t="s">
        <v>179</v>
      </c>
      <c r="DG565" t="s">
        <v>179</v>
      </c>
      <c r="DH565" t="s">
        <v>3</v>
      </c>
      <c r="DI565" t="s">
        <v>179</v>
      </c>
      <c r="DJ565" t="s">
        <v>179</v>
      </c>
      <c r="DK565" t="s">
        <v>3</v>
      </c>
      <c r="DL565" t="s">
        <v>3</v>
      </c>
      <c r="DM565" t="s">
        <v>3</v>
      </c>
      <c r="DN565">
        <v>0</v>
      </c>
      <c r="DO565">
        <v>0</v>
      </c>
      <c r="DP565">
        <v>1</v>
      </c>
      <c r="DQ565">
        <v>1</v>
      </c>
      <c r="DU565">
        <v>1013</v>
      </c>
      <c r="DV565" t="s">
        <v>168</v>
      </c>
      <c r="DW565" t="s">
        <v>168</v>
      </c>
      <c r="DX565">
        <v>1</v>
      </c>
      <c r="EE565">
        <v>20573167</v>
      </c>
      <c r="EF565">
        <v>3</v>
      </c>
      <c r="EG565" t="s">
        <v>164</v>
      </c>
      <c r="EH565">
        <v>0</v>
      </c>
      <c r="EI565" t="s">
        <v>3</v>
      </c>
      <c r="EJ565">
        <v>2</v>
      </c>
      <c r="EK565">
        <v>110008</v>
      </c>
      <c r="EL565" t="s">
        <v>268</v>
      </c>
      <c r="EM565" t="s">
        <v>173</v>
      </c>
      <c r="EO565" t="s">
        <v>193</v>
      </c>
      <c r="EQ565">
        <v>768</v>
      </c>
      <c r="ER565">
        <v>482.75</v>
      </c>
      <c r="ES565">
        <v>9.4700000000000006</v>
      </c>
      <c r="ET565">
        <v>0</v>
      </c>
      <c r="EU565">
        <v>0</v>
      </c>
      <c r="EV565">
        <v>473.28</v>
      </c>
      <c r="EW565">
        <v>32</v>
      </c>
      <c r="EX565">
        <v>0</v>
      </c>
      <c r="EY565">
        <v>0</v>
      </c>
      <c r="EZ565">
        <v>0</v>
      </c>
      <c r="FQ565">
        <v>0</v>
      </c>
      <c r="FR565">
        <f t="shared" si="499"/>
        <v>0</v>
      </c>
      <c r="FS565">
        <v>0</v>
      </c>
      <c r="FX565">
        <v>80</v>
      </c>
      <c r="FY565">
        <v>60</v>
      </c>
      <c r="GA565" t="s">
        <v>3</v>
      </c>
      <c r="GG565">
        <v>2</v>
      </c>
      <c r="GH565">
        <v>1</v>
      </c>
      <c r="GI565">
        <v>-2</v>
      </c>
      <c r="GJ565">
        <v>0</v>
      </c>
      <c r="GK565">
        <f>ROUND(R565*(R12)/100,0)</f>
        <v>0</v>
      </c>
      <c r="GL565">
        <f t="shared" si="500"/>
        <v>0</v>
      </c>
      <c r="GM565">
        <f t="shared" si="501"/>
        <v>859228</v>
      </c>
      <c r="GN565">
        <f t="shared" si="502"/>
        <v>0</v>
      </c>
      <c r="GO565">
        <f t="shared" si="503"/>
        <v>859228</v>
      </c>
      <c r="GP565">
        <f t="shared" si="504"/>
        <v>0</v>
      </c>
      <c r="GR565">
        <v>0</v>
      </c>
    </row>
    <row r="566" spans="1:200" x14ac:dyDescent="0.2">
      <c r="A566">
        <v>17</v>
      </c>
      <c r="B566">
        <v>1</v>
      </c>
      <c r="C566">
        <f>ROW(SmtRes!A380)</f>
        <v>380</v>
      </c>
      <c r="D566">
        <f>ROW(EtalonRes!A384)</f>
        <v>384</v>
      </c>
      <c r="E566" t="s">
        <v>641</v>
      </c>
      <c r="F566" t="s">
        <v>636</v>
      </c>
      <c r="G566" t="s">
        <v>642</v>
      </c>
      <c r="H566" t="s">
        <v>168</v>
      </c>
      <c r="I566">
        <v>455</v>
      </c>
      <c r="J566">
        <v>0</v>
      </c>
      <c r="O566">
        <f t="shared" si="468"/>
        <v>22750</v>
      </c>
      <c r="P566">
        <f t="shared" si="469"/>
        <v>9555</v>
      </c>
      <c r="Q566">
        <f t="shared" si="470"/>
        <v>0</v>
      </c>
      <c r="R566">
        <f t="shared" si="471"/>
        <v>0</v>
      </c>
      <c r="S566">
        <f t="shared" si="472"/>
        <v>13195</v>
      </c>
      <c r="T566">
        <f t="shared" si="473"/>
        <v>0</v>
      </c>
      <c r="U566">
        <f t="shared" si="474"/>
        <v>1382.0625</v>
      </c>
      <c r="V566">
        <f t="shared" si="475"/>
        <v>0</v>
      </c>
      <c r="W566">
        <f t="shared" si="476"/>
        <v>0</v>
      </c>
      <c r="X566">
        <f t="shared" si="477"/>
        <v>12535</v>
      </c>
      <c r="Y566">
        <f t="shared" si="478"/>
        <v>8577</v>
      </c>
      <c r="AA566">
        <v>23982063</v>
      </c>
      <c r="AB566">
        <f t="shared" si="479"/>
        <v>50</v>
      </c>
      <c r="AC566">
        <f t="shared" si="480"/>
        <v>21</v>
      </c>
      <c r="AD566">
        <f t="shared" si="481"/>
        <v>0</v>
      </c>
      <c r="AE566">
        <f t="shared" si="482"/>
        <v>0</v>
      </c>
      <c r="AF566">
        <f t="shared" si="483"/>
        <v>29</v>
      </c>
      <c r="AG566">
        <f t="shared" si="484"/>
        <v>0</v>
      </c>
      <c r="AH566">
        <f t="shared" si="485"/>
        <v>3.0375000000000001</v>
      </c>
      <c r="AI566">
        <f t="shared" si="486"/>
        <v>0</v>
      </c>
      <c r="AJ566">
        <f t="shared" si="487"/>
        <v>0</v>
      </c>
      <c r="AK566">
        <v>42.98</v>
      </c>
      <c r="AL566">
        <v>21.33</v>
      </c>
      <c r="AM566">
        <v>0</v>
      </c>
      <c r="AN566">
        <v>0</v>
      </c>
      <c r="AO566">
        <v>21.65</v>
      </c>
      <c r="AP566">
        <v>0</v>
      </c>
      <c r="AQ566">
        <v>2.25</v>
      </c>
      <c r="AR566">
        <v>0</v>
      </c>
      <c r="AS566">
        <v>0</v>
      </c>
      <c r="AT566">
        <v>95</v>
      </c>
      <c r="AU566">
        <v>65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1</v>
      </c>
      <c r="BD566" t="s">
        <v>3</v>
      </c>
      <c r="BE566" t="s">
        <v>3</v>
      </c>
      <c r="BF566" t="s">
        <v>3</v>
      </c>
      <c r="BG566" t="s">
        <v>3</v>
      </c>
      <c r="BH566">
        <v>0</v>
      </c>
      <c r="BI566">
        <v>2</v>
      </c>
      <c r="BJ566" t="s">
        <v>638</v>
      </c>
      <c r="BM566">
        <v>108001</v>
      </c>
      <c r="BN566">
        <v>0</v>
      </c>
      <c r="BO566" t="s">
        <v>3</v>
      </c>
      <c r="BP566">
        <v>0</v>
      </c>
      <c r="BQ566">
        <v>3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95</v>
      </c>
      <c r="CA566">
        <v>65</v>
      </c>
      <c r="CF566">
        <v>0</v>
      </c>
      <c r="CG566">
        <v>0</v>
      </c>
      <c r="CM566">
        <v>0</v>
      </c>
      <c r="CN566" t="s">
        <v>1707</v>
      </c>
      <c r="CO566">
        <v>0</v>
      </c>
      <c r="CP566">
        <f t="shared" si="488"/>
        <v>22750</v>
      </c>
      <c r="CQ566">
        <f t="shared" si="489"/>
        <v>21</v>
      </c>
      <c r="CR566">
        <f t="shared" si="490"/>
        <v>0</v>
      </c>
      <c r="CS566">
        <f t="shared" si="491"/>
        <v>0</v>
      </c>
      <c r="CT566">
        <f t="shared" si="492"/>
        <v>29</v>
      </c>
      <c r="CU566">
        <f t="shared" si="493"/>
        <v>0</v>
      </c>
      <c r="CV566">
        <f t="shared" si="494"/>
        <v>3.0375000000000001</v>
      </c>
      <c r="CW566">
        <f t="shared" si="495"/>
        <v>0</v>
      </c>
      <c r="CX566">
        <f t="shared" si="496"/>
        <v>0</v>
      </c>
      <c r="CY566">
        <f t="shared" si="497"/>
        <v>12535.25</v>
      </c>
      <c r="CZ566">
        <f t="shared" si="498"/>
        <v>8576.75</v>
      </c>
      <c r="DC566" t="s">
        <v>3</v>
      </c>
      <c r="DD566" t="s">
        <v>3</v>
      </c>
      <c r="DE566" t="s">
        <v>179</v>
      </c>
      <c r="DF566" t="s">
        <v>179</v>
      </c>
      <c r="DG566" t="s">
        <v>179</v>
      </c>
      <c r="DH566" t="s">
        <v>3</v>
      </c>
      <c r="DI566" t="s">
        <v>179</v>
      </c>
      <c r="DJ566" t="s">
        <v>179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1013</v>
      </c>
      <c r="DV566" t="s">
        <v>168</v>
      </c>
      <c r="DW566" t="s">
        <v>168</v>
      </c>
      <c r="DX566">
        <v>1</v>
      </c>
      <c r="EE566">
        <v>20573159</v>
      </c>
      <c r="EF566">
        <v>3</v>
      </c>
      <c r="EG566" t="s">
        <v>164</v>
      </c>
      <c r="EH566">
        <v>0</v>
      </c>
      <c r="EI566" t="s">
        <v>3</v>
      </c>
      <c r="EJ566">
        <v>2</v>
      </c>
      <c r="EK566">
        <v>108001</v>
      </c>
      <c r="EL566" t="s">
        <v>202</v>
      </c>
      <c r="EM566" t="s">
        <v>203</v>
      </c>
      <c r="EO566" t="s">
        <v>193</v>
      </c>
      <c r="EQ566">
        <v>768</v>
      </c>
      <c r="ER566">
        <v>42.98</v>
      </c>
      <c r="ES566">
        <v>21.33</v>
      </c>
      <c r="ET566">
        <v>0</v>
      </c>
      <c r="EU566">
        <v>0</v>
      </c>
      <c r="EV566">
        <v>21.65</v>
      </c>
      <c r="EW566">
        <v>2.25</v>
      </c>
      <c r="EX566">
        <v>0</v>
      </c>
      <c r="EY566">
        <v>0</v>
      </c>
      <c r="EZ566">
        <v>0</v>
      </c>
      <c r="FQ566">
        <v>0</v>
      </c>
      <c r="FR566">
        <f t="shared" si="499"/>
        <v>0</v>
      </c>
      <c r="FS566">
        <v>0</v>
      </c>
      <c r="FX566">
        <v>95</v>
      </c>
      <c r="FY566">
        <v>65</v>
      </c>
      <c r="GA566" t="s">
        <v>3</v>
      </c>
      <c r="GG566">
        <v>2</v>
      </c>
      <c r="GH566">
        <v>-2</v>
      </c>
      <c r="GI566">
        <v>-2</v>
      </c>
      <c r="GJ566">
        <v>0</v>
      </c>
      <c r="GK566">
        <f>ROUND(R566*(R12)/100,0)</f>
        <v>0</v>
      </c>
      <c r="GL566">
        <f t="shared" si="500"/>
        <v>0</v>
      </c>
      <c r="GM566">
        <f t="shared" si="501"/>
        <v>43862</v>
      </c>
      <c r="GN566">
        <f t="shared" si="502"/>
        <v>0</v>
      </c>
      <c r="GO566">
        <f t="shared" si="503"/>
        <v>43862</v>
      </c>
      <c r="GP566">
        <f t="shared" si="504"/>
        <v>0</v>
      </c>
      <c r="GR566">
        <v>0</v>
      </c>
    </row>
    <row r="567" spans="1:200" x14ac:dyDescent="0.2">
      <c r="A567">
        <v>17</v>
      </c>
      <c r="B567">
        <v>1</v>
      </c>
      <c r="C567">
        <f>ROW(SmtRes!A383)</f>
        <v>383</v>
      </c>
      <c r="D567">
        <f>ROW(EtalonRes!A387)</f>
        <v>387</v>
      </c>
      <c r="E567" t="s">
        <v>643</v>
      </c>
      <c r="F567" t="s">
        <v>265</v>
      </c>
      <c r="G567" t="s">
        <v>644</v>
      </c>
      <c r="H567" t="s">
        <v>168</v>
      </c>
      <c r="I567">
        <v>455</v>
      </c>
      <c r="J567">
        <v>0</v>
      </c>
      <c r="O567">
        <f t="shared" si="468"/>
        <v>294840</v>
      </c>
      <c r="P567">
        <f t="shared" si="469"/>
        <v>4095</v>
      </c>
      <c r="Q567">
        <f t="shared" si="470"/>
        <v>0</v>
      </c>
      <c r="R567">
        <f t="shared" si="471"/>
        <v>0</v>
      </c>
      <c r="S567">
        <f t="shared" si="472"/>
        <v>290745</v>
      </c>
      <c r="T567">
        <f t="shared" si="473"/>
        <v>0</v>
      </c>
      <c r="U567">
        <f t="shared" si="474"/>
        <v>19656</v>
      </c>
      <c r="V567">
        <f t="shared" si="475"/>
        <v>0</v>
      </c>
      <c r="W567">
        <f t="shared" si="476"/>
        <v>0</v>
      </c>
      <c r="X567">
        <f t="shared" si="477"/>
        <v>232596</v>
      </c>
      <c r="Y567">
        <f t="shared" si="478"/>
        <v>174447</v>
      </c>
      <c r="AA567">
        <v>23982063</v>
      </c>
      <c r="AB567">
        <f t="shared" si="479"/>
        <v>648</v>
      </c>
      <c r="AC567">
        <f t="shared" si="480"/>
        <v>9</v>
      </c>
      <c r="AD567">
        <f t="shared" si="481"/>
        <v>0</v>
      </c>
      <c r="AE567">
        <f t="shared" si="482"/>
        <v>0</v>
      </c>
      <c r="AF567">
        <f t="shared" si="483"/>
        <v>639</v>
      </c>
      <c r="AG567">
        <f t="shared" si="484"/>
        <v>0</v>
      </c>
      <c r="AH567">
        <f t="shared" si="485"/>
        <v>43.2</v>
      </c>
      <c r="AI567">
        <f t="shared" si="486"/>
        <v>0</v>
      </c>
      <c r="AJ567">
        <f t="shared" si="487"/>
        <v>0</v>
      </c>
      <c r="AK567">
        <v>482.75</v>
      </c>
      <c r="AL567">
        <v>9.4700000000000006</v>
      </c>
      <c r="AM567">
        <v>0</v>
      </c>
      <c r="AN567">
        <v>0</v>
      </c>
      <c r="AO567">
        <v>473.28</v>
      </c>
      <c r="AP567">
        <v>0</v>
      </c>
      <c r="AQ567">
        <v>32</v>
      </c>
      <c r="AR567">
        <v>0</v>
      </c>
      <c r="AS567">
        <v>0</v>
      </c>
      <c r="AT567">
        <v>80</v>
      </c>
      <c r="AU567">
        <v>60</v>
      </c>
      <c r="AV567">
        <v>1</v>
      </c>
      <c r="AW567">
        <v>1</v>
      </c>
      <c r="AZ567">
        <v>1</v>
      </c>
      <c r="BA567">
        <v>1</v>
      </c>
      <c r="BB567">
        <v>1</v>
      </c>
      <c r="BC567">
        <v>1</v>
      </c>
      <c r="BD567" t="s">
        <v>3</v>
      </c>
      <c r="BE567" t="s">
        <v>3</v>
      </c>
      <c r="BF567" t="s">
        <v>3</v>
      </c>
      <c r="BG567" t="s">
        <v>3</v>
      </c>
      <c r="BH567">
        <v>0</v>
      </c>
      <c r="BI567">
        <v>2</v>
      </c>
      <c r="BJ567" t="s">
        <v>267</v>
      </c>
      <c r="BM567">
        <v>110008</v>
      </c>
      <c r="BN567">
        <v>0</v>
      </c>
      <c r="BO567" t="s">
        <v>3</v>
      </c>
      <c r="BP567">
        <v>0</v>
      </c>
      <c r="BQ567">
        <v>3</v>
      </c>
      <c r="BS567">
        <v>1</v>
      </c>
      <c r="BT567">
        <v>1</v>
      </c>
      <c r="BU567">
        <v>1</v>
      </c>
      <c r="BV567">
        <v>1</v>
      </c>
      <c r="BW567">
        <v>1</v>
      </c>
      <c r="BX567">
        <v>1</v>
      </c>
      <c r="BY567" t="s">
        <v>3</v>
      </c>
      <c r="BZ567">
        <v>80</v>
      </c>
      <c r="CA567">
        <v>60</v>
      </c>
      <c r="CF567">
        <v>0</v>
      </c>
      <c r="CG567">
        <v>0</v>
      </c>
      <c r="CM567">
        <v>0</v>
      </c>
      <c r="CN567" t="s">
        <v>1707</v>
      </c>
      <c r="CO567">
        <v>0</v>
      </c>
      <c r="CP567">
        <f t="shared" si="488"/>
        <v>294840</v>
      </c>
      <c r="CQ567">
        <f t="shared" si="489"/>
        <v>9</v>
      </c>
      <c r="CR567">
        <f t="shared" si="490"/>
        <v>0</v>
      </c>
      <c r="CS567">
        <f t="shared" si="491"/>
        <v>0</v>
      </c>
      <c r="CT567">
        <f t="shared" si="492"/>
        <v>639</v>
      </c>
      <c r="CU567">
        <f t="shared" si="493"/>
        <v>0</v>
      </c>
      <c r="CV567">
        <f t="shared" si="494"/>
        <v>43.2</v>
      </c>
      <c r="CW567">
        <f t="shared" si="495"/>
        <v>0</v>
      </c>
      <c r="CX567">
        <f t="shared" si="496"/>
        <v>0</v>
      </c>
      <c r="CY567">
        <f t="shared" si="497"/>
        <v>232596</v>
      </c>
      <c r="CZ567">
        <f t="shared" si="498"/>
        <v>174447</v>
      </c>
      <c r="DC567" t="s">
        <v>3</v>
      </c>
      <c r="DD567" t="s">
        <v>3</v>
      </c>
      <c r="DE567" t="s">
        <v>179</v>
      </c>
      <c r="DF567" t="s">
        <v>179</v>
      </c>
      <c r="DG567" t="s">
        <v>179</v>
      </c>
      <c r="DH567" t="s">
        <v>3</v>
      </c>
      <c r="DI567" t="s">
        <v>179</v>
      </c>
      <c r="DJ567" t="s">
        <v>179</v>
      </c>
      <c r="DK567" t="s">
        <v>3</v>
      </c>
      <c r="DL567" t="s">
        <v>3</v>
      </c>
      <c r="DM567" t="s">
        <v>3</v>
      </c>
      <c r="DN567">
        <v>0</v>
      </c>
      <c r="DO567">
        <v>0</v>
      </c>
      <c r="DP567">
        <v>1</v>
      </c>
      <c r="DQ567">
        <v>1</v>
      </c>
      <c r="DU567">
        <v>1013</v>
      </c>
      <c r="DV567" t="s">
        <v>168</v>
      </c>
      <c r="DW567" t="s">
        <v>168</v>
      </c>
      <c r="DX567">
        <v>1</v>
      </c>
      <c r="EE567">
        <v>20573167</v>
      </c>
      <c r="EF567">
        <v>3</v>
      </c>
      <c r="EG567" t="s">
        <v>164</v>
      </c>
      <c r="EH567">
        <v>0</v>
      </c>
      <c r="EI567" t="s">
        <v>3</v>
      </c>
      <c r="EJ567">
        <v>2</v>
      </c>
      <c r="EK567">
        <v>110008</v>
      </c>
      <c r="EL567" t="s">
        <v>268</v>
      </c>
      <c r="EM567" t="s">
        <v>173</v>
      </c>
      <c r="EO567" t="s">
        <v>193</v>
      </c>
      <c r="EQ567">
        <v>768</v>
      </c>
      <c r="ER567">
        <v>482.75</v>
      </c>
      <c r="ES567">
        <v>9.4700000000000006</v>
      </c>
      <c r="ET567">
        <v>0</v>
      </c>
      <c r="EU567">
        <v>0</v>
      </c>
      <c r="EV567">
        <v>473.28</v>
      </c>
      <c r="EW567">
        <v>32</v>
      </c>
      <c r="EX567">
        <v>0</v>
      </c>
      <c r="EY567">
        <v>0</v>
      </c>
      <c r="EZ567">
        <v>0</v>
      </c>
      <c r="FQ567">
        <v>0</v>
      </c>
      <c r="FR567">
        <f t="shared" si="499"/>
        <v>0</v>
      </c>
      <c r="FS567">
        <v>0</v>
      </c>
      <c r="FX567">
        <v>80</v>
      </c>
      <c r="FY567">
        <v>60</v>
      </c>
      <c r="GA567" t="s">
        <v>3</v>
      </c>
      <c r="GG567">
        <v>2</v>
      </c>
      <c r="GH567">
        <v>1</v>
      </c>
      <c r="GI567">
        <v>-2</v>
      </c>
      <c r="GJ567">
        <v>0</v>
      </c>
      <c r="GK567">
        <f>ROUND(R567*(R12)/100,0)</f>
        <v>0</v>
      </c>
      <c r="GL567">
        <f t="shared" si="500"/>
        <v>0</v>
      </c>
      <c r="GM567">
        <f t="shared" si="501"/>
        <v>701883</v>
      </c>
      <c r="GN567">
        <f t="shared" si="502"/>
        <v>0</v>
      </c>
      <c r="GO567">
        <f t="shared" si="503"/>
        <v>701883</v>
      </c>
      <c r="GP567">
        <f t="shared" si="504"/>
        <v>0</v>
      </c>
      <c r="GR567">
        <v>0</v>
      </c>
    </row>
    <row r="568" spans="1:200" x14ac:dyDescent="0.2">
      <c r="A568">
        <v>17</v>
      </c>
      <c r="B568">
        <v>1</v>
      </c>
      <c r="C568">
        <f>ROW(SmtRes!A390)</f>
        <v>390</v>
      </c>
      <c r="D568">
        <f>ROW(EtalonRes!A394)</f>
        <v>394</v>
      </c>
      <c r="E568" t="s">
        <v>645</v>
      </c>
      <c r="F568" t="s">
        <v>646</v>
      </c>
      <c r="G568" t="s">
        <v>1722</v>
      </c>
      <c r="H568" t="s">
        <v>209</v>
      </c>
      <c r="I568">
        <v>1223</v>
      </c>
      <c r="J568">
        <v>0</v>
      </c>
      <c r="O568">
        <f t="shared" si="468"/>
        <v>45251</v>
      </c>
      <c r="P568">
        <f t="shared" si="469"/>
        <v>11007</v>
      </c>
      <c r="Q568">
        <f t="shared" si="470"/>
        <v>15899</v>
      </c>
      <c r="R568">
        <f t="shared" si="471"/>
        <v>1223</v>
      </c>
      <c r="S568">
        <f t="shared" si="472"/>
        <v>18345</v>
      </c>
      <c r="T568">
        <f t="shared" si="473"/>
        <v>0</v>
      </c>
      <c r="U568">
        <f t="shared" si="474"/>
        <v>1865.6864999999998</v>
      </c>
      <c r="V568">
        <f t="shared" si="475"/>
        <v>66.042000000000002</v>
      </c>
      <c r="W568">
        <f t="shared" si="476"/>
        <v>0</v>
      </c>
      <c r="X568">
        <f t="shared" si="477"/>
        <v>18590</v>
      </c>
      <c r="Y568">
        <f t="shared" si="478"/>
        <v>12719</v>
      </c>
      <c r="AA568">
        <v>23982063</v>
      </c>
      <c r="AB568">
        <f t="shared" si="479"/>
        <v>37</v>
      </c>
      <c r="AC568">
        <f t="shared" si="480"/>
        <v>9</v>
      </c>
      <c r="AD568">
        <f t="shared" si="481"/>
        <v>13</v>
      </c>
      <c r="AE568">
        <f t="shared" si="482"/>
        <v>1</v>
      </c>
      <c r="AF568">
        <f t="shared" si="483"/>
        <v>15</v>
      </c>
      <c r="AG568">
        <f t="shared" si="484"/>
        <v>0</v>
      </c>
      <c r="AH568">
        <f t="shared" si="485"/>
        <v>1.5254999999999999</v>
      </c>
      <c r="AI568">
        <f t="shared" si="486"/>
        <v>5.4000000000000006E-2</v>
      </c>
      <c r="AJ568">
        <f t="shared" si="487"/>
        <v>0</v>
      </c>
      <c r="AK568">
        <v>29.59</v>
      </c>
      <c r="AL568">
        <v>9.0399999999999991</v>
      </c>
      <c r="AM568">
        <v>9.68</v>
      </c>
      <c r="AN568">
        <v>0.54</v>
      </c>
      <c r="AO568">
        <v>10.87</v>
      </c>
      <c r="AP568">
        <v>0</v>
      </c>
      <c r="AQ568">
        <v>1.1299999999999999</v>
      </c>
      <c r="AR568">
        <v>0.04</v>
      </c>
      <c r="AS568">
        <v>0</v>
      </c>
      <c r="AT568">
        <v>95</v>
      </c>
      <c r="AU568">
        <v>65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1</v>
      </c>
      <c r="BD568" t="s">
        <v>3</v>
      </c>
      <c r="BE568" t="s">
        <v>3</v>
      </c>
      <c r="BF568" t="s">
        <v>3</v>
      </c>
      <c r="BG568" t="s">
        <v>3</v>
      </c>
      <c r="BH568">
        <v>0</v>
      </c>
      <c r="BI568">
        <v>2</v>
      </c>
      <c r="BJ568" t="s">
        <v>647</v>
      </c>
      <c r="BM568">
        <v>108001</v>
      </c>
      <c r="BN568">
        <v>0</v>
      </c>
      <c r="BO568" t="s">
        <v>3</v>
      </c>
      <c r="BP568">
        <v>0</v>
      </c>
      <c r="BQ568">
        <v>3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95</v>
      </c>
      <c r="CA568">
        <v>65</v>
      </c>
      <c r="CF568">
        <v>0</v>
      </c>
      <c r="CG568">
        <v>0</v>
      </c>
      <c r="CM568">
        <v>0</v>
      </c>
      <c r="CN568" t="s">
        <v>1707</v>
      </c>
      <c r="CO568">
        <v>0</v>
      </c>
      <c r="CP568">
        <f t="shared" si="488"/>
        <v>45251</v>
      </c>
      <c r="CQ568">
        <f t="shared" si="489"/>
        <v>9</v>
      </c>
      <c r="CR568">
        <f t="shared" si="490"/>
        <v>13</v>
      </c>
      <c r="CS568">
        <f t="shared" si="491"/>
        <v>1</v>
      </c>
      <c r="CT568">
        <f t="shared" si="492"/>
        <v>15</v>
      </c>
      <c r="CU568">
        <f t="shared" si="493"/>
        <v>0</v>
      </c>
      <c r="CV568">
        <f t="shared" si="494"/>
        <v>1.5254999999999999</v>
      </c>
      <c r="CW568">
        <f t="shared" si="495"/>
        <v>5.4000000000000006E-2</v>
      </c>
      <c r="CX568">
        <f t="shared" si="496"/>
        <v>0</v>
      </c>
      <c r="CY568">
        <f t="shared" si="497"/>
        <v>18589.599999999999</v>
      </c>
      <c r="CZ568">
        <f t="shared" si="498"/>
        <v>12719.2</v>
      </c>
      <c r="DC568" t="s">
        <v>3</v>
      </c>
      <c r="DD568" t="s">
        <v>3</v>
      </c>
      <c r="DE568" t="s">
        <v>179</v>
      </c>
      <c r="DF568" t="s">
        <v>179</v>
      </c>
      <c r="DG568" t="s">
        <v>179</v>
      </c>
      <c r="DH568" t="s">
        <v>3</v>
      </c>
      <c r="DI568" t="s">
        <v>179</v>
      </c>
      <c r="DJ568" t="s">
        <v>179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1010</v>
      </c>
      <c r="DV568" t="s">
        <v>209</v>
      </c>
      <c r="DW568" t="s">
        <v>227</v>
      </c>
      <c r="DX568">
        <v>1</v>
      </c>
      <c r="EE568">
        <v>20573159</v>
      </c>
      <c r="EF568">
        <v>3</v>
      </c>
      <c r="EG568" t="s">
        <v>164</v>
      </c>
      <c r="EH568">
        <v>0</v>
      </c>
      <c r="EI568" t="s">
        <v>3</v>
      </c>
      <c r="EJ568">
        <v>2</v>
      </c>
      <c r="EK568">
        <v>108001</v>
      </c>
      <c r="EL568" t="s">
        <v>202</v>
      </c>
      <c r="EM568" t="s">
        <v>203</v>
      </c>
      <c r="EO568" t="s">
        <v>193</v>
      </c>
      <c r="EQ568">
        <v>768</v>
      </c>
      <c r="ER568">
        <v>29.59</v>
      </c>
      <c r="ES568">
        <v>9.0399999999999991</v>
      </c>
      <c r="ET568">
        <v>9.68</v>
      </c>
      <c r="EU568">
        <v>0.54</v>
      </c>
      <c r="EV568">
        <v>10.87</v>
      </c>
      <c r="EW568">
        <v>1.1299999999999999</v>
      </c>
      <c r="EX568">
        <v>0.04</v>
      </c>
      <c r="EY568">
        <v>0</v>
      </c>
      <c r="EZ568">
        <v>0</v>
      </c>
      <c r="FQ568">
        <v>0</v>
      </c>
      <c r="FR568">
        <f t="shared" si="499"/>
        <v>0</v>
      </c>
      <c r="FS568">
        <v>0</v>
      </c>
      <c r="FX568">
        <v>95</v>
      </c>
      <c r="FY568">
        <v>65</v>
      </c>
      <c r="GA568" t="s">
        <v>3</v>
      </c>
      <c r="GG568">
        <v>2</v>
      </c>
      <c r="GH568">
        <v>-2</v>
      </c>
      <c r="GI568">
        <v>-2</v>
      </c>
      <c r="GJ568">
        <v>0</v>
      </c>
      <c r="GK568">
        <f>ROUND(R568*(R12)/100,0)</f>
        <v>0</v>
      </c>
      <c r="GL568">
        <f t="shared" si="500"/>
        <v>0</v>
      </c>
      <c r="GM568">
        <f t="shared" si="501"/>
        <v>76560</v>
      </c>
      <c r="GN568">
        <f t="shared" si="502"/>
        <v>0</v>
      </c>
      <c r="GO568">
        <f t="shared" si="503"/>
        <v>76560</v>
      </c>
      <c r="GP568">
        <f t="shared" si="504"/>
        <v>0</v>
      </c>
      <c r="GR568">
        <v>0</v>
      </c>
    </row>
    <row r="569" spans="1:200" x14ac:dyDescent="0.2">
      <c r="A569">
        <v>17</v>
      </c>
      <c r="B569">
        <v>1</v>
      </c>
      <c r="C569">
        <f>ROW(SmtRes!A397)</f>
        <v>397</v>
      </c>
      <c r="D569">
        <f>ROW(EtalonRes!A401)</f>
        <v>401</v>
      </c>
      <c r="E569" t="s">
        <v>648</v>
      </c>
      <c r="F569" t="s">
        <v>646</v>
      </c>
      <c r="G569" t="s">
        <v>649</v>
      </c>
      <c r="H569" t="s">
        <v>209</v>
      </c>
      <c r="I569">
        <v>47</v>
      </c>
      <c r="J569">
        <v>0</v>
      </c>
      <c r="O569">
        <f t="shared" si="468"/>
        <v>1739</v>
      </c>
      <c r="P569">
        <f t="shared" si="469"/>
        <v>423</v>
      </c>
      <c r="Q569">
        <f t="shared" si="470"/>
        <v>611</v>
      </c>
      <c r="R569">
        <f t="shared" si="471"/>
        <v>47</v>
      </c>
      <c r="S569">
        <f t="shared" si="472"/>
        <v>705</v>
      </c>
      <c r="T569">
        <f t="shared" si="473"/>
        <v>0</v>
      </c>
      <c r="U569">
        <f t="shared" si="474"/>
        <v>71.698499999999996</v>
      </c>
      <c r="V569">
        <f t="shared" si="475"/>
        <v>2.5380000000000003</v>
      </c>
      <c r="W569">
        <f t="shared" si="476"/>
        <v>0</v>
      </c>
      <c r="X569">
        <f t="shared" si="477"/>
        <v>714</v>
      </c>
      <c r="Y569">
        <f t="shared" si="478"/>
        <v>489</v>
      </c>
      <c r="AA569">
        <v>23982063</v>
      </c>
      <c r="AB569">
        <f t="shared" si="479"/>
        <v>37</v>
      </c>
      <c r="AC569">
        <f t="shared" si="480"/>
        <v>9</v>
      </c>
      <c r="AD569">
        <f t="shared" si="481"/>
        <v>13</v>
      </c>
      <c r="AE569">
        <f t="shared" si="482"/>
        <v>1</v>
      </c>
      <c r="AF569">
        <f t="shared" si="483"/>
        <v>15</v>
      </c>
      <c r="AG569">
        <f t="shared" si="484"/>
        <v>0</v>
      </c>
      <c r="AH569">
        <f t="shared" si="485"/>
        <v>1.5254999999999999</v>
      </c>
      <c r="AI569">
        <f t="shared" si="486"/>
        <v>5.4000000000000006E-2</v>
      </c>
      <c r="AJ569">
        <f t="shared" si="487"/>
        <v>0</v>
      </c>
      <c r="AK569">
        <v>29.59</v>
      </c>
      <c r="AL569">
        <v>9.0399999999999991</v>
      </c>
      <c r="AM569">
        <v>9.68</v>
      </c>
      <c r="AN569">
        <v>0.54</v>
      </c>
      <c r="AO569">
        <v>10.87</v>
      </c>
      <c r="AP569">
        <v>0</v>
      </c>
      <c r="AQ569">
        <v>1.1299999999999999</v>
      </c>
      <c r="AR569">
        <v>0.04</v>
      </c>
      <c r="AS569">
        <v>0</v>
      </c>
      <c r="AT569">
        <v>95</v>
      </c>
      <c r="AU569">
        <v>65</v>
      </c>
      <c r="AV569">
        <v>1</v>
      </c>
      <c r="AW569">
        <v>1</v>
      </c>
      <c r="AZ569">
        <v>1</v>
      </c>
      <c r="BA569">
        <v>1</v>
      </c>
      <c r="BB569">
        <v>1</v>
      </c>
      <c r="BC569">
        <v>1</v>
      </c>
      <c r="BD569" t="s">
        <v>3</v>
      </c>
      <c r="BE569" t="s">
        <v>3</v>
      </c>
      <c r="BF569" t="s">
        <v>3</v>
      </c>
      <c r="BG569" t="s">
        <v>3</v>
      </c>
      <c r="BH569">
        <v>0</v>
      </c>
      <c r="BI569">
        <v>2</v>
      </c>
      <c r="BJ569" t="s">
        <v>647</v>
      </c>
      <c r="BM569">
        <v>108001</v>
      </c>
      <c r="BN569">
        <v>0</v>
      </c>
      <c r="BO569" t="s">
        <v>3</v>
      </c>
      <c r="BP569">
        <v>0</v>
      </c>
      <c r="BQ569">
        <v>3</v>
      </c>
      <c r="BS569">
        <v>1</v>
      </c>
      <c r="BT569">
        <v>1</v>
      </c>
      <c r="BU569">
        <v>1</v>
      </c>
      <c r="BV569">
        <v>1</v>
      </c>
      <c r="BW569">
        <v>1</v>
      </c>
      <c r="BX569">
        <v>1</v>
      </c>
      <c r="BY569" t="s">
        <v>3</v>
      </c>
      <c r="BZ569">
        <v>95</v>
      </c>
      <c r="CA569">
        <v>65</v>
      </c>
      <c r="CF569">
        <v>0</v>
      </c>
      <c r="CG569">
        <v>0</v>
      </c>
      <c r="CM569">
        <v>0</v>
      </c>
      <c r="CN569" t="s">
        <v>1707</v>
      </c>
      <c r="CO569">
        <v>0</v>
      </c>
      <c r="CP569">
        <f t="shared" si="488"/>
        <v>1739</v>
      </c>
      <c r="CQ569">
        <f t="shared" si="489"/>
        <v>9</v>
      </c>
      <c r="CR569">
        <f t="shared" si="490"/>
        <v>13</v>
      </c>
      <c r="CS569">
        <f t="shared" si="491"/>
        <v>1</v>
      </c>
      <c r="CT569">
        <f t="shared" si="492"/>
        <v>15</v>
      </c>
      <c r="CU569">
        <f t="shared" si="493"/>
        <v>0</v>
      </c>
      <c r="CV569">
        <f t="shared" si="494"/>
        <v>1.5254999999999999</v>
      </c>
      <c r="CW569">
        <f t="shared" si="495"/>
        <v>5.4000000000000006E-2</v>
      </c>
      <c r="CX569">
        <f t="shared" si="496"/>
        <v>0</v>
      </c>
      <c r="CY569">
        <f t="shared" si="497"/>
        <v>714.4</v>
      </c>
      <c r="CZ569">
        <f t="shared" si="498"/>
        <v>488.8</v>
      </c>
      <c r="DC569" t="s">
        <v>3</v>
      </c>
      <c r="DD569" t="s">
        <v>3</v>
      </c>
      <c r="DE569" t="s">
        <v>179</v>
      </c>
      <c r="DF569" t="s">
        <v>179</v>
      </c>
      <c r="DG569" t="s">
        <v>179</v>
      </c>
      <c r="DH569" t="s">
        <v>3</v>
      </c>
      <c r="DI569" t="s">
        <v>179</v>
      </c>
      <c r="DJ569" t="s">
        <v>179</v>
      </c>
      <c r="DK569" t="s">
        <v>3</v>
      </c>
      <c r="DL569" t="s">
        <v>3</v>
      </c>
      <c r="DM569" t="s">
        <v>3</v>
      </c>
      <c r="DN569">
        <v>0</v>
      </c>
      <c r="DO569">
        <v>0</v>
      </c>
      <c r="DP569">
        <v>1</v>
      </c>
      <c r="DQ569">
        <v>1</v>
      </c>
      <c r="DU569">
        <v>1010</v>
      </c>
      <c r="DV569" t="s">
        <v>209</v>
      </c>
      <c r="DW569" t="s">
        <v>227</v>
      </c>
      <c r="DX569">
        <v>1</v>
      </c>
      <c r="EE569">
        <v>20573159</v>
      </c>
      <c r="EF569">
        <v>3</v>
      </c>
      <c r="EG569" t="s">
        <v>164</v>
      </c>
      <c r="EH569">
        <v>0</v>
      </c>
      <c r="EI569" t="s">
        <v>3</v>
      </c>
      <c r="EJ569">
        <v>2</v>
      </c>
      <c r="EK569">
        <v>108001</v>
      </c>
      <c r="EL569" t="s">
        <v>202</v>
      </c>
      <c r="EM569" t="s">
        <v>203</v>
      </c>
      <c r="EO569" t="s">
        <v>193</v>
      </c>
      <c r="EQ569">
        <v>768</v>
      </c>
      <c r="ER569">
        <v>29.59</v>
      </c>
      <c r="ES569">
        <v>9.0399999999999991</v>
      </c>
      <c r="ET569">
        <v>9.68</v>
      </c>
      <c r="EU569">
        <v>0.54</v>
      </c>
      <c r="EV569">
        <v>10.87</v>
      </c>
      <c r="EW569">
        <v>1.1299999999999999</v>
      </c>
      <c r="EX569">
        <v>0.04</v>
      </c>
      <c r="EY569">
        <v>0</v>
      </c>
      <c r="EZ569">
        <v>0</v>
      </c>
      <c r="FQ569">
        <v>0</v>
      </c>
      <c r="FR569">
        <f t="shared" si="499"/>
        <v>0</v>
      </c>
      <c r="FS569">
        <v>0</v>
      </c>
      <c r="FX569">
        <v>95</v>
      </c>
      <c r="FY569">
        <v>65</v>
      </c>
      <c r="GA569" t="s">
        <v>3</v>
      </c>
      <c r="GG569">
        <v>2</v>
      </c>
      <c r="GH569">
        <v>-2</v>
      </c>
      <c r="GI569">
        <v>-2</v>
      </c>
      <c r="GJ569">
        <v>0</v>
      </c>
      <c r="GK569">
        <f>ROUND(R569*(R12)/100,0)</f>
        <v>0</v>
      </c>
      <c r="GL569">
        <f t="shared" si="500"/>
        <v>0</v>
      </c>
      <c r="GM569">
        <f t="shared" si="501"/>
        <v>2942</v>
      </c>
      <c r="GN569">
        <f t="shared" si="502"/>
        <v>0</v>
      </c>
      <c r="GO569">
        <f t="shared" si="503"/>
        <v>2942</v>
      </c>
      <c r="GP569">
        <f t="shared" si="504"/>
        <v>0</v>
      </c>
      <c r="GR569">
        <v>0</v>
      </c>
    </row>
    <row r="570" spans="1:200" x14ac:dyDescent="0.2">
      <c r="A570">
        <v>17</v>
      </c>
      <c r="B570">
        <v>1</v>
      </c>
      <c r="C570">
        <f>ROW(SmtRes!A404)</f>
        <v>404</v>
      </c>
      <c r="D570">
        <f>ROW(EtalonRes!A408)</f>
        <v>408</v>
      </c>
      <c r="E570" t="s">
        <v>650</v>
      </c>
      <c r="F570" t="s">
        <v>646</v>
      </c>
      <c r="G570" t="s">
        <v>651</v>
      </c>
      <c r="H570" t="s">
        <v>209</v>
      </c>
      <c r="I570">
        <v>262</v>
      </c>
      <c r="J570">
        <v>0</v>
      </c>
      <c r="O570">
        <f t="shared" si="468"/>
        <v>9694</v>
      </c>
      <c r="P570">
        <f t="shared" si="469"/>
        <v>2358</v>
      </c>
      <c r="Q570">
        <f t="shared" si="470"/>
        <v>3406</v>
      </c>
      <c r="R570">
        <f t="shared" si="471"/>
        <v>262</v>
      </c>
      <c r="S570">
        <f t="shared" si="472"/>
        <v>3930</v>
      </c>
      <c r="T570">
        <f t="shared" si="473"/>
        <v>0</v>
      </c>
      <c r="U570">
        <f t="shared" si="474"/>
        <v>399.68099999999998</v>
      </c>
      <c r="V570">
        <f t="shared" si="475"/>
        <v>14.148000000000001</v>
      </c>
      <c r="W570">
        <f t="shared" si="476"/>
        <v>0</v>
      </c>
      <c r="X570">
        <f t="shared" si="477"/>
        <v>3982</v>
      </c>
      <c r="Y570">
        <f t="shared" si="478"/>
        <v>2725</v>
      </c>
      <c r="AA570">
        <v>23982063</v>
      </c>
      <c r="AB570">
        <f t="shared" si="479"/>
        <v>37</v>
      </c>
      <c r="AC570">
        <f t="shared" si="480"/>
        <v>9</v>
      </c>
      <c r="AD570">
        <f t="shared" si="481"/>
        <v>13</v>
      </c>
      <c r="AE570">
        <f t="shared" si="482"/>
        <v>1</v>
      </c>
      <c r="AF570">
        <f t="shared" si="483"/>
        <v>15</v>
      </c>
      <c r="AG570">
        <f t="shared" si="484"/>
        <v>0</v>
      </c>
      <c r="AH570">
        <f t="shared" si="485"/>
        <v>1.5254999999999999</v>
      </c>
      <c r="AI570">
        <f t="shared" si="486"/>
        <v>5.4000000000000006E-2</v>
      </c>
      <c r="AJ570">
        <f t="shared" si="487"/>
        <v>0</v>
      </c>
      <c r="AK570">
        <v>29.59</v>
      </c>
      <c r="AL570">
        <v>9.0399999999999991</v>
      </c>
      <c r="AM570">
        <v>9.68</v>
      </c>
      <c r="AN570">
        <v>0.54</v>
      </c>
      <c r="AO570">
        <v>10.87</v>
      </c>
      <c r="AP570">
        <v>0</v>
      </c>
      <c r="AQ570">
        <v>1.1299999999999999</v>
      </c>
      <c r="AR570">
        <v>0.04</v>
      </c>
      <c r="AS570">
        <v>0</v>
      </c>
      <c r="AT570">
        <v>95</v>
      </c>
      <c r="AU570">
        <v>65</v>
      </c>
      <c r="AV570">
        <v>1</v>
      </c>
      <c r="AW570">
        <v>1</v>
      </c>
      <c r="AZ570">
        <v>1</v>
      </c>
      <c r="BA570">
        <v>1</v>
      </c>
      <c r="BB570">
        <v>1</v>
      </c>
      <c r="BC570">
        <v>1</v>
      </c>
      <c r="BD570" t="s">
        <v>3</v>
      </c>
      <c r="BE570" t="s">
        <v>3</v>
      </c>
      <c r="BF570" t="s">
        <v>3</v>
      </c>
      <c r="BG570" t="s">
        <v>3</v>
      </c>
      <c r="BH570">
        <v>0</v>
      </c>
      <c r="BI570">
        <v>2</v>
      </c>
      <c r="BJ570" t="s">
        <v>647</v>
      </c>
      <c r="BM570">
        <v>108001</v>
      </c>
      <c r="BN570">
        <v>0</v>
      </c>
      <c r="BO570" t="s">
        <v>3</v>
      </c>
      <c r="BP570">
        <v>0</v>
      </c>
      <c r="BQ570">
        <v>3</v>
      </c>
      <c r="BS570">
        <v>1</v>
      </c>
      <c r="BT570">
        <v>1</v>
      </c>
      <c r="BU570">
        <v>1</v>
      </c>
      <c r="BV570">
        <v>1</v>
      </c>
      <c r="BW570">
        <v>1</v>
      </c>
      <c r="BX570">
        <v>1</v>
      </c>
      <c r="BY570" t="s">
        <v>3</v>
      </c>
      <c r="BZ570">
        <v>95</v>
      </c>
      <c r="CA570">
        <v>65</v>
      </c>
      <c r="CF570">
        <v>0</v>
      </c>
      <c r="CG570">
        <v>0</v>
      </c>
      <c r="CM570">
        <v>0</v>
      </c>
      <c r="CN570" t="s">
        <v>1707</v>
      </c>
      <c r="CO570">
        <v>0</v>
      </c>
      <c r="CP570">
        <f t="shared" si="488"/>
        <v>9694</v>
      </c>
      <c r="CQ570">
        <f t="shared" si="489"/>
        <v>9</v>
      </c>
      <c r="CR570">
        <f t="shared" si="490"/>
        <v>13</v>
      </c>
      <c r="CS570">
        <f t="shared" si="491"/>
        <v>1</v>
      </c>
      <c r="CT570">
        <f t="shared" si="492"/>
        <v>15</v>
      </c>
      <c r="CU570">
        <f t="shared" si="493"/>
        <v>0</v>
      </c>
      <c r="CV570">
        <f t="shared" si="494"/>
        <v>1.5254999999999999</v>
      </c>
      <c r="CW570">
        <f t="shared" si="495"/>
        <v>5.4000000000000006E-2</v>
      </c>
      <c r="CX570">
        <f t="shared" si="496"/>
        <v>0</v>
      </c>
      <c r="CY570">
        <f t="shared" si="497"/>
        <v>3982.4</v>
      </c>
      <c r="CZ570">
        <f t="shared" si="498"/>
        <v>2724.8</v>
      </c>
      <c r="DC570" t="s">
        <v>3</v>
      </c>
      <c r="DD570" t="s">
        <v>3</v>
      </c>
      <c r="DE570" t="s">
        <v>179</v>
      </c>
      <c r="DF570" t="s">
        <v>179</v>
      </c>
      <c r="DG570" t="s">
        <v>179</v>
      </c>
      <c r="DH570" t="s">
        <v>3</v>
      </c>
      <c r="DI570" t="s">
        <v>179</v>
      </c>
      <c r="DJ570" t="s">
        <v>179</v>
      </c>
      <c r="DK570" t="s">
        <v>3</v>
      </c>
      <c r="DL570" t="s">
        <v>3</v>
      </c>
      <c r="DM570" t="s">
        <v>3</v>
      </c>
      <c r="DN570">
        <v>0</v>
      </c>
      <c r="DO570">
        <v>0</v>
      </c>
      <c r="DP570">
        <v>1</v>
      </c>
      <c r="DQ570">
        <v>1</v>
      </c>
      <c r="DU570">
        <v>1010</v>
      </c>
      <c r="DV570" t="s">
        <v>209</v>
      </c>
      <c r="DW570" t="s">
        <v>227</v>
      </c>
      <c r="DX570">
        <v>1</v>
      </c>
      <c r="EE570">
        <v>20573159</v>
      </c>
      <c r="EF570">
        <v>3</v>
      </c>
      <c r="EG570" t="s">
        <v>164</v>
      </c>
      <c r="EH570">
        <v>0</v>
      </c>
      <c r="EI570" t="s">
        <v>3</v>
      </c>
      <c r="EJ570">
        <v>2</v>
      </c>
      <c r="EK570">
        <v>108001</v>
      </c>
      <c r="EL570" t="s">
        <v>202</v>
      </c>
      <c r="EM570" t="s">
        <v>203</v>
      </c>
      <c r="EO570" t="s">
        <v>193</v>
      </c>
      <c r="EQ570">
        <v>768</v>
      </c>
      <c r="ER570">
        <v>29.59</v>
      </c>
      <c r="ES570">
        <v>9.0399999999999991</v>
      </c>
      <c r="ET570">
        <v>9.68</v>
      </c>
      <c r="EU570">
        <v>0.54</v>
      </c>
      <c r="EV570">
        <v>10.87</v>
      </c>
      <c r="EW570">
        <v>1.1299999999999999</v>
      </c>
      <c r="EX570">
        <v>0.04</v>
      </c>
      <c r="EY570">
        <v>0</v>
      </c>
      <c r="EZ570">
        <v>0</v>
      </c>
      <c r="FQ570">
        <v>0</v>
      </c>
      <c r="FR570">
        <f t="shared" si="499"/>
        <v>0</v>
      </c>
      <c r="FS570">
        <v>0</v>
      </c>
      <c r="FX570">
        <v>95</v>
      </c>
      <c r="FY570">
        <v>65</v>
      </c>
      <c r="GA570" t="s">
        <v>3</v>
      </c>
      <c r="GG570">
        <v>2</v>
      </c>
      <c r="GH570">
        <v>-2</v>
      </c>
      <c r="GI570">
        <v>-2</v>
      </c>
      <c r="GJ570">
        <v>0</v>
      </c>
      <c r="GK570">
        <f>ROUND(R570*(R12)/100,0)</f>
        <v>0</v>
      </c>
      <c r="GL570">
        <f t="shared" si="500"/>
        <v>0</v>
      </c>
      <c r="GM570">
        <f t="shared" si="501"/>
        <v>16401</v>
      </c>
      <c r="GN570">
        <f t="shared" si="502"/>
        <v>0</v>
      </c>
      <c r="GO570">
        <f t="shared" si="503"/>
        <v>16401</v>
      </c>
      <c r="GP570">
        <f t="shared" si="504"/>
        <v>0</v>
      </c>
      <c r="GR570">
        <v>0</v>
      </c>
    </row>
    <row r="571" spans="1:200" x14ac:dyDescent="0.2">
      <c r="A571">
        <v>17</v>
      </c>
      <c r="B571">
        <v>1</v>
      </c>
      <c r="C571">
        <f>ROW(SmtRes!A413)</f>
        <v>413</v>
      </c>
      <c r="D571">
        <f>ROW(EtalonRes!A417)</f>
        <v>417</v>
      </c>
      <c r="E571" t="s">
        <v>652</v>
      </c>
      <c r="F571" t="s">
        <v>653</v>
      </c>
      <c r="G571" t="s">
        <v>654</v>
      </c>
      <c r="H571" t="s">
        <v>168</v>
      </c>
      <c r="I571">
        <v>16</v>
      </c>
      <c r="J571">
        <v>0</v>
      </c>
      <c r="O571">
        <f t="shared" si="468"/>
        <v>1328</v>
      </c>
      <c r="P571">
        <f t="shared" si="469"/>
        <v>288</v>
      </c>
      <c r="Q571">
        <f t="shared" si="470"/>
        <v>0</v>
      </c>
      <c r="R571">
        <f t="shared" si="471"/>
        <v>0</v>
      </c>
      <c r="S571">
        <f t="shared" si="472"/>
        <v>1040</v>
      </c>
      <c r="T571">
        <f t="shared" si="473"/>
        <v>0</v>
      </c>
      <c r="U571">
        <f t="shared" si="474"/>
        <v>108</v>
      </c>
      <c r="V571">
        <f t="shared" si="475"/>
        <v>0</v>
      </c>
      <c r="W571">
        <f t="shared" si="476"/>
        <v>0</v>
      </c>
      <c r="X571">
        <f t="shared" si="477"/>
        <v>957</v>
      </c>
      <c r="Y571">
        <f t="shared" si="478"/>
        <v>676</v>
      </c>
      <c r="AA571">
        <v>23982063</v>
      </c>
      <c r="AB571">
        <f t="shared" si="479"/>
        <v>83</v>
      </c>
      <c r="AC571">
        <f t="shared" si="480"/>
        <v>18</v>
      </c>
      <c r="AD571">
        <f t="shared" si="481"/>
        <v>0</v>
      </c>
      <c r="AE571">
        <f t="shared" si="482"/>
        <v>0</v>
      </c>
      <c r="AF571">
        <f t="shared" si="483"/>
        <v>65</v>
      </c>
      <c r="AG571">
        <f t="shared" si="484"/>
        <v>0</v>
      </c>
      <c r="AH571">
        <f t="shared" si="485"/>
        <v>6.75</v>
      </c>
      <c r="AI571">
        <f t="shared" si="486"/>
        <v>0</v>
      </c>
      <c r="AJ571">
        <f t="shared" si="487"/>
        <v>0</v>
      </c>
      <c r="AK571">
        <v>65.92</v>
      </c>
      <c r="AL571">
        <v>17.82</v>
      </c>
      <c r="AM571">
        <v>0</v>
      </c>
      <c r="AN571">
        <v>0</v>
      </c>
      <c r="AO571">
        <v>48.1</v>
      </c>
      <c r="AP571">
        <v>0</v>
      </c>
      <c r="AQ571">
        <v>5</v>
      </c>
      <c r="AR571">
        <v>0</v>
      </c>
      <c r="AS571">
        <v>0</v>
      </c>
      <c r="AT571">
        <v>92</v>
      </c>
      <c r="AU571">
        <v>65</v>
      </c>
      <c r="AV571">
        <v>1</v>
      </c>
      <c r="AW571">
        <v>1</v>
      </c>
      <c r="AZ571">
        <v>1</v>
      </c>
      <c r="BA571">
        <v>1</v>
      </c>
      <c r="BB571">
        <v>1</v>
      </c>
      <c r="BC571">
        <v>1</v>
      </c>
      <c r="BD571" t="s">
        <v>3</v>
      </c>
      <c r="BE571" t="s">
        <v>3</v>
      </c>
      <c r="BF571" t="s">
        <v>3</v>
      </c>
      <c r="BG571" t="s">
        <v>3</v>
      </c>
      <c r="BH571">
        <v>0</v>
      </c>
      <c r="BI571">
        <v>2</v>
      </c>
      <c r="BJ571" t="s">
        <v>655</v>
      </c>
      <c r="BM571">
        <v>110004</v>
      </c>
      <c r="BN571">
        <v>0</v>
      </c>
      <c r="BO571" t="s">
        <v>3</v>
      </c>
      <c r="BP571">
        <v>0</v>
      </c>
      <c r="BQ571">
        <v>3</v>
      </c>
      <c r="BS571">
        <v>1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92</v>
      </c>
      <c r="CA571">
        <v>65</v>
      </c>
      <c r="CF571">
        <v>0</v>
      </c>
      <c r="CG571">
        <v>0</v>
      </c>
      <c r="CM571">
        <v>0</v>
      </c>
      <c r="CN571" t="s">
        <v>1707</v>
      </c>
      <c r="CO571">
        <v>0</v>
      </c>
      <c r="CP571">
        <f t="shared" si="488"/>
        <v>1328</v>
      </c>
      <c r="CQ571">
        <f t="shared" si="489"/>
        <v>18</v>
      </c>
      <c r="CR571">
        <f t="shared" si="490"/>
        <v>0</v>
      </c>
      <c r="CS571">
        <f t="shared" si="491"/>
        <v>0</v>
      </c>
      <c r="CT571">
        <f t="shared" si="492"/>
        <v>65</v>
      </c>
      <c r="CU571">
        <f t="shared" si="493"/>
        <v>0</v>
      </c>
      <c r="CV571">
        <f t="shared" si="494"/>
        <v>6.75</v>
      </c>
      <c r="CW571">
        <f t="shared" si="495"/>
        <v>0</v>
      </c>
      <c r="CX571">
        <f t="shared" si="496"/>
        <v>0</v>
      </c>
      <c r="CY571">
        <f t="shared" si="497"/>
        <v>956.8</v>
      </c>
      <c r="CZ571">
        <f t="shared" si="498"/>
        <v>676</v>
      </c>
      <c r="DC571" t="s">
        <v>3</v>
      </c>
      <c r="DD571" t="s">
        <v>3</v>
      </c>
      <c r="DE571" t="s">
        <v>179</v>
      </c>
      <c r="DF571" t="s">
        <v>179</v>
      </c>
      <c r="DG571" t="s">
        <v>179</v>
      </c>
      <c r="DH571" t="s">
        <v>3</v>
      </c>
      <c r="DI571" t="s">
        <v>179</v>
      </c>
      <c r="DJ571" t="s">
        <v>179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1013</v>
      </c>
      <c r="DV571" t="s">
        <v>168</v>
      </c>
      <c r="DW571" t="s">
        <v>168</v>
      </c>
      <c r="DX571">
        <v>1</v>
      </c>
      <c r="EE571">
        <v>20573165</v>
      </c>
      <c r="EF571">
        <v>3</v>
      </c>
      <c r="EG571" t="s">
        <v>164</v>
      </c>
      <c r="EH571">
        <v>0</v>
      </c>
      <c r="EI571" t="s">
        <v>3</v>
      </c>
      <c r="EJ571">
        <v>2</v>
      </c>
      <c r="EK571">
        <v>110004</v>
      </c>
      <c r="EL571" t="s">
        <v>172</v>
      </c>
      <c r="EM571" t="s">
        <v>173</v>
      </c>
      <c r="EO571" t="s">
        <v>193</v>
      </c>
      <c r="EQ571">
        <v>768</v>
      </c>
      <c r="ER571">
        <v>65.92</v>
      </c>
      <c r="ES571">
        <v>17.82</v>
      </c>
      <c r="ET571">
        <v>0</v>
      </c>
      <c r="EU571">
        <v>0</v>
      </c>
      <c r="EV571">
        <v>48.1</v>
      </c>
      <c r="EW571">
        <v>5</v>
      </c>
      <c r="EX571">
        <v>0</v>
      </c>
      <c r="EY571">
        <v>0</v>
      </c>
      <c r="EZ571">
        <v>0</v>
      </c>
      <c r="FQ571">
        <v>0</v>
      </c>
      <c r="FR571">
        <f t="shared" si="499"/>
        <v>0</v>
      </c>
      <c r="FS571">
        <v>0</v>
      </c>
      <c r="FX571">
        <v>92</v>
      </c>
      <c r="FY571">
        <v>65</v>
      </c>
      <c r="GA571" t="s">
        <v>3</v>
      </c>
      <c r="GG571">
        <v>2</v>
      </c>
      <c r="GH571">
        <v>-2</v>
      </c>
      <c r="GI571">
        <v>-2</v>
      </c>
      <c r="GJ571">
        <v>0</v>
      </c>
      <c r="GK571">
        <f>ROUND(R571*(R12)/100,0)</f>
        <v>0</v>
      </c>
      <c r="GL571">
        <f t="shared" si="500"/>
        <v>0</v>
      </c>
      <c r="GM571">
        <f t="shared" si="501"/>
        <v>2961</v>
      </c>
      <c r="GN571">
        <f t="shared" si="502"/>
        <v>0</v>
      </c>
      <c r="GO571">
        <f t="shared" si="503"/>
        <v>2961</v>
      </c>
      <c r="GP571">
        <f t="shared" si="504"/>
        <v>0</v>
      </c>
      <c r="GR571">
        <v>0</v>
      </c>
    </row>
    <row r="572" spans="1:200" x14ac:dyDescent="0.2">
      <c r="A572">
        <v>17</v>
      </c>
      <c r="B572">
        <v>1</v>
      </c>
      <c r="C572">
        <f>ROW(SmtRes!A419)</f>
        <v>419</v>
      </c>
      <c r="D572">
        <f>ROW(EtalonRes!A423)</f>
        <v>423</v>
      </c>
      <c r="E572" t="s">
        <v>656</v>
      </c>
      <c r="F572" t="s">
        <v>657</v>
      </c>
      <c r="G572" t="s">
        <v>658</v>
      </c>
      <c r="H572" t="s">
        <v>211</v>
      </c>
      <c r="I572">
        <v>16</v>
      </c>
      <c r="J572">
        <v>0</v>
      </c>
      <c r="O572">
        <f t="shared" si="468"/>
        <v>4144</v>
      </c>
      <c r="P572">
        <f t="shared" si="469"/>
        <v>224</v>
      </c>
      <c r="Q572">
        <f t="shared" si="470"/>
        <v>0</v>
      </c>
      <c r="R572">
        <f t="shared" si="471"/>
        <v>0</v>
      </c>
      <c r="S572">
        <f t="shared" si="472"/>
        <v>3920</v>
      </c>
      <c r="T572">
        <f t="shared" si="473"/>
        <v>0</v>
      </c>
      <c r="U572">
        <f t="shared" si="474"/>
        <v>378</v>
      </c>
      <c r="V572">
        <f t="shared" si="475"/>
        <v>0</v>
      </c>
      <c r="W572">
        <f t="shared" si="476"/>
        <v>0</v>
      </c>
      <c r="X572">
        <f t="shared" si="477"/>
        <v>3606</v>
      </c>
      <c r="Y572">
        <f t="shared" si="478"/>
        <v>1960</v>
      </c>
      <c r="AA572">
        <v>23982063</v>
      </c>
      <c r="AB572">
        <f t="shared" si="479"/>
        <v>259</v>
      </c>
      <c r="AC572">
        <f t="shared" si="480"/>
        <v>14</v>
      </c>
      <c r="AD572">
        <f t="shared" si="481"/>
        <v>0</v>
      </c>
      <c r="AE572">
        <f t="shared" si="482"/>
        <v>0</v>
      </c>
      <c r="AF572">
        <f t="shared" si="483"/>
        <v>245</v>
      </c>
      <c r="AG572">
        <f t="shared" si="484"/>
        <v>0</v>
      </c>
      <c r="AH572">
        <f t="shared" si="485"/>
        <v>23.625</v>
      </c>
      <c r="AI572">
        <f t="shared" si="486"/>
        <v>0</v>
      </c>
      <c r="AJ572">
        <f t="shared" si="487"/>
        <v>0</v>
      </c>
      <c r="AK572">
        <v>195.36</v>
      </c>
      <c r="AL572">
        <v>14.23</v>
      </c>
      <c r="AM572">
        <v>0</v>
      </c>
      <c r="AN572">
        <v>0</v>
      </c>
      <c r="AO572">
        <v>181.13</v>
      </c>
      <c r="AP572">
        <v>0</v>
      </c>
      <c r="AQ572">
        <v>17.5</v>
      </c>
      <c r="AR572">
        <v>0</v>
      </c>
      <c r="AS572">
        <v>0</v>
      </c>
      <c r="AT572">
        <v>92</v>
      </c>
      <c r="AU572">
        <v>50</v>
      </c>
      <c r="AV572">
        <v>1</v>
      </c>
      <c r="AW572">
        <v>1</v>
      </c>
      <c r="AZ572">
        <v>1</v>
      </c>
      <c r="BA572">
        <v>1</v>
      </c>
      <c r="BB572">
        <v>1</v>
      </c>
      <c r="BC572">
        <v>1</v>
      </c>
      <c r="BD572" t="s">
        <v>3</v>
      </c>
      <c r="BE572" t="s">
        <v>3</v>
      </c>
      <c r="BF572" t="s">
        <v>3</v>
      </c>
      <c r="BG572" t="s">
        <v>3</v>
      </c>
      <c r="BH572">
        <v>0</v>
      </c>
      <c r="BI572">
        <v>2</v>
      </c>
      <c r="BJ572" t="s">
        <v>659</v>
      </c>
      <c r="BM572">
        <v>110010</v>
      </c>
      <c r="BN572">
        <v>0</v>
      </c>
      <c r="BO572" t="s">
        <v>3</v>
      </c>
      <c r="BP572">
        <v>0</v>
      </c>
      <c r="BQ572">
        <v>3</v>
      </c>
      <c r="BS572">
        <v>1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92</v>
      </c>
      <c r="CA572">
        <v>50</v>
      </c>
      <c r="CF572">
        <v>0</v>
      </c>
      <c r="CG572">
        <v>0</v>
      </c>
      <c r="CM572">
        <v>0</v>
      </c>
      <c r="CN572" t="s">
        <v>1707</v>
      </c>
      <c r="CO572">
        <v>0</v>
      </c>
      <c r="CP572">
        <f t="shared" si="488"/>
        <v>4144</v>
      </c>
      <c r="CQ572">
        <f t="shared" si="489"/>
        <v>14</v>
      </c>
      <c r="CR572">
        <f t="shared" si="490"/>
        <v>0</v>
      </c>
      <c r="CS572">
        <f t="shared" si="491"/>
        <v>0</v>
      </c>
      <c r="CT572">
        <f t="shared" si="492"/>
        <v>245</v>
      </c>
      <c r="CU572">
        <f t="shared" si="493"/>
        <v>0</v>
      </c>
      <c r="CV572">
        <f t="shared" si="494"/>
        <v>23.625</v>
      </c>
      <c r="CW572">
        <f t="shared" si="495"/>
        <v>0</v>
      </c>
      <c r="CX572">
        <f t="shared" si="496"/>
        <v>0</v>
      </c>
      <c r="CY572">
        <f t="shared" si="497"/>
        <v>3606.4</v>
      </c>
      <c r="CZ572">
        <f t="shared" si="498"/>
        <v>1960</v>
      </c>
      <c r="DC572" t="s">
        <v>3</v>
      </c>
      <c r="DD572" t="s">
        <v>3</v>
      </c>
      <c r="DE572" t="s">
        <v>179</v>
      </c>
      <c r="DF572" t="s">
        <v>179</v>
      </c>
      <c r="DG572" t="s">
        <v>179</v>
      </c>
      <c r="DH572" t="s">
        <v>3</v>
      </c>
      <c r="DI572" t="s">
        <v>179</v>
      </c>
      <c r="DJ572" t="s">
        <v>179</v>
      </c>
      <c r="DK572" t="s">
        <v>3</v>
      </c>
      <c r="DL572" t="s">
        <v>3</v>
      </c>
      <c r="DM572" t="s">
        <v>3</v>
      </c>
      <c r="DN572">
        <v>0</v>
      </c>
      <c r="DO572">
        <v>0</v>
      </c>
      <c r="DP572">
        <v>1</v>
      </c>
      <c r="DQ572">
        <v>1</v>
      </c>
      <c r="DU572">
        <v>1013</v>
      </c>
      <c r="DV572" t="s">
        <v>211</v>
      </c>
      <c r="DW572" t="s">
        <v>211</v>
      </c>
      <c r="DX572">
        <v>1</v>
      </c>
      <c r="EE572">
        <v>20573211</v>
      </c>
      <c r="EF572">
        <v>3</v>
      </c>
      <c r="EG572" t="s">
        <v>164</v>
      </c>
      <c r="EH572">
        <v>0</v>
      </c>
      <c r="EI572" t="s">
        <v>3</v>
      </c>
      <c r="EJ572">
        <v>2</v>
      </c>
      <c r="EK572">
        <v>110010</v>
      </c>
      <c r="EL572" t="s">
        <v>660</v>
      </c>
      <c r="EM572" t="s">
        <v>173</v>
      </c>
      <c r="EO572" t="s">
        <v>193</v>
      </c>
      <c r="EQ572">
        <v>768</v>
      </c>
      <c r="ER572">
        <v>195.36</v>
      </c>
      <c r="ES572">
        <v>14.23</v>
      </c>
      <c r="ET572">
        <v>0</v>
      </c>
      <c r="EU572">
        <v>0</v>
      </c>
      <c r="EV572">
        <v>181.13</v>
      </c>
      <c r="EW572">
        <v>17.5</v>
      </c>
      <c r="EX572">
        <v>0</v>
      </c>
      <c r="EY572">
        <v>0</v>
      </c>
      <c r="EZ572">
        <v>0</v>
      </c>
      <c r="FQ572">
        <v>0</v>
      </c>
      <c r="FR572">
        <f t="shared" si="499"/>
        <v>0</v>
      </c>
      <c r="FS572">
        <v>0</v>
      </c>
      <c r="FX572">
        <v>92</v>
      </c>
      <c r="FY572">
        <v>50</v>
      </c>
      <c r="GA572" t="s">
        <v>3</v>
      </c>
      <c r="GG572">
        <v>2</v>
      </c>
      <c r="GH572">
        <v>-2</v>
      </c>
      <c r="GI572">
        <v>-2</v>
      </c>
      <c r="GJ572">
        <v>0</v>
      </c>
      <c r="GK572">
        <f>ROUND(R572*(R12)/100,0)</f>
        <v>0</v>
      </c>
      <c r="GL572">
        <f t="shared" si="500"/>
        <v>0</v>
      </c>
      <c r="GM572">
        <f t="shared" si="501"/>
        <v>9710</v>
      </c>
      <c r="GN572">
        <f t="shared" si="502"/>
        <v>0</v>
      </c>
      <c r="GO572">
        <f t="shared" si="503"/>
        <v>9710</v>
      </c>
      <c r="GP572">
        <f t="shared" si="504"/>
        <v>0</v>
      </c>
      <c r="GR572">
        <v>0</v>
      </c>
    </row>
    <row r="573" spans="1:200" x14ac:dyDescent="0.2">
      <c r="A573">
        <v>17</v>
      </c>
      <c r="B573">
        <v>1</v>
      </c>
      <c r="C573">
        <f>ROW(SmtRes!A428)</f>
        <v>428</v>
      </c>
      <c r="D573">
        <f>ROW(EtalonRes!A432)</f>
        <v>432</v>
      </c>
      <c r="E573" t="s">
        <v>661</v>
      </c>
      <c r="F573" t="s">
        <v>653</v>
      </c>
      <c r="G573" t="s">
        <v>662</v>
      </c>
      <c r="H573" t="s">
        <v>168</v>
      </c>
      <c r="I573">
        <v>4</v>
      </c>
      <c r="J573">
        <v>0</v>
      </c>
      <c r="O573">
        <f t="shared" si="468"/>
        <v>332</v>
      </c>
      <c r="P573">
        <f t="shared" si="469"/>
        <v>72</v>
      </c>
      <c r="Q573">
        <f t="shared" si="470"/>
        <v>0</v>
      </c>
      <c r="R573">
        <f t="shared" si="471"/>
        <v>0</v>
      </c>
      <c r="S573">
        <f t="shared" si="472"/>
        <v>260</v>
      </c>
      <c r="T573">
        <f t="shared" si="473"/>
        <v>0</v>
      </c>
      <c r="U573">
        <f t="shared" si="474"/>
        <v>27</v>
      </c>
      <c r="V573">
        <f t="shared" si="475"/>
        <v>0</v>
      </c>
      <c r="W573">
        <f t="shared" si="476"/>
        <v>0</v>
      </c>
      <c r="X573">
        <f t="shared" si="477"/>
        <v>239</v>
      </c>
      <c r="Y573">
        <f t="shared" si="478"/>
        <v>169</v>
      </c>
      <c r="AA573">
        <v>23982063</v>
      </c>
      <c r="AB573">
        <f t="shared" si="479"/>
        <v>83</v>
      </c>
      <c r="AC573">
        <f t="shared" si="480"/>
        <v>18</v>
      </c>
      <c r="AD573">
        <f t="shared" si="481"/>
        <v>0</v>
      </c>
      <c r="AE573">
        <f t="shared" si="482"/>
        <v>0</v>
      </c>
      <c r="AF573">
        <f t="shared" si="483"/>
        <v>65</v>
      </c>
      <c r="AG573">
        <f t="shared" si="484"/>
        <v>0</v>
      </c>
      <c r="AH573">
        <f t="shared" si="485"/>
        <v>6.75</v>
      </c>
      <c r="AI573">
        <f t="shared" si="486"/>
        <v>0</v>
      </c>
      <c r="AJ573">
        <f t="shared" si="487"/>
        <v>0</v>
      </c>
      <c r="AK573">
        <v>65.92</v>
      </c>
      <c r="AL573">
        <v>17.82</v>
      </c>
      <c r="AM573">
        <v>0</v>
      </c>
      <c r="AN573">
        <v>0</v>
      </c>
      <c r="AO573">
        <v>48.1</v>
      </c>
      <c r="AP573">
        <v>0</v>
      </c>
      <c r="AQ573">
        <v>5</v>
      </c>
      <c r="AR573">
        <v>0</v>
      </c>
      <c r="AS573">
        <v>0</v>
      </c>
      <c r="AT573">
        <v>92</v>
      </c>
      <c r="AU573">
        <v>65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1</v>
      </c>
      <c r="BD573" t="s">
        <v>3</v>
      </c>
      <c r="BE573" t="s">
        <v>3</v>
      </c>
      <c r="BF573" t="s">
        <v>3</v>
      </c>
      <c r="BG573" t="s">
        <v>3</v>
      </c>
      <c r="BH573">
        <v>0</v>
      </c>
      <c r="BI573">
        <v>2</v>
      </c>
      <c r="BJ573" t="s">
        <v>655</v>
      </c>
      <c r="BM573">
        <v>110004</v>
      </c>
      <c r="BN573">
        <v>0</v>
      </c>
      <c r="BO573" t="s">
        <v>3</v>
      </c>
      <c r="BP573">
        <v>0</v>
      </c>
      <c r="BQ573">
        <v>3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92</v>
      </c>
      <c r="CA573">
        <v>65</v>
      </c>
      <c r="CF573">
        <v>0</v>
      </c>
      <c r="CG573">
        <v>0</v>
      </c>
      <c r="CM573">
        <v>0</v>
      </c>
      <c r="CN573" t="s">
        <v>1707</v>
      </c>
      <c r="CO573">
        <v>0</v>
      </c>
      <c r="CP573">
        <f t="shared" si="488"/>
        <v>332</v>
      </c>
      <c r="CQ573">
        <f t="shared" si="489"/>
        <v>18</v>
      </c>
      <c r="CR573">
        <f t="shared" si="490"/>
        <v>0</v>
      </c>
      <c r="CS573">
        <f t="shared" si="491"/>
        <v>0</v>
      </c>
      <c r="CT573">
        <f t="shared" si="492"/>
        <v>65</v>
      </c>
      <c r="CU573">
        <f t="shared" si="493"/>
        <v>0</v>
      </c>
      <c r="CV573">
        <f t="shared" si="494"/>
        <v>6.75</v>
      </c>
      <c r="CW573">
        <f t="shared" si="495"/>
        <v>0</v>
      </c>
      <c r="CX573">
        <f t="shared" si="496"/>
        <v>0</v>
      </c>
      <c r="CY573">
        <f t="shared" si="497"/>
        <v>239.2</v>
      </c>
      <c r="CZ573">
        <f t="shared" si="498"/>
        <v>169</v>
      </c>
      <c r="DC573" t="s">
        <v>3</v>
      </c>
      <c r="DD573" t="s">
        <v>3</v>
      </c>
      <c r="DE573" t="s">
        <v>179</v>
      </c>
      <c r="DF573" t="s">
        <v>179</v>
      </c>
      <c r="DG573" t="s">
        <v>179</v>
      </c>
      <c r="DH573" t="s">
        <v>3</v>
      </c>
      <c r="DI573" t="s">
        <v>179</v>
      </c>
      <c r="DJ573" t="s">
        <v>179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1013</v>
      </c>
      <c r="DV573" t="s">
        <v>168</v>
      </c>
      <c r="DW573" t="s">
        <v>168</v>
      </c>
      <c r="DX573">
        <v>1</v>
      </c>
      <c r="EE573">
        <v>20573165</v>
      </c>
      <c r="EF573">
        <v>3</v>
      </c>
      <c r="EG573" t="s">
        <v>164</v>
      </c>
      <c r="EH573">
        <v>0</v>
      </c>
      <c r="EI573" t="s">
        <v>3</v>
      </c>
      <c r="EJ573">
        <v>2</v>
      </c>
      <c r="EK573">
        <v>110004</v>
      </c>
      <c r="EL573" t="s">
        <v>172</v>
      </c>
      <c r="EM573" t="s">
        <v>173</v>
      </c>
      <c r="EO573" t="s">
        <v>193</v>
      </c>
      <c r="EQ573">
        <v>768</v>
      </c>
      <c r="ER573">
        <v>65.92</v>
      </c>
      <c r="ES573">
        <v>17.82</v>
      </c>
      <c r="ET573">
        <v>0</v>
      </c>
      <c r="EU573">
        <v>0</v>
      </c>
      <c r="EV573">
        <v>48.1</v>
      </c>
      <c r="EW573">
        <v>5</v>
      </c>
      <c r="EX573">
        <v>0</v>
      </c>
      <c r="EY573">
        <v>0</v>
      </c>
      <c r="EZ573">
        <v>0</v>
      </c>
      <c r="FQ573">
        <v>0</v>
      </c>
      <c r="FR573">
        <f t="shared" si="499"/>
        <v>0</v>
      </c>
      <c r="FS573">
        <v>0</v>
      </c>
      <c r="FX573">
        <v>92</v>
      </c>
      <c r="FY573">
        <v>65</v>
      </c>
      <c r="GA573" t="s">
        <v>3</v>
      </c>
      <c r="GG573">
        <v>2</v>
      </c>
      <c r="GH573">
        <v>-2</v>
      </c>
      <c r="GI573">
        <v>-2</v>
      </c>
      <c r="GJ573">
        <v>0</v>
      </c>
      <c r="GK573">
        <f>ROUND(R573*(R12)/100,0)</f>
        <v>0</v>
      </c>
      <c r="GL573">
        <f t="shared" si="500"/>
        <v>0</v>
      </c>
      <c r="GM573">
        <f t="shared" si="501"/>
        <v>740</v>
      </c>
      <c r="GN573">
        <f t="shared" si="502"/>
        <v>0</v>
      </c>
      <c r="GO573">
        <f t="shared" si="503"/>
        <v>740</v>
      </c>
      <c r="GP573">
        <f t="shared" si="504"/>
        <v>0</v>
      </c>
      <c r="GR573">
        <v>0</v>
      </c>
    </row>
    <row r="574" spans="1:200" x14ac:dyDescent="0.2">
      <c r="A574">
        <v>17</v>
      </c>
      <c r="B574">
        <v>1</v>
      </c>
      <c r="C574">
        <f>ROW(SmtRes!A434)</f>
        <v>434</v>
      </c>
      <c r="D574">
        <f>ROW(EtalonRes!A438)</f>
        <v>438</v>
      </c>
      <c r="E574" t="s">
        <v>663</v>
      </c>
      <c r="F574" t="s">
        <v>657</v>
      </c>
      <c r="G574" t="s">
        <v>664</v>
      </c>
      <c r="H574" t="s">
        <v>211</v>
      </c>
      <c r="I574">
        <v>8</v>
      </c>
      <c r="J574">
        <v>0</v>
      </c>
      <c r="O574">
        <f t="shared" si="468"/>
        <v>2072</v>
      </c>
      <c r="P574">
        <f t="shared" si="469"/>
        <v>112</v>
      </c>
      <c r="Q574">
        <f t="shared" si="470"/>
        <v>0</v>
      </c>
      <c r="R574">
        <f t="shared" si="471"/>
        <v>0</v>
      </c>
      <c r="S574">
        <f t="shared" si="472"/>
        <v>1960</v>
      </c>
      <c r="T574">
        <f t="shared" si="473"/>
        <v>0</v>
      </c>
      <c r="U574">
        <f t="shared" si="474"/>
        <v>189</v>
      </c>
      <c r="V574">
        <f t="shared" si="475"/>
        <v>0</v>
      </c>
      <c r="W574">
        <f t="shared" si="476"/>
        <v>0</v>
      </c>
      <c r="X574">
        <f t="shared" si="477"/>
        <v>1803</v>
      </c>
      <c r="Y574">
        <f t="shared" si="478"/>
        <v>980</v>
      </c>
      <c r="AA574">
        <v>23982063</v>
      </c>
      <c r="AB574">
        <f t="shared" si="479"/>
        <v>259</v>
      </c>
      <c r="AC574">
        <f t="shared" si="480"/>
        <v>14</v>
      </c>
      <c r="AD574">
        <f t="shared" si="481"/>
        <v>0</v>
      </c>
      <c r="AE574">
        <f t="shared" si="482"/>
        <v>0</v>
      </c>
      <c r="AF574">
        <f t="shared" si="483"/>
        <v>245</v>
      </c>
      <c r="AG574">
        <f t="shared" si="484"/>
        <v>0</v>
      </c>
      <c r="AH574">
        <f t="shared" si="485"/>
        <v>23.625</v>
      </c>
      <c r="AI574">
        <f t="shared" si="486"/>
        <v>0</v>
      </c>
      <c r="AJ574">
        <f t="shared" si="487"/>
        <v>0</v>
      </c>
      <c r="AK574">
        <v>195.36</v>
      </c>
      <c r="AL574">
        <v>14.23</v>
      </c>
      <c r="AM574">
        <v>0</v>
      </c>
      <c r="AN574">
        <v>0</v>
      </c>
      <c r="AO574">
        <v>181.13</v>
      </c>
      <c r="AP574">
        <v>0</v>
      </c>
      <c r="AQ574">
        <v>17.5</v>
      </c>
      <c r="AR574">
        <v>0</v>
      </c>
      <c r="AS574">
        <v>0</v>
      </c>
      <c r="AT574">
        <v>92</v>
      </c>
      <c r="AU574">
        <v>50</v>
      </c>
      <c r="AV574">
        <v>1</v>
      </c>
      <c r="AW574">
        <v>1</v>
      </c>
      <c r="AZ574">
        <v>1</v>
      </c>
      <c r="BA574">
        <v>1</v>
      </c>
      <c r="BB574">
        <v>1</v>
      </c>
      <c r="BC574">
        <v>1</v>
      </c>
      <c r="BD574" t="s">
        <v>3</v>
      </c>
      <c r="BE574" t="s">
        <v>3</v>
      </c>
      <c r="BF574" t="s">
        <v>3</v>
      </c>
      <c r="BG574" t="s">
        <v>3</v>
      </c>
      <c r="BH574">
        <v>0</v>
      </c>
      <c r="BI574">
        <v>2</v>
      </c>
      <c r="BJ574" t="s">
        <v>659</v>
      </c>
      <c r="BM574">
        <v>110010</v>
      </c>
      <c r="BN574">
        <v>0</v>
      </c>
      <c r="BO574" t="s">
        <v>3</v>
      </c>
      <c r="BP574">
        <v>0</v>
      </c>
      <c r="BQ574">
        <v>3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92</v>
      </c>
      <c r="CA574">
        <v>50</v>
      </c>
      <c r="CF574">
        <v>0</v>
      </c>
      <c r="CG574">
        <v>0</v>
      </c>
      <c r="CM574">
        <v>0</v>
      </c>
      <c r="CN574" t="s">
        <v>1707</v>
      </c>
      <c r="CO574">
        <v>0</v>
      </c>
      <c r="CP574">
        <f t="shared" si="488"/>
        <v>2072</v>
      </c>
      <c r="CQ574">
        <f t="shared" si="489"/>
        <v>14</v>
      </c>
      <c r="CR574">
        <f t="shared" si="490"/>
        <v>0</v>
      </c>
      <c r="CS574">
        <f t="shared" si="491"/>
        <v>0</v>
      </c>
      <c r="CT574">
        <f t="shared" si="492"/>
        <v>245</v>
      </c>
      <c r="CU574">
        <f t="shared" si="493"/>
        <v>0</v>
      </c>
      <c r="CV574">
        <f t="shared" si="494"/>
        <v>23.625</v>
      </c>
      <c r="CW574">
        <f t="shared" si="495"/>
        <v>0</v>
      </c>
      <c r="CX574">
        <f t="shared" si="496"/>
        <v>0</v>
      </c>
      <c r="CY574">
        <f t="shared" si="497"/>
        <v>1803.2</v>
      </c>
      <c r="CZ574">
        <f t="shared" si="498"/>
        <v>980</v>
      </c>
      <c r="DC574" t="s">
        <v>3</v>
      </c>
      <c r="DD574" t="s">
        <v>3</v>
      </c>
      <c r="DE574" t="s">
        <v>179</v>
      </c>
      <c r="DF574" t="s">
        <v>179</v>
      </c>
      <c r="DG574" t="s">
        <v>179</v>
      </c>
      <c r="DH574" t="s">
        <v>3</v>
      </c>
      <c r="DI574" t="s">
        <v>179</v>
      </c>
      <c r="DJ574" t="s">
        <v>179</v>
      </c>
      <c r="DK574" t="s">
        <v>3</v>
      </c>
      <c r="DL574" t="s">
        <v>3</v>
      </c>
      <c r="DM574" t="s">
        <v>3</v>
      </c>
      <c r="DN574">
        <v>0</v>
      </c>
      <c r="DO574">
        <v>0</v>
      </c>
      <c r="DP574">
        <v>1</v>
      </c>
      <c r="DQ574">
        <v>1</v>
      </c>
      <c r="DU574">
        <v>1013</v>
      </c>
      <c r="DV574" t="s">
        <v>211</v>
      </c>
      <c r="DW574" t="s">
        <v>211</v>
      </c>
      <c r="DX574">
        <v>1</v>
      </c>
      <c r="EE574">
        <v>20573211</v>
      </c>
      <c r="EF574">
        <v>3</v>
      </c>
      <c r="EG574" t="s">
        <v>164</v>
      </c>
      <c r="EH574">
        <v>0</v>
      </c>
      <c r="EI574" t="s">
        <v>3</v>
      </c>
      <c r="EJ574">
        <v>2</v>
      </c>
      <c r="EK574">
        <v>110010</v>
      </c>
      <c r="EL574" t="s">
        <v>660</v>
      </c>
      <c r="EM574" t="s">
        <v>173</v>
      </c>
      <c r="EO574" t="s">
        <v>193</v>
      </c>
      <c r="EQ574">
        <v>768</v>
      </c>
      <c r="ER574">
        <v>195.36</v>
      </c>
      <c r="ES574">
        <v>14.23</v>
      </c>
      <c r="ET574">
        <v>0</v>
      </c>
      <c r="EU574">
        <v>0</v>
      </c>
      <c r="EV574">
        <v>181.13</v>
      </c>
      <c r="EW574">
        <v>17.5</v>
      </c>
      <c r="EX574">
        <v>0</v>
      </c>
      <c r="EY574">
        <v>0</v>
      </c>
      <c r="EZ574">
        <v>0</v>
      </c>
      <c r="FQ574">
        <v>0</v>
      </c>
      <c r="FR574">
        <f t="shared" si="499"/>
        <v>0</v>
      </c>
      <c r="FS574">
        <v>0</v>
      </c>
      <c r="FX574">
        <v>92</v>
      </c>
      <c r="FY574">
        <v>50</v>
      </c>
      <c r="GA574" t="s">
        <v>3</v>
      </c>
      <c r="GG574">
        <v>2</v>
      </c>
      <c r="GH574">
        <v>-2</v>
      </c>
      <c r="GI574">
        <v>-2</v>
      </c>
      <c r="GJ574">
        <v>0</v>
      </c>
      <c r="GK574">
        <f>ROUND(R574*(R12)/100,0)</f>
        <v>0</v>
      </c>
      <c r="GL574">
        <f t="shared" si="500"/>
        <v>0</v>
      </c>
      <c r="GM574">
        <f t="shared" si="501"/>
        <v>4855</v>
      </c>
      <c r="GN574">
        <f t="shared" si="502"/>
        <v>0</v>
      </c>
      <c r="GO574">
        <f t="shared" si="503"/>
        <v>4855</v>
      </c>
      <c r="GP574">
        <f t="shared" si="504"/>
        <v>0</v>
      </c>
      <c r="GR574">
        <v>0</v>
      </c>
    </row>
    <row r="575" spans="1:200" x14ac:dyDescent="0.2">
      <c r="A575">
        <v>17</v>
      </c>
      <c r="B575">
        <v>1</v>
      </c>
      <c r="C575">
        <f>ROW(SmtRes!A441)</f>
        <v>441</v>
      </c>
      <c r="D575">
        <f>ROW(EtalonRes!A445)</f>
        <v>445</v>
      </c>
      <c r="E575" t="s">
        <v>665</v>
      </c>
      <c r="F575" t="s">
        <v>666</v>
      </c>
      <c r="G575" t="s">
        <v>667</v>
      </c>
      <c r="H575" t="s">
        <v>168</v>
      </c>
      <c r="I575">
        <v>666</v>
      </c>
      <c r="J575">
        <v>0</v>
      </c>
      <c r="O575">
        <f t="shared" si="468"/>
        <v>8658</v>
      </c>
      <c r="P575">
        <f t="shared" si="469"/>
        <v>1332</v>
      </c>
      <c r="Q575">
        <f t="shared" si="470"/>
        <v>0</v>
      </c>
      <c r="R575">
        <f t="shared" si="471"/>
        <v>0</v>
      </c>
      <c r="S575">
        <f t="shared" si="472"/>
        <v>7326</v>
      </c>
      <c r="T575">
        <f t="shared" si="473"/>
        <v>0</v>
      </c>
      <c r="U575">
        <f t="shared" si="474"/>
        <v>755.24400000000003</v>
      </c>
      <c r="V575">
        <f t="shared" si="475"/>
        <v>0</v>
      </c>
      <c r="W575">
        <f t="shared" si="476"/>
        <v>0</v>
      </c>
      <c r="X575">
        <f t="shared" si="477"/>
        <v>5861</v>
      </c>
      <c r="Y575">
        <f t="shared" si="478"/>
        <v>4396</v>
      </c>
      <c r="AA575">
        <v>23982063</v>
      </c>
      <c r="AB575">
        <f t="shared" si="479"/>
        <v>13</v>
      </c>
      <c r="AC575">
        <f t="shared" si="480"/>
        <v>2</v>
      </c>
      <c r="AD575">
        <f t="shared" si="481"/>
        <v>0</v>
      </c>
      <c r="AE575">
        <f t="shared" si="482"/>
        <v>0</v>
      </c>
      <c r="AF575">
        <f t="shared" si="483"/>
        <v>11</v>
      </c>
      <c r="AG575">
        <f t="shared" si="484"/>
        <v>0</v>
      </c>
      <c r="AH575">
        <f t="shared" si="485"/>
        <v>1.1340000000000001</v>
      </c>
      <c r="AI575">
        <f t="shared" si="486"/>
        <v>0</v>
      </c>
      <c r="AJ575">
        <f t="shared" si="487"/>
        <v>0</v>
      </c>
      <c r="AK575">
        <v>9.9600000000000009</v>
      </c>
      <c r="AL575">
        <v>1.88</v>
      </c>
      <c r="AM575">
        <v>0</v>
      </c>
      <c r="AN575">
        <v>0</v>
      </c>
      <c r="AO575">
        <v>8.08</v>
      </c>
      <c r="AP575">
        <v>0</v>
      </c>
      <c r="AQ575">
        <v>0.84</v>
      </c>
      <c r="AR575">
        <v>0</v>
      </c>
      <c r="AS575">
        <v>0</v>
      </c>
      <c r="AT575">
        <v>80</v>
      </c>
      <c r="AU575">
        <v>60</v>
      </c>
      <c r="AV575">
        <v>1</v>
      </c>
      <c r="AW575">
        <v>1</v>
      </c>
      <c r="AZ575">
        <v>1</v>
      </c>
      <c r="BA575">
        <v>1</v>
      </c>
      <c r="BB575">
        <v>1</v>
      </c>
      <c r="BC575">
        <v>1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2</v>
      </c>
      <c r="BJ575" t="s">
        <v>668</v>
      </c>
      <c r="BM575">
        <v>110011</v>
      </c>
      <c r="BN575">
        <v>0</v>
      </c>
      <c r="BO575" t="s">
        <v>3</v>
      </c>
      <c r="BP575">
        <v>0</v>
      </c>
      <c r="BQ575">
        <v>3</v>
      </c>
      <c r="BS575">
        <v>1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80</v>
      </c>
      <c r="CA575">
        <v>60</v>
      </c>
      <c r="CF575">
        <v>0</v>
      </c>
      <c r="CG575">
        <v>0</v>
      </c>
      <c r="CM575">
        <v>0</v>
      </c>
      <c r="CN575" t="s">
        <v>1707</v>
      </c>
      <c r="CO575">
        <v>0</v>
      </c>
      <c r="CP575">
        <f t="shared" si="488"/>
        <v>8658</v>
      </c>
      <c r="CQ575">
        <f t="shared" si="489"/>
        <v>2</v>
      </c>
      <c r="CR575">
        <f t="shared" si="490"/>
        <v>0</v>
      </c>
      <c r="CS575">
        <f t="shared" si="491"/>
        <v>0</v>
      </c>
      <c r="CT575">
        <f t="shared" si="492"/>
        <v>11</v>
      </c>
      <c r="CU575">
        <f t="shared" si="493"/>
        <v>0</v>
      </c>
      <c r="CV575">
        <f t="shared" si="494"/>
        <v>1.1340000000000001</v>
      </c>
      <c r="CW575">
        <f t="shared" si="495"/>
        <v>0</v>
      </c>
      <c r="CX575">
        <f t="shared" si="496"/>
        <v>0</v>
      </c>
      <c r="CY575">
        <f t="shared" si="497"/>
        <v>5860.8</v>
      </c>
      <c r="CZ575">
        <f t="shared" si="498"/>
        <v>4395.6000000000004</v>
      </c>
      <c r="DC575" t="s">
        <v>3</v>
      </c>
      <c r="DD575" t="s">
        <v>3</v>
      </c>
      <c r="DE575" t="s">
        <v>179</v>
      </c>
      <c r="DF575" t="s">
        <v>179</v>
      </c>
      <c r="DG575" t="s">
        <v>179</v>
      </c>
      <c r="DH575" t="s">
        <v>3</v>
      </c>
      <c r="DI575" t="s">
        <v>179</v>
      </c>
      <c r="DJ575" t="s">
        <v>179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1013</v>
      </c>
      <c r="DV575" t="s">
        <v>168</v>
      </c>
      <c r="DW575" t="s">
        <v>168</v>
      </c>
      <c r="DX575">
        <v>1</v>
      </c>
      <c r="EE575">
        <v>20573212</v>
      </c>
      <c r="EF575">
        <v>3</v>
      </c>
      <c r="EG575" t="s">
        <v>164</v>
      </c>
      <c r="EH575">
        <v>0</v>
      </c>
      <c r="EI575" t="s">
        <v>3</v>
      </c>
      <c r="EJ575">
        <v>2</v>
      </c>
      <c r="EK575">
        <v>110011</v>
      </c>
      <c r="EL575" t="s">
        <v>621</v>
      </c>
      <c r="EM575" t="s">
        <v>173</v>
      </c>
      <c r="EO575" t="s">
        <v>193</v>
      </c>
      <c r="EQ575">
        <v>768</v>
      </c>
      <c r="ER575">
        <v>9.9600000000000009</v>
      </c>
      <c r="ES575">
        <v>1.88</v>
      </c>
      <c r="ET575">
        <v>0</v>
      </c>
      <c r="EU575">
        <v>0</v>
      </c>
      <c r="EV575">
        <v>8.08</v>
      </c>
      <c r="EW575">
        <v>0.84</v>
      </c>
      <c r="EX575">
        <v>0</v>
      </c>
      <c r="EY575">
        <v>0</v>
      </c>
      <c r="EZ575">
        <v>0</v>
      </c>
      <c r="FQ575">
        <v>0</v>
      </c>
      <c r="FR575">
        <f t="shared" si="499"/>
        <v>0</v>
      </c>
      <c r="FS575">
        <v>0</v>
      </c>
      <c r="FX575">
        <v>80</v>
      </c>
      <c r="FY575">
        <v>60</v>
      </c>
      <c r="GA575" t="s">
        <v>3</v>
      </c>
      <c r="GG575">
        <v>2</v>
      </c>
      <c r="GH575">
        <v>-2</v>
      </c>
      <c r="GI575">
        <v>-2</v>
      </c>
      <c r="GJ575">
        <v>0</v>
      </c>
      <c r="GK575">
        <f>ROUND(R575*(R12)/100,0)</f>
        <v>0</v>
      </c>
      <c r="GL575">
        <f t="shared" si="500"/>
        <v>0</v>
      </c>
      <c r="GM575">
        <f t="shared" si="501"/>
        <v>18915</v>
      </c>
      <c r="GN575">
        <f t="shared" si="502"/>
        <v>0</v>
      </c>
      <c r="GO575">
        <f t="shared" si="503"/>
        <v>18915</v>
      </c>
      <c r="GP575">
        <f t="shared" si="504"/>
        <v>0</v>
      </c>
      <c r="GR575">
        <v>0</v>
      </c>
    </row>
    <row r="576" spans="1:200" x14ac:dyDescent="0.2">
      <c r="A576">
        <v>17</v>
      </c>
      <c r="B576">
        <v>1</v>
      </c>
      <c r="C576">
        <f>ROW(SmtRes!A449)</f>
        <v>449</v>
      </c>
      <c r="D576">
        <f>ROW(EtalonRes!A453)</f>
        <v>453</v>
      </c>
      <c r="E576" t="s">
        <v>669</v>
      </c>
      <c r="F576" t="s">
        <v>670</v>
      </c>
      <c r="G576" t="s">
        <v>671</v>
      </c>
      <c r="H576" t="s">
        <v>168</v>
      </c>
      <c r="I576">
        <v>1270</v>
      </c>
      <c r="J576">
        <v>0</v>
      </c>
      <c r="O576">
        <f t="shared" si="468"/>
        <v>26670</v>
      </c>
      <c r="P576">
        <f t="shared" si="469"/>
        <v>3810</v>
      </c>
      <c r="Q576">
        <f t="shared" si="470"/>
        <v>7620</v>
      </c>
      <c r="R576">
        <f t="shared" si="471"/>
        <v>0</v>
      </c>
      <c r="S576">
        <f t="shared" si="472"/>
        <v>15240</v>
      </c>
      <c r="T576">
        <f t="shared" si="473"/>
        <v>0</v>
      </c>
      <c r="U576">
        <f t="shared" si="474"/>
        <v>1474.47</v>
      </c>
      <c r="V576">
        <f t="shared" si="475"/>
        <v>34.290000000000006</v>
      </c>
      <c r="W576">
        <f t="shared" si="476"/>
        <v>0</v>
      </c>
      <c r="X576">
        <f t="shared" si="477"/>
        <v>14478</v>
      </c>
      <c r="Y576">
        <f t="shared" si="478"/>
        <v>9906</v>
      </c>
      <c r="AA576">
        <v>23982063</v>
      </c>
      <c r="AB576">
        <f t="shared" si="479"/>
        <v>21</v>
      </c>
      <c r="AC576">
        <f t="shared" si="480"/>
        <v>3</v>
      </c>
      <c r="AD576">
        <f t="shared" si="481"/>
        <v>6</v>
      </c>
      <c r="AE576">
        <f t="shared" si="482"/>
        <v>0</v>
      </c>
      <c r="AF576">
        <f t="shared" si="483"/>
        <v>12</v>
      </c>
      <c r="AG576">
        <f t="shared" si="484"/>
        <v>0</v>
      </c>
      <c r="AH576">
        <f t="shared" si="485"/>
        <v>1.161</v>
      </c>
      <c r="AI576">
        <f t="shared" si="486"/>
        <v>2.7000000000000003E-2</v>
      </c>
      <c r="AJ576">
        <f t="shared" si="487"/>
        <v>0</v>
      </c>
      <c r="AK576">
        <v>15.78</v>
      </c>
      <c r="AL576">
        <v>2.81</v>
      </c>
      <c r="AM576">
        <v>4.4400000000000004</v>
      </c>
      <c r="AN576">
        <v>0.27</v>
      </c>
      <c r="AO576">
        <v>8.5299999999999994</v>
      </c>
      <c r="AP576">
        <v>0</v>
      </c>
      <c r="AQ576">
        <v>0.86</v>
      </c>
      <c r="AR576">
        <v>0.02</v>
      </c>
      <c r="AS576">
        <v>0</v>
      </c>
      <c r="AT576">
        <v>95</v>
      </c>
      <c r="AU576">
        <v>65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1</v>
      </c>
      <c r="BD576" t="s">
        <v>3</v>
      </c>
      <c r="BE576" t="s">
        <v>3</v>
      </c>
      <c r="BF576" t="s">
        <v>3</v>
      </c>
      <c r="BG576" t="s">
        <v>3</v>
      </c>
      <c r="BH576">
        <v>0</v>
      </c>
      <c r="BI576">
        <v>2</v>
      </c>
      <c r="BJ576" t="s">
        <v>672</v>
      </c>
      <c r="BM576">
        <v>108001</v>
      </c>
      <c r="BN576">
        <v>0</v>
      </c>
      <c r="BO576" t="s">
        <v>3</v>
      </c>
      <c r="BP576">
        <v>0</v>
      </c>
      <c r="BQ576">
        <v>3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95</v>
      </c>
      <c r="CA576">
        <v>65</v>
      </c>
      <c r="CF576">
        <v>0</v>
      </c>
      <c r="CG576">
        <v>0</v>
      </c>
      <c r="CM576">
        <v>0</v>
      </c>
      <c r="CN576" t="s">
        <v>1707</v>
      </c>
      <c r="CO576">
        <v>0</v>
      </c>
      <c r="CP576">
        <f t="shared" si="488"/>
        <v>26670</v>
      </c>
      <c r="CQ576">
        <f t="shared" si="489"/>
        <v>3</v>
      </c>
      <c r="CR576">
        <f t="shared" si="490"/>
        <v>6</v>
      </c>
      <c r="CS576">
        <f t="shared" si="491"/>
        <v>0</v>
      </c>
      <c r="CT576">
        <f t="shared" si="492"/>
        <v>12</v>
      </c>
      <c r="CU576">
        <f t="shared" si="493"/>
        <v>0</v>
      </c>
      <c r="CV576">
        <f t="shared" si="494"/>
        <v>1.161</v>
      </c>
      <c r="CW576">
        <f t="shared" si="495"/>
        <v>2.7000000000000003E-2</v>
      </c>
      <c r="CX576">
        <f t="shared" si="496"/>
        <v>0</v>
      </c>
      <c r="CY576">
        <f t="shared" si="497"/>
        <v>14478</v>
      </c>
      <c r="CZ576">
        <f t="shared" si="498"/>
        <v>9906</v>
      </c>
      <c r="DC576" t="s">
        <v>3</v>
      </c>
      <c r="DD576" t="s">
        <v>3</v>
      </c>
      <c r="DE576" t="s">
        <v>179</v>
      </c>
      <c r="DF576" t="s">
        <v>179</v>
      </c>
      <c r="DG576" t="s">
        <v>179</v>
      </c>
      <c r="DH576" t="s">
        <v>3</v>
      </c>
      <c r="DI576" t="s">
        <v>179</v>
      </c>
      <c r="DJ576" t="s">
        <v>179</v>
      </c>
      <c r="DK576" t="s">
        <v>3</v>
      </c>
      <c r="DL576" t="s">
        <v>3</v>
      </c>
      <c r="DM576" t="s">
        <v>3</v>
      </c>
      <c r="DN576">
        <v>0</v>
      </c>
      <c r="DO576">
        <v>0</v>
      </c>
      <c r="DP576">
        <v>1</v>
      </c>
      <c r="DQ576">
        <v>1</v>
      </c>
      <c r="DU576">
        <v>1013</v>
      </c>
      <c r="DV576" t="s">
        <v>168</v>
      </c>
      <c r="DW576" t="s">
        <v>168</v>
      </c>
      <c r="DX576">
        <v>1</v>
      </c>
      <c r="EE576">
        <v>20573159</v>
      </c>
      <c r="EF576">
        <v>3</v>
      </c>
      <c r="EG576" t="s">
        <v>164</v>
      </c>
      <c r="EH576">
        <v>0</v>
      </c>
      <c r="EI576" t="s">
        <v>3</v>
      </c>
      <c r="EJ576">
        <v>2</v>
      </c>
      <c r="EK576">
        <v>108001</v>
      </c>
      <c r="EL576" t="s">
        <v>202</v>
      </c>
      <c r="EM576" t="s">
        <v>203</v>
      </c>
      <c r="EO576" t="s">
        <v>193</v>
      </c>
      <c r="EQ576">
        <v>768</v>
      </c>
      <c r="ER576">
        <v>15.78</v>
      </c>
      <c r="ES576">
        <v>2.81</v>
      </c>
      <c r="ET576">
        <v>4.4400000000000004</v>
      </c>
      <c r="EU576">
        <v>0.27</v>
      </c>
      <c r="EV576">
        <v>8.5299999999999994</v>
      </c>
      <c r="EW576">
        <v>0.86</v>
      </c>
      <c r="EX576">
        <v>0.02</v>
      </c>
      <c r="EY576">
        <v>0</v>
      </c>
      <c r="EZ576">
        <v>0</v>
      </c>
      <c r="FQ576">
        <v>0</v>
      </c>
      <c r="FR576">
        <f t="shared" si="499"/>
        <v>0</v>
      </c>
      <c r="FS576">
        <v>0</v>
      </c>
      <c r="FX576">
        <v>95</v>
      </c>
      <c r="FY576">
        <v>65</v>
      </c>
      <c r="GA576" t="s">
        <v>3</v>
      </c>
      <c r="GG576">
        <v>2</v>
      </c>
      <c r="GH576">
        <v>-2</v>
      </c>
      <c r="GI576">
        <v>-2</v>
      </c>
      <c r="GJ576">
        <v>0</v>
      </c>
      <c r="GK576">
        <f>ROUND(R576*(R12)/100,0)</f>
        <v>0</v>
      </c>
      <c r="GL576">
        <f t="shared" si="500"/>
        <v>0</v>
      </c>
      <c r="GM576">
        <f t="shared" si="501"/>
        <v>51054</v>
      </c>
      <c r="GN576">
        <f t="shared" si="502"/>
        <v>0</v>
      </c>
      <c r="GO576">
        <f t="shared" si="503"/>
        <v>51054</v>
      </c>
      <c r="GP576">
        <f t="shared" si="504"/>
        <v>0</v>
      </c>
      <c r="GR576">
        <v>0</v>
      </c>
    </row>
    <row r="577" spans="1:200" x14ac:dyDescent="0.2">
      <c r="A577">
        <v>17</v>
      </c>
      <c r="B577">
        <v>1</v>
      </c>
      <c r="C577">
        <f>ROW(SmtRes!A457)</f>
        <v>457</v>
      </c>
      <c r="D577">
        <f>ROW(EtalonRes!A461)</f>
        <v>461</v>
      </c>
      <c r="E577" t="s">
        <v>673</v>
      </c>
      <c r="F577" t="s">
        <v>670</v>
      </c>
      <c r="G577" t="s">
        <v>674</v>
      </c>
      <c r="H577" t="s">
        <v>168</v>
      </c>
      <c r="I577">
        <v>1270</v>
      </c>
      <c r="J577">
        <v>0</v>
      </c>
      <c r="O577">
        <f t="shared" si="468"/>
        <v>26670</v>
      </c>
      <c r="P577">
        <f t="shared" si="469"/>
        <v>3810</v>
      </c>
      <c r="Q577">
        <f t="shared" si="470"/>
        <v>7620</v>
      </c>
      <c r="R577">
        <f t="shared" si="471"/>
        <v>0</v>
      </c>
      <c r="S577">
        <f t="shared" si="472"/>
        <v>15240</v>
      </c>
      <c r="T577">
        <f t="shared" si="473"/>
        <v>0</v>
      </c>
      <c r="U577">
        <f t="shared" si="474"/>
        <v>1474.47</v>
      </c>
      <c r="V577">
        <f t="shared" si="475"/>
        <v>34.290000000000006</v>
      </c>
      <c r="W577">
        <f t="shared" si="476"/>
        <v>0</v>
      </c>
      <c r="X577">
        <f t="shared" si="477"/>
        <v>14478</v>
      </c>
      <c r="Y577">
        <f t="shared" si="478"/>
        <v>9906</v>
      </c>
      <c r="AA577">
        <v>23982063</v>
      </c>
      <c r="AB577">
        <f t="shared" si="479"/>
        <v>21</v>
      </c>
      <c r="AC577">
        <f t="shared" si="480"/>
        <v>3</v>
      </c>
      <c r="AD577">
        <f t="shared" si="481"/>
        <v>6</v>
      </c>
      <c r="AE577">
        <f t="shared" si="482"/>
        <v>0</v>
      </c>
      <c r="AF577">
        <f t="shared" si="483"/>
        <v>12</v>
      </c>
      <c r="AG577">
        <f t="shared" si="484"/>
        <v>0</v>
      </c>
      <c r="AH577">
        <f t="shared" si="485"/>
        <v>1.161</v>
      </c>
      <c r="AI577">
        <f t="shared" si="486"/>
        <v>2.7000000000000003E-2</v>
      </c>
      <c r="AJ577">
        <f t="shared" si="487"/>
        <v>0</v>
      </c>
      <c r="AK577">
        <v>15.78</v>
      </c>
      <c r="AL577">
        <v>2.81</v>
      </c>
      <c r="AM577">
        <v>4.4400000000000004</v>
      </c>
      <c r="AN577">
        <v>0.27</v>
      </c>
      <c r="AO577">
        <v>8.5299999999999994</v>
      </c>
      <c r="AP577">
        <v>0</v>
      </c>
      <c r="AQ577">
        <v>0.86</v>
      </c>
      <c r="AR577">
        <v>0.02</v>
      </c>
      <c r="AS577">
        <v>0</v>
      </c>
      <c r="AT577">
        <v>95</v>
      </c>
      <c r="AU577">
        <v>65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1</v>
      </c>
      <c r="BD577" t="s">
        <v>3</v>
      </c>
      <c r="BE577" t="s">
        <v>3</v>
      </c>
      <c r="BF577" t="s">
        <v>3</v>
      </c>
      <c r="BG577" t="s">
        <v>3</v>
      </c>
      <c r="BH577">
        <v>0</v>
      </c>
      <c r="BI577">
        <v>2</v>
      </c>
      <c r="BJ577" t="s">
        <v>672</v>
      </c>
      <c r="BM577">
        <v>108001</v>
      </c>
      <c r="BN577">
        <v>0</v>
      </c>
      <c r="BO577" t="s">
        <v>3</v>
      </c>
      <c r="BP577">
        <v>0</v>
      </c>
      <c r="BQ577">
        <v>3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95</v>
      </c>
      <c r="CA577">
        <v>65</v>
      </c>
      <c r="CF577">
        <v>0</v>
      </c>
      <c r="CG577">
        <v>0</v>
      </c>
      <c r="CM577">
        <v>0</v>
      </c>
      <c r="CN577" t="s">
        <v>1707</v>
      </c>
      <c r="CO577">
        <v>0</v>
      </c>
      <c r="CP577">
        <f t="shared" si="488"/>
        <v>26670</v>
      </c>
      <c r="CQ577">
        <f t="shared" si="489"/>
        <v>3</v>
      </c>
      <c r="CR577">
        <f t="shared" si="490"/>
        <v>6</v>
      </c>
      <c r="CS577">
        <f t="shared" si="491"/>
        <v>0</v>
      </c>
      <c r="CT577">
        <f t="shared" si="492"/>
        <v>12</v>
      </c>
      <c r="CU577">
        <f t="shared" si="493"/>
        <v>0</v>
      </c>
      <c r="CV577">
        <f t="shared" si="494"/>
        <v>1.161</v>
      </c>
      <c r="CW577">
        <f t="shared" si="495"/>
        <v>2.7000000000000003E-2</v>
      </c>
      <c r="CX577">
        <f t="shared" si="496"/>
        <v>0</v>
      </c>
      <c r="CY577">
        <f t="shared" si="497"/>
        <v>14478</v>
      </c>
      <c r="CZ577">
        <f t="shared" si="498"/>
        <v>9906</v>
      </c>
      <c r="DC577" t="s">
        <v>3</v>
      </c>
      <c r="DD577" t="s">
        <v>3</v>
      </c>
      <c r="DE577" t="s">
        <v>179</v>
      </c>
      <c r="DF577" t="s">
        <v>179</v>
      </c>
      <c r="DG577" t="s">
        <v>179</v>
      </c>
      <c r="DH577" t="s">
        <v>3</v>
      </c>
      <c r="DI577" t="s">
        <v>179</v>
      </c>
      <c r="DJ577" t="s">
        <v>179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1013</v>
      </c>
      <c r="DV577" t="s">
        <v>168</v>
      </c>
      <c r="DW577" t="s">
        <v>168</v>
      </c>
      <c r="DX577">
        <v>1</v>
      </c>
      <c r="EE577">
        <v>20573159</v>
      </c>
      <c r="EF577">
        <v>3</v>
      </c>
      <c r="EG577" t="s">
        <v>164</v>
      </c>
      <c r="EH577">
        <v>0</v>
      </c>
      <c r="EI577" t="s">
        <v>3</v>
      </c>
      <c r="EJ577">
        <v>2</v>
      </c>
      <c r="EK577">
        <v>108001</v>
      </c>
      <c r="EL577" t="s">
        <v>202</v>
      </c>
      <c r="EM577" t="s">
        <v>203</v>
      </c>
      <c r="EO577" t="s">
        <v>193</v>
      </c>
      <c r="EQ577">
        <v>768</v>
      </c>
      <c r="ER577">
        <v>15.78</v>
      </c>
      <c r="ES577">
        <v>2.81</v>
      </c>
      <c r="ET577">
        <v>4.4400000000000004</v>
      </c>
      <c r="EU577">
        <v>0.27</v>
      </c>
      <c r="EV577">
        <v>8.5299999999999994</v>
      </c>
      <c r="EW577">
        <v>0.86</v>
      </c>
      <c r="EX577">
        <v>0.02</v>
      </c>
      <c r="EY577">
        <v>0</v>
      </c>
      <c r="EZ577">
        <v>0</v>
      </c>
      <c r="FQ577">
        <v>0</v>
      </c>
      <c r="FR577">
        <f t="shared" si="499"/>
        <v>0</v>
      </c>
      <c r="FS577">
        <v>0</v>
      </c>
      <c r="FX577">
        <v>95</v>
      </c>
      <c r="FY577">
        <v>65</v>
      </c>
      <c r="GA577" t="s">
        <v>3</v>
      </c>
      <c r="GG577">
        <v>2</v>
      </c>
      <c r="GH577">
        <v>-2</v>
      </c>
      <c r="GI577">
        <v>-2</v>
      </c>
      <c r="GJ577">
        <v>0</v>
      </c>
      <c r="GK577">
        <f>ROUND(R577*(R12)/100,0)</f>
        <v>0</v>
      </c>
      <c r="GL577">
        <f t="shared" si="500"/>
        <v>0</v>
      </c>
      <c r="GM577">
        <f t="shared" si="501"/>
        <v>51054</v>
      </c>
      <c r="GN577">
        <f t="shared" si="502"/>
        <v>0</v>
      </c>
      <c r="GO577">
        <f t="shared" si="503"/>
        <v>51054</v>
      </c>
      <c r="GP577">
        <f t="shared" si="504"/>
        <v>0</v>
      </c>
      <c r="GR577">
        <v>0</v>
      </c>
    </row>
    <row r="578" spans="1:200" x14ac:dyDescent="0.2">
      <c r="A578">
        <v>17</v>
      </c>
      <c r="B578">
        <v>1</v>
      </c>
      <c r="C578">
        <f>ROW(SmtRes!A462)</f>
        <v>462</v>
      </c>
      <c r="D578">
        <f>ROW(EtalonRes!A467)</f>
        <v>467</v>
      </c>
      <c r="E578" t="s">
        <v>675</v>
      </c>
      <c r="F578" t="s">
        <v>207</v>
      </c>
      <c r="G578" t="s">
        <v>676</v>
      </c>
      <c r="H578" t="s">
        <v>209</v>
      </c>
      <c r="I578">
        <v>1</v>
      </c>
      <c r="J578">
        <v>0</v>
      </c>
      <c r="O578">
        <f t="shared" si="468"/>
        <v>1597</v>
      </c>
      <c r="P578">
        <f t="shared" si="469"/>
        <v>26</v>
      </c>
      <c r="Q578">
        <f t="shared" si="470"/>
        <v>424</v>
      </c>
      <c r="R578">
        <f t="shared" si="471"/>
        <v>47</v>
      </c>
      <c r="S578">
        <f t="shared" si="472"/>
        <v>1147</v>
      </c>
      <c r="T578">
        <f t="shared" si="473"/>
        <v>0</v>
      </c>
      <c r="U578">
        <f t="shared" si="474"/>
        <v>119.205</v>
      </c>
      <c r="V578">
        <f t="shared" si="475"/>
        <v>4.7115000000000009</v>
      </c>
      <c r="W578">
        <f t="shared" si="476"/>
        <v>0</v>
      </c>
      <c r="X578">
        <f t="shared" si="477"/>
        <v>955</v>
      </c>
      <c r="Y578">
        <f t="shared" si="478"/>
        <v>716</v>
      </c>
      <c r="AA578">
        <v>23982063</v>
      </c>
      <c r="AB578">
        <f t="shared" si="479"/>
        <v>1597</v>
      </c>
      <c r="AC578">
        <f t="shared" si="480"/>
        <v>26</v>
      </c>
      <c r="AD578">
        <f t="shared" si="481"/>
        <v>424</v>
      </c>
      <c r="AE578">
        <f t="shared" si="482"/>
        <v>47</v>
      </c>
      <c r="AF578">
        <f t="shared" si="483"/>
        <v>1147</v>
      </c>
      <c r="AG578">
        <f t="shared" si="484"/>
        <v>0</v>
      </c>
      <c r="AH578">
        <f t="shared" si="485"/>
        <v>119.205</v>
      </c>
      <c r="AI578">
        <f t="shared" si="486"/>
        <v>4.7115000000000009</v>
      </c>
      <c r="AJ578">
        <f t="shared" si="487"/>
        <v>0</v>
      </c>
      <c r="AK578">
        <v>1189.1099999999999</v>
      </c>
      <c r="AL578">
        <v>25.59</v>
      </c>
      <c r="AM578">
        <v>314.07</v>
      </c>
      <c r="AN578">
        <v>35.11</v>
      </c>
      <c r="AO578">
        <v>849.45</v>
      </c>
      <c r="AP578">
        <v>0</v>
      </c>
      <c r="AQ578">
        <v>88.3</v>
      </c>
      <c r="AR578">
        <v>3.49</v>
      </c>
      <c r="AS578">
        <v>0</v>
      </c>
      <c r="AT578">
        <v>80</v>
      </c>
      <c r="AU578">
        <v>60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1</v>
      </c>
      <c r="BD578" t="s">
        <v>3</v>
      </c>
      <c r="BE578" t="s">
        <v>3</v>
      </c>
      <c r="BF578" t="s">
        <v>3</v>
      </c>
      <c r="BG578" t="s">
        <v>3</v>
      </c>
      <c r="BH578">
        <v>0</v>
      </c>
      <c r="BI578">
        <v>2</v>
      </c>
      <c r="BJ578" t="s">
        <v>210</v>
      </c>
      <c r="BM578">
        <v>110001</v>
      </c>
      <c r="BN578">
        <v>0</v>
      </c>
      <c r="BO578" t="s">
        <v>3</v>
      </c>
      <c r="BP578">
        <v>0</v>
      </c>
      <c r="BQ578">
        <v>3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3</v>
      </c>
      <c r="BZ578">
        <v>80</v>
      </c>
      <c r="CA578">
        <v>60</v>
      </c>
      <c r="CF578">
        <v>0</v>
      </c>
      <c r="CG578">
        <v>0</v>
      </c>
      <c r="CM578">
        <v>0</v>
      </c>
      <c r="CN578" t="s">
        <v>1707</v>
      </c>
      <c r="CO578">
        <v>0</v>
      </c>
      <c r="CP578">
        <f t="shared" si="488"/>
        <v>1597</v>
      </c>
      <c r="CQ578">
        <f t="shared" si="489"/>
        <v>26</v>
      </c>
      <c r="CR578">
        <f t="shared" si="490"/>
        <v>424</v>
      </c>
      <c r="CS578">
        <f t="shared" si="491"/>
        <v>47</v>
      </c>
      <c r="CT578">
        <f t="shared" si="492"/>
        <v>1147</v>
      </c>
      <c r="CU578">
        <f t="shared" si="493"/>
        <v>0</v>
      </c>
      <c r="CV578">
        <f t="shared" si="494"/>
        <v>119.205</v>
      </c>
      <c r="CW578">
        <f t="shared" si="495"/>
        <v>4.7115000000000009</v>
      </c>
      <c r="CX578">
        <f t="shared" si="496"/>
        <v>0</v>
      </c>
      <c r="CY578">
        <f t="shared" si="497"/>
        <v>955.2</v>
      </c>
      <c r="CZ578">
        <f t="shared" si="498"/>
        <v>716.4</v>
      </c>
      <c r="DC578" t="s">
        <v>3</v>
      </c>
      <c r="DD578" t="s">
        <v>3</v>
      </c>
      <c r="DE578" t="s">
        <v>179</v>
      </c>
      <c r="DF578" t="s">
        <v>179</v>
      </c>
      <c r="DG578" t="s">
        <v>179</v>
      </c>
      <c r="DH578" t="s">
        <v>3</v>
      </c>
      <c r="DI578" t="s">
        <v>179</v>
      </c>
      <c r="DJ578" t="s">
        <v>179</v>
      </c>
      <c r="DK578" t="s">
        <v>3</v>
      </c>
      <c r="DL578" t="s">
        <v>3</v>
      </c>
      <c r="DM578" t="s">
        <v>3</v>
      </c>
      <c r="DN578">
        <v>0</v>
      </c>
      <c r="DO578">
        <v>0</v>
      </c>
      <c r="DP578">
        <v>1</v>
      </c>
      <c r="DQ578">
        <v>1</v>
      </c>
      <c r="DU578">
        <v>1010</v>
      </c>
      <c r="DV578" t="s">
        <v>209</v>
      </c>
      <c r="DW578" t="s">
        <v>211</v>
      </c>
      <c r="DX578">
        <v>1</v>
      </c>
      <c r="EE578">
        <v>20573163</v>
      </c>
      <c r="EF578">
        <v>3</v>
      </c>
      <c r="EG578" t="s">
        <v>164</v>
      </c>
      <c r="EH578">
        <v>0</v>
      </c>
      <c r="EI578" t="s">
        <v>3</v>
      </c>
      <c r="EJ578">
        <v>2</v>
      </c>
      <c r="EK578">
        <v>110001</v>
      </c>
      <c r="EL578" t="s">
        <v>192</v>
      </c>
      <c r="EM578" t="s">
        <v>173</v>
      </c>
      <c r="EO578" t="s">
        <v>193</v>
      </c>
      <c r="EQ578">
        <v>768</v>
      </c>
      <c r="ER578">
        <v>1189.1099999999999</v>
      </c>
      <c r="ES578">
        <v>25.59</v>
      </c>
      <c r="ET578">
        <v>314.07</v>
      </c>
      <c r="EU578">
        <v>35.11</v>
      </c>
      <c r="EV578">
        <v>849.45</v>
      </c>
      <c r="EW578">
        <v>88.3</v>
      </c>
      <c r="EX578">
        <v>3.49</v>
      </c>
      <c r="EY578">
        <v>0</v>
      </c>
      <c r="EZ578">
        <v>0</v>
      </c>
      <c r="FQ578">
        <v>0</v>
      </c>
      <c r="FR578">
        <f t="shared" si="499"/>
        <v>0</v>
      </c>
      <c r="FS578">
        <v>0</v>
      </c>
      <c r="FX578">
        <v>80</v>
      </c>
      <c r="FY578">
        <v>60</v>
      </c>
      <c r="GA578" t="s">
        <v>3</v>
      </c>
      <c r="GG578">
        <v>2</v>
      </c>
      <c r="GH578">
        <v>-2</v>
      </c>
      <c r="GI578">
        <v>-2</v>
      </c>
      <c r="GJ578">
        <v>0</v>
      </c>
      <c r="GK578">
        <f>ROUND(R578*(R12)/100,0)</f>
        <v>0</v>
      </c>
      <c r="GL578">
        <f t="shared" si="500"/>
        <v>0</v>
      </c>
      <c r="GM578">
        <f t="shared" si="501"/>
        <v>3268</v>
      </c>
      <c r="GN578">
        <f t="shared" si="502"/>
        <v>0</v>
      </c>
      <c r="GO578">
        <f t="shared" si="503"/>
        <v>3268</v>
      </c>
      <c r="GP578">
        <f t="shared" si="504"/>
        <v>0</v>
      </c>
      <c r="GR578">
        <v>0</v>
      </c>
    </row>
    <row r="579" spans="1:200" x14ac:dyDescent="0.2">
      <c r="A579">
        <v>17</v>
      </c>
      <c r="B579">
        <v>1</v>
      </c>
      <c r="C579">
        <f>ROW(SmtRes!A464)</f>
        <v>464</v>
      </c>
      <c r="D579">
        <f>ROW(EtalonRes!A469)</f>
        <v>469</v>
      </c>
      <c r="E579" t="s">
        <v>677</v>
      </c>
      <c r="F579" t="s">
        <v>220</v>
      </c>
      <c r="G579" t="s">
        <v>678</v>
      </c>
      <c r="H579" t="s">
        <v>215</v>
      </c>
      <c r="I579">
        <v>1</v>
      </c>
      <c r="J579">
        <v>0</v>
      </c>
      <c r="O579">
        <f t="shared" si="468"/>
        <v>4301</v>
      </c>
      <c r="P579">
        <f t="shared" si="469"/>
        <v>63</v>
      </c>
      <c r="Q579">
        <f t="shared" si="470"/>
        <v>0</v>
      </c>
      <c r="R579">
        <f t="shared" si="471"/>
        <v>0</v>
      </c>
      <c r="S579">
        <f t="shared" si="472"/>
        <v>4238</v>
      </c>
      <c r="T579">
        <f t="shared" si="473"/>
        <v>0</v>
      </c>
      <c r="U579">
        <f t="shared" si="474"/>
        <v>328.05</v>
      </c>
      <c r="V579">
        <f t="shared" si="475"/>
        <v>0</v>
      </c>
      <c r="W579">
        <f t="shared" si="476"/>
        <v>0</v>
      </c>
      <c r="X579">
        <f t="shared" si="477"/>
        <v>3390</v>
      </c>
      <c r="Y579">
        <f t="shared" si="478"/>
        <v>2543</v>
      </c>
      <c r="AA579">
        <v>23982063</v>
      </c>
      <c r="AB579">
        <f t="shared" si="479"/>
        <v>4301</v>
      </c>
      <c r="AC579">
        <f t="shared" si="480"/>
        <v>63</v>
      </c>
      <c r="AD579">
        <f t="shared" si="481"/>
        <v>0</v>
      </c>
      <c r="AE579">
        <f t="shared" si="482"/>
        <v>0</v>
      </c>
      <c r="AF579">
        <f t="shared" si="483"/>
        <v>4238</v>
      </c>
      <c r="AG579">
        <f t="shared" si="484"/>
        <v>0</v>
      </c>
      <c r="AH579">
        <f t="shared" si="485"/>
        <v>328.05</v>
      </c>
      <c r="AI579">
        <f t="shared" si="486"/>
        <v>0</v>
      </c>
      <c r="AJ579">
        <f t="shared" si="487"/>
        <v>0</v>
      </c>
      <c r="AK579">
        <v>3202.35</v>
      </c>
      <c r="AL579">
        <v>62.79</v>
      </c>
      <c r="AM579">
        <v>0</v>
      </c>
      <c r="AN579">
        <v>0</v>
      </c>
      <c r="AO579">
        <v>3139.56</v>
      </c>
      <c r="AP579">
        <v>0</v>
      </c>
      <c r="AQ579">
        <v>243</v>
      </c>
      <c r="AR579">
        <v>0</v>
      </c>
      <c r="AS579">
        <v>0</v>
      </c>
      <c r="AT579">
        <v>80</v>
      </c>
      <c r="AU579">
        <v>60</v>
      </c>
      <c r="AV579">
        <v>1</v>
      </c>
      <c r="AW579">
        <v>1</v>
      </c>
      <c r="AZ579">
        <v>1</v>
      </c>
      <c r="BA579">
        <v>1</v>
      </c>
      <c r="BB579">
        <v>1</v>
      </c>
      <c r="BC579">
        <v>1</v>
      </c>
      <c r="BD579" t="s">
        <v>3</v>
      </c>
      <c r="BE579" t="s">
        <v>3</v>
      </c>
      <c r="BF579" t="s">
        <v>3</v>
      </c>
      <c r="BG579" t="s">
        <v>3</v>
      </c>
      <c r="BH579">
        <v>0</v>
      </c>
      <c r="BI579">
        <v>2</v>
      </c>
      <c r="BJ579" t="s">
        <v>222</v>
      </c>
      <c r="BM579">
        <v>110001</v>
      </c>
      <c r="BN579">
        <v>0</v>
      </c>
      <c r="BO579" t="s">
        <v>3</v>
      </c>
      <c r="BP579">
        <v>0</v>
      </c>
      <c r="BQ579">
        <v>3</v>
      </c>
      <c r="BS579">
        <v>1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3</v>
      </c>
      <c r="BZ579">
        <v>80</v>
      </c>
      <c r="CA579">
        <v>60</v>
      </c>
      <c r="CF579">
        <v>0</v>
      </c>
      <c r="CG579">
        <v>0</v>
      </c>
      <c r="CM579">
        <v>0</v>
      </c>
      <c r="CN579" t="s">
        <v>1707</v>
      </c>
      <c r="CO579">
        <v>0</v>
      </c>
      <c r="CP579">
        <f t="shared" si="488"/>
        <v>4301</v>
      </c>
      <c r="CQ579">
        <f t="shared" si="489"/>
        <v>63</v>
      </c>
      <c r="CR579">
        <f t="shared" si="490"/>
        <v>0</v>
      </c>
      <c r="CS579">
        <f t="shared" si="491"/>
        <v>0</v>
      </c>
      <c r="CT579">
        <f t="shared" si="492"/>
        <v>4238</v>
      </c>
      <c r="CU579">
        <f t="shared" si="493"/>
        <v>0</v>
      </c>
      <c r="CV579">
        <f t="shared" si="494"/>
        <v>328.05</v>
      </c>
      <c r="CW579">
        <f t="shared" si="495"/>
        <v>0</v>
      </c>
      <c r="CX579">
        <f t="shared" si="496"/>
        <v>0</v>
      </c>
      <c r="CY579">
        <f t="shared" si="497"/>
        <v>3390.4</v>
      </c>
      <c r="CZ579">
        <f t="shared" si="498"/>
        <v>2542.8000000000002</v>
      </c>
      <c r="DC579" t="s">
        <v>3</v>
      </c>
      <c r="DD579" t="s">
        <v>3</v>
      </c>
      <c r="DE579" t="s">
        <v>179</v>
      </c>
      <c r="DF579" t="s">
        <v>179</v>
      </c>
      <c r="DG579" t="s">
        <v>179</v>
      </c>
      <c r="DH579" t="s">
        <v>3</v>
      </c>
      <c r="DI579" t="s">
        <v>179</v>
      </c>
      <c r="DJ579" t="s">
        <v>179</v>
      </c>
      <c r="DK579" t="s">
        <v>3</v>
      </c>
      <c r="DL579" t="s">
        <v>3</v>
      </c>
      <c r="DM579" t="s">
        <v>3</v>
      </c>
      <c r="DN579">
        <v>0</v>
      </c>
      <c r="DO579">
        <v>0</v>
      </c>
      <c r="DP579">
        <v>1</v>
      </c>
      <c r="DQ579">
        <v>1</v>
      </c>
      <c r="DU579">
        <v>1013</v>
      </c>
      <c r="DV579" t="s">
        <v>215</v>
      </c>
      <c r="DW579" t="s">
        <v>215</v>
      </c>
      <c r="DX579">
        <v>1</v>
      </c>
      <c r="EE579">
        <v>20573163</v>
      </c>
      <c r="EF579">
        <v>3</v>
      </c>
      <c r="EG579" t="s">
        <v>164</v>
      </c>
      <c r="EH579">
        <v>0</v>
      </c>
      <c r="EI579" t="s">
        <v>3</v>
      </c>
      <c r="EJ579">
        <v>2</v>
      </c>
      <c r="EK579">
        <v>110001</v>
      </c>
      <c r="EL579" t="s">
        <v>192</v>
      </c>
      <c r="EM579" t="s">
        <v>173</v>
      </c>
      <c r="EO579" t="s">
        <v>193</v>
      </c>
      <c r="EQ579">
        <v>768</v>
      </c>
      <c r="ER579">
        <v>3202.35</v>
      </c>
      <c r="ES579">
        <v>62.79</v>
      </c>
      <c r="ET579">
        <v>0</v>
      </c>
      <c r="EU579">
        <v>0</v>
      </c>
      <c r="EV579">
        <v>3139.56</v>
      </c>
      <c r="EW579">
        <v>243</v>
      </c>
      <c r="EX579">
        <v>0</v>
      </c>
      <c r="EY579">
        <v>0</v>
      </c>
      <c r="EZ579">
        <v>0</v>
      </c>
      <c r="FQ579">
        <v>0</v>
      </c>
      <c r="FR579">
        <f t="shared" si="499"/>
        <v>0</v>
      </c>
      <c r="FS579">
        <v>0</v>
      </c>
      <c r="FX579">
        <v>80</v>
      </c>
      <c r="FY579">
        <v>60</v>
      </c>
      <c r="GA579" t="s">
        <v>3</v>
      </c>
      <c r="GG579">
        <v>2</v>
      </c>
      <c r="GH579">
        <v>1</v>
      </c>
      <c r="GI579">
        <v>-2</v>
      </c>
      <c r="GJ579">
        <v>0</v>
      </c>
      <c r="GK579">
        <f>ROUND(R579*(R12)/100,0)</f>
        <v>0</v>
      </c>
      <c r="GL579">
        <f t="shared" si="500"/>
        <v>0</v>
      </c>
      <c r="GM579">
        <f t="shared" si="501"/>
        <v>10234</v>
      </c>
      <c r="GN579">
        <f t="shared" si="502"/>
        <v>0</v>
      </c>
      <c r="GO579">
        <f t="shared" si="503"/>
        <v>10234</v>
      </c>
      <c r="GP579">
        <f t="shared" si="504"/>
        <v>0</v>
      </c>
      <c r="GR579">
        <v>0</v>
      </c>
    </row>
    <row r="580" spans="1:200" x14ac:dyDescent="0.2">
      <c r="A580">
        <v>17</v>
      </c>
      <c r="B580">
        <v>1</v>
      </c>
      <c r="C580">
        <f>ROW(SmtRes!A466)</f>
        <v>466</v>
      </c>
      <c r="D580">
        <f>ROW(EtalonRes!A471)</f>
        <v>471</v>
      </c>
      <c r="E580" t="s">
        <v>679</v>
      </c>
      <c r="F580" t="s">
        <v>213</v>
      </c>
      <c r="G580" t="s">
        <v>680</v>
      </c>
      <c r="H580" t="s">
        <v>215</v>
      </c>
      <c r="I580">
        <v>1</v>
      </c>
      <c r="J580">
        <v>0</v>
      </c>
      <c r="O580">
        <f t="shared" si="468"/>
        <v>2195</v>
      </c>
      <c r="P580">
        <f t="shared" si="469"/>
        <v>32</v>
      </c>
      <c r="Q580">
        <f t="shared" si="470"/>
        <v>0</v>
      </c>
      <c r="R580">
        <f t="shared" si="471"/>
        <v>0</v>
      </c>
      <c r="S580">
        <f t="shared" si="472"/>
        <v>2163</v>
      </c>
      <c r="T580">
        <f t="shared" si="473"/>
        <v>0</v>
      </c>
      <c r="U580">
        <f t="shared" si="474"/>
        <v>167.4</v>
      </c>
      <c r="V580">
        <f t="shared" si="475"/>
        <v>0</v>
      </c>
      <c r="W580">
        <f t="shared" si="476"/>
        <v>0</v>
      </c>
      <c r="X580">
        <f t="shared" si="477"/>
        <v>1730</v>
      </c>
      <c r="Y580">
        <f t="shared" si="478"/>
        <v>1298</v>
      </c>
      <c r="AA580">
        <v>23982063</v>
      </c>
      <c r="AB580">
        <f t="shared" si="479"/>
        <v>2195</v>
      </c>
      <c r="AC580">
        <f t="shared" si="480"/>
        <v>32</v>
      </c>
      <c r="AD580">
        <f t="shared" si="481"/>
        <v>0</v>
      </c>
      <c r="AE580">
        <f t="shared" si="482"/>
        <v>0</v>
      </c>
      <c r="AF580">
        <f t="shared" si="483"/>
        <v>2163</v>
      </c>
      <c r="AG580">
        <f t="shared" si="484"/>
        <v>0</v>
      </c>
      <c r="AH580">
        <f t="shared" si="485"/>
        <v>167.4</v>
      </c>
      <c r="AI580">
        <f t="shared" si="486"/>
        <v>0</v>
      </c>
      <c r="AJ580">
        <f t="shared" si="487"/>
        <v>0</v>
      </c>
      <c r="AK580">
        <v>1634.12</v>
      </c>
      <c r="AL580">
        <v>32.04</v>
      </c>
      <c r="AM580">
        <v>0</v>
      </c>
      <c r="AN580">
        <v>0</v>
      </c>
      <c r="AO580">
        <v>1602.08</v>
      </c>
      <c r="AP580">
        <v>0</v>
      </c>
      <c r="AQ580">
        <v>124</v>
      </c>
      <c r="AR580">
        <v>0</v>
      </c>
      <c r="AS580">
        <v>0</v>
      </c>
      <c r="AT580">
        <v>80</v>
      </c>
      <c r="AU580">
        <v>60</v>
      </c>
      <c r="AV580">
        <v>1</v>
      </c>
      <c r="AW580">
        <v>1</v>
      </c>
      <c r="AZ580">
        <v>1</v>
      </c>
      <c r="BA580">
        <v>1</v>
      </c>
      <c r="BB580">
        <v>1</v>
      </c>
      <c r="BC580">
        <v>1</v>
      </c>
      <c r="BD580" t="s">
        <v>3</v>
      </c>
      <c r="BE580" t="s">
        <v>3</v>
      </c>
      <c r="BF580" t="s">
        <v>3</v>
      </c>
      <c r="BG580" t="s">
        <v>3</v>
      </c>
      <c r="BH580">
        <v>0</v>
      </c>
      <c r="BI580">
        <v>2</v>
      </c>
      <c r="BJ580" t="s">
        <v>216</v>
      </c>
      <c r="BM580">
        <v>110001</v>
      </c>
      <c r="BN580">
        <v>0</v>
      </c>
      <c r="BO580" t="s">
        <v>3</v>
      </c>
      <c r="BP580">
        <v>0</v>
      </c>
      <c r="BQ580">
        <v>3</v>
      </c>
      <c r="BS580">
        <v>1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3</v>
      </c>
      <c r="BZ580">
        <v>80</v>
      </c>
      <c r="CA580">
        <v>60</v>
      </c>
      <c r="CF580">
        <v>0</v>
      </c>
      <c r="CG580">
        <v>0</v>
      </c>
      <c r="CM580">
        <v>0</v>
      </c>
      <c r="CN580" t="s">
        <v>1707</v>
      </c>
      <c r="CO580">
        <v>0</v>
      </c>
      <c r="CP580">
        <f t="shared" si="488"/>
        <v>2195</v>
      </c>
      <c r="CQ580">
        <f t="shared" si="489"/>
        <v>32</v>
      </c>
      <c r="CR580">
        <f t="shared" si="490"/>
        <v>0</v>
      </c>
      <c r="CS580">
        <f t="shared" si="491"/>
        <v>0</v>
      </c>
      <c r="CT580">
        <f t="shared" si="492"/>
        <v>2163</v>
      </c>
      <c r="CU580">
        <f t="shared" si="493"/>
        <v>0</v>
      </c>
      <c r="CV580">
        <f t="shared" si="494"/>
        <v>167.4</v>
      </c>
      <c r="CW580">
        <f t="shared" si="495"/>
        <v>0</v>
      </c>
      <c r="CX580">
        <f t="shared" si="496"/>
        <v>0</v>
      </c>
      <c r="CY580">
        <f t="shared" si="497"/>
        <v>1730.4</v>
      </c>
      <c r="CZ580">
        <f t="shared" si="498"/>
        <v>1297.8</v>
      </c>
      <c r="DC580" t="s">
        <v>3</v>
      </c>
      <c r="DD580" t="s">
        <v>3</v>
      </c>
      <c r="DE580" t="s">
        <v>179</v>
      </c>
      <c r="DF580" t="s">
        <v>179</v>
      </c>
      <c r="DG580" t="s">
        <v>179</v>
      </c>
      <c r="DH580" t="s">
        <v>3</v>
      </c>
      <c r="DI580" t="s">
        <v>179</v>
      </c>
      <c r="DJ580" t="s">
        <v>179</v>
      </c>
      <c r="DK580" t="s">
        <v>3</v>
      </c>
      <c r="DL580" t="s">
        <v>3</v>
      </c>
      <c r="DM580" t="s">
        <v>3</v>
      </c>
      <c r="DN580">
        <v>0</v>
      </c>
      <c r="DO580">
        <v>0</v>
      </c>
      <c r="DP580">
        <v>1</v>
      </c>
      <c r="DQ580">
        <v>1</v>
      </c>
      <c r="DU580">
        <v>1013</v>
      </c>
      <c r="DV580" t="s">
        <v>215</v>
      </c>
      <c r="DW580" t="s">
        <v>215</v>
      </c>
      <c r="DX580">
        <v>1</v>
      </c>
      <c r="EE580">
        <v>20573163</v>
      </c>
      <c r="EF580">
        <v>3</v>
      </c>
      <c r="EG580" t="s">
        <v>164</v>
      </c>
      <c r="EH580">
        <v>0</v>
      </c>
      <c r="EI580" t="s">
        <v>3</v>
      </c>
      <c r="EJ580">
        <v>2</v>
      </c>
      <c r="EK580">
        <v>110001</v>
      </c>
      <c r="EL580" t="s">
        <v>192</v>
      </c>
      <c r="EM580" t="s">
        <v>173</v>
      </c>
      <c r="EO580" t="s">
        <v>193</v>
      </c>
      <c r="EQ580">
        <v>768</v>
      </c>
      <c r="ER580">
        <v>1634.12</v>
      </c>
      <c r="ES580">
        <v>32.04</v>
      </c>
      <c r="ET580">
        <v>0</v>
      </c>
      <c r="EU580">
        <v>0</v>
      </c>
      <c r="EV580">
        <v>1602.08</v>
      </c>
      <c r="EW580">
        <v>124</v>
      </c>
      <c r="EX580">
        <v>0</v>
      </c>
      <c r="EY580">
        <v>0</v>
      </c>
      <c r="EZ580">
        <v>0</v>
      </c>
      <c r="FQ580">
        <v>0</v>
      </c>
      <c r="FR580">
        <f t="shared" si="499"/>
        <v>0</v>
      </c>
      <c r="FS580">
        <v>0</v>
      </c>
      <c r="FX580">
        <v>80</v>
      </c>
      <c r="FY580">
        <v>60</v>
      </c>
      <c r="GA580" t="s">
        <v>3</v>
      </c>
      <c r="GG580">
        <v>2</v>
      </c>
      <c r="GH580">
        <v>1</v>
      </c>
      <c r="GI580">
        <v>-2</v>
      </c>
      <c r="GJ580">
        <v>0</v>
      </c>
      <c r="GK580">
        <f>ROUND(R580*(R12)/100,0)</f>
        <v>0</v>
      </c>
      <c r="GL580">
        <f t="shared" si="500"/>
        <v>0</v>
      </c>
      <c r="GM580">
        <f t="shared" si="501"/>
        <v>5223</v>
      </c>
      <c r="GN580">
        <f t="shared" si="502"/>
        <v>0</v>
      </c>
      <c r="GO580">
        <f t="shared" si="503"/>
        <v>5223</v>
      </c>
      <c r="GP580">
        <f t="shared" si="504"/>
        <v>0</v>
      </c>
      <c r="GR580">
        <v>0</v>
      </c>
    </row>
    <row r="581" spans="1:200" x14ac:dyDescent="0.2">
      <c r="A581">
        <v>17</v>
      </c>
      <c r="B581">
        <v>1</v>
      </c>
      <c r="C581">
        <f>ROW(SmtRes!A471)</f>
        <v>471</v>
      </c>
      <c r="D581">
        <f>ROW(EtalonRes!A477)</f>
        <v>477</v>
      </c>
      <c r="E581" t="s">
        <v>681</v>
      </c>
      <c r="F581" t="s">
        <v>207</v>
      </c>
      <c r="G581" t="s">
        <v>682</v>
      </c>
      <c r="H581" t="s">
        <v>209</v>
      </c>
      <c r="I581">
        <v>1</v>
      </c>
      <c r="J581">
        <v>0</v>
      </c>
      <c r="O581">
        <f t="shared" si="468"/>
        <v>1597</v>
      </c>
      <c r="P581">
        <f t="shared" si="469"/>
        <v>26</v>
      </c>
      <c r="Q581">
        <f t="shared" si="470"/>
        <v>424</v>
      </c>
      <c r="R581">
        <f t="shared" si="471"/>
        <v>47</v>
      </c>
      <c r="S581">
        <f t="shared" si="472"/>
        <v>1147</v>
      </c>
      <c r="T581">
        <f t="shared" si="473"/>
        <v>0</v>
      </c>
      <c r="U581">
        <f t="shared" si="474"/>
        <v>119.205</v>
      </c>
      <c r="V581">
        <f t="shared" si="475"/>
        <v>4.7115000000000009</v>
      </c>
      <c r="W581">
        <f t="shared" si="476"/>
        <v>0</v>
      </c>
      <c r="X581">
        <f t="shared" si="477"/>
        <v>955</v>
      </c>
      <c r="Y581">
        <f t="shared" si="478"/>
        <v>716</v>
      </c>
      <c r="AA581">
        <v>23982063</v>
      </c>
      <c r="AB581">
        <f t="shared" si="479"/>
        <v>1597</v>
      </c>
      <c r="AC581">
        <f t="shared" si="480"/>
        <v>26</v>
      </c>
      <c r="AD581">
        <f t="shared" si="481"/>
        <v>424</v>
      </c>
      <c r="AE581">
        <f t="shared" si="482"/>
        <v>47</v>
      </c>
      <c r="AF581">
        <f t="shared" si="483"/>
        <v>1147</v>
      </c>
      <c r="AG581">
        <f t="shared" si="484"/>
        <v>0</v>
      </c>
      <c r="AH581">
        <f t="shared" si="485"/>
        <v>119.205</v>
      </c>
      <c r="AI581">
        <f t="shared" si="486"/>
        <v>4.7115000000000009</v>
      </c>
      <c r="AJ581">
        <f t="shared" si="487"/>
        <v>0</v>
      </c>
      <c r="AK581">
        <v>1189.1099999999999</v>
      </c>
      <c r="AL581">
        <v>25.59</v>
      </c>
      <c r="AM581">
        <v>314.07</v>
      </c>
      <c r="AN581">
        <v>35.11</v>
      </c>
      <c r="AO581">
        <v>849.45</v>
      </c>
      <c r="AP581">
        <v>0</v>
      </c>
      <c r="AQ581">
        <v>88.3</v>
      </c>
      <c r="AR581">
        <v>3.49</v>
      </c>
      <c r="AS581">
        <v>0</v>
      </c>
      <c r="AT581">
        <v>80</v>
      </c>
      <c r="AU581">
        <v>60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1</v>
      </c>
      <c r="BD581" t="s">
        <v>3</v>
      </c>
      <c r="BE581" t="s">
        <v>3</v>
      </c>
      <c r="BF581" t="s">
        <v>3</v>
      </c>
      <c r="BG581" t="s">
        <v>3</v>
      </c>
      <c r="BH581">
        <v>0</v>
      </c>
      <c r="BI581">
        <v>2</v>
      </c>
      <c r="BJ581" t="s">
        <v>210</v>
      </c>
      <c r="BM581">
        <v>110001</v>
      </c>
      <c r="BN581">
        <v>0</v>
      </c>
      <c r="BO581" t="s">
        <v>3</v>
      </c>
      <c r="BP581">
        <v>0</v>
      </c>
      <c r="BQ581">
        <v>3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3</v>
      </c>
      <c r="BZ581">
        <v>80</v>
      </c>
      <c r="CA581">
        <v>60</v>
      </c>
      <c r="CF581">
        <v>0</v>
      </c>
      <c r="CG581">
        <v>0</v>
      </c>
      <c r="CM581">
        <v>0</v>
      </c>
      <c r="CN581" t="s">
        <v>1707</v>
      </c>
      <c r="CO581">
        <v>0</v>
      </c>
      <c r="CP581">
        <f t="shared" si="488"/>
        <v>1597</v>
      </c>
      <c r="CQ581">
        <f t="shared" si="489"/>
        <v>26</v>
      </c>
      <c r="CR581">
        <f t="shared" si="490"/>
        <v>424</v>
      </c>
      <c r="CS581">
        <f t="shared" si="491"/>
        <v>47</v>
      </c>
      <c r="CT581">
        <f t="shared" si="492"/>
        <v>1147</v>
      </c>
      <c r="CU581">
        <f t="shared" si="493"/>
        <v>0</v>
      </c>
      <c r="CV581">
        <f t="shared" si="494"/>
        <v>119.205</v>
      </c>
      <c r="CW581">
        <f t="shared" si="495"/>
        <v>4.7115000000000009</v>
      </c>
      <c r="CX581">
        <f t="shared" si="496"/>
        <v>0</v>
      </c>
      <c r="CY581">
        <f t="shared" si="497"/>
        <v>955.2</v>
      </c>
      <c r="CZ581">
        <f t="shared" si="498"/>
        <v>716.4</v>
      </c>
      <c r="DC581" t="s">
        <v>3</v>
      </c>
      <c r="DD581" t="s">
        <v>3</v>
      </c>
      <c r="DE581" t="s">
        <v>179</v>
      </c>
      <c r="DF581" t="s">
        <v>179</v>
      </c>
      <c r="DG581" t="s">
        <v>179</v>
      </c>
      <c r="DH581" t="s">
        <v>3</v>
      </c>
      <c r="DI581" t="s">
        <v>179</v>
      </c>
      <c r="DJ581" t="s">
        <v>179</v>
      </c>
      <c r="DK581" t="s">
        <v>3</v>
      </c>
      <c r="DL581" t="s">
        <v>3</v>
      </c>
      <c r="DM581" t="s">
        <v>3</v>
      </c>
      <c r="DN581">
        <v>0</v>
      </c>
      <c r="DO581">
        <v>0</v>
      </c>
      <c r="DP581">
        <v>1</v>
      </c>
      <c r="DQ581">
        <v>1</v>
      </c>
      <c r="DU581">
        <v>1010</v>
      </c>
      <c r="DV581" t="s">
        <v>209</v>
      </c>
      <c r="DW581" t="s">
        <v>211</v>
      </c>
      <c r="DX581">
        <v>1</v>
      </c>
      <c r="EE581">
        <v>20573163</v>
      </c>
      <c r="EF581">
        <v>3</v>
      </c>
      <c r="EG581" t="s">
        <v>164</v>
      </c>
      <c r="EH581">
        <v>0</v>
      </c>
      <c r="EI581" t="s">
        <v>3</v>
      </c>
      <c r="EJ581">
        <v>2</v>
      </c>
      <c r="EK581">
        <v>110001</v>
      </c>
      <c r="EL581" t="s">
        <v>192</v>
      </c>
      <c r="EM581" t="s">
        <v>173</v>
      </c>
      <c r="EO581" t="s">
        <v>193</v>
      </c>
      <c r="EQ581">
        <v>768</v>
      </c>
      <c r="ER581">
        <v>1189.1099999999999</v>
      </c>
      <c r="ES581">
        <v>25.59</v>
      </c>
      <c r="ET581">
        <v>314.07</v>
      </c>
      <c r="EU581">
        <v>35.11</v>
      </c>
      <c r="EV581">
        <v>849.45</v>
      </c>
      <c r="EW581">
        <v>88.3</v>
      </c>
      <c r="EX581">
        <v>3.49</v>
      </c>
      <c r="EY581">
        <v>0</v>
      </c>
      <c r="EZ581">
        <v>0</v>
      </c>
      <c r="FQ581">
        <v>0</v>
      </c>
      <c r="FR581">
        <f t="shared" si="499"/>
        <v>0</v>
      </c>
      <c r="FS581">
        <v>0</v>
      </c>
      <c r="FX581">
        <v>80</v>
      </c>
      <c r="FY581">
        <v>60</v>
      </c>
      <c r="GA581" t="s">
        <v>3</v>
      </c>
      <c r="GG581">
        <v>2</v>
      </c>
      <c r="GH581">
        <v>1</v>
      </c>
      <c r="GI581">
        <v>-2</v>
      </c>
      <c r="GJ581">
        <v>0</v>
      </c>
      <c r="GK581">
        <f>ROUND(R581*(R12)/100,0)</f>
        <v>0</v>
      </c>
      <c r="GL581">
        <f t="shared" si="500"/>
        <v>0</v>
      </c>
      <c r="GM581">
        <f t="shared" si="501"/>
        <v>3268</v>
      </c>
      <c r="GN581">
        <f t="shared" si="502"/>
        <v>0</v>
      </c>
      <c r="GO581">
        <f t="shared" si="503"/>
        <v>3268</v>
      </c>
      <c r="GP581">
        <f t="shared" si="504"/>
        <v>0</v>
      </c>
      <c r="GR581">
        <v>0</v>
      </c>
    </row>
    <row r="582" spans="1:200" x14ac:dyDescent="0.2">
      <c r="A582">
        <v>17</v>
      </c>
      <c r="B582">
        <v>1</v>
      </c>
      <c r="C582">
        <f>ROW(SmtRes!A473)</f>
        <v>473</v>
      </c>
      <c r="D582">
        <f>ROW(EtalonRes!A479)</f>
        <v>479</v>
      </c>
      <c r="E582" t="s">
        <v>683</v>
      </c>
      <c r="F582" t="s">
        <v>220</v>
      </c>
      <c r="G582" t="s">
        <v>684</v>
      </c>
      <c r="H582" t="s">
        <v>215</v>
      </c>
      <c r="I582">
        <v>1</v>
      </c>
      <c r="J582">
        <v>0</v>
      </c>
      <c r="O582">
        <f t="shared" si="468"/>
        <v>4301</v>
      </c>
      <c r="P582">
        <f t="shared" si="469"/>
        <v>63</v>
      </c>
      <c r="Q582">
        <f t="shared" si="470"/>
        <v>0</v>
      </c>
      <c r="R582">
        <f t="shared" si="471"/>
        <v>0</v>
      </c>
      <c r="S582">
        <f t="shared" si="472"/>
        <v>4238</v>
      </c>
      <c r="T582">
        <f t="shared" si="473"/>
        <v>0</v>
      </c>
      <c r="U582">
        <f t="shared" si="474"/>
        <v>328.05</v>
      </c>
      <c r="V582">
        <f t="shared" si="475"/>
        <v>0</v>
      </c>
      <c r="W582">
        <f t="shared" si="476"/>
        <v>0</v>
      </c>
      <c r="X582">
        <f t="shared" si="477"/>
        <v>3390</v>
      </c>
      <c r="Y582">
        <f t="shared" si="478"/>
        <v>2543</v>
      </c>
      <c r="AA582">
        <v>23982063</v>
      </c>
      <c r="AB582">
        <f t="shared" si="479"/>
        <v>4301</v>
      </c>
      <c r="AC582">
        <f t="shared" si="480"/>
        <v>63</v>
      </c>
      <c r="AD582">
        <f t="shared" si="481"/>
        <v>0</v>
      </c>
      <c r="AE582">
        <f t="shared" si="482"/>
        <v>0</v>
      </c>
      <c r="AF582">
        <f t="shared" si="483"/>
        <v>4238</v>
      </c>
      <c r="AG582">
        <f t="shared" si="484"/>
        <v>0</v>
      </c>
      <c r="AH582">
        <f t="shared" si="485"/>
        <v>328.05</v>
      </c>
      <c r="AI582">
        <f t="shared" si="486"/>
        <v>0</v>
      </c>
      <c r="AJ582">
        <f t="shared" si="487"/>
        <v>0</v>
      </c>
      <c r="AK582">
        <v>3202.35</v>
      </c>
      <c r="AL582">
        <v>62.79</v>
      </c>
      <c r="AM582">
        <v>0</v>
      </c>
      <c r="AN582">
        <v>0</v>
      </c>
      <c r="AO582">
        <v>3139.56</v>
      </c>
      <c r="AP582">
        <v>0</v>
      </c>
      <c r="AQ582">
        <v>243</v>
      </c>
      <c r="AR582">
        <v>0</v>
      </c>
      <c r="AS582">
        <v>0</v>
      </c>
      <c r="AT582">
        <v>80</v>
      </c>
      <c r="AU582">
        <v>60</v>
      </c>
      <c r="AV582">
        <v>1</v>
      </c>
      <c r="AW582">
        <v>1</v>
      </c>
      <c r="AZ582">
        <v>1</v>
      </c>
      <c r="BA582">
        <v>1</v>
      </c>
      <c r="BB582">
        <v>1</v>
      </c>
      <c r="BC582">
        <v>1</v>
      </c>
      <c r="BD582" t="s">
        <v>3</v>
      </c>
      <c r="BE582" t="s">
        <v>3</v>
      </c>
      <c r="BF582" t="s">
        <v>3</v>
      </c>
      <c r="BG582" t="s">
        <v>3</v>
      </c>
      <c r="BH582">
        <v>0</v>
      </c>
      <c r="BI582">
        <v>2</v>
      </c>
      <c r="BJ582" t="s">
        <v>222</v>
      </c>
      <c r="BM582">
        <v>110001</v>
      </c>
      <c r="BN582">
        <v>0</v>
      </c>
      <c r="BO582" t="s">
        <v>3</v>
      </c>
      <c r="BP582">
        <v>0</v>
      </c>
      <c r="BQ582">
        <v>3</v>
      </c>
      <c r="BS582">
        <v>1</v>
      </c>
      <c r="BT582">
        <v>1</v>
      </c>
      <c r="BU582">
        <v>1</v>
      </c>
      <c r="BV582">
        <v>1</v>
      </c>
      <c r="BW582">
        <v>1</v>
      </c>
      <c r="BX582">
        <v>1</v>
      </c>
      <c r="BY582" t="s">
        <v>3</v>
      </c>
      <c r="BZ582">
        <v>80</v>
      </c>
      <c r="CA582">
        <v>60</v>
      </c>
      <c r="CF582">
        <v>0</v>
      </c>
      <c r="CG582">
        <v>0</v>
      </c>
      <c r="CM582">
        <v>0</v>
      </c>
      <c r="CN582" t="s">
        <v>1707</v>
      </c>
      <c r="CO582">
        <v>0</v>
      </c>
      <c r="CP582">
        <f t="shared" si="488"/>
        <v>4301</v>
      </c>
      <c r="CQ582">
        <f t="shared" si="489"/>
        <v>63</v>
      </c>
      <c r="CR582">
        <f t="shared" si="490"/>
        <v>0</v>
      </c>
      <c r="CS582">
        <f t="shared" si="491"/>
        <v>0</v>
      </c>
      <c r="CT582">
        <f t="shared" si="492"/>
        <v>4238</v>
      </c>
      <c r="CU582">
        <f t="shared" si="493"/>
        <v>0</v>
      </c>
      <c r="CV582">
        <f t="shared" si="494"/>
        <v>328.05</v>
      </c>
      <c r="CW582">
        <f t="shared" si="495"/>
        <v>0</v>
      </c>
      <c r="CX582">
        <f t="shared" si="496"/>
        <v>0</v>
      </c>
      <c r="CY582">
        <f t="shared" si="497"/>
        <v>3390.4</v>
      </c>
      <c r="CZ582">
        <f t="shared" si="498"/>
        <v>2542.8000000000002</v>
      </c>
      <c r="DC582" t="s">
        <v>3</v>
      </c>
      <c r="DD582" t="s">
        <v>3</v>
      </c>
      <c r="DE582" t="s">
        <v>179</v>
      </c>
      <c r="DF582" t="s">
        <v>179</v>
      </c>
      <c r="DG582" t="s">
        <v>179</v>
      </c>
      <c r="DH582" t="s">
        <v>3</v>
      </c>
      <c r="DI582" t="s">
        <v>179</v>
      </c>
      <c r="DJ582" t="s">
        <v>179</v>
      </c>
      <c r="DK582" t="s">
        <v>3</v>
      </c>
      <c r="DL582" t="s">
        <v>3</v>
      </c>
      <c r="DM582" t="s">
        <v>3</v>
      </c>
      <c r="DN582">
        <v>0</v>
      </c>
      <c r="DO582">
        <v>0</v>
      </c>
      <c r="DP582">
        <v>1</v>
      </c>
      <c r="DQ582">
        <v>1</v>
      </c>
      <c r="DU582">
        <v>1013</v>
      </c>
      <c r="DV582" t="s">
        <v>215</v>
      </c>
      <c r="DW582" t="s">
        <v>215</v>
      </c>
      <c r="DX582">
        <v>1</v>
      </c>
      <c r="EE582">
        <v>20573163</v>
      </c>
      <c r="EF582">
        <v>3</v>
      </c>
      <c r="EG582" t="s">
        <v>164</v>
      </c>
      <c r="EH582">
        <v>0</v>
      </c>
      <c r="EI582" t="s">
        <v>3</v>
      </c>
      <c r="EJ582">
        <v>2</v>
      </c>
      <c r="EK582">
        <v>110001</v>
      </c>
      <c r="EL582" t="s">
        <v>192</v>
      </c>
      <c r="EM582" t="s">
        <v>173</v>
      </c>
      <c r="EO582" t="s">
        <v>193</v>
      </c>
      <c r="EQ582">
        <v>768</v>
      </c>
      <c r="ER582">
        <v>3202.35</v>
      </c>
      <c r="ES582">
        <v>62.79</v>
      </c>
      <c r="ET582">
        <v>0</v>
      </c>
      <c r="EU582">
        <v>0</v>
      </c>
      <c r="EV582">
        <v>3139.56</v>
      </c>
      <c r="EW582">
        <v>243</v>
      </c>
      <c r="EX582">
        <v>0</v>
      </c>
      <c r="EY582">
        <v>0</v>
      </c>
      <c r="EZ582">
        <v>0</v>
      </c>
      <c r="FQ582">
        <v>0</v>
      </c>
      <c r="FR582">
        <f t="shared" si="499"/>
        <v>0</v>
      </c>
      <c r="FS582">
        <v>0</v>
      </c>
      <c r="FX582">
        <v>80</v>
      </c>
      <c r="FY582">
        <v>60</v>
      </c>
      <c r="GA582" t="s">
        <v>3</v>
      </c>
      <c r="GG582">
        <v>2</v>
      </c>
      <c r="GH582">
        <v>1</v>
      </c>
      <c r="GI582">
        <v>-2</v>
      </c>
      <c r="GJ582">
        <v>0</v>
      </c>
      <c r="GK582">
        <f>ROUND(R582*(R12)/100,0)</f>
        <v>0</v>
      </c>
      <c r="GL582">
        <f t="shared" si="500"/>
        <v>0</v>
      </c>
      <c r="GM582">
        <f t="shared" si="501"/>
        <v>10234</v>
      </c>
      <c r="GN582">
        <f t="shared" si="502"/>
        <v>0</v>
      </c>
      <c r="GO582">
        <f t="shared" si="503"/>
        <v>10234</v>
      </c>
      <c r="GP582">
        <f t="shared" si="504"/>
        <v>0</v>
      </c>
      <c r="GR582">
        <v>0</v>
      </c>
    </row>
    <row r="583" spans="1:200" x14ac:dyDescent="0.2">
      <c r="A583">
        <v>17</v>
      </c>
      <c r="B583">
        <v>1</v>
      </c>
      <c r="C583">
        <f>ROW(SmtRes!A478)</f>
        <v>478</v>
      </c>
      <c r="D583">
        <f>ROW(EtalonRes!A485)</f>
        <v>485</v>
      </c>
      <c r="E583" t="s">
        <v>685</v>
      </c>
      <c r="F583" t="s">
        <v>207</v>
      </c>
      <c r="G583" t="s">
        <v>686</v>
      </c>
      <c r="H583" t="s">
        <v>209</v>
      </c>
      <c r="I583">
        <v>1</v>
      </c>
      <c r="J583">
        <v>0</v>
      </c>
      <c r="O583">
        <f t="shared" si="468"/>
        <v>1597</v>
      </c>
      <c r="P583">
        <f t="shared" si="469"/>
        <v>26</v>
      </c>
      <c r="Q583">
        <f t="shared" si="470"/>
        <v>424</v>
      </c>
      <c r="R583">
        <f t="shared" si="471"/>
        <v>47</v>
      </c>
      <c r="S583">
        <f t="shared" si="472"/>
        <v>1147</v>
      </c>
      <c r="T583">
        <f t="shared" si="473"/>
        <v>0</v>
      </c>
      <c r="U583">
        <f t="shared" si="474"/>
        <v>119.205</v>
      </c>
      <c r="V583">
        <f t="shared" si="475"/>
        <v>4.7115000000000009</v>
      </c>
      <c r="W583">
        <f t="shared" si="476"/>
        <v>0</v>
      </c>
      <c r="X583">
        <f t="shared" si="477"/>
        <v>955</v>
      </c>
      <c r="Y583">
        <f t="shared" si="478"/>
        <v>716</v>
      </c>
      <c r="AA583">
        <v>23982063</v>
      </c>
      <c r="AB583">
        <f t="shared" si="479"/>
        <v>1597</v>
      </c>
      <c r="AC583">
        <f t="shared" si="480"/>
        <v>26</v>
      </c>
      <c r="AD583">
        <f t="shared" si="481"/>
        <v>424</v>
      </c>
      <c r="AE583">
        <f t="shared" si="482"/>
        <v>47</v>
      </c>
      <c r="AF583">
        <f t="shared" si="483"/>
        <v>1147</v>
      </c>
      <c r="AG583">
        <f t="shared" si="484"/>
        <v>0</v>
      </c>
      <c r="AH583">
        <f t="shared" si="485"/>
        <v>119.205</v>
      </c>
      <c r="AI583">
        <f t="shared" si="486"/>
        <v>4.7115000000000009</v>
      </c>
      <c r="AJ583">
        <f t="shared" si="487"/>
        <v>0</v>
      </c>
      <c r="AK583">
        <v>1189.1099999999999</v>
      </c>
      <c r="AL583">
        <v>25.59</v>
      </c>
      <c r="AM583">
        <v>314.07</v>
      </c>
      <c r="AN583">
        <v>35.11</v>
      </c>
      <c r="AO583">
        <v>849.45</v>
      </c>
      <c r="AP583">
        <v>0</v>
      </c>
      <c r="AQ583">
        <v>88.3</v>
      </c>
      <c r="AR583">
        <v>3.49</v>
      </c>
      <c r="AS583">
        <v>0</v>
      </c>
      <c r="AT583">
        <v>80</v>
      </c>
      <c r="AU583">
        <v>60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1</v>
      </c>
      <c r="BD583" t="s">
        <v>3</v>
      </c>
      <c r="BE583" t="s">
        <v>3</v>
      </c>
      <c r="BF583" t="s">
        <v>3</v>
      </c>
      <c r="BG583" t="s">
        <v>3</v>
      </c>
      <c r="BH583">
        <v>0</v>
      </c>
      <c r="BI583">
        <v>2</v>
      </c>
      <c r="BJ583" t="s">
        <v>210</v>
      </c>
      <c r="BM583">
        <v>110001</v>
      </c>
      <c r="BN583">
        <v>0</v>
      </c>
      <c r="BO583" t="s">
        <v>3</v>
      </c>
      <c r="BP583">
        <v>0</v>
      </c>
      <c r="BQ583">
        <v>3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3</v>
      </c>
      <c r="BZ583">
        <v>80</v>
      </c>
      <c r="CA583">
        <v>60</v>
      </c>
      <c r="CF583">
        <v>0</v>
      </c>
      <c r="CG583">
        <v>0</v>
      </c>
      <c r="CM583">
        <v>0</v>
      </c>
      <c r="CN583" t="s">
        <v>1707</v>
      </c>
      <c r="CO583">
        <v>0</v>
      </c>
      <c r="CP583">
        <f t="shared" si="488"/>
        <v>1597</v>
      </c>
      <c r="CQ583">
        <f t="shared" si="489"/>
        <v>26</v>
      </c>
      <c r="CR583">
        <f t="shared" si="490"/>
        <v>424</v>
      </c>
      <c r="CS583">
        <f t="shared" si="491"/>
        <v>47</v>
      </c>
      <c r="CT583">
        <f t="shared" si="492"/>
        <v>1147</v>
      </c>
      <c r="CU583">
        <f t="shared" si="493"/>
        <v>0</v>
      </c>
      <c r="CV583">
        <f t="shared" si="494"/>
        <v>119.205</v>
      </c>
      <c r="CW583">
        <f t="shared" si="495"/>
        <v>4.7115000000000009</v>
      </c>
      <c r="CX583">
        <f t="shared" si="496"/>
        <v>0</v>
      </c>
      <c r="CY583">
        <f t="shared" si="497"/>
        <v>955.2</v>
      </c>
      <c r="CZ583">
        <f t="shared" si="498"/>
        <v>716.4</v>
      </c>
      <c r="DC583" t="s">
        <v>3</v>
      </c>
      <c r="DD583" t="s">
        <v>3</v>
      </c>
      <c r="DE583" t="s">
        <v>179</v>
      </c>
      <c r="DF583" t="s">
        <v>179</v>
      </c>
      <c r="DG583" t="s">
        <v>179</v>
      </c>
      <c r="DH583" t="s">
        <v>3</v>
      </c>
      <c r="DI583" t="s">
        <v>179</v>
      </c>
      <c r="DJ583" t="s">
        <v>179</v>
      </c>
      <c r="DK583" t="s">
        <v>3</v>
      </c>
      <c r="DL583" t="s">
        <v>3</v>
      </c>
      <c r="DM583" t="s">
        <v>3</v>
      </c>
      <c r="DN583">
        <v>0</v>
      </c>
      <c r="DO583">
        <v>0</v>
      </c>
      <c r="DP583">
        <v>1</v>
      </c>
      <c r="DQ583">
        <v>1</v>
      </c>
      <c r="DU583">
        <v>1010</v>
      </c>
      <c r="DV583" t="s">
        <v>209</v>
      </c>
      <c r="DW583" t="s">
        <v>211</v>
      </c>
      <c r="DX583">
        <v>1</v>
      </c>
      <c r="EE583">
        <v>20573163</v>
      </c>
      <c r="EF583">
        <v>3</v>
      </c>
      <c r="EG583" t="s">
        <v>164</v>
      </c>
      <c r="EH583">
        <v>0</v>
      </c>
      <c r="EI583" t="s">
        <v>3</v>
      </c>
      <c r="EJ583">
        <v>2</v>
      </c>
      <c r="EK583">
        <v>110001</v>
      </c>
      <c r="EL583" t="s">
        <v>192</v>
      </c>
      <c r="EM583" t="s">
        <v>173</v>
      </c>
      <c r="EO583" t="s">
        <v>193</v>
      </c>
      <c r="EQ583">
        <v>768</v>
      </c>
      <c r="ER583">
        <v>1189.1099999999999</v>
      </c>
      <c r="ES583">
        <v>25.59</v>
      </c>
      <c r="ET583">
        <v>314.07</v>
      </c>
      <c r="EU583">
        <v>35.11</v>
      </c>
      <c r="EV583">
        <v>849.45</v>
      </c>
      <c r="EW583">
        <v>88.3</v>
      </c>
      <c r="EX583">
        <v>3.49</v>
      </c>
      <c r="EY583">
        <v>0</v>
      </c>
      <c r="EZ583">
        <v>0</v>
      </c>
      <c r="FQ583">
        <v>0</v>
      </c>
      <c r="FR583">
        <f t="shared" si="499"/>
        <v>0</v>
      </c>
      <c r="FS583">
        <v>0</v>
      </c>
      <c r="FX583">
        <v>80</v>
      </c>
      <c r="FY583">
        <v>60</v>
      </c>
      <c r="GA583" t="s">
        <v>3</v>
      </c>
      <c r="GG583">
        <v>2</v>
      </c>
      <c r="GH583">
        <v>-2</v>
      </c>
      <c r="GI583">
        <v>-2</v>
      </c>
      <c r="GJ583">
        <v>0</v>
      </c>
      <c r="GK583">
        <f>ROUND(R583*(R12)/100,0)</f>
        <v>0</v>
      </c>
      <c r="GL583">
        <f t="shared" si="500"/>
        <v>0</v>
      </c>
      <c r="GM583">
        <f t="shared" si="501"/>
        <v>3268</v>
      </c>
      <c r="GN583">
        <f t="shared" si="502"/>
        <v>0</v>
      </c>
      <c r="GO583">
        <f t="shared" si="503"/>
        <v>3268</v>
      </c>
      <c r="GP583">
        <f t="shared" si="504"/>
        <v>0</v>
      </c>
      <c r="GR583">
        <v>0</v>
      </c>
    </row>
    <row r="584" spans="1:200" x14ac:dyDescent="0.2">
      <c r="A584">
        <v>17</v>
      </c>
      <c r="B584">
        <v>1</v>
      </c>
      <c r="C584">
        <f>ROW(SmtRes!A480)</f>
        <v>480</v>
      </c>
      <c r="D584">
        <f>ROW(EtalonRes!A487)</f>
        <v>487</v>
      </c>
      <c r="E584" t="s">
        <v>687</v>
      </c>
      <c r="F584" t="s">
        <v>220</v>
      </c>
      <c r="G584" t="s">
        <v>688</v>
      </c>
      <c r="H584" t="s">
        <v>215</v>
      </c>
      <c r="I584">
        <v>1</v>
      </c>
      <c r="J584">
        <v>0</v>
      </c>
      <c r="O584">
        <f t="shared" si="468"/>
        <v>4301</v>
      </c>
      <c r="P584">
        <f t="shared" si="469"/>
        <v>63</v>
      </c>
      <c r="Q584">
        <f t="shared" si="470"/>
        <v>0</v>
      </c>
      <c r="R584">
        <f t="shared" si="471"/>
        <v>0</v>
      </c>
      <c r="S584">
        <f t="shared" si="472"/>
        <v>4238</v>
      </c>
      <c r="T584">
        <f t="shared" si="473"/>
        <v>0</v>
      </c>
      <c r="U584">
        <f t="shared" si="474"/>
        <v>328.05</v>
      </c>
      <c r="V584">
        <f t="shared" si="475"/>
        <v>0</v>
      </c>
      <c r="W584">
        <f t="shared" si="476"/>
        <v>0</v>
      </c>
      <c r="X584">
        <f t="shared" si="477"/>
        <v>3390</v>
      </c>
      <c r="Y584">
        <f t="shared" si="478"/>
        <v>2543</v>
      </c>
      <c r="AA584">
        <v>23982063</v>
      </c>
      <c r="AB584">
        <f t="shared" si="479"/>
        <v>4301</v>
      </c>
      <c r="AC584">
        <f t="shared" si="480"/>
        <v>63</v>
      </c>
      <c r="AD584">
        <f t="shared" si="481"/>
        <v>0</v>
      </c>
      <c r="AE584">
        <f t="shared" si="482"/>
        <v>0</v>
      </c>
      <c r="AF584">
        <f t="shared" si="483"/>
        <v>4238</v>
      </c>
      <c r="AG584">
        <f t="shared" si="484"/>
        <v>0</v>
      </c>
      <c r="AH584">
        <f t="shared" si="485"/>
        <v>328.05</v>
      </c>
      <c r="AI584">
        <f t="shared" si="486"/>
        <v>0</v>
      </c>
      <c r="AJ584">
        <f t="shared" si="487"/>
        <v>0</v>
      </c>
      <c r="AK584">
        <v>3202.35</v>
      </c>
      <c r="AL584">
        <v>62.79</v>
      </c>
      <c r="AM584">
        <v>0</v>
      </c>
      <c r="AN584">
        <v>0</v>
      </c>
      <c r="AO584">
        <v>3139.56</v>
      </c>
      <c r="AP584">
        <v>0</v>
      </c>
      <c r="AQ584">
        <v>243</v>
      </c>
      <c r="AR584">
        <v>0</v>
      </c>
      <c r="AS584">
        <v>0</v>
      </c>
      <c r="AT584">
        <v>80</v>
      </c>
      <c r="AU584">
        <v>60</v>
      </c>
      <c r="AV584">
        <v>1</v>
      </c>
      <c r="AW584">
        <v>1</v>
      </c>
      <c r="AZ584">
        <v>1</v>
      </c>
      <c r="BA584">
        <v>1</v>
      </c>
      <c r="BB584">
        <v>1</v>
      </c>
      <c r="BC584">
        <v>1</v>
      </c>
      <c r="BD584" t="s">
        <v>3</v>
      </c>
      <c r="BE584" t="s">
        <v>3</v>
      </c>
      <c r="BF584" t="s">
        <v>3</v>
      </c>
      <c r="BG584" t="s">
        <v>3</v>
      </c>
      <c r="BH584">
        <v>0</v>
      </c>
      <c r="BI584">
        <v>2</v>
      </c>
      <c r="BJ584" t="s">
        <v>222</v>
      </c>
      <c r="BM584">
        <v>110001</v>
      </c>
      <c r="BN584">
        <v>0</v>
      </c>
      <c r="BO584" t="s">
        <v>3</v>
      </c>
      <c r="BP584">
        <v>0</v>
      </c>
      <c r="BQ584">
        <v>3</v>
      </c>
      <c r="BS584">
        <v>1</v>
      </c>
      <c r="BT584">
        <v>1</v>
      </c>
      <c r="BU584">
        <v>1</v>
      </c>
      <c r="BV584">
        <v>1</v>
      </c>
      <c r="BW584">
        <v>1</v>
      </c>
      <c r="BX584">
        <v>1</v>
      </c>
      <c r="BY584" t="s">
        <v>3</v>
      </c>
      <c r="BZ584">
        <v>80</v>
      </c>
      <c r="CA584">
        <v>60</v>
      </c>
      <c r="CF584">
        <v>0</v>
      </c>
      <c r="CG584">
        <v>0</v>
      </c>
      <c r="CM584">
        <v>0</v>
      </c>
      <c r="CN584" t="s">
        <v>1707</v>
      </c>
      <c r="CO584">
        <v>0</v>
      </c>
      <c r="CP584">
        <f t="shared" si="488"/>
        <v>4301</v>
      </c>
      <c r="CQ584">
        <f t="shared" si="489"/>
        <v>63</v>
      </c>
      <c r="CR584">
        <f t="shared" si="490"/>
        <v>0</v>
      </c>
      <c r="CS584">
        <f t="shared" si="491"/>
        <v>0</v>
      </c>
      <c r="CT584">
        <f t="shared" si="492"/>
        <v>4238</v>
      </c>
      <c r="CU584">
        <f t="shared" si="493"/>
        <v>0</v>
      </c>
      <c r="CV584">
        <f t="shared" si="494"/>
        <v>328.05</v>
      </c>
      <c r="CW584">
        <f t="shared" si="495"/>
        <v>0</v>
      </c>
      <c r="CX584">
        <f t="shared" si="496"/>
        <v>0</v>
      </c>
      <c r="CY584">
        <f t="shared" si="497"/>
        <v>3390.4</v>
      </c>
      <c r="CZ584">
        <f t="shared" si="498"/>
        <v>2542.8000000000002</v>
      </c>
      <c r="DC584" t="s">
        <v>3</v>
      </c>
      <c r="DD584" t="s">
        <v>3</v>
      </c>
      <c r="DE584" t="s">
        <v>179</v>
      </c>
      <c r="DF584" t="s">
        <v>179</v>
      </c>
      <c r="DG584" t="s">
        <v>179</v>
      </c>
      <c r="DH584" t="s">
        <v>3</v>
      </c>
      <c r="DI584" t="s">
        <v>179</v>
      </c>
      <c r="DJ584" t="s">
        <v>179</v>
      </c>
      <c r="DK584" t="s">
        <v>3</v>
      </c>
      <c r="DL584" t="s">
        <v>3</v>
      </c>
      <c r="DM584" t="s">
        <v>3</v>
      </c>
      <c r="DN584">
        <v>0</v>
      </c>
      <c r="DO584">
        <v>0</v>
      </c>
      <c r="DP584">
        <v>1</v>
      </c>
      <c r="DQ584">
        <v>1</v>
      </c>
      <c r="DU584">
        <v>1013</v>
      </c>
      <c r="DV584" t="s">
        <v>215</v>
      </c>
      <c r="DW584" t="s">
        <v>215</v>
      </c>
      <c r="DX584">
        <v>1</v>
      </c>
      <c r="EE584">
        <v>20573163</v>
      </c>
      <c r="EF584">
        <v>3</v>
      </c>
      <c r="EG584" t="s">
        <v>164</v>
      </c>
      <c r="EH584">
        <v>0</v>
      </c>
      <c r="EI584" t="s">
        <v>3</v>
      </c>
      <c r="EJ584">
        <v>2</v>
      </c>
      <c r="EK584">
        <v>110001</v>
      </c>
      <c r="EL584" t="s">
        <v>192</v>
      </c>
      <c r="EM584" t="s">
        <v>173</v>
      </c>
      <c r="EO584" t="s">
        <v>193</v>
      </c>
      <c r="EQ584">
        <v>768</v>
      </c>
      <c r="ER584">
        <v>3202.35</v>
      </c>
      <c r="ES584">
        <v>62.79</v>
      </c>
      <c r="ET584">
        <v>0</v>
      </c>
      <c r="EU584">
        <v>0</v>
      </c>
      <c r="EV584">
        <v>3139.56</v>
      </c>
      <c r="EW584">
        <v>243</v>
      </c>
      <c r="EX584">
        <v>0</v>
      </c>
      <c r="EY584">
        <v>0</v>
      </c>
      <c r="EZ584">
        <v>0</v>
      </c>
      <c r="FQ584">
        <v>0</v>
      </c>
      <c r="FR584">
        <f t="shared" si="499"/>
        <v>0</v>
      </c>
      <c r="FS584">
        <v>0</v>
      </c>
      <c r="FX584">
        <v>80</v>
      </c>
      <c r="FY584">
        <v>60</v>
      </c>
      <c r="GA584" t="s">
        <v>3</v>
      </c>
      <c r="GG584">
        <v>2</v>
      </c>
      <c r="GH584">
        <v>1</v>
      </c>
      <c r="GI584">
        <v>-2</v>
      </c>
      <c r="GJ584">
        <v>0</v>
      </c>
      <c r="GK584">
        <f>ROUND(R584*(R12)/100,0)</f>
        <v>0</v>
      </c>
      <c r="GL584">
        <f t="shared" si="500"/>
        <v>0</v>
      </c>
      <c r="GM584">
        <f t="shared" si="501"/>
        <v>10234</v>
      </c>
      <c r="GN584">
        <f t="shared" si="502"/>
        <v>0</v>
      </c>
      <c r="GO584">
        <f t="shared" si="503"/>
        <v>10234</v>
      </c>
      <c r="GP584">
        <f t="shared" si="504"/>
        <v>0</v>
      </c>
      <c r="GR584">
        <v>0</v>
      </c>
    </row>
    <row r="585" spans="1:200" x14ac:dyDescent="0.2">
      <c r="A585">
        <v>17</v>
      </c>
      <c r="B585">
        <v>1</v>
      </c>
      <c r="C585">
        <f>ROW(SmtRes!A485)</f>
        <v>485</v>
      </c>
      <c r="D585">
        <f>ROW(EtalonRes!A493)</f>
        <v>493</v>
      </c>
      <c r="E585" t="s">
        <v>689</v>
      </c>
      <c r="F585" t="s">
        <v>207</v>
      </c>
      <c r="G585" t="s">
        <v>690</v>
      </c>
      <c r="H585" t="s">
        <v>209</v>
      </c>
      <c r="I585">
        <v>1</v>
      </c>
      <c r="J585">
        <v>0</v>
      </c>
      <c r="O585">
        <f t="shared" si="468"/>
        <v>1597</v>
      </c>
      <c r="P585">
        <f t="shared" si="469"/>
        <v>26</v>
      </c>
      <c r="Q585">
        <f t="shared" si="470"/>
        <v>424</v>
      </c>
      <c r="R585">
        <f t="shared" si="471"/>
        <v>47</v>
      </c>
      <c r="S585">
        <f t="shared" si="472"/>
        <v>1147</v>
      </c>
      <c r="T585">
        <f t="shared" si="473"/>
        <v>0</v>
      </c>
      <c r="U585">
        <f t="shared" si="474"/>
        <v>119.205</v>
      </c>
      <c r="V585">
        <f t="shared" si="475"/>
        <v>4.7115000000000009</v>
      </c>
      <c r="W585">
        <f t="shared" si="476"/>
        <v>0</v>
      </c>
      <c r="X585">
        <f t="shared" si="477"/>
        <v>955</v>
      </c>
      <c r="Y585">
        <f t="shared" si="478"/>
        <v>716</v>
      </c>
      <c r="AA585">
        <v>23982063</v>
      </c>
      <c r="AB585">
        <f t="shared" si="479"/>
        <v>1597</v>
      </c>
      <c r="AC585">
        <f t="shared" si="480"/>
        <v>26</v>
      </c>
      <c r="AD585">
        <f t="shared" si="481"/>
        <v>424</v>
      </c>
      <c r="AE585">
        <f t="shared" si="482"/>
        <v>47</v>
      </c>
      <c r="AF585">
        <f t="shared" si="483"/>
        <v>1147</v>
      </c>
      <c r="AG585">
        <f t="shared" si="484"/>
        <v>0</v>
      </c>
      <c r="AH585">
        <f t="shared" si="485"/>
        <v>119.205</v>
      </c>
      <c r="AI585">
        <f t="shared" si="486"/>
        <v>4.7115000000000009</v>
      </c>
      <c r="AJ585">
        <f t="shared" si="487"/>
        <v>0</v>
      </c>
      <c r="AK585">
        <v>1189.1099999999999</v>
      </c>
      <c r="AL585">
        <v>25.59</v>
      </c>
      <c r="AM585">
        <v>314.07</v>
      </c>
      <c r="AN585">
        <v>35.11</v>
      </c>
      <c r="AO585">
        <v>849.45</v>
      </c>
      <c r="AP585">
        <v>0</v>
      </c>
      <c r="AQ585">
        <v>88.3</v>
      </c>
      <c r="AR585">
        <v>3.49</v>
      </c>
      <c r="AS585">
        <v>0</v>
      </c>
      <c r="AT585">
        <v>80</v>
      </c>
      <c r="AU585">
        <v>60</v>
      </c>
      <c r="AV585">
        <v>1</v>
      </c>
      <c r="AW585">
        <v>1</v>
      </c>
      <c r="AZ585">
        <v>1</v>
      </c>
      <c r="BA585">
        <v>1</v>
      </c>
      <c r="BB585">
        <v>1</v>
      </c>
      <c r="BC585">
        <v>1</v>
      </c>
      <c r="BD585" t="s">
        <v>3</v>
      </c>
      <c r="BE585" t="s">
        <v>3</v>
      </c>
      <c r="BF585" t="s">
        <v>3</v>
      </c>
      <c r="BG585" t="s">
        <v>3</v>
      </c>
      <c r="BH585">
        <v>0</v>
      </c>
      <c r="BI585">
        <v>2</v>
      </c>
      <c r="BJ585" t="s">
        <v>210</v>
      </c>
      <c r="BM585">
        <v>110001</v>
      </c>
      <c r="BN585">
        <v>0</v>
      </c>
      <c r="BO585" t="s">
        <v>3</v>
      </c>
      <c r="BP585">
        <v>0</v>
      </c>
      <c r="BQ585">
        <v>3</v>
      </c>
      <c r="BS585">
        <v>1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3</v>
      </c>
      <c r="BZ585">
        <v>80</v>
      </c>
      <c r="CA585">
        <v>60</v>
      </c>
      <c r="CF585">
        <v>0</v>
      </c>
      <c r="CG585">
        <v>0</v>
      </c>
      <c r="CM585">
        <v>0</v>
      </c>
      <c r="CN585" t="s">
        <v>1707</v>
      </c>
      <c r="CO585">
        <v>0</v>
      </c>
      <c r="CP585">
        <f t="shared" si="488"/>
        <v>1597</v>
      </c>
      <c r="CQ585">
        <f t="shared" si="489"/>
        <v>26</v>
      </c>
      <c r="CR585">
        <f t="shared" si="490"/>
        <v>424</v>
      </c>
      <c r="CS585">
        <f t="shared" si="491"/>
        <v>47</v>
      </c>
      <c r="CT585">
        <f t="shared" si="492"/>
        <v>1147</v>
      </c>
      <c r="CU585">
        <f t="shared" si="493"/>
        <v>0</v>
      </c>
      <c r="CV585">
        <f t="shared" si="494"/>
        <v>119.205</v>
      </c>
      <c r="CW585">
        <f t="shared" si="495"/>
        <v>4.7115000000000009</v>
      </c>
      <c r="CX585">
        <f t="shared" si="496"/>
        <v>0</v>
      </c>
      <c r="CY585">
        <f t="shared" si="497"/>
        <v>955.2</v>
      </c>
      <c r="CZ585">
        <f t="shared" si="498"/>
        <v>716.4</v>
      </c>
      <c r="DC585" t="s">
        <v>3</v>
      </c>
      <c r="DD585" t="s">
        <v>3</v>
      </c>
      <c r="DE585" t="s">
        <v>179</v>
      </c>
      <c r="DF585" t="s">
        <v>179</v>
      </c>
      <c r="DG585" t="s">
        <v>179</v>
      </c>
      <c r="DH585" t="s">
        <v>3</v>
      </c>
      <c r="DI585" t="s">
        <v>179</v>
      </c>
      <c r="DJ585" t="s">
        <v>179</v>
      </c>
      <c r="DK585" t="s">
        <v>3</v>
      </c>
      <c r="DL585" t="s">
        <v>3</v>
      </c>
      <c r="DM585" t="s">
        <v>3</v>
      </c>
      <c r="DN585">
        <v>0</v>
      </c>
      <c r="DO585">
        <v>0</v>
      </c>
      <c r="DP585">
        <v>1</v>
      </c>
      <c r="DQ585">
        <v>1</v>
      </c>
      <c r="DU585">
        <v>1010</v>
      </c>
      <c r="DV585" t="s">
        <v>209</v>
      </c>
      <c r="DW585" t="s">
        <v>211</v>
      </c>
      <c r="DX585">
        <v>1</v>
      </c>
      <c r="EE585">
        <v>20573163</v>
      </c>
      <c r="EF585">
        <v>3</v>
      </c>
      <c r="EG585" t="s">
        <v>164</v>
      </c>
      <c r="EH585">
        <v>0</v>
      </c>
      <c r="EI585" t="s">
        <v>3</v>
      </c>
      <c r="EJ585">
        <v>2</v>
      </c>
      <c r="EK585">
        <v>110001</v>
      </c>
      <c r="EL585" t="s">
        <v>192</v>
      </c>
      <c r="EM585" t="s">
        <v>173</v>
      </c>
      <c r="EO585" t="s">
        <v>193</v>
      </c>
      <c r="EQ585">
        <v>768</v>
      </c>
      <c r="ER585">
        <v>1189.1099999999999</v>
      </c>
      <c r="ES585">
        <v>25.59</v>
      </c>
      <c r="ET585">
        <v>314.07</v>
      </c>
      <c r="EU585">
        <v>35.11</v>
      </c>
      <c r="EV585">
        <v>849.45</v>
      </c>
      <c r="EW585">
        <v>88.3</v>
      </c>
      <c r="EX585">
        <v>3.49</v>
      </c>
      <c r="EY585">
        <v>0</v>
      </c>
      <c r="EZ585">
        <v>0</v>
      </c>
      <c r="FQ585">
        <v>0</v>
      </c>
      <c r="FR585">
        <f t="shared" si="499"/>
        <v>0</v>
      </c>
      <c r="FS585">
        <v>0</v>
      </c>
      <c r="FX585">
        <v>80</v>
      </c>
      <c r="FY585">
        <v>60</v>
      </c>
      <c r="GA585" t="s">
        <v>3</v>
      </c>
      <c r="GG585">
        <v>2</v>
      </c>
      <c r="GH585">
        <v>-2</v>
      </c>
      <c r="GI585">
        <v>-2</v>
      </c>
      <c r="GJ585">
        <v>0</v>
      </c>
      <c r="GK585">
        <f>ROUND(R585*(R12)/100,0)</f>
        <v>0</v>
      </c>
      <c r="GL585">
        <f t="shared" si="500"/>
        <v>0</v>
      </c>
      <c r="GM585">
        <f t="shared" si="501"/>
        <v>3268</v>
      </c>
      <c r="GN585">
        <f t="shared" si="502"/>
        <v>0</v>
      </c>
      <c r="GO585">
        <f t="shared" si="503"/>
        <v>3268</v>
      </c>
      <c r="GP585">
        <f t="shared" si="504"/>
        <v>0</v>
      </c>
      <c r="GR585">
        <v>0</v>
      </c>
    </row>
    <row r="586" spans="1:200" x14ac:dyDescent="0.2">
      <c r="A586">
        <v>17</v>
      </c>
      <c r="B586">
        <v>1</v>
      </c>
      <c r="C586">
        <f>ROW(SmtRes!A487)</f>
        <v>487</v>
      </c>
      <c r="D586">
        <f>ROW(EtalonRes!A495)</f>
        <v>495</v>
      </c>
      <c r="E586" t="s">
        <v>691</v>
      </c>
      <c r="F586" t="s">
        <v>220</v>
      </c>
      <c r="G586" t="s">
        <v>692</v>
      </c>
      <c r="H586" t="s">
        <v>215</v>
      </c>
      <c r="I586">
        <v>1</v>
      </c>
      <c r="J586">
        <v>0</v>
      </c>
      <c r="O586">
        <f t="shared" si="468"/>
        <v>4301</v>
      </c>
      <c r="P586">
        <f t="shared" si="469"/>
        <v>63</v>
      </c>
      <c r="Q586">
        <f t="shared" si="470"/>
        <v>0</v>
      </c>
      <c r="R586">
        <f t="shared" si="471"/>
        <v>0</v>
      </c>
      <c r="S586">
        <f t="shared" si="472"/>
        <v>4238</v>
      </c>
      <c r="T586">
        <f t="shared" si="473"/>
        <v>0</v>
      </c>
      <c r="U586">
        <f t="shared" si="474"/>
        <v>328.05</v>
      </c>
      <c r="V586">
        <f t="shared" si="475"/>
        <v>0</v>
      </c>
      <c r="W586">
        <f t="shared" si="476"/>
        <v>0</v>
      </c>
      <c r="X586">
        <f t="shared" si="477"/>
        <v>3390</v>
      </c>
      <c r="Y586">
        <f t="shared" si="478"/>
        <v>2543</v>
      </c>
      <c r="AA586">
        <v>23982063</v>
      </c>
      <c r="AB586">
        <f t="shared" si="479"/>
        <v>4301</v>
      </c>
      <c r="AC586">
        <f t="shared" si="480"/>
        <v>63</v>
      </c>
      <c r="AD586">
        <f t="shared" si="481"/>
        <v>0</v>
      </c>
      <c r="AE586">
        <f t="shared" si="482"/>
        <v>0</v>
      </c>
      <c r="AF586">
        <f t="shared" si="483"/>
        <v>4238</v>
      </c>
      <c r="AG586">
        <f t="shared" si="484"/>
        <v>0</v>
      </c>
      <c r="AH586">
        <f t="shared" si="485"/>
        <v>328.05</v>
      </c>
      <c r="AI586">
        <f t="shared" si="486"/>
        <v>0</v>
      </c>
      <c r="AJ586">
        <f t="shared" si="487"/>
        <v>0</v>
      </c>
      <c r="AK586">
        <v>3202.35</v>
      </c>
      <c r="AL586">
        <v>62.79</v>
      </c>
      <c r="AM586">
        <v>0</v>
      </c>
      <c r="AN586">
        <v>0</v>
      </c>
      <c r="AO586">
        <v>3139.56</v>
      </c>
      <c r="AP586">
        <v>0</v>
      </c>
      <c r="AQ586">
        <v>243</v>
      </c>
      <c r="AR586">
        <v>0</v>
      </c>
      <c r="AS586">
        <v>0</v>
      </c>
      <c r="AT586">
        <v>80</v>
      </c>
      <c r="AU586">
        <v>60</v>
      </c>
      <c r="AV586">
        <v>1</v>
      </c>
      <c r="AW586">
        <v>1</v>
      </c>
      <c r="AZ586">
        <v>1</v>
      </c>
      <c r="BA586">
        <v>1</v>
      </c>
      <c r="BB586">
        <v>1</v>
      </c>
      <c r="BC586">
        <v>1</v>
      </c>
      <c r="BD586" t="s">
        <v>3</v>
      </c>
      <c r="BE586" t="s">
        <v>3</v>
      </c>
      <c r="BF586" t="s">
        <v>3</v>
      </c>
      <c r="BG586" t="s">
        <v>3</v>
      </c>
      <c r="BH586">
        <v>0</v>
      </c>
      <c r="BI586">
        <v>2</v>
      </c>
      <c r="BJ586" t="s">
        <v>222</v>
      </c>
      <c r="BM586">
        <v>110001</v>
      </c>
      <c r="BN586">
        <v>0</v>
      </c>
      <c r="BO586" t="s">
        <v>3</v>
      </c>
      <c r="BP586">
        <v>0</v>
      </c>
      <c r="BQ586">
        <v>3</v>
      </c>
      <c r="BS586">
        <v>1</v>
      </c>
      <c r="BT586">
        <v>1</v>
      </c>
      <c r="BU586">
        <v>1</v>
      </c>
      <c r="BV586">
        <v>1</v>
      </c>
      <c r="BW586">
        <v>1</v>
      </c>
      <c r="BX586">
        <v>1</v>
      </c>
      <c r="BY586" t="s">
        <v>3</v>
      </c>
      <c r="BZ586">
        <v>80</v>
      </c>
      <c r="CA586">
        <v>60</v>
      </c>
      <c r="CF586">
        <v>0</v>
      </c>
      <c r="CG586">
        <v>0</v>
      </c>
      <c r="CM586">
        <v>0</v>
      </c>
      <c r="CN586" t="s">
        <v>1707</v>
      </c>
      <c r="CO586">
        <v>0</v>
      </c>
      <c r="CP586">
        <f t="shared" si="488"/>
        <v>4301</v>
      </c>
      <c r="CQ586">
        <f t="shared" si="489"/>
        <v>63</v>
      </c>
      <c r="CR586">
        <f t="shared" si="490"/>
        <v>0</v>
      </c>
      <c r="CS586">
        <f t="shared" si="491"/>
        <v>0</v>
      </c>
      <c r="CT586">
        <f t="shared" si="492"/>
        <v>4238</v>
      </c>
      <c r="CU586">
        <f t="shared" si="493"/>
        <v>0</v>
      </c>
      <c r="CV586">
        <f t="shared" si="494"/>
        <v>328.05</v>
      </c>
      <c r="CW586">
        <f t="shared" si="495"/>
        <v>0</v>
      </c>
      <c r="CX586">
        <f t="shared" si="496"/>
        <v>0</v>
      </c>
      <c r="CY586">
        <f t="shared" si="497"/>
        <v>3390.4</v>
      </c>
      <c r="CZ586">
        <f t="shared" si="498"/>
        <v>2542.8000000000002</v>
      </c>
      <c r="DC586" t="s">
        <v>3</v>
      </c>
      <c r="DD586" t="s">
        <v>3</v>
      </c>
      <c r="DE586" t="s">
        <v>179</v>
      </c>
      <c r="DF586" t="s">
        <v>179</v>
      </c>
      <c r="DG586" t="s">
        <v>179</v>
      </c>
      <c r="DH586" t="s">
        <v>3</v>
      </c>
      <c r="DI586" t="s">
        <v>179</v>
      </c>
      <c r="DJ586" t="s">
        <v>179</v>
      </c>
      <c r="DK586" t="s">
        <v>3</v>
      </c>
      <c r="DL586" t="s">
        <v>3</v>
      </c>
      <c r="DM586" t="s">
        <v>3</v>
      </c>
      <c r="DN586">
        <v>0</v>
      </c>
      <c r="DO586">
        <v>0</v>
      </c>
      <c r="DP586">
        <v>1</v>
      </c>
      <c r="DQ586">
        <v>1</v>
      </c>
      <c r="DU586">
        <v>1013</v>
      </c>
      <c r="DV586" t="s">
        <v>215</v>
      </c>
      <c r="DW586" t="s">
        <v>215</v>
      </c>
      <c r="DX586">
        <v>1</v>
      </c>
      <c r="EE586">
        <v>20573163</v>
      </c>
      <c r="EF586">
        <v>3</v>
      </c>
      <c r="EG586" t="s">
        <v>164</v>
      </c>
      <c r="EH586">
        <v>0</v>
      </c>
      <c r="EI586" t="s">
        <v>3</v>
      </c>
      <c r="EJ586">
        <v>2</v>
      </c>
      <c r="EK586">
        <v>110001</v>
      </c>
      <c r="EL586" t="s">
        <v>192</v>
      </c>
      <c r="EM586" t="s">
        <v>173</v>
      </c>
      <c r="EO586" t="s">
        <v>193</v>
      </c>
      <c r="EQ586">
        <v>768</v>
      </c>
      <c r="ER586">
        <v>3202.35</v>
      </c>
      <c r="ES586">
        <v>62.79</v>
      </c>
      <c r="ET586">
        <v>0</v>
      </c>
      <c r="EU586">
        <v>0</v>
      </c>
      <c r="EV586">
        <v>3139.56</v>
      </c>
      <c r="EW586">
        <v>243</v>
      </c>
      <c r="EX586">
        <v>0</v>
      </c>
      <c r="EY586">
        <v>0</v>
      </c>
      <c r="EZ586">
        <v>0</v>
      </c>
      <c r="FQ586">
        <v>0</v>
      </c>
      <c r="FR586">
        <f t="shared" si="499"/>
        <v>0</v>
      </c>
      <c r="FS586">
        <v>0</v>
      </c>
      <c r="FX586">
        <v>80</v>
      </c>
      <c r="FY586">
        <v>60</v>
      </c>
      <c r="GA586" t="s">
        <v>3</v>
      </c>
      <c r="GG586">
        <v>2</v>
      </c>
      <c r="GH586">
        <v>1</v>
      </c>
      <c r="GI586">
        <v>-2</v>
      </c>
      <c r="GJ586">
        <v>0</v>
      </c>
      <c r="GK586">
        <f>ROUND(R586*(R12)/100,0)</f>
        <v>0</v>
      </c>
      <c r="GL586">
        <f t="shared" si="500"/>
        <v>0</v>
      </c>
      <c r="GM586">
        <f t="shared" si="501"/>
        <v>10234</v>
      </c>
      <c r="GN586">
        <f t="shared" si="502"/>
        <v>0</v>
      </c>
      <c r="GO586">
        <f t="shared" si="503"/>
        <v>10234</v>
      </c>
      <c r="GP586">
        <f t="shared" si="504"/>
        <v>0</v>
      </c>
      <c r="GR586">
        <v>0</v>
      </c>
    </row>
    <row r="587" spans="1:200" x14ac:dyDescent="0.2">
      <c r="A587">
        <v>17</v>
      </c>
      <c r="B587">
        <v>1</v>
      </c>
      <c r="C587">
        <f>ROW(SmtRes!A499)</f>
        <v>499</v>
      </c>
      <c r="D587">
        <f>ROW(EtalonRes!A507)</f>
        <v>507</v>
      </c>
      <c r="E587" t="s">
        <v>693</v>
      </c>
      <c r="F587" t="s">
        <v>224</v>
      </c>
      <c r="G587" t="s">
        <v>694</v>
      </c>
      <c r="H587" t="s">
        <v>209</v>
      </c>
      <c r="I587">
        <v>1</v>
      </c>
      <c r="J587">
        <v>0</v>
      </c>
      <c r="O587">
        <f t="shared" si="468"/>
        <v>433</v>
      </c>
      <c r="P587">
        <f t="shared" si="469"/>
        <v>47</v>
      </c>
      <c r="Q587">
        <f t="shared" si="470"/>
        <v>141</v>
      </c>
      <c r="R587">
        <f t="shared" si="471"/>
        <v>8</v>
      </c>
      <c r="S587">
        <f t="shared" si="472"/>
        <v>245</v>
      </c>
      <c r="T587">
        <f t="shared" si="473"/>
        <v>0</v>
      </c>
      <c r="U587">
        <f t="shared" si="474"/>
        <v>27.27</v>
      </c>
      <c r="V587">
        <f t="shared" si="475"/>
        <v>0.58050000000000002</v>
      </c>
      <c r="W587">
        <f t="shared" si="476"/>
        <v>0</v>
      </c>
      <c r="X587">
        <f t="shared" si="477"/>
        <v>233</v>
      </c>
      <c r="Y587">
        <f t="shared" si="478"/>
        <v>164</v>
      </c>
      <c r="AA587">
        <v>23982063</v>
      </c>
      <c r="AB587">
        <f t="shared" si="479"/>
        <v>433</v>
      </c>
      <c r="AC587">
        <f t="shared" si="480"/>
        <v>47</v>
      </c>
      <c r="AD587">
        <f t="shared" si="481"/>
        <v>141</v>
      </c>
      <c r="AE587">
        <f t="shared" si="482"/>
        <v>8</v>
      </c>
      <c r="AF587">
        <f t="shared" si="483"/>
        <v>245</v>
      </c>
      <c r="AG587">
        <f t="shared" si="484"/>
        <v>0</v>
      </c>
      <c r="AH587">
        <f t="shared" si="485"/>
        <v>27.27</v>
      </c>
      <c r="AI587">
        <f t="shared" si="486"/>
        <v>0.58050000000000002</v>
      </c>
      <c r="AJ587">
        <f t="shared" si="487"/>
        <v>0</v>
      </c>
      <c r="AK587">
        <v>332.49</v>
      </c>
      <c r="AL587">
        <v>47</v>
      </c>
      <c r="AM587">
        <v>104.3</v>
      </c>
      <c r="AN587">
        <v>5.81</v>
      </c>
      <c r="AO587">
        <v>181.19</v>
      </c>
      <c r="AP587">
        <v>0</v>
      </c>
      <c r="AQ587">
        <v>20.2</v>
      </c>
      <c r="AR587">
        <v>0.43</v>
      </c>
      <c r="AS587">
        <v>0</v>
      </c>
      <c r="AT587">
        <v>92</v>
      </c>
      <c r="AU587">
        <v>65</v>
      </c>
      <c r="AV587">
        <v>1</v>
      </c>
      <c r="AW587">
        <v>1</v>
      </c>
      <c r="AZ587">
        <v>1</v>
      </c>
      <c r="BA587">
        <v>1</v>
      </c>
      <c r="BB587">
        <v>1</v>
      </c>
      <c r="BC587">
        <v>1</v>
      </c>
      <c r="BD587" t="s">
        <v>3</v>
      </c>
      <c r="BE587" t="s">
        <v>3</v>
      </c>
      <c r="BF587" t="s">
        <v>3</v>
      </c>
      <c r="BG587" t="s">
        <v>3</v>
      </c>
      <c r="BH587">
        <v>0</v>
      </c>
      <c r="BI587">
        <v>2</v>
      </c>
      <c r="BJ587" t="s">
        <v>226</v>
      </c>
      <c r="BM587">
        <v>111002</v>
      </c>
      <c r="BN587">
        <v>0</v>
      </c>
      <c r="BO587" t="s">
        <v>3</v>
      </c>
      <c r="BP587">
        <v>0</v>
      </c>
      <c r="BQ587">
        <v>3</v>
      </c>
      <c r="BS587">
        <v>1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3</v>
      </c>
      <c r="BZ587">
        <v>92</v>
      </c>
      <c r="CA587">
        <v>65</v>
      </c>
      <c r="CF587">
        <v>0</v>
      </c>
      <c r="CG587">
        <v>0</v>
      </c>
      <c r="CM587">
        <v>0</v>
      </c>
      <c r="CN587" t="s">
        <v>1707</v>
      </c>
      <c r="CO587">
        <v>0</v>
      </c>
      <c r="CP587">
        <f t="shared" si="488"/>
        <v>433</v>
      </c>
      <c r="CQ587">
        <f t="shared" si="489"/>
        <v>47</v>
      </c>
      <c r="CR587">
        <f t="shared" si="490"/>
        <v>141</v>
      </c>
      <c r="CS587">
        <f t="shared" si="491"/>
        <v>8</v>
      </c>
      <c r="CT587">
        <f t="shared" si="492"/>
        <v>245</v>
      </c>
      <c r="CU587">
        <f t="shared" si="493"/>
        <v>0</v>
      </c>
      <c r="CV587">
        <f t="shared" si="494"/>
        <v>27.27</v>
      </c>
      <c r="CW587">
        <f t="shared" si="495"/>
        <v>0.58050000000000002</v>
      </c>
      <c r="CX587">
        <f t="shared" si="496"/>
        <v>0</v>
      </c>
      <c r="CY587">
        <f t="shared" si="497"/>
        <v>232.76</v>
      </c>
      <c r="CZ587">
        <f t="shared" si="498"/>
        <v>164.45</v>
      </c>
      <c r="DC587" t="s">
        <v>3</v>
      </c>
      <c r="DD587" t="s">
        <v>3</v>
      </c>
      <c r="DE587" t="s">
        <v>179</v>
      </c>
      <c r="DF587" t="s">
        <v>179</v>
      </c>
      <c r="DG587" t="s">
        <v>179</v>
      </c>
      <c r="DH587" t="s">
        <v>3</v>
      </c>
      <c r="DI587" t="s">
        <v>179</v>
      </c>
      <c r="DJ587" t="s">
        <v>179</v>
      </c>
      <c r="DK587" t="s">
        <v>3</v>
      </c>
      <c r="DL587" t="s">
        <v>3</v>
      </c>
      <c r="DM587" t="s">
        <v>3</v>
      </c>
      <c r="DN587">
        <v>0</v>
      </c>
      <c r="DO587">
        <v>0</v>
      </c>
      <c r="DP587">
        <v>1</v>
      </c>
      <c r="DQ587">
        <v>1</v>
      </c>
      <c r="DU587">
        <v>1010</v>
      </c>
      <c r="DV587" t="s">
        <v>209</v>
      </c>
      <c r="DW587" t="s">
        <v>227</v>
      </c>
      <c r="DX587">
        <v>1</v>
      </c>
      <c r="EE587">
        <v>20573169</v>
      </c>
      <c r="EF587">
        <v>3</v>
      </c>
      <c r="EG587" t="s">
        <v>164</v>
      </c>
      <c r="EH587">
        <v>0</v>
      </c>
      <c r="EI587" t="s">
        <v>3</v>
      </c>
      <c r="EJ587">
        <v>2</v>
      </c>
      <c r="EK587">
        <v>111002</v>
      </c>
      <c r="EL587" t="s">
        <v>228</v>
      </c>
      <c r="EM587" t="s">
        <v>229</v>
      </c>
      <c r="EO587" t="s">
        <v>193</v>
      </c>
      <c r="EQ587">
        <v>768</v>
      </c>
      <c r="ER587">
        <v>332.49</v>
      </c>
      <c r="ES587">
        <v>47</v>
      </c>
      <c r="ET587">
        <v>104.3</v>
      </c>
      <c r="EU587">
        <v>5.81</v>
      </c>
      <c r="EV587">
        <v>181.19</v>
      </c>
      <c r="EW587">
        <v>20.2</v>
      </c>
      <c r="EX587">
        <v>0.43</v>
      </c>
      <c r="EY587">
        <v>0</v>
      </c>
      <c r="EZ587">
        <v>0</v>
      </c>
      <c r="FQ587">
        <v>0</v>
      </c>
      <c r="FR587">
        <f t="shared" si="499"/>
        <v>0</v>
      </c>
      <c r="FS587">
        <v>0</v>
      </c>
      <c r="FX587">
        <v>92</v>
      </c>
      <c r="FY587">
        <v>65</v>
      </c>
      <c r="GA587" t="s">
        <v>3</v>
      </c>
      <c r="GG587">
        <v>2</v>
      </c>
      <c r="GH587">
        <v>-2</v>
      </c>
      <c r="GI587">
        <v>-2</v>
      </c>
      <c r="GJ587">
        <v>0</v>
      </c>
      <c r="GK587">
        <f>ROUND(R587*(R12)/100,0)</f>
        <v>0</v>
      </c>
      <c r="GL587">
        <f t="shared" si="500"/>
        <v>0</v>
      </c>
      <c r="GM587">
        <f t="shared" si="501"/>
        <v>830</v>
      </c>
      <c r="GN587">
        <f t="shared" si="502"/>
        <v>0</v>
      </c>
      <c r="GO587">
        <f t="shared" si="503"/>
        <v>830</v>
      </c>
      <c r="GP587">
        <f t="shared" si="504"/>
        <v>0</v>
      </c>
      <c r="GR587">
        <v>0</v>
      </c>
    </row>
    <row r="588" spans="1:200" x14ac:dyDescent="0.2">
      <c r="A588">
        <v>17</v>
      </c>
      <c r="B588">
        <v>1</v>
      </c>
      <c r="C588">
        <f>ROW(SmtRes!A501)</f>
        <v>501</v>
      </c>
      <c r="D588">
        <f>ROW(EtalonRes!A509)</f>
        <v>509</v>
      </c>
      <c r="E588" t="s">
        <v>695</v>
      </c>
      <c r="F588" t="s">
        <v>213</v>
      </c>
      <c r="G588" t="s">
        <v>696</v>
      </c>
      <c r="H588" t="s">
        <v>236</v>
      </c>
      <c r="I588">
        <v>1</v>
      </c>
      <c r="J588">
        <v>0</v>
      </c>
      <c r="O588">
        <f t="shared" si="468"/>
        <v>2195</v>
      </c>
      <c r="P588">
        <f t="shared" si="469"/>
        <v>32</v>
      </c>
      <c r="Q588">
        <f t="shared" si="470"/>
        <v>0</v>
      </c>
      <c r="R588">
        <f t="shared" si="471"/>
        <v>0</v>
      </c>
      <c r="S588">
        <f t="shared" si="472"/>
        <v>2163</v>
      </c>
      <c r="T588">
        <f t="shared" si="473"/>
        <v>0</v>
      </c>
      <c r="U588">
        <f t="shared" si="474"/>
        <v>167.4</v>
      </c>
      <c r="V588">
        <f t="shared" si="475"/>
        <v>0</v>
      </c>
      <c r="W588">
        <f t="shared" si="476"/>
        <v>0</v>
      </c>
      <c r="X588">
        <f t="shared" si="477"/>
        <v>1730</v>
      </c>
      <c r="Y588">
        <f t="shared" si="478"/>
        <v>1298</v>
      </c>
      <c r="AA588">
        <v>23982063</v>
      </c>
      <c r="AB588">
        <f t="shared" si="479"/>
        <v>2195</v>
      </c>
      <c r="AC588">
        <f t="shared" si="480"/>
        <v>32</v>
      </c>
      <c r="AD588">
        <f t="shared" si="481"/>
        <v>0</v>
      </c>
      <c r="AE588">
        <f t="shared" si="482"/>
        <v>0</v>
      </c>
      <c r="AF588">
        <f t="shared" si="483"/>
        <v>2163</v>
      </c>
      <c r="AG588">
        <f t="shared" si="484"/>
        <v>0</v>
      </c>
      <c r="AH588">
        <f t="shared" si="485"/>
        <v>167.4</v>
      </c>
      <c r="AI588">
        <f t="shared" si="486"/>
        <v>0</v>
      </c>
      <c r="AJ588">
        <f t="shared" si="487"/>
        <v>0</v>
      </c>
      <c r="AK588">
        <v>1634.12</v>
      </c>
      <c r="AL588">
        <v>32.04</v>
      </c>
      <c r="AM588">
        <v>0</v>
      </c>
      <c r="AN588">
        <v>0</v>
      </c>
      <c r="AO588">
        <v>1602.08</v>
      </c>
      <c r="AP588">
        <v>0</v>
      </c>
      <c r="AQ588">
        <v>124</v>
      </c>
      <c r="AR588">
        <v>0</v>
      </c>
      <c r="AS588">
        <v>0</v>
      </c>
      <c r="AT588">
        <v>80</v>
      </c>
      <c r="AU588">
        <v>60</v>
      </c>
      <c r="AV588">
        <v>1</v>
      </c>
      <c r="AW588">
        <v>1</v>
      </c>
      <c r="AZ588">
        <v>1</v>
      </c>
      <c r="BA588">
        <v>1</v>
      </c>
      <c r="BB588">
        <v>1</v>
      </c>
      <c r="BC588">
        <v>1</v>
      </c>
      <c r="BD588" t="s">
        <v>3</v>
      </c>
      <c r="BE588" t="s">
        <v>3</v>
      </c>
      <c r="BF588" t="s">
        <v>3</v>
      </c>
      <c r="BG588" t="s">
        <v>3</v>
      </c>
      <c r="BH588">
        <v>0</v>
      </c>
      <c r="BI588">
        <v>2</v>
      </c>
      <c r="BJ588" t="s">
        <v>237</v>
      </c>
      <c r="BM588">
        <v>110001</v>
      </c>
      <c r="BN588">
        <v>0</v>
      </c>
      <c r="BO588" t="s">
        <v>3</v>
      </c>
      <c r="BP588">
        <v>0</v>
      </c>
      <c r="BQ588">
        <v>3</v>
      </c>
      <c r="BS588">
        <v>1</v>
      </c>
      <c r="BT588">
        <v>1</v>
      </c>
      <c r="BU588">
        <v>1</v>
      </c>
      <c r="BV588">
        <v>1</v>
      </c>
      <c r="BW588">
        <v>1</v>
      </c>
      <c r="BX588">
        <v>1</v>
      </c>
      <c r="BY588" t="s">
        <v>3</v>
      </c>
      <c r="BZ588">
        <v>80</v>
      </c>
      <c r="CA588">
        <v>60</v>
      </c>
      <c r="CF588">
        <v>0</v>
      </c>
      <c r="CG588">
        <v>0</v>
      </c>
      <c r="CM588">
        <v>0</v>
      </c>
      <c r="CN588" t="s">
        <v>1707</v>
      </c>
      <c r="CO588">
        <v>0</v>
      </c>
      <c r="CP588">
        <f t="shared" si="488"/>
        <v>2195</v>
      </c>
      <c r="CQ588">
        <f t="shared" si="489"/>
        <v>32</v>
      </c>
      <c r="CR588">
        <f t="shared" si="490"/>
        <v>0</v>
      </c>
      <c r="CS588">
        <f t="shared" si="491"/>
        <v>0</v>
      </c>
      <c r="CT588">
        <f t="shared" si="492"/>
        <v>2163</v>
      </c>
      <c r="CU588">
        <f t="shared" si="493"/>
        <v>0</v>
      </c>
      <c r="CV588">
        <f t="shared" si="494"/>
        <v>167.4</v>
      </c>
      <c r="CW588">
        <f t="shared" si="495"/>
        <v>0</v>
      </c>
      <c r="CX588">
        <f t="shared" si="496"/>
        <v>0</v>
      </c>
      <c r="CY588">
        <f t="shared" si="497"/>
        <v>1730.4</v>
      </c>
      <c r="CZ588">
        <f t="shared" si="498"/>
        <v>1297.8</v>
      </c>
      <c r="DC588" t="s">
        <v>3</v>
      </c>
      <c r="DD588" t="s">
        <v>3</v>
      </c>
      <c r="DE588" t="s">
        <v>179</v>
      </c>
      <c r="DF588" t="s">
        <v>179</v>
      </c>
      <c r="DG588" t="s">
        <v>179</v>
      </c>
      <c r="DH588" t="s">
        <v>3</v>
      </c>
      <c r="DI588" t="s">
        <v>179</v>
      </c>
      <c r="DJ588" t="s">
        <v>179</v>
      </c>
      <c r="DK588" t="s">
        <v>3</v>
      </c>
      <c r="DL588" t="s">
        <v>3</v>
      </c>
      <c r="DM588" t="s">
        <v>3</v>
      </c>
      <c r="DN588">
        <v>0</v>
      </c>
      <c r="DO588">
        <v>0</v>
      </c>
      <c r="DP588">
        <v>1</v>
      </c>
      <c r="DQ588">
        <v>1</v>
      </c>
      <c r="DU588">
        <v>1013</v>
      </c>
      <c r="DV588" t="s">
        <v>236</v>
      </c>
      <c r="DW588" t="s">
        <v>238</v>
      </c>
      <c r="DX588">
        <v>1</v>
      </c>
      <c r="EE588">
        <v>20573163</v>
      </c>
      <c r="EF588">
        <v>3</v>
      </c>
      <c r="EG588" t="s">
        <v>164</v>
      </c>
      <c r="EH588">
        <v>0</v>
      </c>
      <c r="EI588" t="s">
        <v>3</v>
      </c>
      <c r="EJ588">
        <v>2</v>
      </c>
      <c r="EK588">
        <v>110001</v>
      </c>
      <c r="EL588" t="s">
        <v>192</v>
      </c>
      <c r="EM588" t="s">
        <v>173</v>
      </c>
      <c r="EO588" t="s">
        <v>193</v>
      </c>
      <c r="EQ588">
        <v>768</v>
      </c>
      <c r="ER588">
        <v>1634.12</v>
      </c>
      <c r="ES588">
        <v>32.04</v>
      </c>
      <c r="ET588">
        <v>0</v>
      </c>
      <c r="EU588">
        <v>0</v>
      </c>
      <c r="EV588">
        <v>1602.08</v>
      </c>
      <c r="EW588">
        <v>124</v>
      </c>
      <c r="EX588">
        <v>0</v>
      </c>
      <c r="EY588">
        <v>0</v>
      </c>
      <c r="EZ588">
        <v>0</v>
      </c>
      <c r="FQ588">
        <v>0</v>
      </c>
      <c r="FR588">
        <f t="shared" si="499"/>
        <v>0</v>
      </c>
      <c r="FS588">
        <v>0</v>
      </c>
      <c r="FX588">
        <v>80</v>
      </c>
      <c r="FY588">
        <v>60</v>
      </c>
      <c r="GA588" t="s">
        <v>3</v>
      </c>
      <c r="GG588">
        <v>2</v>
      </c>
      <c r="GH588">
        <v>-2</v>
      </c>
      <c r="GI588">
        <v>-2</v>
      </c>
      <c r="GJ588">
        <v>0</v>
      </c>
      <c r="GK588">
        <f>ROUND(R588*(R12)/100,0)</f>
        <v>0</v>
      </c>
      <c r="GL588">
        <f t="shared" si="500"/>
        <v>0</v>
      </c>
      <c r="GM588">
        <f t="shared" si="501"/>
        <v>5223</v>
      </c>
      <c r="GN588">
        <f t="shared" si="502"/>
        <v>0</v>
      </c>
      <c r="GO588">
        <f t="shared" si="503"/>
        <v>5223</v>
      </c>
      <c r="GP588">
        <f t="shared" si="504"/>
        <v>0</v>
      </c>
      <c r="GR588">
        <v>0</v>
      </c>
    </row>
    <row r="589" spans="1:200" x14ac:dyDescent="0.2">
      <c r="A589">
        <v>17</v>
      </c>
      <c r="B589">
        <v>1</v>
      </c>
      <c r="C589">
        <f>ROW(SmtRes!A503)</f>
        <v>503</v>
      </c>
      <c r="D589">
        <f>ROW(EtalonRes!A511)</f>
        <v>511</v>
      </c>
      <c r="E589" t="s">
        <v>697</v>
      </c>
      <c r="F589" t="s">
        <v>213</v>
      </c>
      <c r="G589" t="s">
        <v>698</v>
      </c>
      <c r="H589" t="s">
        <v>215</v>
      </c>
      <c r="I589">
        <v>1</v>
      </c>
      <c r="J589">
        <v>0</v>
      </c>
      <c r="O589">
        <f t="shared" si="468"/>
        <v>2195</v>
      </c>
      <c r="P589">
        <f t="shared" si="469"/>
        <v>32</v>
      </c>
      <c r="Q589">
        <f t="shared" si="470"/>
        <v>0</v>
      </c>
      <c r="R589">
        <f t="shared" si="471"/>
        <v>0</v>
      </c>
      <c r="S589">
        <f t="shared" si="472"/>
        <v>2163</v>
      </c>
      <c r="T589">
        <f t="shared" si="473"/>
        <v>0</v>
      </c>
      <c r="U589">
        <f t="shared" si="474"/>
        <v>167.4</v>
      </c>
      <c r="V589">
        <f t="shared" si="475"/>
        <v>0</v>
      </c>
      <c r="W589">
        <f t="shared" si="476"/>
        <v>0</v>
      </c>
      <c r="X589">
        <f t="shared" si="477"/>
        <v>1730</v>
      </c>
      <c r="Y589">
        <f t="shared" si="478"/>
        <v>1298</v>
      </c>
      <c r="AA589">
        <v>23982063</v>
      </c>
      <c r="AB589">
        <f t="shared" si="479"/>
        <v>2195</v>
      </c>
      <c r="AC589">
        <f t="shared" si="480"/>
        <v>32</v>
      </c>
      <c r="AD589">
        <f t="shared" si="481"/>
        <v>0</v>
      </c>
      <c r="AE589">
        <f t="shared" si="482"/>
        <v>0</v>
      </c>
      <c r="AF589">
        <f t="shared" si="483"/>
        <v>2163</v>
      </c>
      <c r="AG589">
        <f t="shared" si="484"/>
        <v>0</v>
      </c>
      <c r="AH589">
        <f t="shared" si="485"/>
        <v>167.4</v>
      </c>
      <c r="AI589">
        <f t="shared" si="486"/>
        <v>0</v>
      </c>
      <c r="AJ589">
        <f t="shared" si="487"/>
        <v>0</v>
      </c>
      <c r="AK589">
        <v>1634.12</v>
      </c>
      <c r="AL589">
        <v>32.04</v>
      </c>
      <c r="AM589">
        <v>0</v>
      </c>
      <c r="AN589">
        <v>0</v>
      </c>
      <c r="AO589">
        <v>1602.08</v>
      </c>
      <c r="AP589">
        <v>0</v>
      </c>
      <c r="AQ589">
        <v>124</v>
      </c>
      <c r="AR589">
        <v>0</v>
      </c>
      <c r="AS589">
        <v>0</v>
      </c>
      <c r="AT589">
        <v>80</v>
      </c>
      <c r="AU589">
        <v>60</v>
      </c>
      <c r="AV589">
        <v>1</v>
      </c>
      <c r="AW589">
        <v>1</v>
      </c>
      <c r="AZ589">
        <v>1</v>
      </c>
      <c r="BA589">
        <v>1</v>
      </c>
      <c r="BB589">
        <v>1</v>
      </c>
      <c r="BC589">
        <v>1</v>
      </c>
      <c r="BD589" t="s">
        <v>3</v>
      </c>
      <c r="BE589" t="s">
        <v>3</v>
      </c>
      <c r="BF589" t="s">
        <v>3</v>
      </c>
      <c r="BG589" t="s">
        <v>3</v>
      </c>
      <c r="BH589">
        <v>0</v>
      </c>
      <c r="BI589">
        <v>2</v>
      </c>
      <c r="BJ589" t="s">
        <v>216</v>
      </c>
      <c r="BM589">
        <v>110001</v>
      </c>
      <c r="BN589">
        <v>0</v>
      </c>
      <c r="BO589" t="s">
        <v>3</v>
      </c>
      <c r="BP589">
        <v>0</v>
      </c>
      <c r="BQ589">
        <v>3</v>
      </c>
      <c r="BS589">
        <v>1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3</v>
      </c>
      <c r="BZ589">
        <v>80</v>
      </c>
      <c r="CA589">
        <v>60</v>
      </c>
      <c r="CF589">
        <v>0</v>
      </c>
      <c r="CG589">
        <v>0</v>
      </c>
      <c r="CM589">
        <v>0</v>
      </c>
      <c r="CN589" t="s">
        <v>1707</v>
      </c>
      <c r="CO589">
        <v>0</v>
      </c>
      <c r="CP589">
        <f t="shared" si="488"/>
        <v>2195</v>
      </c>
      <c r="CQ589">
        <f t="shared" si="489"/>
        <v>32</v>
      </c>
      <c r="CR589">
        <f t="shared" si="490"/>
        <v>0</v>
      </c>
      <c r="CS589">
        <f t="shared" si="491"/>
        <v>0</v>
      </c>
      <c r="CT589">
        <f t="shared" si="492"/>
        <v>2163</v>
      </c>
      <c r="CU589">
        <f t="shared" si="493"/>
        <v>0</v>
      </c>
      <c r="CV589">
        <f t="shared" si="494"/>
        <v>167.4</v>
      </c>
      <c r="CW589">
        <f t="shared" si="495"/>
        <v>0</v>
      </c>
      <c r="CX589">
        <f t="shared" si="496"/>
        <v>0</v>
      </c>
      <c r="CY589">
        <f t="shared" si="497"/>
        <v>1730.4</v>
      </c>
      <c r="CZ589">
        <f t="shared" si="498"/>
        <v>1297.8</v>
      </c>
      <c r="DC589" t="s">
        <v>3</v>
      </c>
      <c r="DD589" t="s">
        <v>3</v>
      </c>
      <c r="DE589" t="s">
        <v>179</v>
      </c>
      <c r="DF589" t="s">
        <v>179</v>
      </c>
      <c r="DG589" t="s">
        <v>179</v>
      </c>
      <c r="DH589" t="s">
        <v>3</v>
      </c>
      <c r="DI589" t="s">
        <v>179</v>
      </c>
      <c r="DJ589" t="s">
        <v>179</v>
      </c>
      <c r="DK589" t="s">
        <v>3</v>
      </c>
      <c r="DL589" t="s">
        <v>3</v>
      </c>
      <c r="DM589" t="s">
        <v>3</v>
      </c>
      <c r="DN589">
        <v>0</v>
      </c>
      <c r="DO589">
        <v>0</v>
      </c>
      <c r="DP589">
        <v>1</v>
      </c>
      <c r="DQ589">
        <v>1</v>
      </c>
      <c r="DU589">
        <v>1013</v>
      </c>
      <c r="DV589" t="s">
        <v>215</v>
      </c>
      <c r="DW589" t="s">
        <v>215</v>
      </c>
      <c r="DX589">
        <v>1</v>
      </c>
      <c r="EE589">
        <v>20573163</v>
      </c>
      <c r="EF589">
        <v>3</v>
      </c>
      <c r="EG589" t="s">
        <v>164</v>
      </c>
      <c r="EH589">
        <v>0</v>
      </c>
      <c r="EI589" t="s">
        <v>3</v>
      </c>
      <c r="EJ589">
        <v>2</v>
      </c>
      <c r="EK589">
        <v>110001</v>
      </c>
      <c r="EL589" t="s">
        <v>192</v>
      </c>
      <c r="EM589" t="s">
        <v>173</v>
      </c>
      <c r="EO589" t="s">
        <v>193</v>
      </c>
      <c r="EQ589">
        <v>768</v>
      </c>
      <c r="ER589">
        <v>1634.12</v>
      </c>
      <c r="ES589">
        <v>32.04</v>
      </c>
      <c r="ET589">
        <v>0</v>
      </c>
      <c r="EU589">
        <v>0</v>
      </c>
      <c r="EV589">
        <v>1602.08</v>
      </c>
      <c r="EW589">
        <v>124</v>
      </c>
      <c r="EX589">
        <v>0</v>
      </c>
      <c r="EY589">
        <v>0</v>
      </c>
      <c r="EZ589">
        <v>0</v>
      </c>
      <c r="FQ589">
        <v>0</v>
      </c>
      <c r="FR589">
        <f t="shared" si="499"/>
        <v>0</v>
      </c>
      <c r="FS589">
        <v>0</v>
      </c>
      <c r="FX589">
        <v>80</v>
      </c>
      <c r="FY589">
        <v>60</v>
      </c>
      <c r="GA589" t="s">
        <v>3</v>
      </c>
      <c r="GG589">
        <v>2</v>
      </c>
      <c r="GH589">
        <v>1</v>
      </c>
      <c r="GI589">
        <v>-2</v>
      </c>
      <c r="GJ589">
        <v>0</v>
      </c>
      <c r="GK589">
        <f>ROUND(R589*(R12)/100,0)</f>
        <v>0</v>
      </c>
      <c r="GL589">
        <f t="shared" si="500"/>
        <v>0</v>
      </c>
      <c r="GM589">
        <f t="shared" si="501"/>
        <v>5223</v>
      </c>
      <c r="GN589">
        <f t="shared" si="502"/>
        <v>0</v>
      </c>
      <c r="GO589">
        <f t="shared" si="503"/>
        <v>5223</v>
      </c>
      <c r="GP589">
        <f t="shared" si="504"/>
        <v>0</v>
      </c>
      <c r="GR589">
        <v>0</v>
      </c>
    </row>
    <row r="590" spans="1:200" x14ac:dyDescent="0.2">
      <c r="A590">
        <v>17</v>
      </c>
      <c r="B590">
        <v>1</v>
      </c>
      <c r="C590">
        <f>ROW(SmtRes!A506)</f>
        <v>506</v>
      </c>
      <c r="D590">
        <f>ROW(EtalonRes!A514)</f>
        <v>514</v>
      </c>
      <c r="E590" t="s">
        <v>699</v>
      </c>
      <c r="F590" t="s">
        <v>245</v>
      </c>
      <c r="G590" t="s">
        <v>700</v>
      </c>
      <c r="H590" t="s">
        <v>209</v>
      </c>
      <c r="I590">
        <v>1</v>
      </c>
      <c r="J590">
        <v>0</v>
      </c>
      <c r="O590">
        <f t="shared" si="468"/>
        <v>31</v>
      </c>
      <c r="P590">
        <f t="shared" si="469"/>
        <v>0</v>
      </c>
      <c r="Q590">
        <f t="shared" si="470"/>
        <v>19</v>
      </c>
      <c r="R590">
        <f t="shared" si="471"/>
        <v>0</v>
      </c>
      <c r="S590">
        <f t="shared" si="472"/>
        <v>12</v>
      </c>
      <c r="T590">
        <f t="shared" si="473"/>
        <v>0</v>
      </c>
      <c r="U590">
        <f t="shared" si="474"/>
        <v>1.3905000000000001</v>
      </c>
      <c r="V590">
        <f t="shared" si="475"/>
        <v>0</v>
      </c>
      <c r="W590">
        <f t="shared" si="476"/>
        <v>0</v>
      </c>
      <c r="X590">
        <f t="shared" si="477"/>
        <v>11</v>
      </c>
      <c r="Y590">
        <f t="shared" si="478"/>
        <v>8</v>
      </c>
      <c r="AA590">
        <v>23982063</v>
      </c>
      <c r="AB590">
        <f t="shared" si="479"/>
        <v>31</v>
      </c>
      <c r="AC590">
        <f t="shared" si="480"/>
        <v>0</v>
      </c>
      <c r="AD590">
        <f t="shared" si="481"/>
        <v>19</v>
      </c>
      <c r="AE590">
        <f t="shared" si="482"/>
        <v>0</v>
      </c>
      <c r="AF590">
        <f t="shared" si="483"/>
        <v>12</v>
      </c>
      <c r="AG590">
        <f t="shared" si="484"/>
        <v>0</v>
      </c>
      <c r="AH590">
        <f t="shared" si="485"/>
        <v>1.3905000000000001</v>
      </c>
      <c r="AI590">
        <f t="shared" si="486"/>
        <v>0</v>
      </c>
      <c r="AJ590">
        <f t="shared" si="487"/>
        <v>0</v>
      </c>
      <c r="AK590">
        <v>22.92</v>
      </c>
      <c r="AL590">
        <v>0.18</v>
      </c>
      <c r="AM590">
        <v>13.95</v>
      </c>
      <c r="AN590">
        <v>0</v>
      </c>
      <c r="AO590">
        <v>8.7899999999999991</v>
      </c>
      <c r="AP590">
        <v>0</v>
      </c>
      <c r="AQ590">
        <v>1.03</v>
      </c>
      <c r="AR590">
        <v>0</v>
      </c>
      <c r="AS590">
        <v>0</v>
      </c>
      <c r="AT590">
        <v>92</v>
      </c>
      <c r="AU590">
        <v>65</v>
      </c>
      <c r="AV590">
        <v>1</v>
      </c>
      <c r="AW590">
        <v>1</v>
      </c>
      <c r="AZ590">
        <v>1</v>
      </c>
      <c r="BA590">
        <v>1</v>
      </c>
      <c r="BB590">
        <v>1</v>
      </c>
      <c r="BC590">
        <v>1</v>
      </c>
      <c r="BD590" t="s">
        <v>3</v>
      </c>
      <c r="BE590" t="s">
        <v>3</v>
      </c>
      <c r="BF590" t="s">
        <v>3</v>
      </c>
      <c r="BG590" t="s">
        <v>3</v>
      </c>
      <c r="BH590">
        <v>0</v>
      </c>
      <c r="BI590">
        <v>2</v>
      </c>
      <c r="BJ590" t="s">
        <v>247</v>
      </c>
      <c r="BM590">
        <v>111002</v>
      </c>
      <c r="BN590">
        <v>0</v>
      </c>
      <c r="BO590" t="s">
        <v>3</v>
      </c>
      <c r="BP590">
        <v>0</v>
      </c>
      <c r="BQ590">
        <v>3</v>
      </c>
      <c r="BS590">
        <v>1</v>
      </c>
      <c r="BT590">
        <v>1</v>
      </c>
      <c r="BU590">
        <v>1</v>
      </c>
      <c r="BV590">
        <v>1</v>
      </c>
      <c r="BW590">
        <v>1</v>
      </c>
      <c r="BX590">
        <v>1</v>
      </c>
      <c r="BY590" t="s">
        <v>3</v>
      </c>
      <c r="BZ590">
        <v>92</v>
      </c>
      <c r="CA590">
        <v>65</v>
      </c>
      <c r="CF590">
        <v>0</v>
      </c>
      <c r="CG590">
        <v>0</v>
      </c>
      <c r="CM590">
        <v>0</v>
      </c>
      <c r="CN590" t="s">
        <v>1707</v>
      </c>
      <c r="CO590">
        <v>0</v>
      </c>
      <c r="CP590">
        <f t="shared" si="488"/>
        <v>31</v>
      </c>
      <c r="CQ590">
        <f t="shared" si="489"/>
        <v>0</v>
      </c>
      <c r="CR590">
        <f t="shared" si="490"/>
        <v>19</v>
      </c>
      <c r="CS590">
        <f t="shared" si="491"/>
        <v>0</v>
      </c>
      <c r="CT590">
        <f t="shared" si="492"/>
        <v>12</v>
      </c>
      <c r="CU590">
        <f t="shared" si="493"/>
        <v>0</v>
      </c>
      <c r="CV590">
        <f t="shared" si="494"/>
        <v>1.3905000000000001</v>
      </c>
      <c r="CW590">
        <f t="shared" si="495"/>
        <v>0</v>
      </c>
      <c r="CX590">
        <f t="shared" si="496"/>
        <v>0</v>
      </c>
      <c r="CY590">
        <f t="shared" si="497"/>
        <v>11.04</v>
      </c>
      <c r="CZ590">
        <f t="shared" si="498"/>
        <v>7.8</v>
      </c>
      <c r="DC590" t="s">
        <v>3</v>
      </c>
      <c r="DD590" t="s">
        <v>3</v>
      </c>
      <c r="DE590" t="s">
        <v>179</v>
      </c>
      <c r="DF590" t="s">
        <v>179</v>
      </c>
      <c r="DG590" t="s">
        <v>179</v>
      </c>
      <c r="DH590" t="s">
        <v>3</v>
      </c>
      <c r="DI590" t="s">
        <v>179</v>
      </c>
      <c r="DJ590" t="s">
        <v>179</v>
      </c>
      <c r="DK590" t="s">
        <v>3</v>
      </c>
      <c r="DL590" t="s">
        <v>3</v>
      </c>
      <c r="DM590" t="s">
        <v>3</v>
      </c>
      <c r="DN590">
        <v>0</v>
      </c>
      <c r="DO590">
        <v>0</v>
      </c>
      <c r="DP590">
        <v>1</v>
      </c>
      <c r="DQ590">
        <v>1</v>
      </c>
      <c r="DU590">
        <v>1010</v>
      </c>
      <c r="DV590" t="s">
        <v>209</v>
      </c>
      <c r="DW590" t="s">
        <v>227</v>
      </c>
      <c r="DX590">
        <v>1</v>
      </c>
      <c r="EE590">
        <v>20573169</v>
      </c>
      <c r="EF590">
        <v>3</v>
      </c>
      <c r="EG590" t="s">
        <v>164</v>
      </c>
      <c r="EH590">
        <v>0</v>
      </c>
      <c r="EI590" t="s">
        <v>3</v>
      </c>
      <c r="EJ590">
        <v>2</v>
      </c>
      <c r="EK590">
        <v>111002</v>
      </c>
      <c r="EL590" t="s">
        <v>228</v>
      </c>
      <c r="EM590" t="s">
        <v>229</v>
      </c>
      <c r="EO590" t="s">
        <v>193</v>
      </c>
      <c r="EQ590">
        <v>768</v>
      </c>
      <c r="ER590">
        <v>22.92</v>
      </c>
      <c r="ES590">
        <v>0.18</v>
      </c>
      <c r="ET590">
        <v>13.95</v>
      </c>
      <c r="EU590">
        <v>0</v>
      </c>
      <c r="EV590">
        <v>8.7899999999999991</v>
      </c>
      <c r="EW590">
        <v>1.03</v>
      </c>
      <c r="EX590">
        <v>0</v>
      </c>
      <c r="EY590">
        <v>0</v>
      </c>
      <c r="EZ590">
        <v>0</v>
      </c>
      <c r="FQ590">
        <v>0</v>
      </c>
      <c r="FR590">
        <f t="shared" si="499"/>
        <v>0</v>
      </c>
      <c r="FS590">
        <v>0</v>
      </c>
      <c r="FX590">
        <v>92</v>
      </c>
      <c r="FY590">
        <v>65</v>
      </c>
      <c r="GA590" t="s">
        <v>3</v>
      </c>
      <c r="GG590">
        <v>2</v>
      </c>
      <c r="GH590">
        <v>-2</v>
      </c>
      <c r="GI590">
        <v>-2</v>
      </c>
      <c r="GJ590">
        <v>0</v>
      </c>
      <c r="GK590">
        <f>ROUND(R590*(R12)/100,0)</f>
        <v>0</v>
      </c>
      <c r="GL590">
        <f t="shared" si="500"/>
        <v>0</v>
      </c>
      <c r="GM590">
        <f t="shared" si="501"/>
        <v>50</v>
      </c>
      <c r="GN590">
        <f t="shared" si="502"/>
        <v>0</v>
      </c>
      <c r="GO590">
        <f t="shared" si="503"/>
        <v>50</v>
      </c>
      <c r="GP590">
        <f t="shared" si="504"/>
        <v>0</v>
      </c>
      <c r="GR590">
        <v>0</v>
      </c>
    </row>
    <row r="591" spans="1:200" x14ac:dyDescent="0.2">
      <c r="A591">
        <v>17</v>
      </c>
      <c r="B591">
        <v>1</v>
      </c>
      <c r="C591">
        <f>ROW(SmtRes!A509)</f>
        <v>509</v>
      </c>
      <c r="D591">
        <f>ROW(EtalonRes!A517)</f>
        <v>517</v>
      </c>
      <c r="E591" t="s">
        <v>701</v>
      </c>
      <c r="F591" t="s">
        <v>231</v>
      </c>
      <c r="G591" t="s">
        <v>232</v>
      </c>
      <c r="H591" t="s">
        <v>168</v>
      </c>
      <c r="I591">
        <v>1</v>
      </c>
      <c r="J591">
        <v>0</v>
      </c>
      <c r="O591">
        <f t="shared" ref="O591:O622" si="505">ROUND(CP591,0)</f>
        <v>13</v>
      </c>
      <c r="P591">
        <f t="shared" ref="P591:P622" si="506">ROUND(CQ591*I591,0)</f>
        <v>0</v>
      </c>
      <c r="Q591">
        <f t="shared" ref="Q591:Q622" si="507">ROUND(CR591*I591,0)</f>
        <v>1</v>
      </c>
      <c r="R591">
        <f t="shared" ref="R591:R622" si="508">ROUND(CS591*I591,0)</f>
        <v>0</v>
      </c>
      <c r="S591">
        <f t="shared" ref="S591:S622" si="509">ROUND(CT591*I591,0)</f>
        <v>12</v>
      </c>
      <c r="T591">
        <f t="shared" ref="T591:T622" si="510">ROUND(CU591*I591,0)</f>
        <v>0</v>
      </c>
      <c r="U591">
        <f t="shared" ref="U591:U622" si="511">CV591*I591</f>
        <v>1.3905000000000001</v>
      </c>
      <c r="V591">
        <f t="shared" ref="V591:V622" si="512">CW591*I591</f>
        <v>0</v>
      </c>
      <c r="W591">
        <f t="shared" ref="W591:W622" si="513">ROUND(CX591*I591,0)</f>
        <v>0</v>
      </c>
      <c r="X591">
        <f t="shared" ref="X591:X622" si="514">ROUND(CY591,0)</f>
        <v>11</v>
      </c>
      <c r="Y591">
        <f t="shared" ref="Y591:Y622" si="515">ROUND(CZ591,0)</f>
        <v>8</v>
      </c>
      <c r="AA591">
        <v>23982063</v>
      </c>
      <c r="AB591">
        <f t="shared" ref="AB591:AB622" si="516">ROUND((AC591+AD591+AF591),0)</f>
        <v>13</v>
      </c>
      <c r="AC591">
        <f t="shared" ref="AC591:AC622" si="517">ROUND((ES591),0)</f>
        <v>0</v>
      </c>
      <c r="AD591">
        <f t="shared" ref="AD591:AD622" si="518">ROUND(((ET591*1.35)),0)</f>
        <v>1</v>
      </c>
      <c r="AE591">
        <f t="shared" ref="AE591:AE622" si="519">ROUND(((EU591*1.35)),0)</f>
        <v>0</v>
      </c>
      <c r="AF591">
        <f t="shared" ref="AF591:AF622" si="520">ROUND(((EV591*1.35)),0)</f>
        <v>12</v>
      </c>
      <c r="AG591">
        <f t="shared" ref="AG591:AG622" si="521">ROUND((AP591),0)</f>
        <v>0</v>
      </c>
      <c r="AH591">
        <f t="shared" ref="AH591:AH622" si="522">((EW591*1.35))</f>
        <v>1.3905000000000001</v>
      </c>
      <c r="AI591">
        <f t="shared" ref="AI591:AI622" si="523">((EX591*1.35))</f>
        <v>0</v>
      </c>
      <c r="AJ591">
        <f t="shared" ref="AJ591:AJ622" si="524">ROUND((AS591),0)</f>
        <v>0</v>
      </c>
      <c r="AK591">
        <v>9.9499999999999993</v>
      </c>
      <c r="AL591">
        <v>0.18</v>
      </c>
      <c r="AM591">
        <v>0.87</v>
      </c>
      <c r="AN591">
        <v>0</v>
      </c>
      <c r="AO591">
        <v>8.9</v>
      </c>
      <c r="AP591">
        <v>0</v>
      </c>
      <c r="AQ591">
        <v>1.03</v>
      </c>
      <c r="AR591">
        <v>0</v>
      </c>
      <c r="AS591">
        <v>0</v>
      </c>
      <c r="AT591">
        <v>92</v>
      </c>
      <c r="AU591">
        <v>65</v>
      </c>
      <c r="AV591">
        <v>1</v>
      </c>
      <c r="AW591">
        <v>1</v>
      </c>
      <c r="AZ591">
        <v>1</v>
      </c>
      <c r="BA591">
        <v>1</v>
      </c>
      <c r="BB591">
        <v>1</v>
      </c>
      <c r="BC591">
        <v>1</v>
      </c>
      <c r="BD591" t="s">
        <v>3</v>
      </c>
      <c r="BE591" t="s">
        <v>3</v>
      </c>
      <c r="BF591" t="s">
        <v>3</v>
      </c>
      <c r="BG591" t="s">
        <v>3</v>
      </c>
      <c r="BH591">
        <v>0</v>
      </c>
      <c r="BI591">
        <v>2</v>
      </c>
      <c r="BJ591" t="s">
        <v>233</v>
      </c>
      <c r="BM591">
        <v>111002</v>
      </c>
      <c r="BN591">
        <v>0</v>
      </c>
      <c r="BO591" t="s">
        <v>3</v>
      </c>
      <c r="BP591">
        <v>0</v>
      </c>
      <c r="BQ591">
        <v>3</v>
      </c>
      <c r="BS591">
        <v>1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3</v>
      </c>
      <c r="BZ591">
        <v>92</v>
      </c>
      <c r="CA591">
        <v>65</v>
      </c>
      <c r="CF591">
        <v>0</v>
      </c>
      <c r="CG591">
        <v>0</v>
      </c>
      <c r="CM591">
        <v>0</v>
      </c>
      <c r="CN591" t="s">
        <v>1707</v>
      </c>
      <c r="CO591">
        <v>0</v>
      </c>
      <c r="CP591">
        <f t="shared" ref="CP591:CP622" si="525">(P591+Q591+S591)</f>
        <v>13</v>
      </c>
      <c r="CQ591">
        <f t="shared" ref="CQ591:CQ622" si="526">AC591*BC591</f>
        <v>0</v>
      </c>
      <c r="CR591">
        <f t="shared" ref="CR591:CR622" si="527">AD591*BB591</f>
        <v>1</v>
      </c>
      <c r="CS591">
        <f t="shared" ref="CS591:CS622" si="528">AE591*BS591</f>
        <v>0</v>
      </c>
      <c r="CT591">
        <f t="shared" ref="CT591:CT622" si="529">AF591*BA591</f>
        <v>12</v>
      </c>
      <c r="CU591">
        <f t="shared" ref="CU591:CU622" si="530">AG591</f>
        <v>0</v>
      </c>
      <c r="CV591">
        <f t="shared" ref="CV591:CV622" si="531">AH591</f>
        <v>1.3905000000000001</v>
      </c>
      <c r="CW591">
        <f t="shared" ref="CW591:CW622" si="532">AI591</f>
        <v>0</v>
      </c>
      <c r="CX591">
        <f t="shared" ref="CX591:CX622" si="533">AJ591</f>
        <v>0</v>
      </c>
      <c r="CY591">
        <f t="shared" ref="CY591:CY622" si="534">(((S591+R591)*AT591)/100)</f>
        <v>11.04</v>
      </c>
      <c r="CZ591">
        <f t="shared" ref="CZ591:CZ622" si="535">(((S591+R591)*AU591)/100)</f>
        <v>7.8</v>
      </c>
      <c r="DC591" t="s">
        <v>3</v>
      </c>
      <c r="DD591" t="s">
        <v>3</v>
      </c>
      <c r="DE591" t="s">
        <v>179</v>
      </c>
      <c r="DF591" t="s">
        <v>179</v>
      </c>
      <c r="DG591" t="s">
        <v>179</v>
      </c>
      <c r="DH591" t="s">
        <v>3</v>
      </c>
      <c r="DI591" t="s">
        <v>179</v>
      </c>
      <c r="DJ591" t="s">
        <v>179</v>
      </c>
      <c r="DK591" t="s">
        <v>3</v>
      </c>
      <c r="DL591" t="s">
        <v>3</v>
      </c>
      <c r="DM591" t="s">
        <v>3</v>
      </c>
      <c r="DN591">
        <v>0</v>
      </c>
      <c r="DO591">
        <v>0</v>
      </c>
      <c r="DP591">
        <v>1</v>
      </c>
      <c r="DQ591">
        <v>1</v>
      </c>
      <c r="DU591">
        <v>1013</v>
      </c>
      <c r="DV591" t="s">
        <v>168</v>
      </c>
      <c r="DW591" t="s">
        <v>168</v>
      </c>
      <c r="DX591">
        <v>1</v>
      </c>
      <c r="EE591">
        <v>20573169</v>
      </c>
      <c r="EF591">
        <v>3</v>
      </c>
      <c r="EG591" t="s">
        <v>164</v>
      </c>
      <c r="EH591">
        <v>0</v>
      </c>
      <c r="EI591" t="s">
        <v>3</v>
      </c>
      <c r="EJ591">
        <v>2</v>
      </c>
      <c r="EK591">
        <v>111002</v>
      </c>
      <c r="EL591" t="s">
        <v>228</v>
      </c>
      <c r="EM591" t="s">
        <v>229</v>
      </c>
      <c r="EO591" t="s">
        <v>193</v>
      </c>
      <c r="EQ591">
        <v>768</v>
      </c>
      <c r="ER591">
        <v>9.9499999999999993</v>
      </c>
      <c r="ES591">
        <v>0.18</v>
      </c>
      <c r="ET591">
        <v>0.87</v>
      </c>
      <c r="EU591">
        <v>0</v>
      </c>
      <c r="EV591">
        <v>8.9</v>
      </c>
      <c r="EW591">
        <v>1.03</v>
      </c>
      <c r="EX591">
        <v>0</v>
      </c>
      <c r="EY591">
        <v>0</v>
      </c>
      <c r="EZ591">
        <v>0</v>
      </c>
      <c r="FQ591">
        <v>0</v>
      </c>
      <c r="FR591">
        <f t="shared" ref="FR591:FR622" si="536">ROUND(IF(AND(BH591=3,BI591=3),P591,0),0)</f>
        <v>0</v>
      </c>
      <c r="FS591">
        <v>0</v>
      </c>
      <c r="FX591">
        <v>92</v>
      </c>
      <c r="FY591">
        <v>65</v>
      </c>
      <c r="GA591" t="s">
        <v>3</v>
      </c>
      <c r="GG591">
        <v>2</v>
      </c>
      <c r="GH591">
        <v>1</v>
      </c>
      <c r="GI591">
        <v>-2</v>
      </c>
      <c r="GJ591">
        <v>0</v>
      </c>
      <c r="GK591">
        <f>ROUND(R591*(R12)/100,0)</f>
        <v>0</v>
      </c>
      <c r="GL591">
        <f t="shared" ref="GL591:GL622" si="537">ROUND(IF(AND(BH591=3,BI591=3,FS591&lt;&gt;0),P591,0),0)</f>
        <v>0</v>
      </c>
      <c r="GM591">
        <f t="shared" ref="GM591:GM622" si="538">O591+X591+Y591</f>
        <v>32</v>
      </c>
      <c r="GN591">
        <f t="shared" ref="GN591:GN622" si="539">ROUND(IF(OR(BI591=0,BI591=1),O591+X591+Y591,0),0)</f>
        <v>0</v>
      </c>
      <c r="GO591">
        <f t="shared" ref="GO591:GO622" si="540">ROUND(IF(BI591=2,O591+X591+Y591,0),0)</f>
        <v>32</v>
      </c>
      <c r="GP591">
        <f t="shared" ref="GP591:GP622" si="541">ROUND(IF(BI591=4,O591+X591+Y591,0),0)</f>
        <v>0</v>
      </c>
      <c r="GR591">
        <v>0</v>
      </c>
    </row>
    <row r="592" spans="1:200" x14ac:dyDescent="0.2">
      <c r="A592">
        <v>17</v>
      </c>
      <c r="B592">
        <v>1</v>
      </c>
      <c r="C592">
        <f>ROW(SmtRes!A512)</f>
        <v>512</v>
      </c>
      <c r="D592">
        <f>ROW(EtalonRes!A520)</f>
        <v>520</v>
      </c>
      <c r="E592" t="s">
        <v>702</v>
      </c>
      <c r="F592" t="s">
        <v>245</v>
      </c>
      <c r="G592" t="s">
        <v>703</v>
      </c>
      <c r="H592" t="s">
        <v>209</v>
      </c>
      <c r="I592">
        <v>1</v>
      </c>
      <c r="J592">
        <v>0</v>
      </c>
      <c r="O592">
        <f t="shared" si="505"/>
        <v>31</v>
      </c>
      <c r="P592">
        <f t="shared" si="506"/>
        <v>0</v>
      </c>
      <c r="Q592">
        <f t="shared" si="507"/>
        <v>19</v>
      </c>
      <c r="R592">
        <f t="shared" si="508"/>
        <v>0</v>
      </c>
      <c r="S592">
        <f t="shared" si="509"/>
        <v>12</v>
      </c>
      <c r="T592">
        <f t="shared" si="510"/>
        <v>0</v>
      </c>
      <c r="U592">
        <f t="shared" si="511"/>
        <v>1.3905000000000001</v>
      </c>
      <c r="V592">
        <f t="shared" si="512"/>
        <v>0</v>
      </c>
      <c r="W592">
        <f t="shared" si="513"/>
        <v>0</v>
      </c>
      <c r="X592">
        <f t="shared" si="514"/>
        <v>11</v>
      </c>
      <c r="Y592">
        <f t="shared" si="515"/>
        <v>8</v>
      </c>
      <c r="AA592">
        <v>23982063</v>
      </c>
      <c r="AB592">
        <f t="shared" si="516"/>
        <v>31</v>
      </c>
      <c r="AC592">
        <f t="shared" si="517"/>
        <v>0</v>
      </c>
      <c r="AD592">
        <f t="shared" si="518"/>
        <v>19</v>
      </c>
      <c r="AE592">
        <f t="shared" si="519"/>
        <v>0</v>
      </c>
      <c r="AF592">
        <f t="shared" si="520"/>
        <v>12</v>
      </c>
      <c r="AG592">
        <f t="shared" si="521"/>
        <v>0</v>
      </c>
      <c r="AH592">
        <f t="shared" si="522"/>
        <v>1.3905000000000001</v>
      </c>
      <c r="AI592">
        <f t="shared" si="523"/>
        <v>0</v>
      </c>
      <c r="AJ592">
        <f t="shared" si="524"/>
        <v>0</v>
      </c>
      <c r="AK592">
        <v>22.92</v>
      </c>
      <c r="AL592">
        <v>0.18</v>
      </c>
      <c r="AM592">
        <v>13.95</v>
      </c>
      <c r="AN592">
        <v>0</v>
      </c>
      <c r="AO592">
        <v>8.7899999999999991</v>
      </c>
      <c r="AP592">
        <v>0</v>
      </c>
      <c r="AQ592">
        <v>1.03</v>
      </c>
      <c r="AR592">
        <v>0</v>
      </c>
      <c r="AS592">
        <v>0</v>
      </c>
      <c r="AT592">
        <v>92</v>
      </c>
      <c r="AU592">
        <v>65</v>
      </c>
      <c r="AV592">
        <v>1</v>
      </c>
      <c r="AW592">
        <v>1</v>
      </c>
      <c r="AZ592">
        <v>1</v>
      </c>
      <c r="BA592">
        <v>1</v>
      </c>
      <c r="BB592">
        <v>1</v>
      </c>
      <c r="BC592">
        <v>1</v>
      </c>
      <c r="BD592" t="s">
        <v>3</v>
      </c>
      <c r="BE592" t="s">
        <v>3</v>
      </c>
      <c r="BF592" t="s">
        <v>3</v>
      </c>
      <c r="BG592" t="s">
        <v>3</v>
      </c>
      <c r="BH592">
        <v>0</v>
      </c>
      <c r="BI592">
        <v>2</v>
      </c>
      <c r="BJ592" t="s">
        <v>247</v>
      </c>
      <c r="BM592">
        <v>111002</v>
      </c>
      <c r="BN592">
        <v>0</v>
      </c>
      <c r="BO592" t="s">
        <v>3</v>
      </c>
      <c r="BP592">
        <v>0</v>
      </c>
      <c r="BQ592">
        <v>3</v>
      </c>
      <c r="BS592">
        <v>1</v>
      </c>
      <c r="BT592">
        <v>1</v>
      </c>
      <c r="BU592">
        <v>1</v>
      </c>
      <c r="BV592">
        <v>1</v>
      </c>
      <c r="BW592">
        <v>1</v>
      </c>
      <c r="BX592">
        <v>1</v>
      </c>
      <c r="BY592" t="s">
        <v>3</v>
      </c>
      <c r="BZ592">
        <v>92</v>
      </c>
      <c r="CA592">
        <v>65</v>
      </c>
      <c r="CF592">
        <v>0</v>
      </c>
      <c r="CG592">
        <v>0</v>
      </c>
      <c r="CM592">
        <v>0</v>
      </c>
      <c r="CN592" t="s">
        <v>1707</v>
      </c>
      <c r="CO592">
        <v>0</v>
      </c>
      <c r="CP592">
        <f t="shared" si="525"/>
        <v>31</v>
      </c>
      <c r="CQ592">
        <f t="shared" si="526"/>
        <v>0</v>
      </c>
      <c r="CR592">
        <f t="shared" si="527"/>
        <v>19</v>
      </c>
      <c r="CS592">
        <f t="shared" si="528"/>
        <v>0</v>
      </c>
      <c r="CT592">
        <f t="shared" si="529"/>
        <v>12</v>
      </c>
      <c r="CU592">
        <f t="shared" si="530"/>
        <v>0</v>
      </c>
      <c r="CV592">
        <f t="shared" si="531"/>
        <v>1.3905000000000001</v>
      </c>
      <c r="CW592">
        <f t="shared" si="532"/>
        <v>0</v>
      </c>
      <c r="CX592">
        <f t="shared" si="533"/>
        <v>0</v>
      </c>
      <c r="CY592">
        <f t="shared" si="534"/>
        <v>11.04</v>
      </c>
      <c r="CZ592">
        <f t="shared" si="535"/>
        <v>7.8</v>
      </c>
      <c r="DC592" t="s">
        <v>3</v>
      </c>
      <c r="DD592" t="s">
        <v>3</v>
      </c>
      <c r="DE592" t="s">
        <v>179</v>
      </c>
      <c r="DF592" t="s">
        <v>179</v>
      </c>
      <c r="DG592" t="s">
        <v>179</v>
      </c>
      <c r="DH592" t="s">
        <v>3</v>
      </c>
      <c r="DI592" t="s">
        <v>179</v>
      </c>
      <c r="DJ592" t="s">
        <v>179</v>
      </c>
      <c r="DK592" t="s">
        <v>3</v>
      </c>
      <c r="DL592" t="s">
        <v>3</v>
      </c>
      <c r="DM592" t="s">
        <v>3</v>
      </c>
      <c r="DN592">
        <v>0</v>
      </c>
      <c r="DO592">
        <v>0</v>
      </c>
      <c r="DP592">
        <v>1</v>
      </c>
      <c r="DQ592">
        <v>1</v>
      </c>
      <c r="DU592">
        <v>1010</v>
      </c>
      <c r="DV592" t="s">
        <v>209</v>
      </c>
      <c r="DW592" t="s">
        <v>227</v>
      </c>
      <c r="DX592">
        <v>1</v>
      </c>
      <c r="EE592">
        <v>20573169</v>
      </c>
      <c r="EF592">
        <v>3</v>
      </c>
      <c r="EG592" t="s">
        <v>164</v>
      </c>
      <c r="EH592">
        <v>0</v>
      </c>
      <c r="EI592" t="s">
        <v>3</v>
      </c>
      <c r="EJ592">
        <v>2</v>
      </c>
      <c r="EK592">
        <v>111002</v>
      </c>
      <c r="EL592" t="s">
        <v>228</v>
      </c>
      <c r="EM592" t="s">
        <v>229</v>
      </c>
      <c r="EO592" t="s">
        <v>193</v>
      </c>
      <c r="EQ592">
        <v>768</v>
      </c>
      <c r="ER592">
        <v>22.92</v>
      </c>
      <c r="ES592">
        <v>0.18</v>
      </c>
      <c r="ET592">
        <v>13.95</v>
      </c>
      <c r="EU592">
        <v>0</v>
      </c>
      <c r="EV592">
        <v>8.7899999999999991</v>
      </c>
      <c r="EW592">
        <v>1.03</v>
      </c>
      <c r="EX592">
        <v>0</v>
      </c>
      <c r="EY592">
        <v>0</v>
      </c>
      <c r="EZ592">
        <v>0</v>
      </c>
      <c r="FQ592">
        <v>0</v>
      </c>
      <c r="FR592">
        <f t="shared" si="536"/>
        <v>0</v>
      </c>
      <c r="FS592">
        <v>0</v>
      </c>
      <c r="FX592">
        <v>92</v>
      </c>
      <c r="FY592">
        <v>65</v>
      </c>
      <c r="GA592" t="s">
        <v>3</v>
      </c>
      <c r="GG592">
        <v>2</v>
      </c>
      <c r="GH592">
        <v>-2</v>
      </c>
      <c r="GI592">
        <v>-2</v>
      </c>
      <c r="GJ592">
        <v>0</v>
      </c>
      <c r="GK592">
        <f>ROUND(R592*(R12)/100,0)</f>
        <v>0</v>
      </c>
      <c r="GL592">
        <f t="shared" si="537"/>
        <v>0</v>
      </c>
      <c r="GM592">
        <f t="shared" si="538"/>
        <v>50</v>
      </c>
      <c r="GN592">
        <f t="shared" si="539"/>
        <v>0</v>
      </c>
      <c r="GO592">
        <f t="shared" si="540"/>
        <v>50</v>
      </c>
      <c r="GP592">
        <f t="shared" si="541"/>
        <v>0</v>
      </c>
      <c r="GR592">
        <v>0</v>
      </c>
    </row>
    <row r="593" spans="1:200" x14ac:dyDescent="0.2">
      <c r="A593">
        <v>17</v>
      </c>
      <c r="B593">
        <v>1</v>
      </c>
      <c r="C593">
        <f>ROW(SmtRes!A514)</f>
        <v>514</v>
      </c>
      <c r="D593">
        <f>ROW(EtalonRes!A522)</f>
        <v>522</v>
      </c>
      <c r="E593" t="s">
        <v>704</v>
      </c>
      <c r="F593" t="s">
        <v>249</v>
      </c>
      <c r="G593" t="s">
        <v>705</v>
      </c>
      <c r="H593" t="s">
        <v>251</v>
      </c>
      <c r="I593">
        <v>1</v>
      </c>
      <c r="J593">
        <v>0</v>
      </c>
      <c r="O593">
        <f t="shared" si="505"/>
        <v>3</v>
      </c>
      <c r="P593">
        <f t="shared" si="506"/>
        <v>0</v>
      </c>
      <c r="Q593">
        <f t="shared" si="507"/>
        <v>0</v>
      </c>
      <c r="R593">
        <f t="shared" si="508"/>
        <v>0</v>
      </c>
      <c r="S593">
        <f t="shared" si="509"/>
        <v>3</v>
      </c>
      <c r="T593">
        <f t="shared" si="510"/>
        <v>0</v>
      </c>
      <c r="U593">
        <f t="shared" si="511"/>
        <v>0.29700000000000004</v>
      </c>
      <c r="V593">
        <f t="shared" si="512"/>
        <v>0</v>
      </c>
      <c r="W593">
        <f t="shared" si="513"/>
        <v>0</v>
      </c>
      <c r="X593">
        <f t="shared" si="514"/>
        <v>3</v>
      </c>
      <c r="Y593">
        <f t="shared" si="515"/>
        <v>2</v>
      </c>
      <c r="AA593">
        <v>23982063</v>
      </c>
      <c r="AB593">
        <f t="shared" si="516"/>
        <v>3</v>
      </c>
      <c r="AC593">
        <f t="shared" si="517"/>
        <v>0</v>
      </c>
      <c r="AD593">
        <f t="shared" si="518"/>
        <v>0</v>
      </c>
      <c r="AE593">
        <f t="shared" si="519"/>
        <v>0</v>
      </c>
      <c r="AF593">
        <f t="shared" si="520"/>
        <v>3</v>
      </c>
      <c r="AG593">
        <f t="shared" si="521"/>
        <v>0</v>
      </c>
      <c r="AH593">
        <f t="shared" si="522"/>
        <v>0.29700000000000004</v>
      </c>
      <c r="AI593">
        <f t="shared" si="523"/>
        <v>0</v>
      </c>
      <c r="AJ593">
        <f t="shared" si="524"/>
        <v>0</v>
      </c>
      <c r="AK593">
        <v>2.11</v>
      </c>
      <c r="AL593">
        <v>0.04</v>
      </c>
      <c r="AM593">
        <v>0</v>
      </c>
      <c r="AN593">
        <v>0</v>
      </c>
      <c r="AO593">
        <v>2.0699999999999998</v>
      </c>
      <c r="AP593">
        <v>0</v>
      </c>
      <c r="AQ593">
        <v>0.22</v>
      </c>
      <c r="AR593">
        <v>0</v>
      </c>
      <c r="AS593">
        <v>0</v>
      </c>
      <c r="AT593">
        <v>92</v>
      </c>
      <c r="AU593">
        <v>65</v>
      </c>
      <c r="AV593">
        <v>1</v>
      </c>
      <c r="AW593">
        <v>1</v>
      </c>
      <c r="AZ593">
        <v>1</v>
      </c>
      <c r="BA593">
        <v>1</v>
      </c>
      <c r="BB593">
        <v>1</v>
      </c>
      <c r="BC593">
        <v>1</v>
      </c>
      <c r="BD593" t="s">
        <v>3</v>
      </c>
      <c r="BE593" t="s">
        <v>3</v>
      </c>
      <c r="BF593" t="s">
        <v>3</v>
      </c>
      <c r="BG593" t="s">
        <v>3</v>
      </c>
      <c r="BH593">
        <v>0</v>
      </c>
      <c r="BI593">
        <v>2</v>
      </c>
      <c r="BJ593" t="s">
        <v>252</v>
      </c>
      <c r="BM593">
        <v>111002</v>
      </c>
      <c r="BN593">
        <v>0</v>
      </c>
      <c r="BO593" t="s">
        <v>3</v>
      </c>
      <c r="BP593">
        <v>0</v>
      </c>
      <c r="BQ593">
        <v>3</v>
      </c>
      <c r="BS593">
        <v>1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3</v>
      </c>
      <c r="BZ593">
        <v>92</v>
      </c>
      <c r="CA593">
        <v>65</v>
      </c>
      <c r="CF593">
        <v>0</v>
      </c>
      <c r="CG593">
        <v>0</v>
      </c>
      <c r="CM593">
        <v>0</v>
      </c>
      <c r="CN593" t="s">
        <v>1707</v>
      </c>
      <c r="CO593">
        <v>0</v>
      </c>
      <c r="CP593">
        <f t="shared" si="525"/>
        <v>3</v>
      </c>
      <c r="CQ593">
        <f t="shared" si="526"/>
        <v>0</v>
      </c>
      <c r="CR593">
        <f t="shared" si="527"/>
        <v>0</v>
      </c>
      <c r="CS593">
        <f t="shared" si="528"/>
        <v>0</v>
      </c>
      <c r="CT593">
        <f t="shared" si="529"/>
        <v>3</v>
      </c>
      <c r="CU593">
        <f t="shared" si="530"/>
        <v>0</v>
      </c>
      <c r="CV593">
        <f t="shared" si="531"/>
        <v>0.29700000000000004</v>
      </c>
      <c r="CW593">
        <f t="shared" si="532"/>
        <v>0</v>
      </c>
      <c r="CX593">
        <f t="shared" si="533"/>
        <v>0</v>
      </c>
      <c r="CY593">
        <f t="shared" si="534"/>
        <v>2.76</v>
      </c>
      <c r="CZ593">
        <f t="shared" si="535"/>
        <v>1.95</v>
      </c>
      <c r="DC593" t="s">
        <v>3</v>
      </c>
      <c r="DD593" t="s">
        <v>3</v>
      </c>
      <c r="DE593" t="s">
        <v>179</v>
      </c>
      <c r="DF593" t="s">
        <v>179</v>
      </c>
      <c r="DG593" t="s">
        <v>179</v>
      </c>
      <c r="DH593" t="s">
        <v>3</v>
      </c>
      <c r="DI593" t="s">
        <v>179</v>
      </c>
      <c r="DJ593" t="s">
        <v>179</v>
      </c>
      <c r="DK593" t="s">
        <v>3</v>
      </c>
      <c r="DL593" t="s">
        <v>3</v>
      </c>
      <c r="DM593" t="s">
        <v>3</v>
      </c>
      <c r="DN593">
        <v>0</v>
      </c>
      <c r="DO593">
        <v>0</v>
      </c>
      <c r="DP593">
        <v>1</v>
      </c>
      <c r="DQ593">
        <v>1</v>
      </c>
      <c r="DU593">
        <v>1013</v>
      </c>
      <c r="DV593" t="s">
        <v>251</v>
      </c>
      <c r="DW593" t="s">
        <v>251</v>
      </c>
      <c r="DX593">
        <v>1</v>
      </c>
      <c r="EE593">
        <v>20573169</v>
      </c>
      <c r="EF593">
        <v>3</v>
      </c>
      <c r="EG593" t="s">
        <v>164</v>
      </c>
      <c r="EH593">
        <v>0</v>
      </c>
      <c r="EI593" t="s">
        <v>3</v>
      </c>
      <c r="EJ593">
        <v>2</v>
      </c>
      <c r="EK593">
        <v>111002</v>
      </c>
      <c r="EL593" t="s">
        <v>228</v>
      </c>
      <c r="EM593" t="s">
        <v>229</v>
      </c>
      <c r="EO593" t="s">
        <v>193</v>
      </c>
      <c r="EQ593">
        <v>768</v>
      </c>
      <c r="ER593">
        <v>2.11</v>
      </c>
      <c r="ES593">
        <v>0.04</v>
      </c>
      <c r="ET593">
        <v>0</v>
      </c>
      <c r="EU593">
        <v>0</v>
      </c>
      <c r="EV593">
        <v>2.0699999999999998</v>
      </c>
      <c r="EW593">
        <v>0.22</v>
      </c>
      <c r="EX593">
        <v>0</v>
      </c>
      <c r="EY593">
        <v>0</v>
      </c>
      <c r="EZ593">
        <v>0</v>
      </c>
      <c r="FQ593">
        <v>0</v>
      </c>
      <c r="FR593">
        <f t="shared" si="536"/>
        <v>0</v>
      </c>
      <c r="FS593">
        <v>0</v>
      </c>
      <c r="FX593">
        <v>92</v>
      </c>
      <c r="FY593">
        <v>65</v>
      </c>
      <c r="GA593" t="s">
        <v>3</v>
      </c>
      <c r="GG593">
        <v>2</v>
      </c>
      <c r="GH593">
        <v>-2</v>
      </c>
      <c r="GI593">
        <v>-2</v>
      </c>
      <c r="GJ593">
        <v>0</v>
      </c>
      <c r="GK593">
        <f>ROUND(R593*(R12)/100,0)</f>
        <v>0</v>
      </c>
      <c r="GL593">
        <f t="shared" si="537"/>
        <v>0</v>
      </c>
      <c r="GM593">
        <f t="shared" si="538"/>
        <v>8</v>
      </c>
      <c r="GN593">
        <f t="shared" si="539"/>
        <v>0</v>
      </c>
      <c r="GO593">
        <f t="shared" si="540"/>
        <v>8</v>
      </c>
      <c r="GP593">
        <f t="shared" si="541"/>
        <v>0</v>
      </c>
      <c r="GR593">
        <v>0</v>
      </c>
    </row>
    <row r="594" spans="1:200" x14ac:dyDescent="0.2">
      <c r="A594">
        <v>17</v>
      </c>
      <c r="B594">
        <v>1</v>
      </c>
      <c r="C594">
        <f>ROW(SmtRes!A526)</f>
        <v>526</v>
      </c>
      <c r="D594">
        <f>ROW(EtalonRes!A534)</f>
        <v>534</v>
      </c>
      <c r="E594" t="s">
        <v>706</v>
      </c>
      <c r="F594" t="s">
        <v>224</v>
      </c>
      <c r="G594" t="s">
        <v>707</v>
      </c>
      <c r="H594" t="s">
        <v>209</v>
      </c>
      <c r="I594">
        <v>2</v>
      </c>
      <c r="J594">
        <v>0</v>
      </c>
      <c r="O594">
        <f t="shared" si="505"/>
        <v>866</v>
      </c>
      <c r="P594">
        <f t="shared" si="506"/>
        <v>94</v>
      </c>
      <c r="Q594">
        <f t="shared" si="507"/>
        <v>282</v>
      </c>
      <c r="R594">
        <f t="shared" si="508"/>
        <v>16</v>
      </c>
      <c r="S594">
        <f t="shared" si="509"/>
        <v>490</v>
      </c>
      <c r="T594">
        <f t="shared" si="510"/>
        <v>0</v>
      </c>
      <c r="U594">
        <f t="shared" si="511"/>
        <v>54.54</v>
      </c>
      <c r="V594">
        <f t="shared" si="512"/>
        <v>1.161</v>
      </c>
      <c r="W594">
        <f t="shared" si="513"/>
        <v>0</v>
      </c>
      <c r="X594">
        <f t="shared" si="514"/>
        <v>466</v>
      </c>
      <c r="Y594">
        <f t="shared" si="515"/>
        <v>329</v>
      </c>
      <c r="AA594">
        <v>23982063</v>
      </c>
      <c r="AB594">
        <f t="shared" si="516"/>
        <v>433</v>
      </c>
      <c r="AC594">
        <f t="shared" si="517"/>
        <v>47</v>
      </c>
      <c r="AD594">
        <f t="shared" si="518"/>
        <v>141</v>
      </c>
      <c r="AE594">
        <f t="shared" si="519"/>
        <v>8</v>
      </c>
      <c r="AF594">
        <f t="shared" si="520"/>
        <v>245</v>
      </c>
      <c r="AG594">
        <f t="shared" si="521"/>
        <v>0</v>
      </c>
      <c r="AH594">
        <f t="shared" si="522"/>
        <v>27.27</v>
      </c>
      <c r="AI594">
        <f t="shared" si="523"/>
        <v>0.58050000000000002</v>
      </c>
      <c r="AJ594">
        <f t="shared" si="524"/>
        <v>0</v>
      </c>
      <c r="AK594">
        <v>332.49</v>
      </c>
      <c r="AL594">
        <v>47</v>
      </c>
      <c r="AM594">
        <v>104.3</v>
      </c>
      <c r="AN594">
        <v>5.81</v>
      </c>
      <c r="AO594">
        <v>181.19</v>
      </c>
      <c r="AP594">
        <v>0</v>
      </c>
      <c r="AQ594">
        <v>20.2</v>
      </c>
      <c r="AR594">
        <v>0.43</v>
      </c>
      <c r="AS594">
        <v>0</v>
      </c>
      <c r="AT594">
        <v>92</v>
      </c>
      <c r="AU594">
        <v>65</v>
      </c>
      <c r="AV594">
        <v>1</v>
      </c>
      <c r="AW594">
        <v>1</v>
      </c>
      <c r="AZ594">
        <v>1</v>
      </c>
      <c r="BA594">
        <v>1</v>
      </c>
      <c r="BB594">
        <v>1</v>
      </c>
      <c r="BC594">
        <v>1</v>
      </c>
      <c r="BD594" t="s">
        <v>3</v>
      </c>
      <c r="BE594" t="s">
        <v>3</v>
      </c>
      <c r="BF594" t="s">
        <v>3</v>
      </c>
      <c r="BG594" t="s">
        <v>3</v>
      </c>
      <c r="BH594">
        <v>0</v>
      </c>
      <c r="BI594">
        <v>2</v>
      </c>
      <c r="BJ594" t="s">
        <v>226</v>
      </c>
      <c r="BM594">
        <v>111002</v>
      </c>
      <c r="BN594">
        <v>0</v>
      </c>
      <c r="BO594" t="s">
        <v>3</v>
      </c>
      <c r="BP594">
        <v>0</v>
      </c>
      <c r="BQ594">
        <v>3</v>
      </c>
      <c r="BS594">
        <v>1</v>
      </c>
      <c r="BT594">
        <v>1</v>
      </c>
      <c r="BU594">
        <v>1</v>
      </c>
      <c r="BV594">
        <v>1</v>
      </c>
      <c r="BW594">
        <v>1</v>
      </c>
      <c r="BX594">
        <v>1</v>
      </c>
      <c r="BY594" t="s">
        <v>3</v>
      </c>
      <c r="BZ594">
        <v>92</v>
      </c>
      <c r="CA594">
        <v>65</v>
      </c>
      <c r="CF594">
        <v>0</v>
      </c>
      <c r="CG594">
        <v>0</v>
      </c>
      <c r="CM594">
        <v>0</v>
      </c>
      <c r="CN594" t="s">
        <v>1707</v>
      </c>
      <c r="CO594">
        <v>0</v>
      </c>
      <c r="CP594">
        <f t="shared" si="525"/>
        <v>866</v>
      </c>
      <c r="CQ594">
        <f t="shared" si="526"/>
        <v>47</v>
      </c>
      <c r="CR594">
        <f t="shared" si="527"/>
        <v>141</v>
      </c>
      <c r="CS594">
        <f t="shared" si="528"/>
        <v>8</v>
      </c>
      <c r="CT594">
        <f t="shared" si="529"/>
        <v>245</v>
      </c>
      <c r="CU594">
        <f t="shared" si="530"/>
        <v>0</v>
      </c>
      <c r="CV594">
        <f t="shared" si="531"/>
        <v>27.27</v>
      </c>
      <c r="CW594">
        <f t="shared" si="532"/>
        <v>0.58050000000000002</v>
      </c>
      <c r="CX594">
        <f t="shared" si="533"/>
        <v>0</v>
      </c>
      <c r="CY594">
        <f t="shared" si="534"/>
        <v>465.52</v>
      </c>
      <c r="CZ594">
        <f t="shared" si="535"/>
        <v>328.9</v>
      </c>
      <c r="DC594" t="s">
        <v>3</v>
      </c>
      <c r="DD594" t="s">
        <v>3</v>
      </c>
      <c r="DE594" t="s">
        <v>179</v>
      </c>
      <c r="DF594" t="s">
        <v>179</v>
      </c>
      <c r="DG594" t="s">
        <v>179</v>
      </c>
      <c r="DH594" t="s">
        <v>3</v>
      </c>
      <c r="DI594" t="s">
        <v>179</v>
      </c>
      <c r="DJ594" t="s">
        <v>179</v>
      </c>
      <c r="DK594" t="s">
        <v>3</v>
      </c>
      <c r="DL594" t="s">
        <v>3</v>
      </c>
      <c r="DM594" t="s">
        <v>3</v>
      </c>
      <c r="DN594">
        <v>0</v>
      </c>
      <c r="DO594">
        <v>0</v>
      </c>
      <c r="DP594">
        <v>1</v>
      </c>
      <c r="DQ594">
        <v>1</v>
      </c>
      <c r="DU594">
        <v>1010</v>
      </c>
      <c r="DV594" t="s">
        <v>209</v>
      </c>
      <c r="DW594" t="s">
        <v>227</v>
      </c>
      <c r="DX594">
        <v>1</v>
      </c>
      <c r="EE594">
        <v>20573169</v>
      </c>
      <c r="EF594">
        <v>3</v>
      </c>
      <c r="EG594" t="s">
        <v>164</v>
      </c>
      <c r="EH594">
        <v>0</v>
      </c>
      <c r="EI594" t="s">
        <v>3</v>
      </c>
      <c r="EJ594">
        <v>2</v>
      </c>
      <c r="EK594">
        <v>111002</v>
      </c>
      <c r="EL594" t="s">
        <v>228</v>
      </c>
      <c r="EM594" t="s">
        <v>229</v>
      </c>
      <c r="EO594" t="s">
        <v>193</v>
      </c>
      <c r="EQ594">
        <v>768</v>
      </c>
      <c r="ER594">
        <v>332.49</v>
      </c>
      <c r="ES594">
        <v>47</v>
      </c>
      <c r="ET594">
        <v>104.3</v>
      </c>
      <c r="EU594">
        <v>5.81</v>
      </c>
      <c r="EV594">
        <v>181.19</v>
      </c>
      <c r="EW594">
        <v>20.2</v>
      </c>
      <c r="EX594">
        <v>0.43</v>
      </c>
      <c r="EY594">
        <v>0</v>
      </c>
      <c r="EZ594">
        <v>0</v>
      </c>
      <c r="FQ594">
        <v>0</v>
      </c>
      <c r="FR594">
        <f t="shared" si="536"/>
        <v>0</v>
      </c>
      <c r="FS594">
        <v>0</v>
      </c>
      <c r="FX594">
        <v>92</v>
      </c>
      <c r="FY594">
        <v>65</v>
      </c>
      <c r="GA594" t="s">
        <v>3</v>
      </c>
      <c r="GG594">
        <v>2</v>
      </c>
      <c r="GH594">
        <v>-2</v>
      </c>
      <c r="GI594">
        <v>-2</v>
      </c>
      <c r="GJ594">
        <v>0</v>
      </c>
      <c r="GK594">
        <f>ROUND(R594*(R12)/100,0)</f>
        <v>0</v>
      </c>
      <c r="GL594">
        <f t="shared" si="537"/>
        <v>0</v>
      </c>
      <c r="GM594">
        <f t="shared" si="538"/>
        <v>1661</v>
      </c>
      <c r="GN594">
        <f t="shared" si="539"/>
        <v>0</v>
      </c>
      <c r="GO594">
        <f t="shared" si="540"/>
        <v>1661</v>
      </c>
      <c r="GP594">
        <f t="shared" si="541"/>
        <v>0</v>
      </c>
      <c r="GR594">
        <v>0</v>
      </c>
    </row>
    <row r="595" spans="1:200" x14ac:dyDescent="0.2">
      <c r="A595">
        <v>17</v>
      </c>
      <c r="B595">
        <v>1</v>
      </c>
      <c r="C595">
        <f>ROW(SmtRes!A528)</f>
        <v>528</v>
      </c>
      <c r="D595">
        <f>ROW(EtalonRes!A536)</f>
        <v>536</v>
      </c>
      <c r="E595" t="s">
        <v>708</v>
      </c>
      <c r="F595" t="s">
        <v>213</v>
      </c>
      <c r="G595" t="s">
        <v>709</v>
      </c>
      <c r="H595" t="s">
        <v>236</v>
      </c>
      <c r="I595">
        <v>2</v>
      </c>
      <c r="J595">
        <v>0</v>
      </c>
      <c r="O595">
        <f t="shared" si="505"/>
        <v>4390</v>
      </c>
      <c r="P595">
        <f t="shared" si="506"/>
        <v>64</v>
      </c>
      <c r="Q595">
        <f t="shared" si="507"/>
        <v>0</v>
      </c>
      <c r="R595">
        <f t="shared" si="508"/>
        <v>0</v>
      </c>
      <c r="S595">
        <f t="shared" si="509"/>
        <v>4326</v>
      </c>
      <c r="T595">
        <f t="shared" si="510"/>
        <v>0</v>
      </c>
      <c r="U595">
        <f t="shared" si="511"/>
        <v>334.8</v>
      </c>
      <c r="V595">
        <f t="shared" si="512"/>
        <v>0</v>
      </c>
      <c r="W595">
        <f t="shared" si="513"/>
        <v>0</v>
      </c>
      <c r="X595">
        <f t="shared" si="514"/>
        <v>3461</v>
      </c>
      <c r="Y595">
        <f t="shared" si="515"/>
        <v>2596</v>
      </c>
      <c r="AA595">
        <v>23982063</v>
      </c>
      <c r="AB595">
        <f t="shared" si="516"/>
        <v>2195</v>
      </c>
      <c r="AC595">
        <f t="shared" si="517"/>
        <v>32</v>
      </c>
      <c r="AD595">
        <f t="shared" si="518"/>
        <v>0</v>
      </c>
      <c r="AE595">
        <f t="shared" si="519"/>
        <v>0</v>
      </c>
      <c r="AF595">
        <f t="shared" si="520"/>
        <v>2163</v>
      </c>
      <c r="AG595">
        <f t="shared" si="521"/>
        <v>0</v>
      </c>
      <c r="AH595">
        <f t="shared" si="522"/>
        <v>167.4</v>
      </c>
      <c r="AI595">
        <f t="shared" si="523"/>
        <v>0</v>
      </c>
      <c r="AJ595">
        <f t="shared" si="524"/>
        <v>0</v>
      </c>
      <c r="AK595">
        <v>1634.12</v>
      </c>
      <c r="AL595">
        <v>32.04</v>
      </c>
      <c r="AM595">
        <v>0</v>
      </c>
      <c r="AN595">
        <v>0</v>
      </c>
      <c r="AO595">
        <v>1602.08</v>
      </c>
      <c r="AP595">
        <v>0</v>
      </c>
      <c r="AQ595">
        <v>124</v>
      </c>
      <c r="AR595">
        <v>0</v>
      </c>
      <c r="AS595">
        <v>0</v>
      </c>
      <c r="AT595">
        <v>80</v>
      </c>
      <c r="AU595">
        <v>60</v>
      </c>
      <c r="AV595">
        <v>1</v>
      </c>
      <c r="AW595">
        <v>1</v>
      </c>
      <c r="AZ595">
        <v>1</v>
      </c>
      <c r="BA595">
        <v>1</v>
      </c>
      <c r="BB595">
        <v>1</v>
      </c>
      <c r="BC595">
        <v>1</v>
      </c>
      <c r="BD595" t="s">
        <v>3</v>
      </c>
      <c r="BE595" t="s">
        <v>3</v>
      </c>
      <c r="BF595" t="s">
        <v>3</v>
      </c>
      <c r="BG595" t="s">
        <v>3</v>
      </c>
      <c r="BH595">
        <v>0</v>
      </c>
      <c r="BI595">
        <v>2</v>
      </c>
      <c r="BJ595" t="s">
        <v>237</v>
      </c>
      <c r="BM595">
        <v>110001</v>
      </c>
      <c r="BN595">
        <v>0</v>
      </c>
      <c r="BO595" t="s">
        <v>3</v>
      </c>
      <c r="BP595">
        <v>0</v>
      </c>
      <c r="BQ595">
        <v>3</v>
      </c>
      <c r="BS595">
        <v>1</v>
      </c>
      <c r="BT595">
        <v>1</v>
      </c>
      <c r="BU595">
        <v>1</v>
      </c>
      <c r="BV595">
        <v>1</v>
      </c>
      <c r="BW595">
        <v>1</v>
      </c>
      <c r="BX595">
        <v>1</v>
      </c>
      <c r="BY595" t="s">
        <v>3</v>
      </c>
      <c r="BZ595">
        <v>80</v>
      </c>
      <c r="CA595">
        <v>60</v>
      </c>
      <c r="CF595">
        <v>0</v>
      </c>
      <c r="CG595">
        <v>0</v>
      </c>
      <c r="CM595">
        <v>0</v>
      </c>
      <c r="CN595" t="s">
        <v>1707</v>
      </c>
      <c r="CO595">
        <v>0</v>
      </c>
      <c r="CP595">
        <f t="shared" si="525"/>
        <v>4390</v>
      </c>
      <c r="CQ595">
        <f t="shared" si="526"/>
        <v>32</v>
      </c>
      <c r="CR595">
        <f t="shared" si="527"/>
        <v>0</v>
      </c>
      <c r="CS595">
        <f t="shared" si="528"/>
        <v>0</v>
      </c>
      <c r="CT595">
        <f t="shared" si="529"/>
        <v>2163</v>
      </c>
      <c r="CU595">
        <f t="shared" si="530"/>
        <v>0</v>
      </c>
      <c r="CV595">
        <f t="shared" si="531"/>
        <v>167.4</v>
      </c>
      <c r="CW595">
        <f t="shared" si="532"/>
        <v>0</v>
      </c>
      <c r="CX595">
        <f t="shared" si="533"/>
        <v>0</v>
      </c>
      <c r="CY595">
        <f t="shared" si="534"/>
        <v>3460.8</v>
      </c>
      <c r="CZ595">
        <f t="shared" si="535"/>
        <v>2595.6</v>
      </c>
      <c r="DC595" t="s">
        <v>3</v>
      </c>
      <c r="DD595" t="s">
        <v>3</v>
      </c>
      <c r="DE595" t="s">
        <v>179</v>
      </c>
      <c r="DF595" t="s">
        <v>179</v>
      </c>
      <c r="DG595" t="s">
        <v>179</v>
      </c>
      <c r="DH595" t="s">
        <v>3</v>
      </c>
      <c r="DI595" t="s">
        <v>179</v>
      </c>
      <c r="DJ595" t="s">
        <v>179</v>
      </c>
      <c r="DK595" t="s">
        <v>3</v>
      </c>
      <c r="DL595" t="s">
        <v>3</v>
      </c>
      <c r="DM595" t="s">
        <v>3</v>
      </c>
      <c r="DN595">
        <v>0</v>
      </c>
      <c r="DO595">
        <v>0</v>
      </c>
      <c r="DP595">
        <v>1</v>
      </c>
      <c r="DQ595">
        <v>1</v>
      </c>
      <c r="DU595">
        <v>1013</v>
      </c>
      <c r="DV595" t="s">
        <v>236</v>
      </c>
      <c r="DW595" t="s">
        <v>238</v>
      </c>
      <c r="DX595">
        <v>1</v>
      </c>
      <c r="EE595">
        <v>20573163</v>
      </c>
      <c r="EF595">
        <v>3</v>
      </c>
      <c r="EG595" t="s">
        <v>164</v>
      </c>
      <c r="EH595">
        <v>0</v>
      </c>
      <c r="EI595" t="s">
        <v>3</v>
      </c>
      <c r="EJ595">
        <v>2</v>
      </c>
      <c r="EK595">
        <v>110001</v>
      </c>
      <c r="EL595" t="s">
        <v>192</v>
      </c>
      <c r="EM595" t="s">
        <v>173</v>
      </c>
      <c r="EO595" t="s">
        <v>193</v>
      </c>
      <c r="EQ595">
        <v>768</v>
      </c>
      <c r="ER595">
        <v>1634.12</v>
      </c>
      <c r="ES595">
        <v>32.04</v>
      </c>
      <c r="ET595">
        <v>0</v>
      </c>
      <c r="EU595">
        <v>0</v>
      </c>
      <c r="EV595">
        <v>1602.08</v>
      </c>
      <c r="EW595">
        <v>124</v>
      </c>
      <c r="EX595">
        <v>0</v>
      </c>
      <c r="EY595">
        <v>0</v>
      </c>
      <c r="EZ595">
        <v>0</v>
      </c>
      <c r="FQ595">
        <v>0</v>
      </c>
      <c r="FR595">
        <f t="shared" si="536"/>
        <v>0</v>
      </c>
      <c r="FS595">
        <v>0</v>
      </c>
      <c r="FX595">
        <v>80</v>
      </c>
      <c r="FY595">
        <v>60</v>
      </c>
      <c r="GA595" t="s">
        <v>3</v>
      </c>
      <c r="GG595">
        <v>2</v>
      </c>
      <c r="GH595">
        <v>-2</v>
      </c>
      <c r="GI595">
        <v>-2</v>
      </c>
      <c r="GJ595">
        <v>0</v>
      </c>
      <c r="GK595">
        <f>ROUND(R595*(R12)/100,0)</f>
        <v>0</v>
      </c>
      <c r="GL595">
        <f t="shared" si="537"/>
        <v>0</v>
      </c>
      <c r="GM595">
        <f t="shared" si="538"/>
        <v>10447</v>
      </c>
      <c r="GN595">
        <f t="shared" si="539"/>
        <v>0</v>
      </c>
      <c r="GO595">
        <f t="shared" si="540"/>
        <v>10447</v>
      </c>
      <c r="GP595">
        <f t="shared" si="541"/>
        <v>0</v>
      </c>
      <c r="GR595">
        <v>0</v>
      </c>
    </row>
    <row r="596" spans="1:200" x14ac:dyDescent="0.2">
      <c r="A596">
        <v>17</v>
      </c>
      <c r="B596">
        <v>1</v>
      </c>
      <c r="C596">
        <f>ROW(SmtRes!A530)</f>
        <v>530</v>
      </c>
      <c r="D596">
        <f>ROW(EtalonRes!A538)</f>
        <v>538</v>
      </c>
      <c r="E596" t="s">
        <v>710</v>
      </c>
      <c r="F596" t="s">
        <v>213</v>
      </c>
      <c r="G596" t="s">
        <v>711</v>
      </c>
      <c r="H596" t="s">
        <v>215</v>
      </c>
      <c r="I596">
        <v>2</v>
      </c>
      <c r="J596">
        <v>0</v>
      </c>
      <c r="O596">
        <f t="shared" si="505"/>
        <v>4390</v>
      </c>
      <c r="P596">
        <f t="shared" si="506"/>
        <v>64</v>
      </c>
      <c r="Q596">
        <f t="shared" si="507"/>
        <v>0</v>
      </c>
      <c r="R596">
        <f t="shared" si="508"/>
        <v>0</v>
      </c>
      <c r="S596">
        <f t="shared" si="509"/>
        <v>4326</v>
      </c>
      <c r="T596">
        <f t="shared" si="510"/>
        <v>0</v>
      </c>
      <c r="U596">
        <f t="shared" si="511"/>
        <v>334.8</v>
      </c>
      <c r="V596">
        <f t="shared" si="512"/>
        <v>0</v>
      </c>
      <c r="W596">
        <f t="shared" si="513"/>
        <v>0</v>
      </c>
      <c r="X596">
        <f t="shared" si="514"/>
        <v>3461</v>
      </c>
      <c r="Y596">
        <f t="shared" si="515"/>
        <v>2596</v>
      </c>
      <c r="AA596">
        <v>23982063</v>
      </c>
      <c r="AB596">
        <f t="shared" si="516"/>
        <v>2195</v>
      </c>
      <c r="AC596">
        <f t="shared" si="517"/>
        <v>32</v>
      </c>
      <c r="AD596">
        <f t="shared" si="518"/>
        <v>0</v>
      </c>
      <c r="AE596">
        <f t="shared" si="519"/>
        <v>0</v>
      </c>
      <c r="AF596">
        <f t="shared" si="520"/>
        <v>2163</v>
      </c>
      <c r="AG596">
        <f t="shared" si="521"/>
        <v>0</v>
      </c>
      <c r="AH596">
        <f t="shared" si="522"/>
        <v>167.4</v>
      </c>
      <c r="AI596">
        <f t="shared" si="523"/>
        <v>0</v>
      </c>
      <c r="AJ596">
        <f t="shared" si="524"/>
        <v>0</v>
      </c>
      <c r="AK596">
        <v>1634.12</v>
      </c>
      <c r="AL596">
        <v>32.04</v>
      </c>
      <c r="AM596">
        <v>0</v>
      </c>
      <c r="AN596">
        <v>0</v>
      </c>
      <c r="AO596">
        <v>1602.08</v>
      </c>
      <c r="AP596">
        <v>0</v>
      </c>
      <c r="AQ596">
        <v>124</v>
      </c>
      <c r="AR596">
        <v>0</v>
      </c>
      <c r="AS596">
        <v>0</v>
      </c>
      <c r="AT596">
        <v>80</v>
      </c>
      <c r="AU596">
        <v>60</v>
      </c>
      <c r="AV596">
        <v>1</v>
      </c>
      <c r="AW596">
        <v>1</v>
      </c>
      <c r="AZ596">
        <v>1</v>
      </c>
      <c r="BA596">
        <v>1</v>
      </c>
      <c r="BB596">
        <v>1</v>
      </c>
      <c r="BC596">
        <v>1</v>
      </c>
      <c r="BD596" t="s">
        <v>3</v>
      </c>
      <c r="BE596" t="s">
        <v>3</v>
      </c>
      <c r="BF596" t="s">
        <v>3</v>
      </c>
      <c r="BG596" t="s">
        <v>3</v>
      </c>
      <c r="BH596">
        <v>0</v>
      </c>
      <c r="BI596">
        <v>2</v>
      </c>
      <c r="BJ596" t="s">
        <v>216</v>
      </c>
      <c r="BM596">
        <v>110001</v>
      </c>
      <c r="BN596">
        <v>0</v>
      </c>
      <c r="BO596" t="s">
        <v>3</v>
      </c>
      <c r="BP596">
        <v>0</v>
      </c>
      <c r="BQ596">
        <v>3</v>
      </c>
      <c r="BS596">
        <v>1</v>
      </c>
      <c r="BT596">
        <v>1</v>
      </c>
      <c r="BU596">
        <v>1</v>
      </c>
      <c r="BV596">
        <v>1</v>
      </c>
      <c r="BW596">
        <v>1</v>
      </c>
      <c r="BX596">
        <v>1</v>
      </c>
      <c r="BY596" t="s">
        <v>3</v>
      </c>
      <c r="BZ596">
        <v>80</v>
      </c>
      <c r="CA596">
        <v>60</v>
      </c>
      <c r="CF596">
        <v>0</v>
      </c>
      <c r="CG596">
        <v>0</v>
      </c>
      <c r="CM596">
        <v>0</v>
      </c>
      <c r="CN596" t="s">
        <v>1707</v>
      </c>
      <c r="CO596">
        <v>0</v>
      </c>
      <c r="CP596">
        <f t="shared" si="525"/>
        <v>4390</v>
      </c>
      <c r="CQ596">
        <f t="shared" si="526"/>
        <v>32</v>
      </c>
      <c r="CR596">
        <f t="shared" si="527"/>
        <v>0</v>
      </c>
      <c r="CS596">
        <f t="shared" si="528"/>
        <v>0</v>
      </c>
      <c r="CT596">
        <f t="shared" si="529"/>
        <v>2163</v>
      </c>
      <c r="CU596">
        <f t="shared" si="530"/>
        <v>0</v>
      </c>
      <c r="CV596">
        <f t="shared" si="531"/>
        <v>167.4</v>
      </c>
      <c r="CW596">
        <f t="shared" si="532"/>
        <v>0</v>
      </c>
      <c r="CX596">
        <f t="shared" si="533"/>
        <v>0</v>
      </c>
      <c r="CY596">
        <f t="shared" si="534"/>
        <v>3460.8</v>
      </c>
      <c r="CZ596">
        <f t="shared" si="535"/>
        <v>2595.6</v>
      </c>
      <c r="DC596" t="s">
        <v>3</v>
      </c>
      <c r="DD596" t="s">
        <v>3</v>
      </c>
      <c r="DE596" t="s">
        <v>179</v>
      </c>
      <c r="DF596" t="s">
        <v>179</v>
      </c>
      <c r="DG596" t="s">
        <v>179</v>
      </c>
      <c r="DH596" t="s">
        <v>3</v>
      </c>
      <c r="DI596" t="s">
        <v>179</v>
      </c>
      <c r="DJ596" t="s">
        <v>179</v>
      </c>
      <c r="DK596" t="s">
        <v>3</v>
      </c>
      <c r="DL596" t="s">
        <v>3</v>
      </c>
      <c r="DM596" t="s">
        <v>3</v>
      </c>
      <c r="DN596">
        <v>0</v>
      </c>
      <c r="DO596">
        <v>0</v>
      </c>
      <c r="DP596">
        <v>1</v>
      </c>
      <c r="DQ596">
        <v>1</v>
      </c>
      <c r="DU596">
        <v>1013</v>
      </c>
      <c r="DV596" t="s">
        <v>215</v>
      </c>
      <c r="DW596" t="s">
        <v>215</v>
      </c>
      <c r="DX596">
        <v>1</v>
      </c>
      <c r="EE596">
        <v>20573163</v>
      </c>
      <c r="EF596">
        <v>3</v>
      </c>
      <c r="EG596" t="s">
        <v>164</v>
      </c>
      <c r="EH596">
        <v>0</v>
      </c>
      <c r="EI596" t="s">
        <v>3</v>
      </c>
      <c r="EJ596">
        <v>2</v>
      </c>
      <c r="EK596">
        <v>110001</v>
      </c>
      <c r="EL596" t="s">
        <v>192</v>
      </c>
      <c r="EM596" t="s">
        <v>173</v>
      </c>
      <c r="EO596" t="s">
        <v>193</v>
      </c>
      <c r="EQ596">
        <v>768</v>
      </c>
      <c r="ER596">
        <v>1634.12</v>
      </c>
      <c r="ES596">
        <v>32.04</v>
      </c>
      <c r="ET596">
        <v>0</v>
      </c>
      <c r="EU596">
        <v>0</v>
      </c>
      <c r="EV596">
        <v>1602.08</v>
      </c>
      <c r="EW596">
        <v>124</v>
      </c>
      <c r="EX596">
        <v>0</v>
      </c>
      <c r="EY596">
        <v>0</v>
      </c>
      <c r="EZ596">
        <v>0</v>
      </c>
      <c r="FQ596">
        <v>0</v>
      </c>
      <c r="FR596">
        <f t="shared" si="536"/>
        <v>0</v>
      </c>
      <c r="FS596">
        <v>0</v>
      </c>
      <c r="FX596">
        <v>80</v>
      </c>
      <c r="FY596">
        <v>60</v>
      </c>
      <c r="GA596" t="s">
        <v>3</v>
      </c>
      <c r="GG596">
        <v>2</v>
      </c>
      <c r="GH596">
        <v>1</v>
      </c>
      <c r="GI596">
        <v>-2</v>
      </c>
      <c r="GJ596">
        <v>0</v>
      </c>
      <c r="GK596">
        <f>ROUND(R596*(R12)/100,0)</f>
        <v>0</v>
      </c>
      <c r="GL596">
        <f t="shared" si="537"/>
        <v>0</v>
      </c>
      <c r="GM596">
        <f t="shared" si="538"/>
        <v>10447</v>
      </c>
      <c r="GN596">
        <f t="shared" si="539"/>
        <v>0</v>
      </c>
      <c r="GO596">
        <f t="shared" si="540"/>
        <v>10447</v>
      </c>
      <c r="GP596">
        <f t="shared" si="541"/>
        <v>0</v>
      </c>
      <c r="GR596">
        <v>0</v>
      </c>
    </row>
    <row r="597" spans="1:200" x14ac:dyDescent="0.2">
      <c r="A597">
        <v>17</v>
      </c>
      <c r="B597">
        <v>1</v>
      </c>
      <c r="C597">
        <f>ROW(SmtRes!A533)</f>
        <v>533</v>
      </c>
      <c r="D597">
        <f>ROW(EtalonRes!A541)</f>
        <v>541</v>
      </c>
      <c r="E597" t="s">
        <v>712</v>
      </c>
      <c r="F597" t="s">
        <v>231</v>
      </c>
      <c r="G597" t="s">
        <v>232</v>
      </c>
      <c r="H597" t="s">
        <v>168</v>
      </c>
      <c r="I597">
        <v>2</v>
      </c>
      <c r="J597">
        <v>0</v>
      </c>
      <c r="O597">
        <f t="shared" si="505"/>
        <v>26</v>
      </c>
      <c r="P597">
        <f t="shared" si="506"/>
        <v>0</v>
      </c>
      <c r="Q597">
        <f t="shared" si="507"/>
        <v>2</v>
      </c>
      <c r="R597">
        <f t="shared" si="508"/>
        <v>0</v>
      </c>
      <c r="S597">
        <f t="shared" si="509"/>
        <v>24</v>
      </c>
      <c r="T597">
        <f t="shared" si="510"/>
        <v>0</v>
      </c>
      <c r="U597">
        <f t="shared" si="511"/>
        <v>2.7810000000000001</v>
      </c>
      <c r="V597">
        <f t="shared" si="512"/>
        <v>0</v>
      </c>
      <c r="W597">
        <f t="shared" si="513"/>
        <v>0</v>
      </c>
      <c r="X597">
        <f t="shared" si="514"/>
        <v>22</v>
      </c>
      <c r="Y597">
        <f t="shared" si="515"/>
        <v>16</v>
      </c>
      <c r="AA597">
        <v>23982063</v>
      </c>
      <c r="AB597">
        <f t="shared" si="516"/>
        <v>13</v>
      </c>
      <c r="AC597">
        <f t="shared" si="517"/>
        <v>0</v>
      </c>
      <c r="AD597">
        <f t="shared" si="518"/>
        <v>1</v>
      </c>
      <c r="AE597">
        <f t="shared" si="519"/>
        <v>0</v>
      </c>
      <c r="AF597">
        <f t="shared" si="520"/>
        <v>12</v>
      </c>
      <c r="AG597">
        <f t="shared" si="521"/>
        <v>0</v>
      </c>
      <c r="AH597">
        <f t="shared" si="522"/>
        <v>1.3905000000000001</v>
      </c>
      <c r="AI597">
        <f t="shared" si="523"/>
        <v>0</v>
      </c>
      <c r="AJ597">
        <f t="shared" si="524"/>
        <v>0</v>
      </c>
      <c r="AK597">
        <v>9.9499999999999993</v>
      </c>
      <c r="AL597">
        <v>0.18</v>
      </c>
      <c r="AM597">
        <v>0.87</v>
      </c>
      <c r="AN597">
        <v>0</v>
      </c>
      <c r="AO597">
        <v>8.9</v>
      </c>
      <c r="AP597">
        <v>0</v>
      </c>
      <c r="AQ597">
        <v>1.03</v>
      </c>
      <c r="AR597">
        <v>0</v>
      </c>
      <c r="AS597">
        <v>0</v>
      </c>
      <c r="AT597">
        <v>92</v>
      </c>
      <c r="AU597">
        <v>65</v>
      </c>
      <c r="AV597">
        <v>1</v>
      </c>
      <c r="AW597">
        <v>1</v>
      </c>
      <c r="AZ597">
        <v>1</v>
      </c>
      <c r="BA597">
        <v>1</v>
      </c>
      <c r="BB597">
        <v>1</v>
      </c>
      <c r="BC597">
        <v>1</v>
      </c>
      <c r="BD597" t="s">
        <v>3</v>
      </c>
      <c r="BE597" t="s">
        <v>3</v>
      </c>
      <c r="BF597" t="s">
        <v>3</v>
      </c>
      <c r="BG597" t="s">
        <v>3</v>
      </c>
      <c r="BH597">
        <v>0</v>
      </c>
      <c r="BI597">
        <v>2</v>
      </c>
      <c r="BJ597" t="s">
        <v>233</v>
      </c>
      <c r="BM597">
        <v>111002</v>
      </c>
      <c r="BN597">
        <v>0</v>
      </c>
      <c r="BO597" t="s">
        <v>3</v>
      </c>
      <c r="BP597">
        <v>0</v>
      </c>
      <c r="BQ597">
        <v>3</v>
      </c>
      <c r="BS597">
        <v>1</v>
      </c>
      <c r="BT597">
        <v>1</v>
      </c>
      <c r="BU597">
        <v>1</v>
      </c>
      <c r="BV597">
        <v>1</v>
      </c>
      <c r="BW597">
        <v>1</v>
      </c>
      <c r="BX597">
        <v>1</v>
      </c>
      <c r="BY597" t="s">
        <v>3</v>
      </c>
      <c r="BZ597">
        <v>92</v>
      </c>
      <c r="CA597">
        <v>65</v>
      </c>
      <c r="CF597">
        <v>0</v>
      </c>
      <c r="CG597">
        <v>0</v>
      </c>
      <c r="CM597">
        <v>0</v>
      </c>
      <c r="CN597" t="s">
        <v>1707</v>
      </c>
      <c r="CO597">
        <v>0</v>
      </c>
      <c r="CP597">
        <f t="shared" si="525"/>
        <v>26</v>
      </c>
      <c r="CQ597">
        <f t="shared" si="526"/>
        <v>0</v>
      </c>
      <c r="CR597">
        <f t="shared" si="527"/>
        <v>1</v>
      </c>
      <c r="CS597">
        <f t="shared" si="528"/>
        <v>0</v>
      </c>
      <c r="CT597">
        <f t="shared" si="529"/>
        <v>12</v>
      </c>
      <c r="CU597">
        <f t="shared" si="530"/>
        <v>0</v>
      </c>
      <c r="CV597">
        <f t="shared" si="531"/>
        <v>1.3905000000000001</v>
      </c>
      <c r="CW597">
        <f t="shared" si="532"/>
        <v>0</v>
      </c>
      <c r="CX597">
        <f t="shared" si="533"/>
        <v>0</v>
      </c>
      <c r="CY597">
        <f t="shared" si="534"/>
        <v>22.08</v>
      </c>
      <c r="CZ597">
        <f t="shared" si="535"/>
        <v>15.6</v>
      </c>
      <c r="DC597" t="s">
        <v>3</v>
      </c>
      <c r="DD597" t="s">
        <v>3</v>
      </c>
      <c r="DE597" t="s">
        <v>179</v>
      </c>
      <c r="DF597" t="s">
        <v>179</v>
      </c>
      <c r="DG597" t="s">
        <v>179</v>
      </c>
      <c r="DH597" t="s">
        <v>3</v>
      </c>
      <c r="DI597" t="s">
        <v>179</v>
      </c>
      <c r="DJ597" t="s">
        <v>179</v>
      </c>
      <c r="DK597" t="s">
        <v>3</v>
      </c>
      <c r="DL597" t="s">
        <v>3</v>
      </c>
      <c r="DM597" t="s">
        <v>3</v>
      </c>
      <c r="DN597">
        <v>0</v>
      </c>
      <c r="DO597">
        <v>0</v>
      </c>
      <c r="DP597">
        <v>1</v>
      </c>
      <c r="DQ597">
        <v>1</v>
      </c>
      <c r="DU597">
        <v>1013</v>
      </c>
      <c r="DV597" t="s">
        <v>168</v>
      </c>
      <c r="DW597" t="s">
        <v>168</v>
      </c>
      <c r="DX597">
        <v>1</v>
      </c>
      <c r="EE597">
        <v>20573169</v>
      </c>
      <c r="EF597">
        <v>3</v>
      </c>
      <c r="EG597" t="s">
        <v>164</v>
      </c>
      <c r="EH597">
        <v>0</v>
      </c>
      <c r="EI597" t="s">
        <v>3</v>
      </c>
      <c r="EJ597">
        <v>2</v>
      </c>
      <c r="EK597">
        <v>111002</v>
      </c>
      <c r="EL597" t="s">
        <v>228</v>
      </c>
      <c r="EM597" t="s">
        <v>229</v>
      </c>
      <c r="EO597" t="s">
        <v>193</v>
      </c>
      <c r="EQ597">
        <v>768</v>
      </c>
      <c r="ER597">
        <v>9.9499999999999993</v>
      </c>
      <c r="ES597">
        <v>0.18</v>
      </c>
      <c r="ET597">
        <v>0.87</v>
      </c>
      <c r="EU597">
        <v>0</v>
      </c>
      <c r="EV597">
        <v>8.9</v>
      </c>
      <c r="EW597">
        <v>1.03</v>
      </c>
      <c r="EX597">
        <v>0</v>
      </c>
      <c r="EY597">
        <v>0</v>
      </c>
      <c r="EZ597">
        <v>0</v>
      </c>
      <c r="FQ597">
        <v>0</v>
      </c>
      <c r="FR597">
        <f t="shared" si="536"/>
        <v>0</v>
      </c>
      <c r="FS597">
        <v>0</v>
      </c>
      <c r="FX597">
        <v>92</v>
      </c>
      <c r="FY597">
        <v>65</v>
      </c>
      <c r="GA597" t="s">
        <v>3</v>
      </c>
      <c r="GG597">
        <v>2</v>
      </c>
      <c r="GH597">
        <v>1</v>
      </c>
      <c r="GI597">
        <v>-2</v>
      </c>
      <c r="GJ597">
        <v>0</v>
      </c>
      <c r="GK597">
        <f>ROUND(R597*(R12)/100,0)</f>
        <v>0</v>
      </c>
      <c r="GL597">
        <f t="shared" si="537"/>
        <v>0</v>
      </c>
      <c r="GM597">
        <f t="shared" si="538"/>
        <v>64</v>
      </c>
      <c r="GN597">
        <f t="shared" si="539"/>
        <v>0</v>
      </c>
      <c r="GO597">
        <f t="shared" si="540"/>
        <v>64</v>
      </c>
      <c r="GP597">
        <f t="shared" si="541"/>
        <v>0</v>
      </c>
      <c r="GR597">
        <v>0</v>
      </c>
    </row>
    <row r="598" spans="1:200" x14ac:dyDescent="0.2">
      <c r="A598">
        <v>17</v>
      </c>
      <c r="B598">
        <v>1</v>
      </c>
      <c r="C598">
        <f>ROW(SmtRes!A536)</f>
        <v>536</v>
      </c>
      <c r="D598">
        <f>ROW(EtalonRes!A544)</f>
        <v>544</v>
      </c>
      <c r="E598" t="s">
        <v>713</v>
      </c>
      <c r="F598" t="s">
        <v>245</v>
      </c>
      <c r="G598" t="s">
        <v>714</v>
      </c>
      <c r="H598" t="s">
        <v>209</v>
      </c>
      <c r="I598">
        <v>2</v>
      </c>
      <c r="J598">
        <v>0</v>
      </c>
      <c r="O598">
        <f t="shared" si="505"/>
        <v>62</v>
      </c>
      <c r="P598">
        <f t="shared" si="506"/>
        <v>0</v>
      </c>
      <c r="Q598">
        <f t="shared" si="507"/>
        <v>38</v>
      </c>
      <c r="R598">
        <f t="shared" si="508"/>
        <v>0</v>
      </c>
      <c r="S598">
        <f t="shared" si="509"/>
        <v>24</v>
      </c>
      <c r="T598">
        <f t="shared" si="510"/>
        <v>0</v>
      </c>
      <c r="U598">
        <f t="shared" si="511"/>
        <v>2.7810000000000001</v>
      </c>
      <c r="V598">
        <f t="shared" si="512"/>
        <v>0</v>
      </c>
      <c r="W598">
        <f t="shared" si="513"/>
        <v>0</v>
      </c>
      <c r="X598">
        <f t="shared" si="514"/>
        <v>22</v>
      </c>
      <c r="Y598">
        <f t="shared" si="515"/>
        <v>16</v>
      </c>
      <c r="AA598">
        <v>23982063</v>
      </c>
      <c r="AB598">
        <f t="shared" si="516"/>
        <v>31</v>
      </c>
      <c r="AC598">
        <f t="shared" si="517"/>
        <v>0</v>
      </c>
      <c r="AD598">
        <f t="shared" si="518"/>
        <v>19</v>
      </c>
      <c r="AE598">
        <f t="shared" si="519"/>
        <v>0</v>
      </c>
      <c r="AF598">
        <f t="shared" si="520"/>
        <v>12</v>
      </c>
      <c r="AG598">
        <f t="shared" si="521"/>
        <v>0</v>
      </c>
      <c r="AH598">
        <f t="shared" si="522"/>
        <v>1.3905000000000001</v>
      </c>
      <c r="AI598">
        <f t="shared" si="523"/>
        <v>0</v>
      </c>
      <c r="AJ598">
        <f t="shared" si="524"/>
        <v>0</v>
      </c>
      <c r="AK598">
        <v>22.92</v>
      </c>
      <c r="AL598">
        <v>0.18</v>
      </c>
      <c r="AM598">
        <v>13.95</v>
      </c>
      <c r="AN598">
        <v>0</v>
      </c>
      <c r="AO598">
        <v>8.7899999999999991</v>
      </c>
      <c r="AP598">
        <v>0</v>
      </c>
      <c r="AQ598">
        <v>1.03</v>
      </c>
      <c r="AR598">
        <v>0</v>
      </c>
      <c r="AS598">
        <v>0</v>
      </c>
      <c r="AT598">
        <v>92</v>
      </c>
      <c r="AU598">
        <v>65</v>
      </c>
      <c r="AV598">
        <v>1</v>
      </c>
      <c r="AW598">
        <v>1</v>
      </c>
      <c r="AZ598">
        <v>1</v>
      </c>
      <c r="BA598">
        <v>1</v>
      </c>
      <c r="BB598">
        <v>1</v>
      </c>
      <c r="BC598">
        <v>1</v>
      </c>
      <c r="BD598" t="s">
        <v>3</v>
      </c>
      <c r="BE598" t="s">
        <v>3</v>
      </c>
      <c r="BF598" t="s">
        <v>3</v>
      </c>
      <c r="BG598" t="s">
        <v>3</v>
      </c>
      <c r="BH598">
        <v>0</v>
      </c>
      <c r="BI598">
        <v>2</v>
      </c>
      <c r="BJ598" t="s">
        <v>247</v>
      </c>
      <c r="BM598">
        <v>111002</v>
      </c>
      <c r="BN598">
        <v>0</v>
      </c>
      <c r="BO598" t="s">
        <v>3</v>
      </c>
      <c r="BP598">
        <v>0</v>
      </c>
      <c r="BQ598">
        <v>3</v>
      </c>
      <c r="BS598">
        <v>1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92</v>
      </c>
      <c r="CA598">
        <v>65</v>
      </c>
      <c r="CF598">
        <v>0</v>
      </c>
      <c r="CG598">
        <v>0</v>
      </c>
      <c r="CM598">
        <v>0</v>
      </c>
      <c r="CN598" t="s">
        <v>1707</v>
      </c>
      <c r="CO598">
        <v>0</v>
      </c>
      <c r="CP598">
        <f t="shared" si="525"/>
        <v>62</v>
      </c>
      <c r="CQ598">
        <f t="shared" si="526"/>
        <v>0</v>
      </c>
      <c r="CR598">
        <f t="shared" si="527"/>
        <v>19</v>
      </c>
      <c r="CS598">
        <f t="shared" si="528"/>
        <v>0</v>
      </c>
      <c r="CT598">
        <f t="shared" si="529"/>
        <v>12</v>
      </c>
      <c r="CU598">
        <f t="shared" si="530"/>
        <v>0</v>
      </c>
      <c r="CV598">
        <f t="shared" si="531"/>
        <v>1.3905000000000001</v>
      </c>
      <c r="CW598">
        <f t="shared" si="532"/>
        <v>0</v>
      </c>
      <c r="CX598">
        <f t="shared" si="533"/>
        <v>0</v>
      </c>
      <c r="CY598">
        <f t="shared" si="534"/>
        <v>22.08</v>
      </c>
      <c r="CZ598">
        <f t="shared" si="535"/>
        <v>15.6</v>
      </c>
      <c r="DC598" t="s">
        <v>3</v>
      </c>
      <c r="DD598" t="s">
        <v>3</v>
      </c>
      <c r="DE598" t="s">
        <v>179</v>
      </c>
      <c r="DF598" t="s">
        <v>179</v>
      </c>
      <c r="DG598" t="s">
        <v>179</v>
      </c>
      <c r="DH598" t="s">
        <v>3</v>
      </c>
      <c r="DI598" t="s">
        <v>179</v>
      </c>
      <c r="DJ598" t="s">
        <v>179</v>
      </c>
      <c r="DK598" t="s">
        <v>3</v>
      </c>
      <c r="DL598" t="s">
        <v>3</v>
      </c>
      <c r="DM598" t="s">
        <v>3</v>
      </c>
      <c r="DN598">
        <v>0</v>
      </c>
      <c r="DO598">
        <v>0</v>
      </c>
      <c r="DP598">
        <v>1</v>
      </c>
      <c r="DQ598">
        <v>1</v>
      </c>
      <c r="DU598">
        <v>1010</v>
      </c>
      <c r="DV598" t="s">
        <v>209</v>
      </c>
      <c r="DW598" t="s">
        <v>227</v>
      </c>
      <c r="DX598">
        <v>1</v>
      </c>
      <c r="EE598">
        <v>20573169</v>
      </c>
      <c r="EF598">
        <v>3</v>
      </c>
      <c r="EG598" t="s">
        <v>164</v>
      </c>
      <c r="EH598">
        <v>0</v>
      </c>
      <c r="EI598" t="s">
        <v>3</v>
      </c>
      <c r="EJ598">
        <v>2</v>
      </c>
      <c r="EK598">
        <v>111002</v>
      </c>
      <c r="EL598" t="s">
        <v>228</v>
      </c>
      <c r="EM598" t="s">
        <v>229</v>
      </c>
      <c r="EO598" t="s">
        <v>193</v>
      </c>
      <c r="EQ598">
        <v>768</v>
      </c>
      <c r="ER598">
        <v>22.92</v>
      </c>
      <c r="ES598">
        <v>0.18</v>
      </c>
      <c r="ET598">
        <v>13.95</v>
      </c>
      <c r="EU598">
        <v>0</v>
      </c>
      <c r="EV598">
        <v>8.7899999999999991</v>
      </c>
      <c r="EW598">
        <v>1.03</v>
      </c>
      <c r="EX598">
        <v>0</v>
      </c>
      <c r="EY598">
        <v>0</v>
      </c>
      <c r="EZ598">
        <v>0</v>
      </c>
      <c r="FQ598">
        <v>0</v>
      </c>
      <c r="FR598">
        <f t="shared" si="536"/>
        <v>0</v>
      </c>
      <c r="FS598">
        <v>0</v>
      </c>
      <c r="FX598">
        <v>92</v>
      </c>
      <c r="FY598">
        <v>65</v>
      </c>
      <c r="GA598" t="s">
        <v>3</v>
      </c>
      <c r="GG598">
        <v>2</v>
      </c>
      <c r="GH598">
        <v>-2</v>
      </c>
      <c r="GI598">
        <v>-2</v>
      </c>
      <c r="GJ598">
        <v>0</v>
      </c>
      <c r="GK598">
        <f>ROUND(R598*(R12)/100,0)</f>
        <v>0</v>
      </c>
      <c r="GL598">
        <f t="shared" si="537"/>
        <v>0</v>
      </c>
      <c r="GM598">
        <f t="shared" si="538"/>
        <v>100</v>
      </c>
      <c r="GN598">
        <f t="shared" si="539"/>
        <v>0</v>
      </c>
      <c r="GO598">
        <f t="shared" si="540"/>
        <v>100</v>
      </c>
      <c r="GP598">
        <f t="shared" si="541"/>
        <v>0</v>
      </c>
      <c r="GR598">
        <v>0</v>
      </c>
    </row>
    <row r="599" spans="1:200" x14ac:dyDescent="0.2">
      <c r="A599">
        <v>17</v>
      </c>
      <c r="B599">
        <v>1</v>
      </c>
      <c r="C599">
        <f>ROW(SmtRes!A539)</f>
        <v>539</v>
      </c>
      <c r="D599">
        <f>ROW(EtalonRes!A547)</f>
        <v>547</v>
      </c>
      <c r="E599" t="s">
        <v>715</v>
      </c>
      <c r="F599" t="s">
        <v>245</v>
      </c>
      <c r="G599" t="s">
        <v>703</v>
      </c>
      <c r="H599" t="s">
        <v>209</v>
      </c>
      <c r="I599">
        <v>2</v>
      </c>
      <c r="J599">
        <v>0</v>
      </c>
      <c r="O599">
        <f t="shared" si="505"/>
        <v>62</v>
      </c>
      <c r="P599">
        <f t="shared" si="506"/>
        <v>0</v>
      </c>
      <c r="Q599">
        <f t="shared" si="507"/>
        <v>38</v>
      </c>
      <c r="R599">
        <f t="shared" si="508"/>
        <v>0</v>
      </c>
      <c r="S599">
        <f t="shared" si="509"/>
        <v>24</v>
      </c>
      <c r="T599">
        <f t="shared" si="510"/>
        <v>0</v>
      </c>
      <c r="U599">
        <f t="shared" si="511"/>
        <v>2.7810000000000001</v>
      </c>
      <c r="V599">
        <f t="shared" si="512"/>
        <v>0</v>
      </c>
      <c r="W599">
        <f t="shared" si="513"/>
        <v>0</v>
      </c>
      <c r="X599">
        <f t="shared" si="514"/>
        <v>22</v>
      </c>
      <c r="Y599">
        <f t="shared" si="515"/>
        <v>16</v>
      </c>
      <c r="AA599">
        <v>23982063</v>
      </c>
      <c r="AB599">
        <f t="shared" si="516"/>
        <v>31</v>
      </c>
      <c r="AC599">
        <f t="shared" si="517"/>
        <v>0</v>
      </c>
      <c r="AD599">
        <f t="shared" si="518"/>
        <v>19</v>
      </c>
      <c r="AE599">
        <f t="shared" si="519"/>
        <v>0</v>
      </c>
      <c r="AF599">
        <f t="shared" si="520"/>
        <v>12</v>
      </c>
      <c r="AG599">
        <f t="shared" si="521"/>
        <v>0</v>
      </c>
      <c r="AH599">
        <f t="shared" si="522"/>
        <v>1.3905000000000001</v>
      </c>
      <c r="AI599">
        <f t="shared" si="523"/>
        <v>0</v>
      </c>
      <c r="AJ599">
        <f t="shared" si="524"/>
        <v>0</v>
      </c>
      <c r="AK599">
        <v>22.92</v>
      </c>
      <c r="AL599">
        <v>0.18</v>
      </c>
      <c r="AM599">
        <v>13.95</v>
      </c>
      <c r="AN599">
        <v>0</v>
      </c>
      <c r="AO599">
        <v>8.7899999999999991</v>
      </c>
      <c r="AP599">
        <v>0</v>
      </c>
      <c r="AQ599">
        <v>1.03</v>
      </c>
      <c r="AR599">
        <v>0</v>
      </c>
      <c r="AS599">
        <v>0</v>
      </c>
      <c r="AT599">
        <v>92</v>
      </c>
      <c r="AU599">
        <v>65</v>
      </c>
      <c r="AV599">
        <v>1</v>
      </c>
      <c r="AW599">
        <v>1</v>
      </c>
      <c r="AZ599">
        <v>1</v>
      </c>
      <c r="BA599">
        <v>1</v>
      </c>
      <c r="BB599">
        <v>1</v>
      </c>
      <c r="BC599">
        <v>1</v>
      </c>
      <c r="BD599" t="s">
        <v>3</v>
      </c>
      <c r="BE599" t="s">
        <v>3</v>
      </c>
      <c r="BF599" t="s">
        <v>3</v>
      </c>
      <c r="BG599" t="s">
        <v>3</v>
      </c>
      <c r="BH599">
        <v>0</v>
      </c>
      <c r="BI599">
        <v>2</v>
      </c>
      <c r="BJ599" t="s">
        <v>247</v>
      </c>
      <c r="BM599">
        <v>111002</v>
      </c>
      <c r="BN599">
        <v>0</v>
      </c>
      <c r="BO599" t="s">
        <v>3</v>
      </c>
      <c r="BP599">
        <v>0</v>
      </c>
      <c r="BQ599">
        <v>3</v>
      </c>
      <c r="BS599">
        <v>1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92</v>
      </c>
      <c r="CA599">
        <v>65</v>
      </c>
      <c r="CF599">
        <v>0</v>
      </c>
      <c r="CG599">
        <v>0</v>
      </c>
      <c r="CM599">
        <v>0</v>
      </c>
      <c r="CN599" t="s">
        <v>1707</v>
      </c>
      <c r="CO599">
        <v>0</v>
      </c>
      <c r="CP599">
        <f t="shared" si="525"/>
        <v>62</v>
      </c>
      <c r="CQ599">
        <f t="shared" si="526"/>
        <v>0</v>
      </c>
      <c r="CR599">
        <f t="shared" si="527"/>
        <v>19</v>
      </c>
      <c r="CS599">
        <f t="shared" si="528"/>
        <v>0</v>
      </c>
      <c r="CT599">
        <f t="shared" si="529"/>
        <v>12</v>
      </c>
      <c r="CU599">
        <f t="shared" si="530"/>
        <v>0</v>
      </c>
      <c r="CV599">
        <f t="shared" si="531"/>
        <v>1.3905000000000001</v>
      </c>
      <c r="CW599">
        <f t="shared" si="532"/>
        <v>0</v>
      </c>
      <c r="CX599">
        <f t="shared" si="533"/>
        <v>0</v>
      </c>
      <c r="CY599">
        <f t="shared" si="534"/>
        <v>22.08</v>
      </c>
      <c r="CZ599">
        <f t="shared" si="535"/>
        <v>15.6</v>
      </c>
      <c r="DC599" t="s">
        <v>3</v>
      </c>
      <c r="DD599" t="s">
        <v>3</v>
      </c>
      <c r="DE599" t="s">
        <v>179</v>
      </c>
      <c r="DF599" t="s">
        <v>179</v>
      </c>
      <c r="DG599" t="s">
        <v>179</v>
      </c>
      <c r="DH599" t="s">
        <v>3</v>
      </c>
      <c r="DI599" t="s">
        <v>179</v>
      </c>
      <c r="DJ599" t="s">
        <v>179</v>
      </c>
      <c r="DK599" t="s">
        <v>3</v>
      </c>
      <c r="DL599" t="s">
        <v>3</v>
      </c>
      <c r="DM599" t="s">
        <v>3</v>
      </c>
      <c r="DN599">
        <v>0</v>
      </c>
      <c r="DO599">
        <v>0</v>
      </c>
      <c r="DP599">
        <v>1</v>
      </c>
      <c r="DQ599">
        <v>1</v>
      </c>
      <c r="DU599">
        <v>1010</v>
      </c>
      <c r="DV599" t="s">
        <v>209</v>
      </c>
      <c r="DW599" t="s">
        <v>227</v>
      </c>
      <c r="DX599">
        <v>1</v>
      </c>
      <c r="EE599">
        <v>20573169</v>
      </c>
      <c r="EF599">
        <v>3</v>
      </c>
      <c r="EG599" t="s">
        <v>164</v>
      </c>
      <c r="EH599">
        <v>0</v>
      </c>
      <c r="EI599" t="s">
        <v>3</v>
      </c>
      <c r="EJ599">
        <v>2</v>
      </c>
      <c r="EK599">
        <v>111002</v>
      </c>
      <c r="EL599" t="s">
        <v>228</v>
      </c>
      <c r="EM599" t="s">
        <v>229</v>
      </c>
      <c r="EO599" t="s">
        <v>193</v>
      </c>
      <c r="EQ599">
        <v>768</v>
      </c>
      <c r="ER599">
        <v>22.92</v>
      </c>
      <c r="ES599">
        <v>0.18</v>
      </c>
      <c r="ET599">
        <v>13.95</v>
      </c>
      <c r="EU599">
        <v>0</v>
      </c>
      <c r="EV599">
        <v>8.7899999999999991</v>
      </c>
      <c r="EW599">
        <v>1.03</v>
      </c>
      <c r="EX599">
        <v>0</v>
      </c>
      <c r="EY599">
        <v>0</v>
      </c>
      <c r="EZ599">
        <v>0</v>
      </c>
      <c r="FQ599">
        <v>0</v>
      </c>
      <c r="FR599">
        <f t="shared" si="536"/>
        <v>0</v>
      </c>
      <c r="FS599">
        <v>0</v>
      </c>
      <c r="FX599">
        <v>92</v>
      </c>
      <c r="FY599">
        <v>65</v>
      </c>
      <c r="GA599" t="s">
        <v>3</v>
      </c>
      <c r="GG599">
        <v>2</v>
      </c>
      <c r="GH599">
        <v>-2</v>
      </c>
      <c r="GI599">
        <v>-2</v>
      </c>
      <c r="GJ599">
        <v>0</v>
      </c>
      <c r="GK599">
        <f>ROUND(R599*(R12)/100,0)</f>
        <v>0</v>
      </c>
      <c r="GL599">
        <f t="shared" si="537"/>
        <v>0</v>
      </c>
      <c r="GM599">
        <f t="shared" si="538"/>
        <v>100</v>
      </c>
      <c r="GN599">
        <f t="shared" si="539"/>
        <v>0</v>
      </c>
      <c r="GO599">
        <f t="shared" si="540"/>
        <v>100</v>
      </c>
      <c r="GP599">
        <f t="shared" si="541"/>
        <v>0</v>
      </c>
      <c r="GR599">
        <v>0</v>
      </c>
    </row>
    <row r="600" spans="1:200" x14ac:dyDescent="0.2">
      <c r="A600">
        <v>17</v>
      </c>
      <c r="B600">
        <v>1</v>
      </c>
      <c r="C600">
        <f>ROW(SmtRes!A541)</f>
        <v>541</v>
      </c>
      <c r="D600">
        <f>ROW(EtalonRes!A549)</f>
        <v>549</v>
      </c>
      <c r="E600" t="s">
        <v>716</v>
      </c>
      <c r="F600" t="s">
        <v>249</v>
      </c>
      <c r="G600" t="s">
        <v>250</v>
      </c>
      <c r="H600" t="s">
        <v>251</v>
      </c>
      <c r="I600">
        <v>2</v>
      </c>
      <c r="J600">
        <v>0</v>
      </c>
      <c r="O600">
        <f t="shared" si="505"/>
        <v>6</v>
      </c>
      <c r="P600">
        <f t="shared" si="506"/>
        <v>0</v>
      </c>
      <c r="Q600">
        <f t="shared" si="507"/>
        <v>0</v>
      </c>
      <c r="R600">
        <f t="shared" si="508"/>
        <v>0</v>
      </c>
      <c r="S600">
        <f t="shared" si="509"/>
        <v>6</v>
      </c>
      <c r="T600">
        <f t="shared" si="510"/>
        <v>0</v>
      </c>
      <c r="U600">
        <f t="shared" si="511"/>
        <v>0.59400000000000008</v>
      </c>
      <c r="V600">
        <f t="shared" si="512"/>
        <v>0</v>
      </c>
      <c r="W600">
        <f t="shared" si="513"/>
        <v>0</v>
      </c>
      <c r="X600">
        <f t="shared" si="514"/>
        <v>6</v>
      </c>
      <c r="Y600">
        <f t="shared" si="515"/>
        <v>4</v>
      </c>
      <c r="AA600">
        <v>23982063</v>
      </c>
      <c r="AB600">
        <f t="shared" si="516"/>
        <v>3</v>
      </c>
      <c r="AC600">
        <f t="shared" si="517"/>
        <v>0</v>
      </c>
      <c r="AD600">
        <f t="shared" si="518"/>
        <v>0</v>
      </c>
      <c r="AE600">
        <f t="shared" si="519"/>
        <v>0</v>
      </c>
      <c r="AF600">
        <f t="shared" si="520"/>
        <v>3</v>
      </c>
      <c r="AG600">
        <f t="shared" si="521"/>
        <v>0</v>
      </c>
      <c r="AH600">
        <f t="shared" si="522"/>
        <v>0.29700000000000004</v>
      </c>
      <c r="AI600">
        <f t="shared" si="523"/>
        <v>0</v>
      </c>
      <c r="AJ600">
        <f t="shared" si="524"/>
        <v>0</v>
      </c>
      <c r="AK600">
        <v>2.11</v>
      </c>
      <c r="AL600">
        <v>0.04</v>
      </c>
      <c r="AM600">
        <v>0</v>
      </c>
      <c r="AN600">
        <v>0</v>
      </c>
      <c r="AO600">
        <v>2.0699999999999998</v>
      </c>
      <c r="AP600">
        <v>0</v>
      </c>
      <c r="AQ600">
        <v>0.22</v>
      </c>
      <c r="AR600">
        <v>0</v>
      </c>
      <c r="AS600">
        <v>0</v>
      </c>
      <c r="AT600">
        <v>92</v>
      </c>
      <c r="AU600">
        <v>65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3</v>
      </c>
      <c r="BE600" t="s">
        <v>3</v>
      </c>
      <c r="BF600" t="s">
        <v>3</v>
      </c>
      <c r="BG600" t="s">
        <v>3</v>
      </c>
      <c r="BH600">
        <v>0</v>
      </c>
      <c r="BI600">
        <v>2</v>
      </c>
      <c r="BJ600" t="s">
        <v>252</v>
      </c>
      <c r="BM600">
        <v>111002</v>
      </c>
      <c r="BN600">
        <v>0</v>
      </c>
      <c r="BO600" t="s">
        <v>3</v>
      </c>
      <c r="BP600">
        <v>0</v>
      </c>
      <c r="BQ600">
        <v>3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92</v>
      </c>
      <c r="CA600">
        <v>65</v>
      </c>
      <c r="CF600">
        <v>0</v>
      </c>
      <c r="CG600">
        <v>0</v>
      </c>
      <c r="CM600">
        <v>0</v>
      </c>
      <c r="CN600" t="s">
        <v>1707</v>
      </c>
      <c r="CO600">
        <v>0</v>
      </c>
      <c r="CP600">
        <f t="shared" si="525"/>
        <v>6</v>
      </c>
      <c r="CQ600">
        <f t="shared" si="526"/>
        <v>0</v>
      </c>
      <c r="CR600">
        <f t="shared" si="527"/>
        <v>0</v>
      </c>
      <c r="CS600">
        <f t="shared" si="528"/>
        <v>0</v>
      </c>
      <c r="CT600">
        <f t="shared" si="529"/>
        <v>3</v>
      </c>
      <c r="CU600">
        <f t="shared" si="530"/>
        <v>0</v>
      </c>
      <c r="CV600">
        <f t="shared" si="531"/>
        <v>0.29700000000000004</v>
      </c>
      <c r="CW600">
        <f t="shared" si="532"/>
        <v>0</v>
      </c>
      <c r="CX600">
        <f t="shared" si="533"/>
        <v>0</v>
      </c>
      <c r="CY600">
        <f t="shared" si="534"/>
        <v>5.52</v>
      </c>
      <c r="CZ600">
        <f t="shared" si="535"/>
        <v>3.9</v>
      </c>
      <c r="DC600" t="s">
        <v>3</v>
      </c>
      <c r="DD600" t="s">
        <v>3</v>
      </c>
      <c r="DE600" t="s">
        <v>179</v>
      </c>
      <c r="DF600" t="s">
        <v>179</v>
      </c>
      <c r="DG600" t="s">
        <v>179</v>
      </c>
      <c r="DH600" t="s">
        <v>3</v>
      </c>
      <c r="DI600" t="s">
        <v>179</v>
      </c>
      <c r="DJ600" t="s">
        <v>179</v>
      </c>
      <c r="DK600" t="s">
        <v>3</v>
      </c>
      <c r="DL600" t="s">
        <v>3</v>
      </c>
      <c r="DM600" t="s">
        <v>3</v>
      </c>
      <c r="DN600">
        <v>0</v>
      </c>
      <c r="DO600">
        <v>0</v>
      </c>
      <c r="DP600">
        <v>1</v>
      </c>
      <c r="DQ600">
        <v>1</v>
      </c>
      <c r="DU600">
        <v>1013</v>
      </c>
      <c r="DV600" t="s">
        <v>251</v>
      </c>
      <c r="DW600" t="s">
        <v>251</v>
      </c>
      <c r="DX600">
        <v>1</v>
      </c>
      <c r="EE600">
        <v>20573169</v>
      </c>
      <c r="EF600">
        <v>3</v>
      </c>
      <c r="EG600" t="s">
        <v>164</v>
      </c>
      <c r="EH600">
        <v>0</v>
      </c>
      <c r="EI600" t="s">
        <v>3</v>
      </c>
      <c r="EJ600">
        <v>2</v>
      </c>
      <c r="EK600">
        <v>111002</v>
      </c>
      <c r="EL600" t="s">
        <v>228</v>
      </c>
      <c r="EM600" t="s">
        <v>229</v>
      </c>
      <c r="EO600" t="s">
        <v>193</v>
      </c>
      <c r="EQ600">
        <v>768</v>
      </c>
      <c r="ER600">
        <v>2.11</v>
      </c>
      <c r="ES600">
        <v>0.04</v>
      </c>
      <c r="ET600">
        <v>0</v>
      </c>
      <c r="EU600">
        <v>0</v>
      </c>
      <c r="EV600">
        <v>2.0699999999999998</v>
      </c>
      <c r="EW600">
        <v>0.22</v>
      </c>
      <c r="EX600">
        <v>0</v>
      </c>
      <c r="EY600">
        <v>0</v>
      </c>
      <c r="EZ600">
        <v>0</v>
      </c>
      <c r="FQ600">
        <v>0</v>
      </c>
      <c r="FR600">
        <f t="shared" si="536"/>
        <v>0</v>
      </c>
      <c r="FS600">
        <v>0</v>
      </c>
      <c r="FX600">
        <v>92</v>
      </c>
      <c r="FY600">
        <v>65</v>
      </c>
      <c r="GA600" t="s">
        <v>3</v>
      </c>
      <c r="GG600">
        <v>2</v>
      </c>
      <c r="GH600">
        <v>-2</v>
      </c>
      <c r="GI600">
        <v>-2</v>
      </c>
      <c r="GJ600">
        <v>0</v>
      </c>
      <c r="GK600">
        <f>ROUND(R600*(R12)/100,0)</f>
        <v>0</v>
      </c>
      <c r="GL600">
        <f t="shared" si="537"/>
        <v>0</v>
      </c>
      <c r="GM600">
        <f t="shared" si="538"/>
        <v>16</v>
      </c>
      <c r="GN600">
        <f t="shared" si="539"/>
        <v>0</v>
      </c>
      <c r="GO600">
        <f t="shared" si="540"/>
        <v>16</v>
      </c>
      <c r="GP600">
        <f t="shared" si="541"/>
        <v>0</v>
      </c>
      <c r="GR600">
        <v>0</v>
      </c>
    </row>
    <row r="601" spans="1:200" x14ac:dyDescent="0.2">
      <c r="A601">
        <v>17</v>
      </c>
      <c r="B601">
        <v>1</v>
      </c>
      <c r="C601">
        <f>ROW(SmtRes!A553)</f>
        <v>553</v>
      </c>
      <c r="D601">
        <f>ROW(EtalonRes!A561)</f>
        <v>561</v>
      </c>
      <c r="E601" t="s">
        <v>717</v>
      </c>
      <c r="F601" t="s">
        <v>224</v>
      </c>
      <c r="G601" t="s">
        <v>718</v>
      </c>
      <c r="H601" t="s">
        <v>209</v>
      </c>
      <c r="I601">
        <v>2</v>
      </c>
      <c r="J601">
        <v>0</v>
      </c>
      <c r="O601">
        <f t="shared" si="505"/>
        <v>866</v>
      </c>
      <c r="P601">
        <f t="shared" si="506"/>
        <v>94</v>
      </c>
      <c r="Q601">
        <f t="shared" si="507"/>
        <v>282</v>
      </c>
      <c r="R601">
        <f t="shared" si="508"/>
        <v>16</v>
      </c>
      <c r="S601">
        <f t="shared" si="509"/>
        <v>490</v>
      </c>
      <c r="T601">
        <f t="shared" si="510"/>
        <v>0</v>
      </c>
      <c r="U601">
        <f t="shared" si="511"/>
        <v>54.54</v>
      </c>
      <c r="V601">
        <f t="shared" si="512"/>
        <v>1.161</v>
      </c>
      <c r="W601">
        <f t="shared" si="513"/>
        <v>0</v>
      </c>
      <c r="X601">
        <f t="shared" si="514"/>
        <v>466</v>
      </c>
      <c r="Y601">
        <f t="shared" si="515"/>
        <v>329</v>
      </c>
      <c r="AA601">
        <v>23982063</v>
      </c>
      <c r="AB601">
        <f t="shared" si="516"/>
        <v>433</v>
      </c>
      <c r="AC601">
        <f t="shared" si="517"/>
        <v>47</v>
      </c>
      <c r="AD601">
        <f t="shared" si="518"/>
        <v>141</v>
      </c>
      <c r="AE601">
        <f t="shared" si="519"/>
        <v>8</v>
      </c>
      <c r="AF601">
        <f t="shared" si="520"/>
        <v>245</v>
      </c>
      <c r="AG601">
        <f t="shared" si="521"/>
        <v>0</v>
      </c>
      <c r="AH601">
        <f t="shared" si="522"/>
        <v>27.27</v>
      </c>
      <c r="AI601">
        <f t="shared" si="523"/>
        <v>0.58050000000000002</v>
      </c>
      <c r="AJ601">
        <f t="shared" si="524"/>
        <v>0</v>
      </c>
      <c r="AK601">
        <v>332.49</v>
      </c>
      <c r="AL601">
        <v>47</v>
      </c>
      <c r="AM601">
        <v>104.3</v>
      </c>
      <c r="AN601">
        <v>5.81</v>
      </c>
      <c r="AO601">
        <v>181.19</v>
      </c>
      <c r="AP601">
        <v>0</v>
      </c>
      <c r="AQ601">
        <v>20.2</v>
      </c>
      <c r="AR601">
        <v>0.43</v>
      </c>
      <c r="AS601">
        <v>0</v>
      </c>
      <c r="AT601">
        <v>92</v>
      </c>
      <c r="AU601">
        <v>65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3</v>
      </c>
      <c r="BE601" t="s">
        <v>3</v>
      </c>
      <c r="BF601" t="s">
        <v>3</v>
      </c>
      <c r="BG601" t="s">
        <v>3</v>
      </c>
      <c r="BH601">
        <v>0</v>
      </c>
      <c r="BI601">
        <v>2</v>
      </c>
      <c r="BJ601" t="s">
        <v>226</v>
      </c>
      <c r="BM601">
        <v>111002</v>
      </c>
      <c r="BN601">
        <v>0</v>
      </c>
      <c r="BO601" t="s">
        <v>3</v>
      </c>
      <c r="BP601">
        <v>0</v>
      </c>
      <c r="BQ601">
        <v>3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92</v>
      </c>
      <c r="CA601">
        <v>65</v>
      </c>
      <c r="CF601">
        <v>0</v>
      </c>
      <c r="CG601">
        <v>0</v>
      </c>
      <c r="CM601">
        <v>0</v>
      </c>
      <c r="CN601" t="s">
        <v>1707</v>
      </c>
      <c r="CO601">
        <v>0</v>
      </c>
      <c r="CP601">
        <f t="shared" si="525"/>
        <v>866</v>
      </c>
      <c r="CQ601">
        <f t="shared" si="526"/>
        <v>47</v>
      </c>
      <c r="CR601">
        <f t="shared" si="527"/>
        <v>141</v>
      </c>
      <c r="CS601">
        <f t="shared" si="528"/>
        <v>8</v>
      </c>
      <c r="CT601">
        <f t="shared" si="529"/>
        <v>245</v>
      </c>
      <c r="CU601">
        <f t="shared" si="530"/>
        <v>0</v>
      </c>
      <c r="CV601">
        <f t="shared" si="531"/>
        <v>27.27</v>
      </c>
      <c r="CW601">
        <f t="shared" si="532"/>
        <v>0.58050000000000002</v>
      </c>
      <c r="CX601">
        <f t="shared" si="533"/>
        <v>0</v>
      </c>
      <c r="CY601">
        <f t="shared" si="534"/>
        <v>465.52</v>
      </c>
      <c r="CZ601">
        <f t="shared" si="535"/>
        <v>328.9</v>
      </c>
      <c r="DC601" t="s">
        <v>3</v>
      </c>
      <c r="DD601" t="s">
        <v>3</v>
      </c>
      <c r="DE601" t="s">
        <v>179</v>
      </c>
      <c r="DF601" t="s">
        <v>179</v>
      </c>
      <c r="DG601" t="s">
        <v>179</v>
      </c>
      <c r="DH601" t="s">
        <v>3</v>
      </c>
      <c r="DI601" t="s">
        <v>179</v>
      </c>
      <c r="DJ601" t="s">
        <v>179</v>
      </c>
      <c r="DK601" t="s">
        <v>3</v>
      </c>
      <c r="DL601" t="s">
        <v>3</v>
      </c>
      <c r="DM601" t="s">
        <v>3</v>
      </c>
      <c r="DN601">
        <v>0</v>
      </c>
      <c r="DO601">
        <v>0</v>
      </c>
      <c r="DP601">
        <v>1</v>
      </c>
      <c r="DQ601">
        <v>1</v>
      </c>
      <c r="DU601">
        <v>1010</v>
      </c>
      <c r="DV601" t="s">
        <v>209</v>
      </c>
      <c r="DW601" t="s">
        <v>227</v>
      </c>
      <c r="DX601">
        <v>1</v>
      </c>
      <c r="EE601">
        <v>20573169</v>
      </c>
      <c r="EF601">
        <v>3</v>
      </c>
      <c r="EG601" t="s">
        <v>164</v>
      </c>
      <c r="EH601">
        <v>0</v>
      </c>
      <c r="EI601" t="s">
        <v>3</v>
      </c>
      <c r="EJ601">
        <v>2</v>
      </c>
      <c r="EK601">
        <v>111002</v>
      </c>
      <c r="EL601" t="s">
        <v>228</v>
      </c>
      <c r="EM601" t="s">
        <v>229</v>
      </c>
      <c r="EO601" t="s">
        <v>193</v>
      </c>
      <c r="EQ601">
        <v>768</v>
      </c>
      <c r="ER601">
        <v>332.49</v>
      </c>
      <c r="ES601">
        <v>47</v>
      </c>
      <c r="ET601">
        <v>104.3</v>
      </c>
      <c r="EU601">
        <v>5.81</v>
      </c>
      <c r="EV601">
        <v>181.19</v>
      </c>
      <c r="EW601">
        <v>20.2</v>
      </c>
      <c r="EX601">
        <v>0.43</v>
      </c>
      <c r="EY601">
        <v>0</v>
      </c>
      <c r="EZ601">
        <v>0</v>
      </c>
      <c r="FQ601">
        <v>0</v>
      </c>
      <c r="FR601">
        <f t="shared" si="536"/>
        <v>0</v>
      </c>
      <c r="FS601">
        <v>0</v>
      </c>
      <c r="FX601">
        <v>92</v>
      </c>
      <c r="FY601">
        <v>65</v>
      </c>
      <c r="GA601" t="s">
        <v>3</v>
      </c>
      <c r="GG601">
        <v>2</v>
      </c>
      <c r="GH601">
        <v>1</v>
      </c>
      <c r="GI601">
        <v>-2</v>
      </c>
      <c r="GJ601">
        <v>0</v>
      </c>
      <c r="GK601">
        <f>ROUND(R601*(R12)/100,0)</f>
        <v>0</v>
      </c>
      <c r="GL601">
        <f t="shared" si="537"/>
        <v>0</v>
      </c>
      <c r="GM601">
        <f t="shared" si="538"/>
        <v>1661</v>
      </c>
      <c r="GN601">
        <f t="shared" si="539"/>
        <v>0</v>
      </c>
      <c r="GO601">
        <f t="shared" si="540"/>
        <v>1661</v>
      </c>
      <c r="GP601">
        <f t="shared" si="541"/>
        <v>0</v>
      </c>
      <c r="GR601">
        <v>0</v>
      </c>
    </row>
    <row r="602" spans="1:200" x14ac:dyDescent="0.2">
      <c r="A602">
        <v>17</v>
      </c>
      <c r="B602">
        <v>1</v>
      </c>
      <c r="C602">
        <f>ROW(SmtRes!A555)</f>
        <v>555</v>
      </c>
      <c r="D602">
        <f>ROW(EtalonRes!A563)</f>
        <v>563</v>
      </c>
      <c r="E602" t="s">
        <v>719</v>
      </c>
      <c r="F602" t="s">
        <v>213</v>
      </c>
      <c r="G602" t="s">
        <v>720</v>
      </c>
      <c r="H602" t="s">
        <v>236</v>
      </c>
      <c r="I602">
        <v>2</v>
      </c>
      <c r="J602">
        <v>0</v>
      </c>
      <c r="O602">
        <f t="shared" si="505"/>
        <v>4390</v>
      </c>
      <c r="P602">
        <f t="shared" si="506"/>
        <v>64</v>
      </c>
      <c r="Q602">
        <f t="shared" si="507"/>
        <v>0</v>
      </c>
      <c r="R602">
        <f t="shared" si="508"/>
        <v>0</v>
      </c>
      <c r="S602">
        <f t="shared" si="509"/>
        <v>4326</v>
      </c>
      <c r="T602">
        <f t="shared" si="510"/>
        <v>0</v>
      </c>
      <c r="U602">
        <f t="shared" si="511"/>
        <v>334.8</v>
      </c>
      <c r="V602">
        <f t="shared" si="512"/>
        <v>0</v>
      </c>
      <c r="W602">
        <f t="shared" si="513"/>
        <v>0</v>
      </c>
      <c r="X602">
        <f t="shared" si="514"/>
        <v>3461</v>
      </c>
      <c r="Y602">
        <f t="shared" si="515"/>
        <v>2596</v>
      </c>
      <c r="AA602">
        <v>23982063</v>
      </c>
      <c r="AB602">
        <f t="shared" si="516"/>
        <v>2195</v>
      </c>
      <c r="AC602">
        <f t="shared" si="517"/>
        <v>32</v>
      </c>
      <c r="AD602">
        <f t="shared" si="518"/>
        <v>0</v>
      </c>
      <c r="AE602">
        <f t="shared" si="519"/>
        <v>0</v>
      </c>
      <c r="AF602">
        <f t="shared" si="520"/>
        <v>2163</v>
      </c>
      <c r="AG602">
        <f t="shared" si="521"/>
        <v>0</v>
      </c>
      <c r="AH602">
        <f t="shared" si="522"/>
        <v>167.4</v>
      </c>
      <c r="AI602">
        <f t="shared" si="523"/>
        <v>0</v>
      </c>
      <c r="AJ602">
        <f t="shared" si="524"/>
        <v>0</v>
      </c>
      <c r="AK602">
        <v>1634.12</v>
      </c>
      <c r="AL602">
        <v>32.04</v>
      </c>
      <c r="AM602">
        <v>0</v>
      </c>
      <c r="AN602">
        <v>0</v>
      </c>
      <c r="AO602">
        <v>1602.08</v>
      </c>
      <c r="AP602">
        <v>0</v>
      </c>
      <c r="AQ602">
        <v>124</v>
      </c>
      <c r="AR602">
        <v>0</v>
      </c>
      <c r="AS602">
        <v>0</v>
      </c>
      <c r="AT602">
        <v>80</v>
      </c>
      <c r="AU602">
        <v>60</v>
      </c>
      <c r="AV602">
        <v>1</v>
      </c>
      <c r="AW602">
        <v>1</v>
      </c>
      <c r="AZ602">
        <v>1</v>
      </c>
      <c r="BA602">
        <v>1</v>
      </c>
      <c r="BB602">
        <v>1</v>
      </c>
      <c r="BC602">
        <v>1</v>
      </c>
      <c r="BD602" t="s">
        <v>3</v>
      </c>
      <c r="BE602" t="s">
        <v>3</v>
      </c>
      <c r="BF602" t="s">
        <v>3</v>
      </c>
      <c r="BG602" t="s">
        <v>3</v>
      </c>
      <c r="BH602">
        <v>0</v>
      </c>
      <c r="BI602">
        <v>2</v>
      </c>
      <c r="BJ602" t="s">
        <v>237</v>
      </c>
      <c r="BM602">
        <v>110001</v>
      </c>
      <c r="BN602">
        <v>0</v>
      </c>
      <c r="BO602" t="s">
        <v>3</v>
      </c>
      <c r="BP602">
        <v>0</v>
      </c>
      <c r="BQ602">
        <v>3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80</v>
      </c>
      <c r="CA602">
        <v>60</v>
      </c>
      <c r="CF602">
        <v>0</v>
      </c>
      <c r="CG602">
        <v>0</v>
      </c>
      <c r="CM602">
        <v>0</v>
      </c>
      <c r="CN602" t="s">
        <v>1707</v>
      </c>
      <c r="CO602">
        <v>0</v>
      </c>
      <c r="CP602">
        <f t="shared" si="525"/>
        <v>4390</v>
      </c>
      <c r="CQ602">
        <f t="shared" si="526"/>
        <v>32</v>
      </c>
      <c r="CR602">
        <f t="shared" si="527"/>
        <v>0</v>
      </c>
      <c r="CS602">
        <f t="shared" si="528"/>
        <v>0</v>
      </c>
      <c r="CT602">
        <f t="shared" si="529"/>
        <v>2163</v>
      </c>
      <c r="CU602">
        <f t="shared" si="530"/>
        <v>0</v>
      </c>
      <c r="CV602">
        <f t="shared" si="531"/>
        <v>167.4</v>
      </c>
      <c r="CW602">
        <f t="shared" si="532"/>
        <v>0</v>
      </c>
      <c r="CX602">
        <f t="shared" si="533"/>
        <v>0</v>
      </c>
      <c r="CY602">
        <f t="shared" si="534"/>
        <v>3460.8</v>
      </c>
      <c r="CZ602">
        <f t="shared" si="535"/>
        <v>2595.6</v>
      </c>
      <c r="DC602" t="s">
        <v>3</v>
      </c>
      <c r="DD602" t="s">
        <v>3</v>
      </c>
      <c r="DE602" t="s">
        <v>179</v>
      </c>
      <c r="DF602" t="s">
        <v>179</v>
      </c>
      <c r="DG602" t="s">
        <v>179</v>
      </c>
      <c r="DH602" t="s">
        <v>3</v>
      </c>
      <c r="DI602" t="s">
        <v>179</v>
      </c>
      <c r="DJ602" t="s">
        <v>179</v>
      </c>
      <c r="DK602" t="s">
        <v>3</v>
      </c>
      <c r="DL602" t="s">
        <v>3</v>
      </c>
      <c r="DM602" t="s">
        <v>3</v>
      </c>
      <c r="DN602">
        <v>0</v>
      </c>
      <c r="DO602">
        <v>0</v>
      </c>
      <c r="DP602">
        <v>1</v>
      </c>
      <c r="DQ602">
        <v>1</v>
      </c>
      <c r="DU602">
        <v>1013</v>
      </c>
      <c r="DV602" t="s">
        <v>236</v>
      </c>
      <c r="DW602" t="s">
        <v>238</v>
      </c>
      <c r="DX602">
        <v>1</v>
      </c>
      <c r="EE602">
        <v>20573163</v>
      </c>
      <c r="EF602">
        <v>3</v>
      </c>
      <c r="EG602" t="s">
        <v>164</v>
      </c>
      <c r="EH602">
        <v>0</v>
      </c>
      <c r="EI602" t="s">
        <v>3</v>
      </c>
      <c r="EJ602">
        <v>2</v>
      </c>
      <c r="EK602">
        <v>110001</v>
      </c>
      <c r="EL602" t="s">
        <v>192</v>
      </c>
      <c r="EM602" t="s">
        <v>173</v>
      </c>
      <c r="EO602" t="s">
        <v>193</v>
      </c>
      <c r="EQ602">
        <v>768</v>
      </c>
      <c r="ER602">
        <v>1634.12</v>
      </c>
      <c r="ES602">
        <v>32.04</v>
      </c>
      <c r="ET602">
        <v>0</v>
      </c>
      <c r="EU602">
        <v>0</v>
      </c>
      <c r="EV602">
        <v>1602.08</v>
      </c>
      <c r="EW602">
        <v>124</v>
      </c>
      <c r="EX602">
        <v>0</v>
      </c>
      <c r="EY602">
        <v>0</v>
      </c>
      <c r="EZ602">
        <v>0</v>
      </c>
      <c r="FQ602">
        <v>0</v>
      </c>
      <c r="FR602">
        <f t="shared" si="536"/>
        <v>0</v>
      </c>
      <c r="FS602">
        <v>0</v>
      </c>
      <c r="FX602">
        <v>80</v>
      </c>
      <c r="FY602">
        <v>60</v>
      </c>
      <c r="GA602" t="s">
        <v>3</v>
      </c>
      <c r="GG602">
        <v>2</v>
      </c>
      <c r="GH602">
        <v>1</v>
      </c>
      <c r="GI602">
        <v>-2</v>
      </c>
      <c r="GJ602">
        <v>0</v>
      </c>
      <c r="GK602">
        <f>ROUND(R602*(R12)/100,0)</f>
        <v>0</v>
      </c>
      <c r="GL602">
        <f t="shared" si="537"/>
        <v>0</v>
      </c>
      <c r="GM602">
        <f t="shared" si="538"/>
        <v>10447</v>
      </c>
      <c r="GN602">
        <f t="shared" si="539"/>
        <v>0</v>
      </c>
      <c r="GO602">
        <f t="shared" si="540"/>
        <v>10447</v>
      </c>
      <c r="GP602">
        <f t="shared" si="541"/>
        <v>0</v>
      </c>
      <c r="GR602">
        <v>0</v>
      </c>
    </row>
    <row r="603" spans="1:200" x14ac:dyDescent="0.2">
      <c r="A603">
        <v>17</v>
      </c>
      <c r="B603">
        <v>1</v>
      </c>
      <c r="C603">
        <f>ROW(SmtRes!A557)</f>
        <v>557</v>
      </c>
      <c r="D603">
        <f>ROW(EtalonRes!A565)</f>
        <v>565</v>
      </c>
      <c r="E603" t="s">
        <v>721</v>
      </c>
      <c r="F603" t="s">
        <v>213</v>
      </c>
      <c r="G603" t="s">
        <v>722</v>
      </c>
      <c r="H603" t="s">
        <v>215</v>
      </c>
      <c r="I603">
        <v>2</v>
      </c>
      <c r="J603">
        <v>0</v>
      </c>
      <c r="O603">
        <f t="shared" si="505"/>
        <v>4390</v>
      </c>
      <c r="P603">
        <f t="shared" si="506"/>
        <v>64</v>
      </c>
      <c r="Q603">
        <f t="shared" si="507"/>
        <v>0</v>
      </c>
      <c r="R603">
        <f t="shared" si="508"/>
        <v>0</v>
      </c>
      <c r="S603">
        <f t="shared" si="509"/>
        <v>4326</v>
      </c>
      <c r="T603">
        <f t="shared" si="510"/>
        <v>0</v>
      </c>
      <c r="U603">
        <f t="shared" si="511"/>
        <v>334.8</v>
      </c>
      <c r="V603">
        <f t="shared" si="512"/>
        <v>0</v>
      </c>
      <c r="W603">
        <f t="shared" si="513"/>
        <v>0</v>
      </c>
      <c r="X603">
        <f t="shared" si="514"/>
        <v>3461</v>
      </c>
      <c r="Y603">
        <f t="shared" si="515"/>
        <v>2596</v>
      </c>
      <c r="AA603">
        <v>23982063</v>
      </c>
      <c r="AB603">
        <f t="shared" si="516"/>
        <v>2195</v>
      </c>
      <c r="AC603">
        <f t="shared" si="517"/>
        <v>32</v>
      </c>
      <c r="AD603">
        <f t="shared" si="518"/>
        <v>0</v>
      </c>
      <c r="AE603">
        <f t="shared" si="519"/>
        <v>0</v>
      </c>
      <c r="AF603">
        <f t="shared" si="520"/>
        <v>2163</v>
      </c>
      <c r="AG603">
        <f t="shared" si="521"/>
        <v>0</v>
      </c>
      <c r="AH603">
        <f t="shared" si="522"/>
        <v>167.4</v>
      </c>
      <c r="AI603">
        <f t="shared" si="523"/>
        <v>0</v>
      </c>
      <c r="AJ603">
        <f t="shared" si="524"/>
        <v>0</v>
      </c>
      <c r="AK603">
        <v>1634.12</v>
      </c>
      <c r="AL603">
        <v>32.04</v>
      </c>
      <c r="AM603">
        <v>0</v>
      </c>
      <c r="AN603">
        <v>0</v>
      </c>
      <c r="AO603">
        <v>1602.08</v>
      </c>
      <c r="AP603">
        <v>0</v>
      </c>
      <c r="AQ603">
        <v>124</v>
      </c>
      <c r="AR603">
        <v>0</v>
      </c>
      <c r="AS603">
        <v>0</v>
      </c>
      <c r="AT603">
        <v>80</v>
      </c>
      <c r="AU603">
        <v>60</v>
      </c>
      <c r="AV603">
        <v>1</v>
      </c>
      <c r="AW603">
        <v>1</v>
      </c>
      <c r="AZ603">
        <v>1</v>
      </c>
      <c r="BA603">
        <v>1</v>
      </c>
      <c r="BB603">
        <v>1</v>
      </c>
      <c r="BC603">
        <v>1</v>
      </c>
      <c r="BD603" t="s">
        <v>3</v>
      </c>
      <c r="BE603" t="s">
        <v>3</v>
      </c>
      <c r="BF603" t="s">
        <v>3</v>
      </c>
      <c r="BG603" t="s">
        <v>3</v>
      </c>
      <c r="BH603">
        <v>0</v>
      </c>
      <c r="BI603">
        <v>2</v>
      </c>
      <c r="BJ603" t="s">
        <v>216</v>
      </c>
      <c r="BM603">
        <v>110001</v>
      </c>
      <c r="BN603">
        <v>0</v>
      </c>
      <c r="BO603" t="s">
        <v>3</v>
      </c>
      <c r="BP603">
        <v>0</v>
      </c>
      <c r="BQ603">
        <v>3</v>
      </c>
      <c r="BS603">
        <v>1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80</v>
      </c>
      <c r="CA603">
        <v>60</v>
      </c>
      <c r="CF603">
        <v>0</v>
      </c>
      <c r="CG603">
        <v>0</v>
      </c>
      <c r="CM603">
        <v>0</v>
      </c>
      <c r="CN603" t="s">
        <v>1707</v>
      </c>
      <c r="CO603">
        <v>0</v>
      </c>
      <c r="CP603">
        <f t="shared" si="525"/>
        <v>4390</v>
      </c>
      <c r="CQ603">
        <f t="shared" si="526"/>
        <v>32</v>
      </c>
      <c r="CR603">
        <f t="shared" si="527"/>
        <v>0</v>
      </c>
      <c r="CS603">
        <f t="shared" si="528"/>
        <v>0</v>
      </c>
      <c r="CT603">
        <f t="shared" si="529"/>
        <v>2163</v>
      </c>
      <c r="CU603">
        <f t="shared" si="530"/>
        <v>0</v>
      </c>
      <c r="CV603">
        <f t="shared" si="531"/>
        <v>167.4</v>
      </c>
      <c r="CW603">
        <f t="shared" si="532"/>
        <v>0</v>
      </c>
      <c r="CX603">
        <f t="shared" si="533"/>
        <v>0</v>
      </c>
      <c r="CY603">
        <f t="shared" si="534"/>
        <v>3460.8</v>
      </c>
      <c r="CZ603">
        <f t="shared" si="535"/>
        <v>2595.6</v>
      </c>
      <c r="DC603" t="s">
        <v>3</v>
      </c>
      <c r="DD603" t="s">
        <v>3</v>
      </c>
      <c r="DE603" t="s">
        <v>179</v>
      </c>
      <c r="DF603" t="s">
        <v>179</v>
      </c>
      <c r="DG603" t="s">
        <v>179</v>
      </c>
      <c r="DH603" t="s">
        <v>3</v>
      </c>
      <c r="DI603" t="s">
        <v>179</v>
      </c>
      <c r="DJ603" t="s">
        <v>179</v>
      </c>
      <c r="DK603" t="s">
        <v>3</v>
      </c>
      <c r="DL603" t="s">
        <v>3</v>
      </c>
      <c r="DM603" t="s">
        <v>3</v>
      </c>
      <c r="DN603">
        <v>0</v>
      </c>
      <c r="DO603">
        <v>0</v>
      </c>
      <c r="DP603">
        <v>1</v>
      </c>
      <c r="DQ603">
        <v>1</v>
      </c>
      <c r="DU603">
        <v>1013</v>
      </c>
      <c r="DV603" t="s">
        <v>215</v>
      </c>
      <c r="DW603" t="s">
        <v>215</v>
      </c>
      <c r="DX603">
        <v>1</v>
      </c>
      <c r="EE603">
        <v>20573163</v>
      </c>
      <c r="EF603">
        <v>3</v>
      </c>
      <c r="EG603" t="s">
        <v>164</v>
      </c>
      <c r="EH603">
        <v>0</v>
      </c>
      <c r="EI603" t="s">
        <v>3</v>
      </c>
      <c r="EJ603">
        <v>2</v>
      </c>
      <c r="EK603">
        <v>110001</v>
      </c>
      <c r="EL603" t="s">
        <v>192</v>
      </c>
      <c r="EM603" t="s">
        <v>173</v>
      </c>
      <c r="EO603" t="s">
        <v>193</v>
      </c>
      <c r="EQ603">
        <v>768</v>
      </c>
      <c r="ER603">
        <v>1634.12</v>
      </c>
      <c r="ES603">
        <v>32.04</v>
      </c>
      <c r="ET603">
        <v>0</v>
      </c>
      <c r="EU603">
        <v>0</v>
      </c>
      <c r="EV603">
        <v>1602.08</v>
      </c>
      <c r="EW603">
        <v>124</v>
      </c>
      <c r="EX603">
        <v>0</v>
      </c>
      <c r="EY603">
        <v>0</v>
      </c>
      <c r="EZ603">
        <v>0</v>
      </c>
      <c r="FQ603">
        <v>0</v>
      </c>
      <c r="FR603">
        <f t="shared" si="536"/>
        <v>0</v>
      </c>
      <c r="FS603">
        <v>0</v>
      </c>
      <c r="FX603">
        <v>80</v>
      </c>
      <c r="FY603">
        <v>60</v>
      </c>
      <c r="GA603" t="s">
        <v>3</v>
      </c>
      <c r="GG603">
        <v>2</v>
      </c>
      <c r="GH603">
        <v>1</v>
      </c>
      <c r="GI603">
        <v>-2</v>
      </c>
      <c r="GJ603">
        <v>0</v>
      </c>
      <c r="GK603">
        <f>ROUND(R603*(R12)/100,0)</f>
        <v>0</v>
      </c>
      <c r="GL603">
        <f t="shared" si="537"/>
        <v>0</v>
      </c>
      <c r="GM603">
        <f t="shared" si="538"/>
        <v>10447</v>
      </c>
      <c r="GN603">
        <f t="shared" si="539"/>
        <v>0</v>
      </c>
      <c r="GO603">
        <f t="shared" si="540"/>
        <v>10447</v>
      </c>
      <c r="GP603">
        <f t="shared" si="541"/>
        <v>0</v>
      </c>
      <c r="GR603">
        <v>0</v>
      </c>
    </row>
    <row r="604" spans="1:200" x14ac:dyDescent="0.2">
      <c r="A604">
        <v>17</v>
      </c>
      <c r="B604">
        <v>1</v>
      </c>
      <c r="C604">
        <f>ROW(SmtRes!A560)</f>
        <v>560</v>
      </c>
      <c r="D604">
        <f>ROW(EtalonRes!A568)</f>
        <v>568</v>
      </c>
      <c r="E604" t="s">
        <v>723</v>
      </c>
      <c r="F604" t="s">
        <v>245</v>
      </c>
      <c r="G604" t="s">
        <v>714</v>
      </c>
      <c r="H604" t="s">
        <v>209</v>
      </c>
      <c r="I604">
        <v>2</v>
      </c>
      <c r="J604">
        <v>0</v>
      </c>
      <c r="O604">
        <f t="shared" si="505"/>
        <v>62</v>
      </c>
      <c r="P604">
        <f t="shared" si="506"/>
        <v>0</v>
      </c>
      <c r="Q604">
        <f t="shared" si="507"/>
        <v>38</v>
      </c>
      <c r="R604">
        <f t="shared" si="508"/>
        <v>0</v>
      </c>
      <c r="S604">
        <f t="shared" si="509"/>
        <v>24</v>
      </c>
      <c r="T604">
        <f t="shared" si="510"/>
        <v>0</v>
      </c>
      <c r="U604">
        <f t="shared" si="511"/>
        <v>2.7810000000000001</v>
      </c>
      <c r="V604">
        <f t="shared" si="512"/>
        <v>0</v>
      </c>
      <c r="W604">
        <f t="shared" si="513"/>
        <v>0</v>
      </c>
      <c r="X604">
        <f t="shared" si="514"/>
        <v>22</v>
      </c>
      <c r="Y604">
        <f t="shared" si="515"/>
        <v>16</v>
      </c>
      <c r="AA604">
        <v>23982063</v>
      </c>
      <c r="AB604">
        <f t="shared" si="516"/>
        <v>31</v>
      </c>
      <c r="AC604">
        <f t="shared" si="517"/>
        <v>0</v>
      </c>
      <c r="AD604">
        <f t="shared" si="518"/>
        <v>19</v>
      </c>
      <c r="AE604">
        <f t="shared" si="519"/>
        <v>0</v>
      </c>
      <c r="AF604">
        <f t="shared" si="520"/>
        <v>12</v>
      </c>
      <c r="AG604">
        <f t="shared" si="521"/>
        <v>0</v>
      </c>
      <c r="AH604">
        <f t="shared" si="522"/>
        <v>1.3905000000000001</v>
      </c>
      <c r="AI604">
        <f t="shared" si="523"/>
        <v>0</v>
      </c>
      <c r="AJ604">
        <f t="shared" si="524"/>
        <v>0</v>
      </c>
      <c r="AK604">
        <v>22.92</v>
      </c>
      <c r="AL604">
        <v>0.18</v>
      </c>
      <c r="AM604">
        <v>13.95</v>
      </c>
      <c r="AN604">
        <v>0</v>
      </c>
      <c r="AO604">
        <v>8.7899999999999991</v>
      </c>
      <c r="AP604">
        <v>0</v>
      </c>
      <c r="AQ604">
        <v>1.03</v>
      </c>
      <c r="AR604">
        <v>0</v>
      </c>
      <c r="AS604">
        <v>0</v>
      </c>
      <c r="AT604">
        <v>92</v>
      </c>
      <c r="AU604">
        <v>65</v>
      </c>
      <c r="AV604">
        <v>1</v>
      </c>
      <c r="AW604">
        <v>1</v>
      </c>
      <c r="AZ604">
        <v>1</v>
      </c>
      <c r="BA604">
        <v>1</v>
      </c>
      <c r="BB604">
        <v>1</v>
      </c>
      <c r="BC604">
        <v>1</v>
      </c>
      <c r="BD604" t="s">
        <v>3</v>
      </c>
      <c r="BE604" t="s">
        <v>3</v>
      </c>
      <c r="BF604" t="s">
        <v>3</v>
      </c>
      <c r="BG604" t="s">
        <v>3</v>
      </c>
      <c r="BH604">
        <v>0</v>
      </c>
      <c r="BI604">
        <v>2</v>
      </c>
      <c r="BJ604" t="s">
        <v>247</v>
      </c>
      <c r="BM604">
        <v>111002</v>
      </c>
      <c r="BN604">
        <v>0</v>
      </c>
      <c r="BO604" t="s">
        <v>3</v>
      </c>
      <c r="BP604">
        <v>0</v>
      </c>
      <c r="BQ604">
        <v>3</v>
      </c>
      <c r="BS604">
        <v>1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92</v>
      </c>
      <c r="CA604">
        <v>65</v>
      </c>
      <c r="CF604">
        <v>0</v>
      </c>
      <c r="CG604">
        <v>0</v>
      </c>
      <c r="CM604">
        <v>0</v>
      </c>
      <c r="CN604" t="s">
        <v>1707</v>
      </c>
      <c r="CO604">
        <v>0</v>
      </c>
      <c r="CP604">
        <f t="shared" si="525"/>
        <v>62</v>
      </c>
      <c r="CQ604">
        <f t="shared" si="526"/>
        <v>0</v>
      </c>
      <c r="CR604">
        <f t="shared" si="527"/>
        <v>19</v>
      </c>
      <c r="CS604">
        <f t="shared" si="528"/>
        <v>0</v>
      </c>
      <c r="CT604">
        <f t="shared" si="529"/>
        <v>12</v>
      </c>
      <c r="CU604">
        <f t="shared" si="530"/>
        <v>0</v>
      </c>
      <c r="CV604">
        <f t="shared" si="531"/>
        <v>1.3905000000000001</v>
      </c>
      <c r="CW604">
        <f t="shared" si="532"/>
        <v>0</v>
      </c>
      <c r="CX604">
        <f t="shared" si="533"/>
        <v>0</v>
      </c>
      <c r="CY604">
        <f t="shared" si="534"/>
        <v>22.08</v>
      </c>
      <c r="CZ604">
        <f t="shared" si="535"/>
        <v>15.6</v>
      </c>
      <c r="DC604" t="s">
        <v>3</v>
      </c>
      <c r="DD604" t="s">
        <v>3</v>
      </c>
      <c r="DE604" t="s">
        <v>179</v>
      </c>
      <c r="DF604" t="s">
        <v>179</v>
      </c>
      <c r="DG604" t="s">
        <v>179</v>
      </c>
      <c r="DH604" t="s">
        <v>3</v>
      </c>
      <c r="DI604" t="s">
        <v>179</v>
      </c>
      <c r="DJ604" t="s">
        <v>179</v>
      </c>
      <c r="DK604" t="s">
        <v>3</v>
      </c>
      <c r="DL604" t="s">
        <v>3</v>
      </c>
      <c r="DM604" t="s">
        <v>3</v>
      </c>
      <c r="DN604">
        <v>0</v>
      </c>
      <c r="DO604">
        <v>0</v>
      </c>
      <c r="DP604">
        <v>1</v>
      </c>
      <c r="DQ604">
        <v>1</v>
      </c>
      <c r="DU604">
        <v>1010</v>
      </c>
      <c r="DV604" t="s">
        <v>209</v>
      </c>
      <c r="DW604" t="s">
        <v>227</v>
      </c>
      <c r="DX604">
        <v>1</v>
      </c>
      <c r="EE604">
        <v>20573169</v>
      </c>
      <c r="EF604">
        <v>3</v>
      </c>
      <c r="EG604" t="s">
        <v>164</v>
      </c>
      <c r="EH604">
        <v>0</v>
      </c>
      <c r="EI604" t="s">
        <v>3</v>
      </c>
      <c r="EJ604">
        <v>2</v>
      </c>
      <c r="EK604">
        <v>111002</v>
      </c>
      <c r="EL604" t="s">
        <v>228</v>
      </c>
      <c r="EM604" t="s">
        <v>229</v>
      </c>
      <c r="EO604" t="s">
        <v>193</v>
      </c>
      <c r="EQ604">
        <v>768</v>
      </c>
      <c r="ER604">
        <v>22.92</v>
      </c>
      <c r="ES604">
        <v>0.18</v>
      </c>
      <c r="ET604">
        <v>13.95</v>
      </c>
      <c r="EU604">
        <v>0</v>
      </c>
      <c r="EV604">
        <v>8.7899999999999991</v>
      </c>
      <c r="EW604">
        <v>1.03</v>
      </c>
      <c r="EX604">
        <v>0</v>
      </c>
      <c r="EY604">
        <v>0</v>
      </c>
      <c r="EZ604">
        <v>0</v>
      </c>
      <c r="FQ604">
        <v>0</v>
      </c>
      <c r="FR604">
        <f t="shared" si="536"/>
        <v>0</v>
      </c>
      <c r="FS604">
        <v>0</v>
      </c>
      <c r="FX604">
        <v>92</v>
      </c>
      <c r="FY604">
        <v>65</v>
      </c>
      <c r="GA604" t="s">
        <v>3</v>
      </c>
      <c r="GG604">
        <v>2</v>
      </c>
      <c r="GH604">
        <v>1</v>
      </c>
      <c r="GI604">
        <v>-2</v>
      </c>
      <c r="GJ604">
        <v>0</v>
      </c>
      <c r="GK604">
        <f>ROUND(R604*(R12)/100,0)</f>
        <v>0</v>
      </c>
      <c r="GL604">
        <f t="shared" si="537"/>
        <v>0</v>
      </c>
      <c r="GM604">
        <f t="shared" si="538"/>
        <v>100</v>
      </c>
      <c r="GN604">
        <f t="shared" si="539"/>
        <v>0</v>
      </c>
      <c r="GO604">
        <f t="shared" si="540"/>
        <v>100</v>
      </c>
      <c r="GP604">
        <f t="shared" si="541"/>
        <v>0</v>
      </c>
      <c r="GR604">
        <v>0</v>
      </c>
    </row>
    <row r="605" spans="1:200" x14ac:dyDescent="0.2">
      <c r="A605">
        <v>17</v>
      </c>
      <c r="B605">
        <v>1</v>
      </c>
      <c r="C605">
        <f>ROW(SmtRes!A563)</f>
        <v>563</v>
      </c>
      <c r="D605">
        <f>ROW(EtalonRes!A571)</f>
        <v>571</v>
      </c>
      <c r="E605" t="s">
        <v>724</v>
      </c>
      <c r="F605" t="s">
        <v>245</v>
      </c>
      <c r="G605" t="s">
        <v>703</v>
      </c>
      <c r="H605" t="s">
        <v>209</v>
      </c>
      <c r="I605">
        <v>2</v>
      </c>
      <c r="J605">
        <v>0</v>
      </c>
      <c r="O605">
        <f t="shared" si="505"/>
        <v>62</v>
      </c>
      <c r="P605">
        <f t="shared" si="506"/>
        <v>0</v>
      </c>
      <c r="Q605">
        <f t="shared" si="507"/>
        <v>38</v>
      </c>
      <c r="R605">
        <f t="shared" si="508"/>
        <v>0</v>
      </c>
      <c r="S605">
        <f t="shared" si="509"/>
        <v>24</v>
      </c>
      <c r="T605">
        <f t="shared" si="510"/>
        <v>0</v>
      </c>
      <c r="U605">
        <f t="shared" si="511"/>
        <v>2.7810000000000001</v>
      </c>
      <c r="V605">
        <f t="shared" si="512"/>
        <v>0</v>
      </c>
      <c r="W605">
        <f t="shared" si="513"/>
        <v>0</v>
      </c>
      <c r="X605">
        <f t="shared" si="514"/>
        <v>22</v>
      </c>
      <c r="Y605">
        <f t="shared" si="515"/>
        <v>16</v>
      </c>
      <c r="AA605">
        <v>23982063</v>
      </c>
      <c r="AB605">
        <f t="shared" si="516"/>
        <v>31</v>
      </c>
      <c r="AC605">
        <f t="shared" si="517"/>
        <v>0</v>
      </c>
      <c r="AD605">
        <f t="shared" si="518"/>
        <v>19</v>
      </c>
      <c r="AE605">
        <f t="shared" si="519"/>
        <v>0</v>
      </c>
      <c r="AF605">
        <f t="shared" si="520"/>
        <v>12</v>
      </c>
      <c r="AG605">
        <f t="shared" si="521"/>
        <v>0</v>
      </c>
      <c r="AH605">
        <f t="shared" si="522"/>
        <v>1.3905000000000001</v>
      </c>
      <c r="AI605">
        <f t="shared" si="523"/>
        <v>0</v>
      </c>
      <c r="AJ605">
        <f t="shared" si="524"/>
        <v>0</v>
      </c>
      <c r="AK605">
        <v>22.92</v>
      </c>
      <c r="AL605">
        <v>0.18</v>
      </c>
      <c r="AM605">
        <v>13.95</v>
      </c>
      <c r="AN605">
        <v>0</v>
      </c>
      <c r="AO605">
        <v>8.7899999999999991</v>
      </c>
      <c r="AP605">
        <v>0</v>
      </c>
      <c r="AQ605">
        <v>1.03</v>
      </c>
      <c r="AR605">
        <v>0</v>
      </c>
      <c r="AS605">
        <v>0</v>
      </c>
      <c r="AT605">
        <v>92</v>
      </c>
      <c r="AU605">
        <v>65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1</v>
      </c>
      <c r="BD605" t="s">
        <v>3</v>
      </c>
      <c r="BE605" t="s">
        <v>3</v>
      </c>
      <c r="BF605" t="s">
        <v>3</v>
      </c>
      <c r="BG605" t="s">
        <v>3</v>
      </c>
      <c r="BH605">
        <v>0</v>
      </c>
      <c r="BI605">
        <v>2</v>
      </c>
      <c r="BJ605" t="s">
        <v>247</v>
      </c>
      <c r="BM605">
        <v>111002</v>
      </c>
      <c r="BN605">
        <v>0</v>
      </c>
      <c r="BO605" t="s">
        <v>3</v>
      </c>
      <c r="BP605">
        <v>0</v>
      </c>
      <c r="BQ605">
        <v>3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92</v>
      </c>
      <c r="CA605">
        <v>65</v>
      </c>
      <c r="CF605">
        <v>0</v>
      </c>
      <c r="CG605">
        <v>0</v>
      </c>
      <c r="CM605">
        <v>0</v>
      </c>
      <c r="CN605" t="s">
        <v>1707</v>
      </c>
      <c r="CO605">
        <v>0</v>
      </c>
      <c r="CP605">
        <f t="shared" si="525"/>
        <v>62</v>
      </c>
      <c r="CQ605">
        <f t="shared" si="526"/>
        <v>0</v>
      </c>
      <c r="CR605">
        <f t="shared" si="527"/>
        <v>19</v>
      </c>
      <c r="CS605">
        <f t="shared" si="528"/>
        <v>0</v>
      </c>
      <c r="CT605">
        <f t="shared" si="529"/>
        <v>12</v>
      </c>
      <c r="CU605">
        <f t="shared" si="530"/>
        <v>0</v>
      </c>
      <c r="CV605">
        <f t="shared" si="531"/>
        <v>1.3905000000000001</v>
      </c>
      <c r="CW605">
        <f t="shared" si="532"/>
        <v>0</v>
      </c>
      <c r="CX605">
        <f t="shared" si="533"/>
        <v>0</v>
      </c>
      <c r="CY605">
        <f t="shared" si="534"/>
        <v>22.08</v>
      </c>
      <c r="CZ605">
        <f t="shared" si="535"/>
        <v>15.6</v>
      </c>
      <c r="DC605" t="s">
        <v>3</v>
      </c>
      <c r="DD605" t="s">
        <v>3</v>
      </c>
      <c r="DE605" t="s">
        <v>179</v>
      </c>
      <c r="DF605" t="s">
        <v>179</v>
      </c>
      <c r="DG605" t="s">
        <v>179</v>
      </c>
      <c r="DH605" t="s">
        <v>3</v>
      </c>
      <c r="DI605" t="s">
        <v>179</v>
      </c>
      <c r="DJ605" t="s">
        <v>179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1010</v>
      </c>
      <c r="DV605" t="s">
        <v>209</v>
      </c>
      <c r="DW605" t="s">
        <v>227</v>
      </c>
      <c r="DX605">
        <v>1</v>
      </c>
      <c r="EE605">
        <v>20573169</v>
      </c>
      <c r="EF605">
        <v>3</v>
      </c>
      <c r="EG605" t="s">
        <v>164</v>
      </c>
      <c r="EH605">
        <v>0</v>
      </c>
      <c r="EI605" t="s">
        <v>3</v>
      </c>
      <c r="EJ605">
        <v>2</v>
      </c>
      <c r="EK605">
        <v>111002</v>
      </c>
      <c r="EL605" t="s">
        <v>228</v>
      </c>
      <c r="EM605" t="s">
        <v>229</v>
      </c>
      <c r="EO605" t="s">
        <v>193</v>
      </c>
      <c r="EQ605">
        <v>768</v>
      </c>
      <c r="ER605">
        <v>22.92</v>
      </c>
      <c r="ES605">
        <v>0.18</v>
      </c>
      <c r="ET605">
        <v>13.95</v>
      </c>
      <c r="EU605">
        <v>0</v>
      </c>
      <c r="EV605">
        <v>8.7899999999999991</v>
      </c>
      <c r="EW605">
        <v>1.03</v>
      </c>
      <c r="EX605">
        <v>0</v>
      </c>
      <c r="EY605">
        <v>0</v>
      </c>
      <c r="EZ605">
        <v>0</v>
      </c>
      <c r="FQ605">
        <v>0</v>
      </c>
      <c r="FR605">
        <f t="shared" si="536"/>
        <v>0</v>
      </c>
      <c r="FS605">
        <v>0</v>
      </c>
      <c r="FX605">
        <v>92</v>
      </c>
      <c r="FY605">
        <v>65</v>
      </c>
      <c r="GA605" t="s">
        <v>3</v>
      </c>
      <c r="GG605">
        <v>2</v>
      </c>
      <c r="GH605">
        <v>1</v>
      </c>
      <c r="GI605">
        <v>-2</v>
      </c>
      <c r="GJ605">
        <v>0</v>
      </c>
      <c r="GK605">
        <f>ROUND(R605*(R12)/100,0)</f>
        <v>0</v>
      </c>
      <c r="GL605">
        <f t="shared" si="537"/>
        <v>0</v>
      </c>
      <c r="GM605">
        <f t="shared" si="538"/>
        <v>100</v>
      </c>
      <c r="GN605">
        <f t="shared" si="539"/>
        <v>0</v>
      </c>
      <c r="GO605">
        <f t="shared" si="540"/>
        <v>100</v>
      </c>
      <c r="GP605">
        <f t="shared" si="541"/>
        <v>0</v>
      </c>
      <c r="GR605">
        <v>0</v>
      </c>
    </row>
    <row r="606" spans="1:200" x14ac:dyDescent="0.2">
      <c r="A606">
        <v>17</v>
      </c>
      <c r="B606">
        <v>1</v>
      </c>
      <c r="C606">
        <f>ROW(SmtRes!A565)</f>
        <v>565</v>
      </c>
      <c r="D606">
        <f>ROW(EtalonRes!A573)</f>
        <v>573</v>
      </c>
      <c r="E606" t="s">
        <v>725</v>
      </c>
      <c r="F606" t="s">
        <v>249</v>
      </c>
      <c r="G606" t="s">
        <v>250</v>
      </c>
      <c r="H606" t="s">
        <v>251</v>
      </c>
      <c r="I606">
        <v>2</v>
      </c>
      <c r="J606">
        <v>0</v>
      </c>
      <c r="O606">
        <f t="shared" si="505"/>
        <v>6</v>
      </c>
      <c r="P606">
        <f t="shared" si="506"/>
        <v>0</v>
      </c>
      <c r="Q606">
        <f t="shared" si="507"/>
        <v>0</v>
      </c>
      <c r="R606">
        <f t="shared" si="508"/>
        <v>0</v>
      </c>
      <c r="S606">
        <f t="shared" si="509"/>
        <v>6</v>
      </c>
      <c r="T606">
        <f t="shared" si="510"/>
        <v>0</v>
      </c>
      <c r="U606">
        <f t="shared" si="511"/>
        <v>0.59400000000000008</v>
      </c>
      <c r="V606">
        <f t="shared" si="512"/>
        <v>0</v>
      </c>
      <c r="W606">
        <f t="shared" si="513"/>
        <v>0</v>
      </c>
      <c r="X606">
        <f t="shared" si="514"/>
        <v>6</v>
      </c>
      <c r="Y606">
        <f t="shared" si="515"/>
        <v>4</v>
      </c>
      <c r="AA606">
        <v>23982063</v>
      </c>
      <c r="AB606">
        <f t="shared" si="516"/>
        <v>3</v>
      </c>
      <c r="AC606">
        <f t="shared" si="517"/>
        <v>0</v>
      </c>
      <c r="AD606">
        <f t="shared" si="518"/>
        <v>0</v>
      </c>
      <c r="AE606">
        <f t="shared" si="519"/>
        <v>0</v>
      </c>
      <c r="AF606">
        <f t="shared" si="520"/>
        <v>3</v>
      </c>
      <c r="AG606">
        <f t="shared" si="521"/>
        <v>0</v>
      </c>
      <c r="AH606">
        <f t="shared" si="522"/>
        <v>0.29700000000000004</v>
      </c>
      <c r="AI606">
        <f t="shared" si="523"/>
        <v>0</v>
      </c>
      <c r="AJ606">
        <f t="shared" si="524"/>
        <v>0</v>
      </c>
      <c r="AK606">
        <v>2.11</v>
      </c>
      <c r="AL606">
        <v>0.04</v>
      </c>
      <c r="AM606">
        <v>0</v>
      </c>
      <c r="AN606">
        <v>0</v>
      </c>
      <c r="AO606">
        <v>2.0699999999999998</v>
      </c>
      <c r="AP606">
        <v>0</v>
      </c>
      <c r="AQ606">
        <v>0.22</v>
      </c>
      <c r="AR606">
        <v>0</v>
      </c>
      <c r="AS606">
        <v>0</v>
      </c>
      <c r="AT606">
        <v>92</v>
      </c>
      <c r="AU606">
        <v>65</v>
      </c>
      <c r="AV606">
        <v>1</v>
      </c>
      <c r="AW606">
        <v>1</v>
      </c>
      <c r="AZ606">
        <v>1</v>
      </c>
      <c r="BA606">
        <v>1</v>
      </c>
      <c r="BB606">
        <v>1</v>
      </c>
      <c r="BC606">
        <v>1</v>
      </c>
      <c r="BD606" t="s">
        <v>3</v>
      </c>
      <c r="BE606" t="s">
        <v>3</v>
      </c>
      <c r="BF606" t="s">
        <v>3</v>
      </c>
      <c r="BG606" t="s">
        <v>3</v>
      </c>
      <c r="BH606">
        <v>0</v>
      </c>
      <c r="BI606">
        <v>2</v>
      </c>
      <c r="BJ606" t="s">
        <v>252</v>
      </c>
      <c r="BM606">
        <v>111002</v>
      </c>
      <c r="BN606">
        <v>0</v>
      </c>
      <c r="BO606" t="s">
        <v>3</v>
      </c>
      <c r="BP606">
        <v>0</v>
      </c>
      <c r="BQ606">
        <v>3</v>
      </c>
      <c r="BS606">
        <v>1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92</v>
      </c>
      <c r="CA606">
        <v>65</v>
      </c>
      <c r="CF606">
        <v>0</v>
      </c>
      <c r="CG606">
        <v>0</v>
      </c>
      <c r="CM606">
        <v>0</v>
      </c>
      <c r="CN606" t="s">
        <v>1707</v>
      </c>
      <c r="CO606">
        <v>0</v>
      </c>
      <c r="CP606">
        <f t="shared" si="525"/>
        <v>6</v>
      </c>
      <c r="CQ606">
        <f t="shared" si="526"/>
        <v>0</v>
      </c>
      <c r="CR606">
        <f t="shared" si="527"/>
        <v>0</v>
      </c>
      <c r="CS606">
        <f t="shared" si="528"/>
        <v>0</v>
      </c>
      <c r="CT606">
        <f t="shared" si="529"/>
        <v>3</v>
      </c>
      <c r="CU606">
        <f t="shared" si="530"/>
        <v>0</v>
      </c>
      <c r="CV606">
        <f t="shared" si="531"/>
        <v>0.29700000000000004</v>
      </c>
      <c r="CW606">
        <f t="shared" si="532"/>
        <v>0</v>
      </c>
      <c r="CX606">
        <f t="shared" si="533"/>
        <v>0</v>
      </c>
      <c r="CY606">
        <f t="shared" si="534"/>
        <v>5.52</v>
      </c>
      <c r="CZ606">
        <f t="shared" si="535"/>
        <v>3.9</v>
      </c>
      <c r="DC606" t="s">
        <v>3</v>
      </c>
      <c r="DD606" t="s">
        <v>3</v>
      </c>
      <c r="DE606" t="s">
        <v>179</v>
      </c>
      <c r="DF606" t="s">
        <v>179</v>
      </c>
      <c r="DG606" t="s">
        <v>179</v>
      </c>
      <c r="DH606" t="s">
        <v>3</v>
      </c>
      <c r="DI606" t="s">
        <v>179</v>
      </c>
      <c r="DJ606" t="s">
        <v>179</v>
      </c>
      <c r="DK606" t="s">
        <v>3</v>
      </c>
      <c r="DL606" t="s">
        <v>3</v>
      </c>
      <c r="DM606" t="s">
        <v>3</v>
      </c>
      <c r="DN606">
        <v>0</v>
      </c>
      <c r="DO606">
        <v>0</v>
      </c>
      <c r="DP606">
        <v>1</v>
      </c>
      <c r="DQ606">
        <v>1</v>
      </c>
      <c r="DU606">
        <v>1013</v>
      </c>
      <c r="DV606" t="s">
        <v>251</v>
      </c>
      <c r="DW606" t="s">
        <v>251</v>
      </c>
      <c r="DX606">
        <v>1</v>
      </c>
      <c r="EE606">
        <v>20573169</v>
      </c>
      <c r="EF606">
        <v>3</v>
      </c>
      <c r="EG606" t="s">
        <v>164</v>
      </c>
      <c r="EH606">
        <v>0</v>
      </c>
      <c r="EI606" t="s">
        <v>3</v>
      </c>
      <c r="EJ606">
        <v>2</v>
      </c>
      <c r="EK606">
        <v>111002</v>
      </c>
      <c r="EL606" t="s">
        <v>228</v>
      </c>
      <c r="EM606" t="s">
        <v>229</v>
      </c>
      <c r="EO606" t="s">
        <v>193</v>
      </c>
      <c r="EQ606">
        <v>768</v>
      </c>
      <c r="ER606">
        <v>2.11</v>
      </c>
      <c r="ES606">
        <v>0.04</v>
      </c>
      <c r="ET606">
        <v>0</v>
      </c>
      <c r="EU606">
        <v>0</v>
      </c>
      <c r="EV606">
        <v>2.0699999999999998</v>
      </c>
      <c r="EW606">
        <v>0.22</v>
      </c>
      <c r="EX606">
        <v>0</v>
      </c>
      <c r="EY606">
        <v>0</v>
      </c>
      <c r="EZ606">
        <v>0</v>
      </c>
      <c r="FQ606">
        <v>0</v>
      </c>
      <c r="FR606">
        <f t="shared" si="536"/>
        <v>0</v>
      </c>
      <c r="FS606">
        <v>0</v>
      </c>
      <c r="FX606">
        <v>92</v>
      </c>
      <c r="FY606">
        <v>65</v>
      </c>
      <c r="GA606" t="s">
        <v>3</v>
      </c>
      <c r="GG606">
        <v>2</v>
      </c>
      <c r="GH606">
        <v>1</v>
      </c>
      <c r="GI606">
        <v>-2</v>
      </c>
      <c r="GJ606">
        <v>0</v>
      </c>
      <c r="GK606">
        <f>ROUND(R606*(R12)/100,0)</f>
        <v>0</v>
      </c>
      <c r="GL606">
        <f t="shared" si="537"/>
        <v>0</v>
      </c>
      <c r="GM606">
        <f t="shared" si="538"/>
        <v>16</v>
      </c>
      <c r="GN606">
        <f t="shared" si="539"/>
        <v>0</v>
      </c>
      <c r="GO606">
        <f t="shared" si="540"/>
        <v>16</v>
      </c>
      <c r="GP606">
        <f t="shared" si="541"/>
        <v>0</v>
      </c>
      <c r="GR606">
        <v>0</v>
      </c>
    </row>
    <row r="607" spans="1:200" x14ac:dyDescent="0.2">
      <c r="A607">
        <v>17</v>
      </c>
      <c r="B607">
        <v>1</v>
      </c>
      <c r="C607">
        <f>ROW(SmtRes!A570)</f>
        <v>570</v>
      </c>
      <c r="D607">
        <f>ROW(EtalonRes!A578)</f>
        <v>578</v>
      </c>
      <c r="E607" t="s">
        <v>726</v>
      </c>
      <c r="F607" t="s">
        <v>636</v>
      </c>
      <c r="G607" t="s">
        <v>727</v>
      </c>
      <c r="H607" t="s">
        <v>168</v>
      </c>
      <c r="I607">
        <v>2</v>
      </c>
      <c r="J607">
        <v>0</v>
      </c>
      <c r="O607">
        <f t="shared" si="505"/>
        <v>100</v>
      </c>
      <c r="P607">
        <f t="shared" si="506"/>
        <v>42</v>
      </c>
      <c r="Q607">
        <f t="shared" si="507"/>
        <v>0</v>
      </c>
      <c r="R607">
        <f t="shared" si="508"/>
        <v>0</v>
      </c>
      <c r="S607">
        <f t="shared" si="509"/>
        <v>58</v>
      </c>
      <c r="T607">
        <f t="shared" si="510"/>
        <v>0</v>
      </c>
      <c r="U607">
        <f t="shared" si="511"/>
        <v>6.0750000000000002</v>
      </c>
      <c r="V607">
        <f t="shared" si="512"/>
        <v>0</v>
      </c>
      <c r="W607">
        <f t="shared" si="513"/>
        <v>0</v>
      </c>
      <c r="X607">
        <f t="shared" si="514"/>
        <v>55</v>
      </c>
      <c r="Y607">
        <f t="shared" si="515"/>
        <v>38</v>
      </c>
      <c r="AA607">
        <v>23982063</v>
      </c>
      <c r="AB607">
        <f t="shared" si="516"/>
        <v>50</v>
      </c>
      <c r="AC607">
        <f t="shared" si="517"/>
        <v>21</v>
      </c>
      <c r="AD607">
        <f t="shared" si="518"/>
        <v>0</v>
      </c>
      <c r="AE607">
        <f t="shared" si="519"/>
        <v>0</v>
      </c>
      <c r="AF607">
        <f t="shared" si="520"/>
        <v>29</v>
      </c>
      <c r="AG607">
        <f t="shared" si="521"/>
        <v>0</v>
      </c>
      <c r="AH607">
        <f t="shared" si="522"/>
        <v>3.0375000000000001</v>
      </c>
      <c r="AI607">
        <f t="shared" si="523"/>
        <v>0</v>
      </c>
      <c r="AJ607">
        <f t="shared" si="524"/>
        <v>0</v>
      </c>
      <c r="AK607">
        <v>42.98</v>
      </c>
      <c r="AL607">
        <v>21.33</v>
      </c>
      <c r="AM607">
        <v>0</v>
      </c>
      <c r="AN607">
        <v>0</v>
      </c>
      <c r="AO607">
        <v>21.65</v>
      </c>
      <c r="AP607">
        <v>0</v>
      </c>
      <c r="AQ607">
        <v>2.25</v>
      </c>
      <c r="AR607">
        <v>0</v>
      </c>
      <c r="AS607">
        <v>0</v>
      </c>
      <c r="AT607">
        <v>95</v>
      </c>
      <c r="AU607">
        <v>65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1</v>
      </c>
      <c r="BD607" t="s">
        <v>3</v>
      </c>
      <c r="BE607" t="s">
        <v>3</v>
      </c>
      <c r="BF607" t="s">
        <v>3</v>
      </c>
      <c r="BG607" t="s">
        <v>3</v>
      </c>
      <c r="BH607">
        <v>0</v>
      </c>
      <c r="BI607">
        <v>2</v>
      </c>
      <c r="BJ607" t="s">
        <v>638</v>
      </c>
      <c r="BM607">
        <v>108001</v>
      </c>
      <c r="BN607">
        <v>0</v>
      </c>
      <c r="BO607" t="s">
        <v>3</v>
      </c>
      <c r="BP607">
        <v>0</v>
      </c>
      <c r="BQ607">
        <v>3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95</v>
      </c>
      <c r="CA607">
        <v>65</v>
      </c>
      <c r="CF607">
        <v>0</v>
      </c>
      <c r="CG607">
        <v>0</v>
      </c>
      <c r="CM607">
        <v>0</v>
      </c>
      <c r="CN607" t="s">
        <v>1707</v>
      </c>
      <c r="CO607">
        <v>0</v>
      </c>
      <c r="CP607">
        <f t="shared" si="525"/>
        <v>100</v>
      </c>
      <c r="CQ607">
        <f t="shared" si="526"/>
        <v>21</v>
      </c>
      <c r="CR607">
        <f t="shared" si="527"/>
        <v>0</v>
      </c>
      <c r="CS607">
        <f t="shared" si="528"/>
        <v>0</v>
      </c>
      <c r="CT607">
        <f t="shared" si="529"/>
        <v>29</v>
      </c>
      <c r="CU607">
        <f t="shared" si="530"/>
        <v>0</v>
      </c>
      <c r="CV607">
        <f t="shared" si="531"/>
        <v>3.0375000000000001</v>
      </c>
      <c r="CW607">
        <f t="shared" si="532"/>
        <v>0</v>
      </c>
      <c r="CX607">
        <f t="shared" si="533"/>
        <v>0</v>
      </c>
      <c r="CY607">
        <f t="shared" si="534"/>
        <v>55.1</v>
      </c>
      <c r="CZ607">
        <f t="shared" si="535"/>
        <v>37.700000000000003</v>
      </c>
      <c r="DC607" t="s">
        <v>3</v>
      </c>
      <c r="DD607" t="s">
        <v>3</v>
      </c>
      <c r="DE607" t="s">
        <v>179</v>
      </c>
      <c r="DF607" t="s">
        <v>179</v>
      </c>
      <c r="DG607" t="s">
        <v>179</v>
      </c>
      <c r="DH607" t="s">
        <v>3</v>
      </c>
      <c r="DI607" t="s">
        <v>179</v>
      </c>
      <c r="DJ607" t="s">
        <v>179</v>
      </c>
      <c r="DK607" t="s">
        <v>3</v>
      </c>
      <c r="DL607" t="s">
        <v>3</v>
      </c>
      <c r="DM607" t="s">
        <v>3</v>
      </c>
      <c r="DN607">
        <v>0</v>
      </c>
      <c r="DO607">
        <v>0</v>
      </c>
      <c r="DP607">
        <v>1</v>
      </c>
      <c r="DQ607">
        <v>1</v>
      </c>
      <c r="DU607">
        <v>1013</v>
      </c>
      <c r="DV607" t="s">
        <v>168</v>
      </c>
      <c r="DW607" t="s">
        <v>168</v>
      </c>
      <c r="DX607">
        <v>1</v>
      </c>
      <c r="EE607">
        <v>20573159</v>
      </c>
      <c r="EF607">
        <v>3</v>
      </c>
      <c r="EG607" t="s">
        <v>164</v>
      </c>
      <c r="EH607">
        <v>0</v>
      </c>
      <c r="EI607" t="s">
        <v>3</v>
      </c>
      <c r="EJ607">
        <v>2</v>
      </c>
      <c r="EK607">
        <v>108001</v>
      </c>
      <c r="EL607" t="s">
        <v>202</v>
      </c>
      <c r="EM607" t="s">
        <v>203</v>
      </c>
      <c r="EO607" t="s">
        <v>193</v>
      </c>
      <c r="EQ607">
        <v>768</v>
      </c>
      <c r="ER607">
        <v>42.98</v>
      </c>
      <c r="ES607">
        <v>21.33</v>
      </c>
      <c r="ET607">
        <v>0</v>
      </c>
      <c r="EU607">
        <v>0</v>
      </c>
      <c r="EV607">
        <v>21.65</v>
      </c>
      <c r="EW607">
        <v>2.25</v>
      </c>
      <c r="EX607">
        <v>0</v>
      </c>
      <c r="EY607">
        <v>0</v>
      </c>
      <c r="EZ607">
        <v>0</v>
      </c>
      <c r="FQ607">
        <v>0</v>
      </c>
      <c r="FR607">
        <f t="shared" si="536"/>
        <v>0</v>
      </c>
      <c r="FS607">
        <v>0</v>
      </c>
      <c r="FX607">
        <v>95</v>
      </c>
      <c r="FY607">
        <v>65</v>
      </c>
      <c r="GA607" t="s">
        <v>3</v>
      </c>
      <c r="GG607">
        <v>2</v>
      </c>
      <c r="GH607">
        <v>-2</v>
      </c>
      <c r="GI607">
        <v>-2</v>
      </c>
      <c r="GJ607">
        <v>0</v>
      </c>
      <c r="GK607">
        <f>ROUND(R607*(R12)/100,0)</f>
        <v>0</v>
      </c>
      <c r="GL607">
        <f t="shared" si="537"/>
        <v>0</v>
      </c>
      <c r="GM607">
        <f t="shared" si="538"/>
        <v>193</v>
      </c>
      <c r="GN607">
        <f t="shared" si="539"/>
        <v>0</v>
      </c>
      <c r="GO607">
        <f t="shared" si="540"/>
        <v>193</v>
      </c>
      <c r="GP607">
        <f t="shared" si="541"/>
        <v>0</v>
      </c>
      <c r="GR607">
        <v>0</v>
      </c>
    </row>
    <row r="608" spans="1:200" x14ac:dyDescent="0.2">
      <c r="A608">
        <v>17</v>
      </c>
      <c r="B608">
        <v>1</v>
      </c>
      <c r="C608">
        <f>ROW(SmtRes!A577)</f>
        <v>577</v>
      </c>
      <c r="D608">
        <f>ROW(EtalonRes!A585)</f>
        <v>585</v>
      </c>
      <c r="E608" t="s">
        <v>728</v>
      </c>
      <c r="F608" t="s">
        <v>729</v>
      </c>
      <c r="G608" t="s">
        <v>730</v>
      </c>
      <c r="H608" t="s">
        <v>168</v>
      </c>
      <c r="I608">
        <v>2</v>
      </c>
      <c r="J608">
        <v>0</v>
      </c>
      <c r="O608">
        <f t="shared" si="505"/>
        <v>158</v>
      </c>
      <c r="P608">
        <f t="shared" si="506"/>
        <v>8</v>
      </c>
      <c r="Q608">
        <f t="shared" si="507"/>
        <v>0</v>
      </c>
      <c r="R608">
        <f t="shared" si="508"/>
        <v>0</v>
      </c>
      <c r="S608">
        <f t="shared" si="509"/>
        <v>150</v>
      </c>
      <c r="T608">
        <f t="shared" si="510"/>
        <v>0</v>
      </c>
      <c r="U608">
        <f t="shared" si="511"/>
        <v>15.552</v>
      </c>
      <c r="V608">
        <f t="shared" si="512"/>
        <v>0</v>
      </c>
      <c r="W608">
        <f t="shared" si="513"/>
        <v>0</v>
      </c>
      <c r="X608">
        <f t="shared" si="514"/>
        <v>120</v>
      </c>
      <c r="Y608">
        <f t="shared" si="515"/>
        <v>90</v>
      </c>
      <c r="AA608">
        <v>23982063</v>
      </c>
      <c r="AB608">
        <f t="shared" si="516"/>
        <v>79</v>
      </c>
      <c r="AC608">
        <f t="shared" si="517"/>
        <v>4</v>
      </c>
      <c r="AD608">
        <f t="shared" si="518"/>
        <v>0</v>
      </c>
      <c r="AE608">
        <f t="shared" si="519"/>
        <v>0</v>
      </c>
      <c r="AF608">
        <f t="shared" si="520"/>
        <v>75</v>
      </c>
      <c r="AG608">
        <f t="shared" si="521"/>
        <v>0</v>
      </c>
      <c r="AH608">
        <f t="shared" si="522"/>
        <v>7.7759999999999998</v>
      </c>
      <c r="AI608">
        <f t="shared" si="523"/>
        <v>0</v>
      </c>
      <c r="AJ608">
        <f t="shared" si="524"/>
        <v>0</v>
      </c>
      <c r="AK608">
        <v>60.1</v>
      </c>
      <c r="AL608">
        <v>4.4400000000000004</v>
      </c>
      <c r="AM608">
        <v>0.25</v>
      </c>
      <c r="AN608">
        <v>0</v>
      </c>
      <c r="AO608">
        <v>55.41</v>
      </c>
      <c r="AP608">
        <v>0</v>
      </c>
      <c r="AQ608">
        <v>5.76</v>
      </c>
      <c r="AR608">
        <v>0</v>
      </c>
      <c r="AS608">
        <v>0</v>
      </c>
      <c r="AT608">
        <v>80</v>
      </c>
      <c r="AU608">
        <v>60</v>
      </c>
      <c r="AV608">
        <v>1</v>
      </c>
      <c r="AW608">
        <v>1</v>
      </c>
      <c r="AZ608">
        <v>1</v>
      </c>
      <c r="BA608">
        <v>1</v>
      </c>
      <c r="BB608">
        <v>1</v>
      </c>
      <c r="BC608">
        <v>1</v>
      </c>
      <c r="BD608" t="s">
        <v>3</v>
      </c>
      <c r="BE608" t="s">
        <v>3</v>
      </c>
      <c r="BF608" t="s">
        <v>3</v>
      </c>
      <c r="BG608" t="s">
        <v>3</v>
      </c>
      <c r="BH608">
        <v>0</v>
      </c>
      <c r="BI608">
        <v>2</v>
      </c>
      <c r="BJ608" t="s">
        <v>731</v>
      </c>
      <c r="BM608">
        <v>110011</v>
      </c>
      <c r="BN608">
        <v>0</v>
      </c>
      <c r="BO608" t="s">
        <v>3</v>
      </c>
      <c r="BP608">
        <v>0</v>
      </c>
      <c r="BQ608">
        <v>3</v>
      </c>
      <c r="BS608">
        <v>1</v>
      </c>
      <c r="BT608">
        <v>1</v>
      </c>
      <c r="BU608">
        <v>1</v>
      </c>
      <c r="BV608">
        <v>1</v>
      </c>
      <c r="BW608">
        <v>1</v>
      </c>
      <c r="BX608">
        <v>1</v>
      </c>
      <c r="BY608" t="s">
        <v>3</v>
      </c>
      <c r="BZ608">
        <v>80</v>
      </c>
      <c r="CA608">
        <v>60</v>
      </c>
      <c r="CF608">
        <v>0</v>
      </c>
      <c r="CG608">
        <v>0</v>
      </c>
      <c r="CM608">
        <v>0</v>
      </c>
      <c r="CN608" t="s">
        <v>1707</v>
      </c>
      <c r="CO608">
        <v>0</v>
      </c>
      <c r="CP608">
        <f t="shared" si="525"/>
        <v>158</v>
      </c>
      <c r="CQ608">
        <f t="shared" si="526"/>
        <v>4</v>
      </c>
      <c r="CR608">
        <f t="shared" si="527"/>
        <v>0</v>
      </c>
      <c r="CS608">
        <f t="shared" si="528"/>
        <v>0</v>
      </c>
      <c r="CT608">
        <f t="shared" si="529"/>
        <v>75</v>
      </c>
      <c r="CU608">
        <f t="shared" si="530"/>
        <v>0</v>
      </c>
      <c r="CV608">
        <f t="shared" si="531"/>
        <v>7.7759999999999998</v>
      </c>
      <c r="CW608">
        <f t="shared" si="532"/>
        <v>0</v>
      </c>
      <c r="CX608">
        <f t="shared" si="533"/>
        <v>0</v>
      </c>
      <c r="CY608">
        <f t="shared" si="534"/>
        <v>120</v>
      </c>
      <c r="CZ608">
        <f t="shared" si="535"/>
        <v>90</v>
      </c>
      <c r="DC608" t="s">
        <v>3</v>
      </c>
      <c r="DD608" t="s">
        <v>3</v>
      </c>
      <c r="DE608" t="s">
        <v>179</v>
      </c>
      <c r="DF608" t="s">
        <v>179</v>
      </c>
      <c r="DG608" t="s">
        <v>179</v>
      </c>
      <c r="DH608" t="s">
        <v>3</v>
      </c>
      <c r="DI608" t="s">
        <v>179</v>
      </c>
      <c r="DJ608" t="s">
        <v>179</v>
      </c>
      <c r="DK608" t="s">
        <v>3</v>
      </c>
      <c r="DL608" t="s">
        <v>3</v>
      </c>
      <c r="DM608" t="s">
        <v>3</v>
      </c>
      <c r="DN608">
        <v>0</v>
      </c>
      <c r="DO608">
        <v>0</v>
      </c>
      <c r="DP608">
        <v>1</v>
      </c>
      <c r="DQ608">
        <v>1</v>
      </c>
      <c r="DU608">
        <v>1013</v>
      </c>
      <c r="DV608" t="s">
        <v>168</v>
      </c>
      <c r="DW608" t="s">
        <v>168</v>
      </c>
      <c r="DX608">
        <v>1</v>
      </c>
      <c r="EE608">
        <v>20573212</v>
      </c>
      <c r="EF608">
        <v>3</v>
      </c>
      <c r="EG608" t="s">
        <v>164</v>
      </c>
      <c r="EH608">
        <v>0</v>
      </c>
      <c r="EI608" t="s">
        <v>3</v>
      </c>
      <c r="EJ608">
        <v>2</v>
      </c>
      <c r="EK608">
        <v>110011</v>
      </c>
      <c r="EL608" t="s">
        <v>621</v>
      </c>
      <c r="EM608" t="s">
        <v>173</v>
      </c>
      <c r="EO608" t="s">
        <v>193</v>
      </c>
      <c r="EQ608">
        <v>768</v>
      </c>
      <c r="ER608">
        <v>60.1</v>
      </c>
      <c r="ES608">
        <v>4.4400000000000004</v>
      </c>
      <c r="ET608">
        <v>0.25</v>
      </c>
      <c r="EU608">
        <v>0</v>
      </c>
      <c r="EV608">
        <v>55.41</v>
      </c>
      <c r="EW608">
        <v>5.76</v>
      </c>
      <c r="EX608">
        <v>0</v>
      </c>
      <c r="EY608">
        <v>0</v>
      </c>
      <c r="EZ608">
        <v>0</v>
      </c>
      <c r="FQ608">
        <v>0</v>
      </c>
      <c r="FR608">
        <f t="shared" si="536"/>
        <v>0</v>
      </c>
      <c r="FS608">
        <v>0</v>
      </c>
      <c r="FX608">
        <v>80</v>
      </c>
      <c r="FY608">
        <v>60</v>
      </c>
      <c r="GA608" t="s">
        <v>3</v>
      </c>
      <c r="GG608">
        <v>2</v>
      </c>
      <c r="GH608">
        <v>-2</v>
      </c>
      <c r="GI608">
        <v>-2</v>
      </c>
      <c r="GJ608">
        <v>0</v>
      </c>
      <c r="GK608">
        <f>ROUND(R608*(R12)/100,0)</f>
        <v>0</v>
      </c>
      <c r="GL608">
        <f t="shared" si="537"/>
        <v>0</v>
      </c>
      <c r="GM608">
        <f t="shared" si="538"/>
        <v>368</v>
      </c>
      <c r="GN608">
        <f t="shared" si="539"/>
        <v>0</v>
      </c>
      <c r="GO608">
        <f t="shared" si="540"/>
        <v>368</v>
      </c>
      <c r="GP608">
        <f t="shared" si="541"/>
        <v>0</v>
      </c>
      <c r="GR608">
        <v>0</v>
      </c>
    </row>
    <row r="609" spans="1:200" x14ac:dyDescent="0.2">
      <c r="A609">
        <v>17</v>
      </c>
      <c r="B609">
        <v>1</v>
      </c>
      <c r="C609">
        <f>ROW(SmtRes!A580)</f>
        <v>580</v>
      </c>
      <c r="D609">
        <f>ROW(EtalonRes!A588)</f>
        <v>588</v>
      </c>
      <c r="E609" t="s">
        <v>732</v>
      </c>
      <c r="F609" t="s">
        <v>245</v>
      </c>
      <c r="G609" t="s">
        <v>733</v>
      </c>
      <c r="H609" t="s">
        <v>168</v>
      </c>
      <c r="I609">
        <v>2</v>
      </c>
      <c r="J609">
        <v>0</v>
      </c>
      <c r="O609">
        <f t="shared" si="505"/>
        <v>62</v>
      </c>
      <c r="P609">
        <f t="shared" si="506"/>
        <v>0</v>
      </c>
      <c r="Q609">
        <f t="shared" si="507"/>
        <v>38</v>
      </c>
      <c r="R609">
        <f t="shared" si="508"/>
        <v>0</v>
      </c>
      <c r="S609">
        <f t="shared" si="509"/>
        <v>24</v>
      </c>
      <c r="T609">
        <f t="shared" si="510"/>
        <v>0</v>
      </c>
      <c r="U609">
        <f t="shared" si="511"/>
        <v>2.7810000000000001</v>
      </c>
      <c r="V609">
        <f t="shared" si="512"/>
        <v>0</v>
      </c>
      <c r="W609">
        <f t="shared" si="513"/>
        <v>0</v>
      </c>
      <c r="X609">
        <f t="shared" si="514"/>
        <v>22</v>
      </c>
      <c r="Y609">
        <f t="shared" si="515"/>
        <v>16</v>
      </c>
      <c r="AA609">
        <v>23982063</v>
      </c>
      <c r="AB609">
        <f t="shared" si="516"/>
        <v>31</v>
      </c>
      <c r="AC609">
        <f t="shared" si="517"/>
        <v>0</v>
      </c>
      <c r="AD609">
        <f t="shared" si="518"/>
        <v>19</v>
      </c>
      <c r="AE609">
        <f t="shared" si="519"/>
        <v>0</v>
      </c>
      <c r="AF609">
        <f t="shared" si="520"/>
        <v>12</v>
      </c>
      <c r="AG609">
        <f t="shared" si="521"/>
        <v>0</v>
      </c>
      <c r="AH609">
        <f t="shared" si="522"/>
        <v>1.3905000000000001</v>
      </c>
      <c r="AI609">
        <f t="shared" si="523"/>
        <v>0</v>
      </c>
      <c r="AJ609">
        <f t="shared" si="524"/>
        <v>0</v>
      </c>
      <c r="AK609">
        <v>22.92</v>
      </c>
      <c r="AL609">
        <v>0.18</v>
      </c>
      <c r="AM609">
        <v>13.95</v>
      </c>
      <c r="AN609">
        <v>0</v>
      </c>
      <c r="AO609">
        <v>8.7899999999999991</v>
      </c>
      <c r="AP609">
        <v>0</v>
      </c>
      <c r="AQ609">
        <v>1.03</v>
      </c>
      <c r="AR609">
        <v>0</v>
      </c>
      <c r="AS609">
        <v>0</v>
      </c>
      <c r="AT609">
        <v>92</v>
      </c>
      <c r="AU609">
        <v>65</v>
      </c>
      <c r="AV609">
        <v>1</v>
      </c>
      <c r="AW609">
        <v>1</v>
      </c>
      <c r="AZ609">
        <v>1</v>
      </c>
      <c r="BA609">
        <v>1</v>
      </c>
      <c r="BB609">
        <v>1</v>
      </c>
      <c r="BC609">
        <v>1</v>
      </c>
      <c r="BD609" t="s">
        <v>3</v>
      </c>
      <c r="BE609" t="s">
        <v>3</v>
      </c>
      <c r="BF609" t="s">
        <v>3</v>
      </c>
      <c r="BG609" t="s">
        <v>3</v>
      </c>
      <c r="BH609">
        <v>0</v>
      </c>
      <c r="BI609">
        <v>2</v>
      </c>
      <c r="BJ609" t="s">
        <v>271</v>
      </c>
      <c r="BM609">
        <v>111002</v>
      </c>
      <c r="BN609">
        <v>0</v>
      </c>
      <c r="BO609" t="s">
        <v>3</v>
      </c>
      <c r="BP609">
        <v>0</v>
      </c>
      <c r="BQ609">
        <v>3</v>
      </c>
      <c r="BS609">
        <v>1</v>
      </c>
      <c r="BT609">
        <v>1</v>
      </c>
      <c r="BU609">
        <v>1</v>
      </c>
      <c r="BV609">
        <v>1</v>
      </c>
      <c r="BW609">
        <v>1</v>
      </c>
      <c r="BX609">
        <v>1</v>
      </c>
      <c r="BY609" t="s">
        <v>3</v>
      </c>
      <c r="BZ609">
        <v>92</v>
      </c>
      <c r="CA609">
        <v>65</v>
      </c>
      <c r="CF609">
        <v>0</v>
      </c>
      <c r="CG609">
        <v>0</v>
      </c>
      <c r="CM609">
        <v>0</v>
      </c>
      <c r="CN609" t="s">
        <v>1707</v>
      </c>
      <c r="CO609">
        <v>0</v>
      </c>
      <c r="CP609">
        <f t="shared" si="525"/>
        <v>62</v>
      </c>
      <c r="CQ609">
        <f t="shared" si="526"/>
        <v>0</v>
      </c>
      <c r="CR609">
        <f t="shared" si="527"/>
        <v>19</v>
      </c>
      <c r="CS609">
        <f t="shared" si="528"/>
        <v>0</v>
      </c>
      <c r="CT609">
        <f t="shared" si="529"/>
        <v>12</v>
      </c>
      <c r="CU609">
        <f t="shared" si="530"/>
        <v>0</v>
      </c>
      <c r="CV609">
        <f t="shared" si="531"/>
        <v>1.3905000000000001</v>
      </c>
      <c r="CW609">
        <f t="shared" si="532"/>
        <v>0</v>
      </c>
      <c r="CX609">
        <f t="shared" si="533"/>
        <v>0</v>
      </c>
      <c r="CY609">
        <f t="shared" si="534"/>
        <v>22.08</v>
      </c>
      <c r="CZ609">
        <f t="shared" si="535"/>
        <v>15.6</v>
      </c>
      <c r="DC609" t="s">
        <v>3</v>
      </c>
      <c r="DD609" t="s">
        <v>3</v>
      </c>
      <c r="DE609" t="s">
        <v>179</v>
      </c>
      <c r="DF609" t="s">
        <v>179</v>
      </c>
      <c r="DG609" t="s">
        <v>179</v>
      </c>
      <c r="DH609" t="s">
        <v>3</v>
      </c>
      <c r="DI609" t="s">
        <v>179</v>
      </c>
      <c r="DJ609" t="s">
        <v>179</v>
      </c>
      <c r="DK609" t="s">
        <v>3</v>
      </c>
      <c r="DL609" t="s">
        <v>3</v>
      </c>
      <c r="DM609" t="s">
        <v>3</v>
      </c>
      <c r="DN609">
        <v>0</v>
      </c>
      <c r="DO609">
        <v>0</v>
      </c>
      <c r="DP609">
        <v>1</v>
      </c>
      <c r="DQ609">
        <v>1</v>
      </c>
      <c r="DU609">
        <v>1013</v>
      </c>
      <c r="DV609" t="s">
        <v>168</v>
      </c>
      <c r="DW609" t="s">
        <v>168</v>
      </c>
      <c r="DX609">
        <v>1</v>
      </c>
      <c r="EE609">
        <v>20573169</v>
      </c>
      <c r="EF609">
        <v>3</v>
      </c>
      <c r="EG609" t="s">
        <v>164</v>
      </c>
      <c r="EH609">
        <v>0</v>
      </c>
      <c r="EI609" t="s">
        <v>3</v>
      </c>
      <c r="EJ609">
        <v>2</v>
      </c>
      <c r="EK609">
        <v>111002</v>
      </c>
      <c r="EL609" t="s">
        <v>228</v>
      </c>
      <c r="EM609" t="s">
        <v>229</v>
      </c>
      <c r="EO609" t="s">
        <v>193</v>
      </c>
      <c r="EQ609">
        <v>768</v>
      </c>
      <c r="ER609">
        <v>22.92</v>
      </c>
      <c r="ES609">
        <v>0.18</v>
      </c>
      <c r="ET609">
        <v>13.95</v>
      </c>
      <c r="EU609">
        <v>0</v>
      </c>
      <c r="EV609">
        <v>8.7899999999999991</v>
      </c>
      <c r="EW609">
        <v>1.03</v>
      </c>
      <c r="EX609">
        <v>0</v>
      </c>
      <c r="EY609">
        <v>0</v>
      </c>
      <c r="EZ609">
        <v>0</v>
      </c>
      <c r="FQ609">
        <v>0</v>
      </c>
      <c r="FR609">
        <f t="shared" si="536"/>
        <v>0</v>
      </c>
      <c r="FS609">
        <v>0</v>
      </c>
      <c r="FX609">
        <v>92</v>
      </c>
      <c r="FY609">
        <v>65</v>
      </c>
      <c r="GA609" t="s">
        <v>3</v>
      </c>
      <c r="GG609">
        <v>2</v>
      </c>
      <c r="GH609">
        <v>-2</v>
      </c>
      <c r="GI609">
        <v>-2</v>
      </c>
      <c r="GJ609">
        <v>0</v>
      </c>
      <c r="GK609">
        <f>ROUND(R609*(R12)/100,0)</f>
        <v>0</v>
      </c>
      <c r="GL609">
        <f t="shared" si="537"/>
        <v>0</v>
      </c>
      <c r="GM609">
        <f t="shared" si="538"/>
        <v>100</v>
      </c>
      <c r="GN609">
        <f t="shared" si="539"/>
        <v>0</v>
      </c>
      <c r="GO609">
        <f t="shared" si="540"/>
        <v>100</v>
      </c>
      <c r="GP609">
        <f t="shared" si="541"/>
        <v>0</v>
      </c>
      <c r="GR609">
        <v>0</v>
      </c>
    </row>
    <row r="610" spans="1:200" x14ac:dyDescent="0.2">
      <c r="A610">
        <v>17</v>
      </c>
      <c r="B610">
        <v>1</v>
      </c>
      <c r="C610">
        <f>ROW(SmtRes!A583)</f>
        <v>583</v>
      </c>
      <c r="D610">
        <f>ROW(EtalonRes!A591)</f>
        <v>591</v>
      </c>
      <c r="E610" t="s">
        <v>734</v>
      </c>
      <c r="F610" t="s">
        <v>245</v>
      </c>
      <c r="G610" t="s">
        <v>735</v>
      </c>
      <c r="H610" t="s">
        <v>168</v>
      </c>
      <c r="I610">
        <v>2</v>
      </c>
      <c r="J610">
        <v>0</v>
      </c>
      <c r="O610">
        <f t="shared" si="505"/>
        <v>62</v>
      </c>
      <c r="P610">
        <f t="shared" si="506"/>
        <v>0</v>
      </c>
      <c r="Q610">
        <f t="shared" si="507"/>
        <v>38</v>
      </c>
      <c r="R610">
        <f t="shared" si="508"/>
        <v>0</v>
      </c>
      <c r="S610">
        <f t="shared" si="509"/>
        <v>24</v>
      </c>
      <c r="T610">
        <f t="shared" si="510"/>
        <v>0</v>
      </c>
      <c r="U610">
        <f t="shared" si="511"/>
        <v>2.7810000000000001</v>
      </c>
      <c r="V610">
        <f t="shared" si="512"/>
        <v>0</v>
      </c>
      <c r="W610">
        <f t="shared" si="513"/>
        <v>0</v>
      </c>
      <c r="X610">
        <f t="shared" si="514"/>
        <v>22</v>
      </c>
      <c r="Y610">
        <f t="shared" si="515"/>
        <v>16</v>
      </c>
      <c r="AA610">
        <v>23982063</v>
      </c>
      <c r="AB610">
        <f t="shared" si="516"/>
        <v>31</v>
      </c>
      <c r="AC610">
        <f t="shared" si="517"/>
        <v>0</v>
      </c>
      <c r="AD610">
        <f t="shared" si="518"/>
        <v>19</v>
      </c>
      <c r="AE610">
        <f t="shared" si="519"/>
        <v>0</v>
      </c>
      <c r="AF610">
        <f t="shared" si="520"/>
        <v>12</v>
      </c>
      <c r="AG610">
        <f t="shared" si="521"/>
        <v>0</v>
      </c>
      <c r="AH610">
        <f t="shared" si="522"/>
        <v>1.3905000000000001</v>
      </c>
      <c r="AI610">
        <f t="shared" si="523"/>
        <v>0</v>
      </c>
      <c r="AJ610">
        <f t="shared" si="524"/>
        <v>0</v>
      </c>
      <c r="AK610">
        <v>22.92</v>
      </c>
      <c r="AL610">
        <v>0.18</v>
      </c>
      <c r="AM610">
        <v>13.95</v>
      </c>
      <c r="AN610">
        <v>0</v>
      </c>
      <c r="AO610">
        <v>8.7899999999999991</v>
      </c>
      <c r="AP610">
        <v>0</v>
      </c>
      <c r="AQ610">
        <v>1.03</v>
      </c>
      <c r="AR610">
        <v>0</v>
      </c>
      <c r="AS610">
        <v>0</v>
      </c>
      <c r="AT610">
        <v>92</v>
      </c>
      <c r="AU610">
        <v>65</v>
      </c>
      <c r="AV610">
        <v>1</v>
      </c>
      <c r="AW610">
        <v>1</v>
      </c>
      <c r="AZ610">
        <v>1</v>
      </c>
      <c r="BA610">
        <v>1</v>
      </c>
      <c r="BB610">
        <v>1</v>
      </c>
      <c r="BC610">
        <v>1</v>
      </c>
      <c r="BD610" t="s">
        <v>3</v>
      </c>
      <c r="BE610" t="s">
        <v>3</v>
      </c>
      <c r="BF610" t="s">
        <v>3</v>
      </c>
      <c r="BG610" t="s">
        <v>3</v>
      </c>
      <c r="BH610">
        <v>0</v>
      </c>
      <c r="BI610">
        <v>2</v>
      </c>
      <c r="BJ610" t="s">
        <v>271</v>
      </c>
      <c r="BM610">
        <v>111002</v>
      </c>
      <c r="BN610">
        <v>0</v>
      </c>
      <c r="BO610" t="s">
        <v>3</v>
      </c>
      <c r="BP610">
        <v>0</v>
      </c>
      <c r="BQ610">
        <v>3</v>
      </c>
      <c r="BS610">
        <v>1</v>
      </c>
      <c r="BT610">
        <v>1</v>
      </c>
      <c r="BU610">
        <v>1</v>
      </c>
      <c r="BV610">
        <v>1</v>
      </c>
      <c r="BW610">
        <v>1</v>
      </c>
      <c r="BX610">
        <v>1</v>
      </c>
      <c r="BY610" t="s">
        <v>3</v>
      </c>
      <c r="BZ610">
        <v>92</v>
      </c>
      <c r="CA610">
        <v>65</v>
      </c>
      <c r="CF610">
        <v>0</v>
      </c>
      <c r="CG610">
        <v>0</v>
      </c>
      <c r="CM610">
        <v>0</v>
      </c>
      <c r="CN610" t="s">
        <v>1707</v>
      </c>
      <c r="CO610">
        <v>0</v>
      </c>
      <c r="CP610">
        <f t="shared" si="525"/>
        <v>62</v>
      </c>
      <c r="CQ610">
        <f t="shared" si="526"/>
        <v>0</v>
      </c>
      <c r="CR610">
        <f t="shared" si="527"/>
        <v>19</v>
      </c>
      <c r="CS610">
        <f t="shared" si="528"/>
        <v>0</v>
      </c>
      <c r="CT610">
        <f t="shared" si="529"/>
        <v>12</v>
      </c>
      <c r="CU610">
        <f t="shared" si="530"/>
        <v>0</v>
      </c>
      <c r="CV610">
        <f t="shared" si="531"/>
        <v>1.3905000000000001</v>
      </c>
      <c r="CW610">
        <f t="shared" si="532"/>
        <v>0</v>
      </c>
      <c r="CX610">
        <f t="shared" si="533"/>
        <v>0</v>
      </c>
      <c r="CY610">
        <f t="shared" si="534"/>
        <v>22.08</v>
      </c>
      <c r="CZ610">
        <f t="shared" si="535"/>
        <v>15.6</v>
      </c>
      <c r="DC610" t="s">
        <v>3</v>
      </c>
      <c r="DD610" t="s">
        <v>3</v>
      </c>
      <c r="DE610" t="s">
        <v>179</v>
      </c>
      <c r="DF610" t="s">
        <v>179</v>
      </c>
      <c r="DG610" t="s">
        <v>179</v>
      </c>
      <c r="DH610" t="s">
        <v>3</v>
      </c>
      <c r="DI610" t="s">
        <v>179</v>
      </c>
      <c r="DJ610" t="s">
        <v>179</v>
      </c>
      <c r="DK610" t="s">
        <v>3</v>
      </c>
      <c r="DL610" t="s">
        <v>3</v>
      </c>
      <c r="DM610" t="s">
        <v>3</v>
      </c>
      <c r="DN610">
        <v>0</v>
      </c>
      <c r="DO610">
        <v>0</v>
      </c>
      <c r="DP610">
        <v>1</v>
      </c>
      <c r="DQ610">
        <v>1</v>
      </c>
      <c r="DU610">
        <v>1013</v>
      </c>
      <c r="DV610" t="s">
        <v>168</v>
      </c>
      <c r="DW610" t="s">
        <v>168</v>
      </c>
      <c r="DX610">
        <v>1</v>
      </c>
      <c r="EE610">
        <v>20573169</v>
      </c>
      <c r="EF610">
        <v>3</v>
      </c>
      <c r="EG610" t="s">
        <v>164</v>
      </c>
      <c r="EH610">
        <v>0</v>
      </c>
      <c r="EI610" t="s">
        <v>3</v>
      </c>
      <c r="EJ610">
        <v>2</v>
      </c>
      <c r="EK610">
        <v>111002</v>
      </c>
      <c r="EL610" t="s">
        <v>228</v>
      </c>
      <c r="EM610" t="s">
        <v>229</v>
      </c>
      <c r="EO610" t="s">
        <v>193</v>
      </c>
      <c r="EQ610">
        <v>768</v>
      </c>
      <c r="ER610">
        <v>22.92</v>
      </c>
      <c r="ES610">
        <v>0.18</v>
      </c>
      <c r="ET610">
        <v>13.95</v>
      </c>
      <c r="EU610">
        <v>0</v>
      </c>
      <c r="EV610">
        <v>8.7899999999999991</v>
      </c>
      <c r="EW610">
        <v>1.03</v>
      </c>
      <c r="EX610">
        <v>0</v>
      </c>
      <c r="EY610">
        <v>0</v>
      </c>
      <c r="EZ610">
        <v>0</v>
      </c>
      <c r="FQ610">
        <v>0</v>
      </c>
      <c r="FR610">
        <f t="shared" si="536"/>
        <v>0</v>
      </c>
      <c r="FS610">
        <v>0</v>
      </c>
      <c r="FX610">
        <v>92</v>
      </c>
      <c r="FY610">
        <v>65</v>
      </c>
      <c r="GA610" t="s">
        <v>3</v>
      </c>
      <c r="GG610">
        <v>2</v>
      </c>
      <c r="GH610">
        <v>1</v>
      </c>
      <c r="GI610">
        <v>-2</v>
      </c>
      <c r="GJ610">
        <v>0</v>
      </c>
      <c r="GK610">
        <f>ROUND(R610*(R12)/100,0)</f>
        <v>0</v>
      </c>
      <c r="GL610">
        <f t="shared" si="537"/>
        <v>0</v>
      </c>
      <c r="GM610">
        <f t="shared" si="538"/>
        <v>100</v>
      </c>
      <c r="GN610">
        <f t="shared" si="539"/>
        <v>0</v>
      </c>
      <c r="GO610">
        <f t="shared" si="540"/>
        <v>100</v>
      </c>
      <c r="GP610">
        <f t="shared" si="541"/>
        <v>0</v>
      </c>
      <c r="GR610">
        <v>0</v>
      </c>
    </row>
    <row r="611" spans="1:200" x14ac:dyDescent="0.2">
      <c r="A611">
        <v>17</v>
      </c>
      <c r="B611">
        <v>1</v>
      </c>
      <c r="C611">
        <f>ROW(SmtRes!A595)</f>
        <v>595</v>
      </c>
      <c r="D611">
        <f>ROW(EtalonRes!A603)</f>
        <v>603</v>
      </c>
      <c r="E611" t="s">
        <v>736</v>
      </c>
      <c r="F611" t="s">
        <v>224</v>
      </c>
      <c r="G611" t="s">
        <v>737</v>
      </c>
      <c r="H611" t="s">
        <v>209</v>
      </c>
      <c r="I611">
        <v>1</v>
      </c>
      <c r="J611">
        <v>0</v>
      </c>
      <c r="O611">
        <f t="shared" si="505"/>
        <v>433</v>
      </c>
      <c r="P611">
        <f t="shared" si="506"/>
        <v>47</v>
      </c>
      <c r="Q611">
        <f t="shared" si="507"/>
        <v>141</v>
      </c>
      <c r="R611">
        <f t="shared" si="508"/>
        <v>8</v>
      </c>
      <c r="S611">
        <f t="shared" si="509"/>
        <v>245</v>
      </c>
      <c r="T611">
        <f t="shared" si="510"/>
        <v>0</v>
      </c>
      <c r="U611">
        <f t="shared" si="511"/>
        <v>27.27</v>
      </c>
      <c r="V611">
        <f t="shared" si="512"/>
        <v>0.58050000000000002</v>
      </c>
      <c r="W611">
        <f t="shared" si="513"/>
        <v>0</v>
      </c>
      <c r="X611">
        <f t="shared" si="514"/>
        <v>233</v>
      </c>
      <c r="Y611">
        <f t="shared" si="515"/>
        <v>164</v>
      </c>
      <c r="AA611">
        <v>23982063</v>
      </c>
      <c r="AB611">
        <f t="shared" si="516"/>
        <v>433</v>
      </c>
      <c r="AC611">
        <f t="shared" si="517"/>
        <v>47</v>
      </c>
      <c r="AD611">
        <f t="shared" si="518"/>
        <v>141</v>
      </c>
      <c r="AE611">
        <f t="shared" si="519"/>
        <v>8</v>
      </c>
      <c r="AF611">
        <f t="shared" si="520"/>
        <v>245</v>
      </c>
      <c r="AG611">
        <f t="shared" si="521"/>
        <v>0</v>
      </c>
      <c r="AH611">
        <f t="shared" si="522"/>
        <v>27.27</v>
      </c>
      <c r="AI611">
        <f t="shared" si="523"/>
        <v>0.58050000000000002</v>
      </c>
      <c r="AJ611">
        <f t="shared" si="524"/>
        <v>0</v>
      </c>
      <c r="AK611">
        <v>332.49</v>
      </c>
      <c r="AL611">
        <v>47</v>
      </c>
      <c r="AM611">
        <v>104.3</v>
      </c>
      <c r="AN611">
        <v>5.81</v>
      </c>
      <c r="AO611">
        <v>181.19</v>
      </c>
      <c r="AP611">
        <v>0</v>
      </c>
      <c r="AQ611">
        <v>20.2</v>
      </c>
      <c r="AR611">
        <v>0.43</v>
      </c>
      <c r="AS611">
        <v>0</v>
      </c>
      <c r="AT611">
        <v>92</v>
      </c>
      <c r="AU611">
        <v>65</v>
      </c>
      <c r="AV611">
        <v>1</v>
      </c>
      <c r="AW611">
        <v>1</v>
      </c>
      <c r="AZ611">
        <v>1</v>
      </c>
      <c r="BA611">
        <v>1</v>
      </c>
      <c r="BB611">
        <v>1</v>
      </c>
      <c r="BC611">
        <v>1</v>
      </c>
      <c r="BD611" t="s">
        <v>3</v>
      </c>
      <c r="BE611" t="s">
        <v>3</v>
      </c>
      <c r="BF611" t="s">
        <v>3</v>
      </c>
      <c r="BG611" t="s">
        <v>3</v>
      </c>
      <c r="BH611">
        <v>0</v>
      </c>
      <c r="BI611">
        <v>2</v>
      </c>
      <c r="BJ611" t="s">
        <v>226</v>
      </c>
      <c r="BM611">
        <v>111002</v>
      </c>
      <c r="BN611">
        <v>0</v>
      </c>
      <c r="BO611" t="s">
        <v>3</v>
      </c>
      <c r="BP611">
        <v>0</v>
      </c>
      <c r="BQ611">
        <v>3</v>
      </c>
      <c r="BS611">
        <v>1</v>
      </c>
      <c r="BT611">
        <v>1</v>
      </c>
      <c r="BU611">
        <v>1</v>
      </c>
      <c r="BV611">
        <v>1</v>
      </c>
      <c r="BW611">
        <v>1</v>
      </c>
      <c r="BX611">
        <v>1</v>
      </c>
      <c r="BY611" t="s">
        <v>3</v>
      </c>
      <c r="BZ611">
        <v>92</v>
      </c>
      <c r="CA611">
        <v>65</v>
      </c>
      <c r="CF611">
        <v>0</v>
      </c>
      <c r="CG611">
        <v>0</v>
      </c>
      <c r="CM611">
        <v>0</v>
      </c>
      <c r="CN611" t="s">
        <v>1707</v>
      </c>
      <c r="CO611">
        <v>0</v>
      </c>
      <c r="CP611">
        <f t="shared" si="525"/>
        <v>433</v>
      </c>
      <c r="CQ611">
        <f t="shared" si="526"/>
        <v>47</v>
      </c>
      <c r="CR611">
        <f t="shared" si="527"/>
        <v>141</v>
      </c>
      <c r="CS611">
        <f t="shared" si="528"/>
        <v>8</v>
      </c>
      <c r="CT611">
        <f t="shared" si="529"/>
        <v>245</v>
      </c>
      <c r="CU611">
        <f t="shared" si="530"/>
        <v>0</v>
      </c>
      <c r="CV611">
        <f t="shared" si="531"/>
        <v>27.27</v>
      </c>
      <c r="CW611">
        <f t="shared" si="532"/>
        <v>0.58050000000000002</v>
      </c>
      <c r="CX611">
        <f t="shared" si="533"/>
        <v>0</v>
      </c>
      <c r="CY611">
        <f t="shared" si="534"/>
        <v>232.76</v>
      </c>
      <c r="CZ611">
        <f t="shared" si="535"/>
        <v>164.45</v>
      </c>
      <c r="DC611" t="s">
        <v>3</v>
      </c>
      <c r="DD611" t="s">
        <v>3</v>
      </c>
      <c r="DE611" t="s">
        <v>179</v>
      </c>
      <c r="DF611" t="s">
        <v>179</v>
      </c>
      <c r="DG611" t="s">
        <v>179</v>
      </c>
      <c r="DH611" t="s">
        <v>3</v>
      </c>
      <c r="DI611" t="s">
        <v>179</v>
      </c>
      <c r="DJ611" t="s">
        <v>179</v>
      </c>
      <c r="DK611" t="s">
        <v>3</v>
      </c>
      <c r="DL611" t="s">
        <v>3</v>
      </c>
      <c r="DM611" t="s">
        <v>3</v>
      </c>
      <c r="DN611">
        <v>0</v>
      </c>
      <c r="DO611">
        <v>0</v>
      </c>
      <c r="DP611">
        <v>1</v>
      </c>
      <c r="DQ611">
        <v>1</v>
      </c>
      <c r="DU611">
        <v>1010</v>
      </c>
      <c r="DV611" t="s">
        <v>209</v>
      </c>
      <c r="DW611" t="s">
        <v>227</v>
      </c>
      <c r="DX611">
        <v>1</v>
      </c>
      <c r="EE611">
        <v>20573169</v>
      </c>
      <c r="EF611">
        <v>3</v>
      </c>
      <c r="EG611" t="s">
        <v>164</v>
      </c>
      <c r="EH611">
        <v>0</v>
      </c>
      <c r="EI611" t="s">
        <v>3</v>
      </c>
      <c r="EJ611">
        <v>2</v>
      </c>
      <c r="EK611">
        <v>111002</v>
      </c>
      <c r="EL611" t="s">
        <v>228</v>
      </c>
      <c r="EM611" t="s">
        <v>229</v>
      </c>
      <c r="EO611" t="s">
        <v>193</v>
      </c>
      <c r="EQ611">
        <v>768</v>
      </c>
      <c r="ER611">
        <v>332.49</v>
      </c>
      <c r="ES611">
        <v>47</v>
      </c>
      <c r="ET611">
        <v>104.3</v>
      </c>
      <c r="EU611">
        <v>5.81</v>
      </c>
      <c r="EV611">
        <v>181.19</v>
      </c>
      <c r="EW611">
        <v>20.2</v>
      </c>
      <c r="EX611">
        <v>0.43</v>
      </c>
      <c r="EY611">
        <v>0</v>
      </c>
      <c r="EZ611">
        <v>0</v>
      </c>
      <c r="FQ611">
        <v>0</v>
      </c>
      <c r="FR611">
        <f t="shared" si="536"/>
        <v>0</v>
      </c>
      <c r="FS611">
        <v>0</v>
      </c>
      <c r="FX611">
        <v>92</v>
      </c>
      <c r="FY611">
        <v>65</v>
      </c>
      <c r="GA611" t="s">
        <v>3</v>
      </c>
      <c r="GG611">
        <v>2</v>
      </c>
      <c r="GH611">
        <v>-2</v>
      </c>
      <c r="GI611">
        <v>-2</v>
      </c>
      <c r="GJ611">
        <v>0</v>
      </c>
      <c r="GK611">
        <f>ROUND(R611*(R12)/100,0)</f>
        <v>0</v>
      </c>
      <c r="GL611">
        <f t="shared" si="537"/>
        <v>0</v>
      </c>
      <c r="GM611">
        <f t="shared" si="538"/>
        <v>830</v>
      </c>
      <c r="GN611">
        <f t="shared" si="539"/>
        <v>0</v>
      </c>
      <c r="GO611">
        <f t="shared" si="540"/>
        <v>830</v>
      </c>
      <c r="GP611">
        <f t="shared" si="541"/>
        <v>0</v>
      </c>
      <c r="GR611">
        <v>0</v>
      </c>
    </row>
    <row r="612" spans="1:200" x14ac:dyDescent="0.2">
      <c r="A612">
        <v>17</v>
      </c>
      <c r="B612">
        <v>1</v>
      </c>
      <c r="C612">
        <f>ROW(SmtRes!A597)</f>
        <v>597</v>
      </c>
      <c r="D612">
        <f>ROW(EtalonRes!A605)</f>
        <v>605</v>
      </c>
      <c r="E612" t="s">
        <v>738</v>
      </c>
      <c r="F612" t="s">
        <v>213</v>
      </c>
      <c r="G612" t="s">
        <v>739</v>
      </c>
      <c r="H612" t="s">
        <v>236</v>
      </c>
      <c r="I612">
        <v>1</v>
      </c>
      <c r="J612">
        <v>0</v>
      </c>
      <c r="O612">
        <f t="shared" si="505"/>
        <v>2195</v>
      </c>
      <c r="P612">
        <f t="shared" si="506"/>
        <v>32</v>
      </c>
      <c r="Q612">
        <f t="shared" si="507"/>
        <v>0</v>
      </c>
      <c r="R612">
        <f t="shared" si="508"/>
        <v>0</v>
      </c>
      <c r="S612">
        <f t="shared" si="509"/>
        <v>2163</v>
      </c>
      <c r="T612">
        <f t="shared" si="510"/>
        <v>0</v>
      </c>
      <c r="U612">
        <f t="shared" si="511"/>
        <v>167.4</v>
      </c>
      <c r="V612">
        <f t="shared" si="512"/>
        <v>0</v>
      </c>
      <c r="W612">
        <f t="shared" si="513"/>
        <v>0</v>
      </c>
      <c r="X612">
        <f t="shared" si="514"/>
        <v>1730</v>
      </c>
      <c r="Y612">
        <f t="shared" si="515"/>
        <v>1298</v>
      </c>
      <c r="AA612">
        <v>23982063</v>
      </c>
      <c r="AB612">
        <f t="shared" si="516"/>
        <v>2195</v>
      </c>
      <c r="AC612">
        <f t="shared" si="517"/>
        <v>32</v>
      </c>
      <c r="AD612">
        <f t="shared" si="518"/>
        <v>0</v>
      </c>
      <c r="AE612">
        <f t="shared" si="519"/>
        <v>0</v>
      </c>
      <c r="AF612">
        <f t="shared" si="520"/>
        <v>2163</v>
      </c>
      <c r="AG612">
        <f t="shared" si="521"/>
        <v>0</v>
      </c>
      <c r="AH612">
        <f t="shared" si="522"/>
        <v>167.4</v>
      </c>
      <c r="AI612">
        <f t="shared" si="523"/>
        <v>0</v>
      </c>
      <c r="AJ612">
        <f t="shared" si="524"/>
        <v>0</v>
      </c>
      <c r="AK612">
        <v>1634.12</v>
      </c>
      <c r="AL612">
        <v>32.04</v>
      </c>
      <c r="AM612">
        <v>0</v>
      </c>
      <c r="AN612">
        <v>0</v>
      </c>
      <c r="AO612">
        <v>1602.08</v>
      </c>
      <c r="AP612">
        <v>0</v>
      </c>
      <c r="AQ612">
        <v>124</v>
      </c>
      <c r="AR612">
        <v>0</v>
      </c>
      <c r="AS612">
        <v>0</v>
      </c>
      <c r="AT612">
        <v>80</v>
      </c>
      <c r="AU612">
        <v>60</v>
      </c>
      <c r="AV612">
        <v>1</v>
      </c>
      <c r="AW612">
        <v>1</v>
      </c>
      <c r="AZ612">
        <v>1</v>
      </c>
      <c r="BA612">
        <v>1</v>
      </c>
      <c r="BB612">
        <v>1</v>
      </c>
      <c r="BC612">
        <v>1</v>
      </c>
      <c r="BD612" t="s">
        <v>3</v>
      </c>
      <c r="BE612" t="s">
        <v>3</v>
      </c>
      <c r="BF612" t="s">
        <v>3</v>
      </c>
      <c r="BG612" t="s">
        <v>3</v>
      </c>
      <c r="BH612">
        <v>0</v>
      </c>
      <c r="BI612">
        <v>2</v>
      </c>
      <c r="BJ612" t="s">
        <v>237</v>
      </c>
      <c r="BM612">
        <v>110001</v>
      </c>
      <c r="BN612">
        <v>0</v>
      </c>
      <c r="BO612" t="s">
        <v>3</v>
      </c>
      <c r="BP612">
        <v>0</v>
      </c>
      <c r="BQ612">
        <v>3</v>
      </c>
      <c r="BS612">
        <v>1</v>
      </c>
      <c r="BT612">
        <v>1</v>
      </c>
      <c r="BU612">
        <v>1</v>
      </c>
      <c r="BV612">
        <v>1</v>
      </c>
      <c r="BW612">
        <v>1</v>
      </c>
      <c r="BX612">
        <v>1</v>
      </c>
      <c r="BY612" t="s">
        <v>3</v>
      </c>
      <c r="BZ612">
        <v>80</v>
      </c>
      <c r="CA612">
        <v>60</v>
      </c>
      <c r="CF612">
        <v>0</v>
      </c>
      <c r="CG612">
        <v>0</v>
      </c>
      <c r="CM612">
        <v>0</v>
      </c>
      <c r="CN612" t="s">
        <v>1707</v>
      </c>
      <c r="CO612">
        <v>0</v>
      </c>
      <c r="CP612">
        <f t="shared" si="525"/>
        <v>2195</v>
      </c>
      <c r="CQ612">
        <f t="shared" si="526"/>
        <v>32</v>
      </c>
      <c r="CR612">
        <f t="shared" si="527"/>
        <v>0</v>
      </c>
      <c r="CS612">
        <f t="shared" si="528"/>
        <v>0</v>
      </c>
      <c r="CT612">
        <f t="shared" si="529"/>
        <v>2163</v>
      </c>
      <c r="CU612">
        <f t="shared" si="530"/>
        <v>0</v>
      </c>
      <c r="CV612">
        <f t="shared" si="531"/>
        <v>167.4</v>
      </c>
      <c r="CW612">
        <f t="shared" si="532"/>
        <v>0</v>
      </c>
      <c r="CX612">
        <f t="shared" si="533"/>
        <v>0</v>
      </c>
      <c r="CY612">
        <f t="shared" si="534"/>
        <v>1730.4</v>
      </c>
      <c r="CZ612">
        <f t="shared" si="535"/>
        <v>1297.8</v>
      </c>
      <c r="DC612" t="s">
        <v>3</v>
      </c>
      <c r="DD612" t="s">
        <v>3</v>
      </c>
      <c r="DE612" t="s">
        <v>179</v>
      </c>
      <c r="DF612" t="s">
        <v>179</v>
      </c>
      <c r="DG612" t="s">
        <v>179</v>
      </c>
      <c r="DH612" t="s">
        <v>3</v>
      </c>
      <c r="DI612" t="s">
        <v>179</v>
      </c>
      <c r="DJ612" t="s">
        <v>179</v>
      </c>
      <c r="DK612" t="s">
        <v>3</v>
      </c>
      <c r="DL612" t="s">
        <v>3</v>
      </c>
      <c r="DM612" t="s">
        <v>3</v>
      </c>
      <c r="DN612">
        <v>0</v>
      </c>
      <c r="DO612">
        <v>0</v>
      </c>
      <c r="DP612">
        <v>1</v>
      </c>
      <c r="DQ612">
        <v>1</v>
      </c>
      <c r="DU612">
        <v>1013</v>
      </c>
      <c r="DV612" t="s">
        <v>236</v>
      </c>
      <c r="DW612" t="s">
        <v>238</v>
      </c>
      <c r="DX612">
        <v>1</v>
      </c>
      <c r="EE612">
        <v>20573163</v>
      </c>
      <c r="EF612">
        <v>3</v>
      </c>
      <c r="EG612" t="s">
        <v>164</v>
      </c>
      <c r="EH612">
        <v>0</v>
      </c>
      <c r="EI612" t="s">
        <v>3</v>
      </c>
      <c r="EJ612">
        <v>2</v>
      </c>
      <c r="EK612">
        <v>110001</v>
      </c>
      <c r="EL612" t="s">
        <v>192</v>
      </c>
      <c r="EM612" t="s">
        <v>173</v>
      </c>
      <c r="EO612" t="s">
        <v>193</v>
      </c>
      <c r="EQ612">
        <v>768</v>
      </c>
      <c r="ER612">
        <v>1634.12</v>
      </c>
      <c r="ES612">
        <v>32.04</v>
      </c>
      <c r="ET612">
        <v>0</v>
      </c>
      <c r="EU612">
        <v>0</v>
      </c>
      <c r="EV612">
        <v>1602.08</v>
      </c>
      <c r="EW612">
        <v>124</v>
      </c>
      <c r="EX612">
        <v>0</v>
      </c>
      <c r="EY612">
        <v>0</v>
      </c>
      <c r="EZ612">
        <v>0</v>
      </c>
      <c r="FQ612">
        <v>0</v>
      </c>
      <c r="FR612">
        <f t="shared" si="536"/>
        <v>0</v>
      </c>
      <c r="FS612">
        <v>0</v>
      </c>
      <c r="FX612">
        <v>80</v>
      </c>
      <c r="FY612">
        <v>60</v>
      </c>
      <c r="GA612" t="s">
        <v>3</v>
      </c>
      <c r="GG612">
        <v>2</v>
      </c>
      <c r="GH612">
        <v>-2</v>
      </c>
      <c r="GI612">
        <v>-2</v>
      </c>
      <c r="GJ612">
        <v>0</v>
      </c>
      <c r="GK612">
        <f>ROUND(R612*(R12)/100,0)</f>
        <v>0</v>
      </c>
      <c r="GL612">
        <f t="shared" si="537"/>
        <v>0</v>
      </c>
      <c r="GM612">
        <f t="shared" si="538"/>
        <v>5223</v>
      </c>
      <c r="GN612">
        <f t="shared" si="539"/>
        <v>0</v>
      </c>
      <c r="GO612">
        <f t="shared" si="540"/>
        <v>5223</v>
      </c>
      <c r="GP612">
        <f t="shared" si="541"/>
        <v>0</v>
      </c>
      <c r="GR612">
        <v>0</v>
      </c>
    </row>
    <row r="613" spans="1:200" x14ac:dyDescent="0.2">
      <c r="A613">
        <v>17</v>
      </c>
      <c r="B613">
        <v>1</v>
      </c>
      <c r="C613">
        <f>ROW(SmtRes!A599)</f>
        <v>599</v>
      </c>
      <c r="D613">
        <f>ROW(EtalonRes!A607)</f>
        <v>607</v>
      </c>
      <c r="E613" t="s">
        <v>740</v>
      </c>
      <c r="F613" t="s">
        <v>213</v>
      </c>
      <c r="G613" t="s">
        <v>741</v>
      </c>
      <c r="H613" t="s">
        <v>215</v>
      </c>
      <c r="I613">
        <v>1</v>
      </c>
      <c r="J613">
        <v>0</v>
      </c>
      <c r="O613">
        <f t="shared" si="505"/>
        <v>2195</v>
      </c>
      <c r="P613">
        <f t="shared" si="506"/>
        <v>32</v>
      </c>
      <c r="Q613">
        <f t="shared" si="507"/>
        <v>0</v>
      </c>
      <c r="R613">
        <f t="shared" si="508"/>
        <v>0</v>
      </c>
      <c r="S613">
        <f t="shared" si="509"/>
        <v>2163</v>
      </c>
      <c r="T613">
        <f t="shared" si="510"/>
        <v>0</v>
      </c>
      <c r="U613">
        <f t="shared" si="511"/>
        <v>167.4</v>
      </c>
      <c r="V613">
        <f t="shared" si="512"/>
        <v>0</v>
      </c>
      <c r="W613">
        <f t="shared" si="513"/>
        <v>0</v>
      </c>
      <c r="X613">
        <f t="shared" si="514"/>
        <v>1730</v>
      </c>
      <c r="Y613">
        <f t="shared" si="515"/>
        <v>1298</v>
      </c>
      <c r="AA613">
        <v>23982063</v>
      </c>
      <c r="AB613">
        <f t="shared" si="516"/>
        <v>2195</v>
      </c>
      <c r="AC613">
        <f t="shared" si="517"/>
        <v>32</v>
      </c>
      <c r="AD613">
        <f t="shared" si="518"/>
        <v>0</v>
      </c>
      <c r="AE613">
        <f t="shared" si="519"/>
        <v>0</v>
      </c>
      <c r="AF613">
        <f t="shared" si="520"/>
        <v>2163</v>
      </c>
      <c r="AG613">
        <f t="shared" si="521"/>
        <v>0</v>
      </c>
      <c r="AH613">
        <f t="shared" si="522"/>
        <v>167.4</v>
      </c>
      <c r="AI613">
        <f t="shared" si="523"/>
        <v>0</v>
      </c>
      <c r="AJ613">
        <f t="shared" si="524"/>
        <v>0</v>
      </c>
      <c r="AK613">
        <v>1634.12</v>
      </c>
      <c r="AL613">
        <v>32.04</v>
      </c>
      <c r="AM613">
        <v>0</v>
      </c>
      <c r="AN613">
        <v>0</v>
      </c>
      <c r="AO613">
        <v>1602.08</v>
      </c>
      <c r="AP613">
        <v>0</v>
      </c>
      <c r="AQ613">
        <v>124</v>
      </c>
      <c r="AR613">
        <v>0</v>
      </c>
      <c r="AS613">
        <v>0</v>
      </c>
      <c r="AT613">
        <v>80</v>
      </c>
      <c r="AU613">
        <v>60</v>
      </c>
      <c r="AV613">
        <v>1</v>
      </c>
      <c r="AW613">
        <v>1</v>
      </c>
      <c r="AZ613">
        <v>1</v>
      </c>
      <c r="BA613">
        <v>1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0</v>
      </c>
      <c r="BI613">
        <v>2</v>
      </c>
      <c r="BJ613" t="s">
        <v>216</v>
      </c>
      <c r="BM613">
        <v>110001</v>
      </c>
      <c r="BN613">
        <v>0</v>
      </c>
      <c r="BO613" t="s">
        <v>3</v>
      </c>
      <c r="BP613">
        <v>0</v>
      </c>
      <c r="BQ613">
        <v>3</v>
      </c>
      <c r="BS613">
        <v>1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80</v>
      </c>
      <c r="CA613">
        <v>60</v>
      </c>
      <c r="CF613">
        <v>0</v>
      </c>
      <c r="CG613">
        <v>0</v>
      </c>
      <c r="CM613">
        <v>0</v>
      </c>
      <c r="CN613" t="s">
        <v>1707</v>
      </c>
      <c r="CO613">
        <v>0</v>
      </c>
      <c r="CP613">
        <f t="shared" si="525"/>
        <v>2195</v>
      </c>
      <c r="CQ613">
        <f t="shared" si="526"/>
        <v>32</v>
      </c>
      <c r="CR613">
        <f t="shared" si="527"/>
        <v>0</v>
      </c>
      <c r="CS613">
        <f t="shared" si="528"/>
        <v>0</v>
      </c>
      <c r="CT613">
        <f t="shared" si="529"/>
        <v>2163</v>
      </c>
      <c r="CU613">
        <f t="shared" si="530"/>
        <v>0</v>
      </c>
      <c r="CV613">
        <f t="shared" si="531"/>
        <v>167.4</v>
      </c>
      <c r="CW613">
        <f t="shared" si="532"/>
        <v>0</v>
      </c>
      <c r="CX613">
        <f t="shared" si="533"/>
        <v>0</v>
      </c>
      <c r="CY613">
        <f t="shared" si="534"/>
        <v>1730.4</v>
      </c>
      <c r="CZ613">
        <f t="shared" si="535"/>
        <v>1297.8</v>
      </c>
      <c r="DC613" t="s">
        <v>3</v>
      </c>
      <c r="DD613" t="s">
        <v>3</v>
      </c>
      <c r="DE613" t="s">
        <v>179</v>
      </c>
      <c r="DF613" t="s">
        <v>179</v>
      </c>
      <c r="DG613" t="s">
        <v>179</v>
      </c>
      <c r="DH613" t="s">
        <v>3</v>
      </c>
      <c r="DI613" t="s">
        <v>179</v>
      </c>
      <c r="DJ613" t="s">
        <v>179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1013</v>
      </c>
      <c r="DV613" t="s">
        <v>215</v>
      </c>
      <c r="DW613" t="s">
        <v>215</v>
      </c>
      <c r="DX613">
        <v>1</v>
      </c>
      <c r="EE613">
        <v>20573163</v>
      </c>
      <c r="EF613">
        <v>3</v>
      </c>
      <c r="EG613" t="s">
        <v>164</v>
      </c>
      <c r="EH613">
        <v>0</v>
      </c>
      <c r="EI613" t="s">
        <v>3</v>
      </c>
      <c r="EJ613">
        <v>2</v>
      </c>
      <c r="EK613">
        <v>110001</v>
      </c>
      <c r="EL613" t="s">
        <v>192</v>
      </c>
      <c r="EM613" t="s">
        <v>173</v>
      </c>
      <c r="EO613" t="s">
        <v>193</v>
      </c>
      <c r="EQ613">
        <v>768</v>
      </c>
      <c r="ER613">
        <v>1634.12</v>
      </c>
      <c r="ES613">
        <v>32.04</v>
      </c>
      <c r="ET613">
        <v>0</v>
      </c>
      <c r="EU613">
        <v>0</v>
      </c>
      <c r="EV613">
        <v>1602.08</v>
      </c>
      <c r="EW613">
        <v>124</v>
      </c>
      <c r="EX613">
        <v>0</v>
      </c>
      <c r="EY613">
        <v>0</v>
      </c>
      <c r="EZ613">
        <v>0</v>
      </c>
      <c r="FQ613">
        <v>0</v>
      </c>
      <c r="FR613">
        <f t="shared" si="536"/>
        <v>0</v>
      </c>
      <c r="FS613">
        <v>0</v>
      </c>
      <c r="FX613">
        <v>80</v>
      </c>
      <c r="FY613">
        <v>60</v>
      </c>
      <c r="GA613" t="s">
        <v>3</v>
      </c>
      <c r="GG613">
        <v>2</v>
      </c>
      <c r="GH613">
        <v>1</v>
      </c>
      <c r="GI613">
        <v>-2</v>
      </c>
      <c r="GJ613">
        <v>0</v>
      </c>
      <c r="GK613">
        <f>ROUND(R613*(R12)/100,0)</f>
        <v>0</v>
      </c>
      <c r="GL613">
        <f t="shared" si="537"/>
        <v>0</v>
      </c>
      <c r="GM613">
        <f t="shared" si="538"/>
        <v>5223</v>
      </c>
      <c r="GN613">
        <f t="shared" si="539"/>
        <v>0</v>
      </c>
      <c r="GO613">
        <f t="shared" si="540"/>
        <v>5223</v>
      </c>
      <c r="GP613">
        <f t="shared" si="541"/>
        <v>0</v>
      </c>
      <c r="GR613">
        <v>0</v>
      </c>
    </row>
    <row r="614" spans="1:200" x14ac:dyDescent="0.2">
      <c r="A614">
        <v>17</v>
      </c>
      <c r="B614">
        <v>1</v>
      </c>
      <c r="C614">
        <f>ROW(SmtRes!A602)</f>
        <v>602</v>
      </c>
      <c r="D614">
        <f>ROW(EtalonRes!A610)</f>
        <v>610</v>
      </c>
      <c r="E614" t="s">
        <v>742</v>
      </c>
      <c r="F614" t="s">
        <v>231</v>
      </c>
      <c r="G614" t="s">
        <v>232</v>
      </c>
      <c r="H614" t="s">
        <v>168</v>
      </c>
      <c r="I614">
        <v>2</v>
      </c>
      <c r="J614">
        <v>0</v>
      </c>
      <c r="O614">
        <f t="shared" si="505"/>
        <v>26</v>
      </c>
      <c r="P614">
        <f t="shared" si="506"/>
        <v>0</v>
      </c>
      <c r="Q614">
        <f t="shared" si="507"/>
        <v>2</v>
      </c>
      <c r="R614">
        <f t="shared" si="508"/>
        <v>0</v>
      </c>
      <c r="S614">
        <f t="shared" si="509"/>
        <v>24</v>
      </c>
      <c r="T614">
        <f t="shared" si="510"/>
        <v>0</v>
      </c>
      <c r="U614">
        <f t="shared" si="511"/>
        <v>2.7810000000000001</v>
      </c>
      <c r="V614">
        <f t="shared" si="512"/>
        <v>0</v>
      </c>
      <c r="W614">
        <f t="shared" si="513"/>
        <v>0</v>
      </c>
      <c r="X614">
        <f t="shared" si="514"/>
        <v>22</v>
      </c>
      <c r="Y614">
        <f t="shared" si="515"/>
        <v>16</v>
      </c>
      <c r="AA614">
        <v>23982063</v>
      </c>
      <c r="AB614">
        <f t="shared" si="516"/>
        <v>13</v>
      </c>
      <c r="AC614">
        <f t="shared" si="517"/>
        <v>0</v>
      </c>
      <c r="AD614">
        <f t="shared" si="518"/>
        <v>1</v>
      </c>
      <c r="AE614">
        <f t="shared" si="519"/>
        <v>0</v>
      </c>
      <c r="AF614">
        <f t="shared" si="520"/>
        <v>12</v>
      </c>
      <c r="AG614">
        <f t="shared" si="521"/>
        <v>0</v>
      </c>
      <c r="AH614">
        <f t="shared" si="522"/>
        <v>1.3905000000000001</v>
      </c>
      <c r="AI614">
        <f t="shared" si="523"/>
        <v>0</v>
      </c>
      <c r="AJ614">
        <f t="shared" si="524"/>
        <v>0</v>
      </c>
      <c r="AK614">
        <v>9.9499999999999993</v>
      </c>
      <c r="AL614">
        <v>0.18</v>
      </c>
      <c r="AM614">
        <v>0.87</v>
      </c>
      <c r="AN614">
        <v>0</v>
      </c>
      <c r="AO614">
        <v>8.9</v>
      </c>
      <c r="AP614">
        <v>0</v>
      </c>
      <c r="AQ614">
        <v>1.03</v>
      </c>
      <c r="AR614">
        <v>0</v>
      </c>
      <c r="AS614">
        <v>0</v>
      </c>
      <c r="AT614">
        <v>92</v>
      </c>
      <c r="AU614">
        <v>65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1</v>
      </c>
      <c r="BD614" t="s">
        <v>3</v>
      </c>
      <c r="BE614" t="s">
        <v>3</v>
      </c>
      <c r="BF614" t="s">
        <v>3</v>
      </c>
      <c r="BG614" t="s">
        <v>3</v>
      </c>
      <c r="BH614">
        <v>0</v>
      </c>
      <c r="BI614">
        <v>2</v>
      </c>
      <c r="BJ614" t="s">
        <v>233</v>
      </c>
      <c r="BM614">
        <v>111002</v>
      </c>
      <c r="BN614">
        <v>0</v>
      </c>
      <c r="BO614" t="s">
        <v>3</v>
      </c>
      <c r="BP614">
        <v>0</v>
      </c>
      <c r="BQ614">
        <v>3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92</v>
      </c>
      <c r="CA614">
        <v>65</v>
      </c>
      <c r="CF614">
        <v>0</v>
      </c>
      <c r="CG614">
        <v>0</v>
      </c>
      <c r="CM614">
        <v>0</v>
      </c>
      <c r="CN614" t="s">
        <v>1707</v>
      </c>
      <c r="CO614">
        <v>0</v>
      </c>
      <c r="CP614">
        <f t="shared" si="525"/>
        <v>26</v>
      </c>
      <c r="CQ614">
        <f t="shared" si="526"/>
        <v>0</v>
      </c>
      <c r="CR614">
        <f t="shared" si="527"/>
        <v>1</v>
      </c>
      <c r="CS614">
        <f t="shared" si="528"/>
        <v>0</v>
      </c>
      <c r="CT614">
        <f t="shared" si="529"/>
        <v>12</v>
      </c>
      <c r="CU614">
        <f t="shared" si="530"/>
        <v>0</v>
      </c>
      <c r="CV614">
        <f t="shared" si="531"/>
        <v>1.3905000000000001</v>
      </c>
      <c r="CW614">
        <f t="shared" si="532"/>
        <v>0</v>
      </c>
      <c r="CX614">
        <f t="shared" si="533"/>
        <v>0</v>
      </c>
      <c r="CY614">
        <f t="shared" si="534"/>
        <v>22.08</v>
      </c>
      <c r="CZ614">
        <f t="shared" si="535"/>
        <v>15.6</v>
      </c>
      <c r="DC614" t="s">
        <v>3</v>
      </c>
      <c r="DD614" t="s">
        <v>3</v>
      </c>
      <c r="DE614" t="s">
        <v>179</v>
      </c>
      <c r="DF614" t="s">
        <v>179</v>
      </c>
      <c r="DG614" t="s">
        <v>179</v>
      </c>
      <c r="DH614" t="s">
        <v>3</v>
      </c>
      <c r="DI614" t="s">
        <v>179</v>
      </c>
      <c r="DJ614" t="s">
        <v>179</v>
      </c>
      <c r="DK614" t="s">
        <v>3</v>
      </c>
      <c r="DL614" t="s">
        <v>3</v>
      </c>
      <c r="DM614" t="s">
        <v>3</v>
      </c>
      <c r="DN614">
        <v>0</v>
      </c>
      <c r="DO614">
        <v>0</v>
      </c>
      <c r="DP614">
        <v>1</v>
      </c>
      <c r="DQ614">
        <v>1</v>
      </c>
      <c r="DU614">
        <v>1013</v>
      </c>
      <c r="DV614" t="s">
        <v>168</v>
      </c>
      <c r="DW614" t="s">
        <v>168</v>
      </c>
      <c r="DX614">
        <v>1</v>
      </c>
      <c r="EE614">
        <v>20573169</v>
      </c>
      <c r="EF614">
        <v>3</v>
      </c>
      <c r="EG614" t="s">
        <v>164</v>
      </c>
      <c r="EH614">
        <v>0</v>
      </c>
      <c r="EI614" t="s">
        <v>3</v>
      </c>
      <c r="EJ614">
        <v>2</v>
      </c>
      <c r="EK614">
        <v>111002</v>
      </c>
      <c r="EL614" t="s">
        <v>228</v>
      </c>
      <c r="EM614" t="s">
        <v>229</v>
      </c>
      <c r="EO614" t="s">
        <v>193</v>
      </c>
      <c r="EQ614">
        <v>768</v>
      </c>
      <c r="ER614">
        <v>9.9499999999999993</v>
      </c>
      <c r="ES614">
        <v>0.18</v>
      </c>
      <c r="ET614">
        <v>0.87</v>
      </c>
      <c r="EU614">
        <v>0</v>
      </c>
      <c r="EV614">
        <v>8.9</v>
      </c>
      <c r="EW614">
        <v>1.03</v>
      </c>
      <c r="EX614">
        <v>0</v>
      </c>
      <c r="EY614">
        <v>0</v>
      </c>
      <c r="EZ614">
        <v>0</v>
      </c>
      <c r="FQ614">
        <v>0</v>
      </c>
      <c r="FR614">
        <f t="shared" si="536"/>
        <v>0</v>
      </c>
      <c r="FS614">
        <v>0</v>
      </c>
      <c r="FX614">
        <v>92</v>
      </c>
      <c r="FY614">
        <v>65</v>
      </c>
      <c r="GA614" t="s">
        <v>3</v>
      </c>
      <c r="GG614">
        <v>2</v>
      </c>
      <c r="GH614">
        <v>1</v>
      </c>
      <c r="GI614">
        <v>-2</v>
      </c>
      <c r="GJ614">
        <v>0</v>
      </c>
      <c r="GK614">
        <f>ROUND(R614*(R12)/100,0)</f>
        <v>0</v>
      </c>
      <c r="GL614">
        <f t="shared" si="537"/>
        <v>0</v>
      </c>
      <c r="GM614">
        <f t="shared" si="538"/>
        <v>64</v>
      </c>
      <c r="GN614">
        <f t="shared" si="539"/>
        <v>0</v>
      </c>
      <c r="GO614">
        <f t="shared" si="540"/>
        <v>64</v>
      </c>
      <c r="GP614">
        <f t="shared" si="541"/>
        <v>0</v>
      </c>
      <c r="GR614">
        <v>0</v>
      </c>
    </row>
    <row r="615" spans="1:200" x14ac:dyDescent="0.2">
      <c r="A615">
        <v>17</v>
      </c>
      <c r="B615">
        <v>1</v>
      </c>
      <c r="C615">
        <f>ROW(SmtRes!A605)</f>
        <v>605</v>
      </c>
      <c r="D615">
        <f>ROW(EtalonRes!A613)</f>
        <v>613</v>
      </c>
      <c r="E615" t="s">
        <v>743</v>
      </c>
      <c r="F615" t="s">
        <v>245</v>
      </c>
      <c r="G615" t="s">
        <v>714</v>
      </c>
      <c r="H615" t="s">
        <v>209</v>
      </c>
      <c r="I615">
        <v>1</v>
      </c>
      <c r="J615">
        <v>0</v>
      </c>
      <c r="O615">
        <f t="shared" si="505"/>
        <v>31</v>
      </c>
      <c r="P615">
        <f t="shared" si="506"/>
        <v>0</v>
      </c>
      <c r="Q615">
        <f t="shared" si="507"/>
        <v>19</v>
      </c>
      <c r="R615">
        <f t="shared" si="508"/>
        <v>0</v>
      </c>
      <c r="S615">
        <f t="shared" si="509"/>
        <v>12</v>
      </c>
      <c r="T615">
        <f t="shared" si="510"/>
        <v>0</v>
      </c>
      <c r="U615">
        <f t="shared" si="511"/>
        <v>1.3905000000000001</v>
      </c>
      <c r="V615">
        <f t="shared" si="512"/>
        <v>0</v>
      </c>
      <c r="W615">
        <f t="shared" si="513"/>
        <v>0</v>
      </c>
      <c r="X615">
        <f t="shared" si="514"/>
        <v>11</v>
      </c>
      <c r="Y615">
        <f t="shared" si="515"/>
        <v>8</v>
      </c>
      <c r="AA615">
        <v>23982063</v>
      </c>
      <c r="AB615">
        <f t="shared" si="516"/>
        <v>31</v>
      </c>
      <c r="AC615">
        <f t="shared" si="517"/>
        <v>0</v>
      </c>
      <c r="AD615">
        <f t="shared" si="518"/>
        <v>19</v>
      </c>
      <c r="AE615">
        <f t="shared" si="519"/>
        <v>0</v>
      </c>
      <c r="AF615">
        <f t="shared" si="520"/>
        <v>12</v>
      </c>
      <c r="AG615">
        <f t="shared" si="521"/>
        <v>0</v>
      </c>
      <c r="AH615">
        <f t="shared" si="522"/>
        <v>1.3905000000000001</v>
      </c>
      <c r="AI615">
        <f t="shared" si="523"/>
        <v>0</v>
      </c>
      <c r="AJ615">
        <f t="shared" si="524"/>
        <v>0</v>
      </c>
      <c r="AK615">
        <v>22.92</v>
      </c>
      <c r="AL615">
        <v>0.18</v>
      </c>
      <c r="AM615">
        <v>13.95</v>
      </c>
      <c r="AN615">
        <v>0</v>
      </c>
      <c r="AO615">
        <v>8.7899999999999991</v>
      </c>
      <c r="AP615">
        <v>0</v>
      </c>
      <c r="AQ615">
        <v>1.03</v>
      </c>
      <c r="AR615">
        <v>0</v>
      </c>
      <c r="AS615">
        <v>0</v>
      </c>
      <c r="AT615">
        <v>92</v>
      </c>
      <c r="AU615">
        <v>65</v>
      </c>
      <c r="AV615">
        <v>1</v>
      </c>
      <c r="AW615">
        <v>1</v>
      </c>
      <c r="AZ615">
        <v>1</v>
      </c>
      <c r="BA615">
        <v>1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2</v>
      </c>
      <c r="BJ615" t="s">
        <v>247</v>
      </c>
      <c r="BM615">
        <v>111002</v>
      </c>
      <c r="BN615">
        <v>0</v>
      </c>
      <c r="BO615" t="s">
        <v>3</v>
      </c>
      <c r="BP615">
        <v>0</v>
      </c>
      <c r="BQ615">
        <v>3</v>
      </c>
      <c r="BS615">
        <v>1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92</v>
      </c>
      <c r="CA615">
        <v>65</v>
      </c>
      <c r="CF615">
        <v>0</v>
      </c>
      <c r="CG615">
        <v>0</v>
      </c>
      <c r="CM615">
        <v>0</v>
      </c>
      <c r="CN615" t="s">
        <v>1707</v>
      </c>
      <c r="CO615">
        <v>0</v>
      </c>
      <c r="CP615">
        <f t="shared" si="525"/>
        <v>31</v>
      </c>
      <c r="CQ615">
        <f t="shared" si="526"/>
        <v>0</v>
      </c>
      <c r="CR615">
        <f t="shared" si="527"/>
        <v>19</v>
      </c>
      <c r="CS615">
        <f t="shared" si="528"/>
        <v>0</v>
      </c>
      <c r="CT615">
        <f t="shared" si="529"/>
        <v>12</v>
      </c>
      <c r="CU615">
        <f t="shared" si="530"/>
        <v>0</v>
      </c>
      <c r="CV615">
        <f t="shared" si="531"/>
        <v>1.3905000000000001</v>
      </c>
      <c r="CW615">
        <f t="shared" si="532"/>
        <v>0</v>
      </c>
      <c r="CX615">
        <f t="shared" si="533"/>
        <v>0</v>
      </c>
      <c r="CY615">
        <f t="shared" si="534"/>
        <v>11.04</v>
      </c>
      <c r="CZ615">
        <f t="shared" si="535"/>
        <v>7.8</v>
      </c>
      <c r="DC615" t="s">
        <v>3</v>
      </c>
      <c r="DD615" t="s">
        <v>3</v>
      </c>
      <c r="DE615" t="s">
        <v>179</v>
      </c>
      <c r="DF615" t="s">
        <v>179</v>
      </c>
      <c r="DG615" t="s">
        <v>179</v>
      </c>
      <c r="DH615" t="s">
        <v>3</v>
      </c>
      <c r="DI615" t="s">
        <v>179</v>
      </c>
      <c r="DJ615" t="s">
        <v>179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1010</v>
      </c>
      <c r="DV615" t="s">
        <v>209</v>
      </c>
      <c r="DW615" t="s">
        <v>227</v>
      </c>
      <c r="DX615">
        <v>1</v>
      </c>
      <c r="EE615">
        <v>20573169</v>
      </c>
      <c r="EF615">
        <v>3</v>
      </c>
      <c r="EG615" t="s">
        <v>164</v>
      </c>
      <c r="EH615">
        <v>0</v>
      </c>
      <c r="EI615" t="s">
        <v>3</v>
      </c>
      <c r="EJ615">
        <v>2</v>
      </c>
      <c r="EK615">
        <v>111002</v>
      </c>
      <c r="EL615" t="s">
        <v>228</v>
      </c>
      <c r="EM615" t="s">
        <v>229</v>
      </c>
      <c r="EO615" t="s">
        <v>193</v>
      </c>
      <c r="EQ615">
        <v>768</v>
      </c>
      <c r="ER615">
        <v>22.92</v>
      </c>
      <c r="ES615">
        <v>0.18</v>
      </c>
      <c r="ET615">
        <v>13.95</v>
      </c>
      <c r="EU615">
        <v>0</v>
      </c>
      <c r="EV615">
        <v>8.7899999999999991</v>
      </c>
      <c r="EW615">
        <v>1.03</v>
      </c>
      <c r="EX615">
        <v>0</v>
      </c>
      <c r="EY615">
        <v>0</v>
      </c>
      <c r="EZ615">
        <v>0</v>
      </c>
      <c r="FQ615">
        <v>0</v>
      </c>
      <c r="FR615">
        <f t="shared" si="536"/>
        <v>0</v>
      </c>
      <c r="FS615">
        <v>0</v>
      </c>
      <c r="FX615">
        <v>92</v>
      </c>
      <c r="FY615">
        <v>65</v>
      </c>
      <c r="GA615" t="s">
        <v>3</v>
      </c>
      <c r="GG615">
        <v>2</v>
      </c>
      <c r="GH615">
        <v>-2</v>
      </c>
      <c r="GI615">
        <v>-2</v>
      </c>
      <c r="GJ615">
        <v>0</v>
      </c>
      <c r="GK615">
        <f>ROUND(R615*(R12)/100,0)</f>
        <v>0</v>
      </c>
      <c r="GL615">
        <f t="shared" si="537"/>
        <v>0</v>
      </c>
      <c r="GM615">
        <f t="shared" si="538"/>
        <v>50</v>
      </c>
      <c r="GN615">
        <f t="shared" si="539"/>
        <v>0</v>
      </c>
      <c r="GO615">
        <f t="shared" si="540"/>
        <v>50</v>
      </c>
      <c r="GP615">
        <f t="shared" si="541"/>
        <v>0</v>
      </c>
      <c r="GR615">
        <v>0</v>
      </c>
    </row>
    <row r="616" spans="1:200" x14ac:dyDescent="0.2">
      <c r="A616">
        <v>17</v>
      </c>
      <c r="B616">
        <v>1</v>
      </c>
      <c r="C616">
        <f>ROW(SmtRes!A608)</f>
        <v>608</v>
      </c>
      <c r="D616">
        <f>ROW(EtalonRes!A616)</f>
        <v>616</v>
      </c>
      <c r="E616" t="s">
        <v>744</v>
      </c>
      <c r="F616" t="s">
        <v>245</v>
      </c>
      <c r="G616" t="s">
        <v>703</v>
      </c>
      <c r="H616" t="s">
        <v>209</v>
      </c>
      <c r="I616">
        <v>1</v>
      </c>
      <c r="J616">
        <v>0</v>
      </c>
      <c r="O616">
        <f t="shared" si="505"/>
        <v>31</v>
      </c>
      <c r="P616">
        <f t="shared" si="506"/>
        <v>0</v>
      </c>
      <c r="Q616">
        <f t="shared" si="507"/>
        <v>19</v>
      </c>
      <c r="R616">
        <f t="shared" si="508"/>
        <v>0</v>
      </c>
      <c r="S616">
        <f t="shared" si="509"/>
        <v>12</v>
      </c>
      <c r="T616">
        <f t="shared" si="510"/>
        <v>0</v>
      </c>
      <c r="U616">
        <f t="shared" si="511"/>
        <v>1.3905000000000001</v>
      </c>
      <c r="V616">
        <f t="shared" si="512"/>
        <v>0</v>
      </c>
      <c r="W616">
        <f t="shared" si="513"/>
        <v>0</v>
      </c>
      <c r="X616">
        <f t="shared" si="514"/>
        <v>11</v>
      </c>
      <c r="Y616">
        <f t="shared" si="515"/>
        <v>8</v>
      </c>
      <c r="AA616">
        <v>23982063</v>
      </c>
      <c r="AB616">
        <f t="shared" si="516"/>
        <v>31</v>
      </c>
      <c r="AC616">
        <f t="shared" si="517"/>
        <v>0</v>
      </c>
      <c r="AD616">
        <f t="shared" si="518"/>
        <v>19</v>
      </c>
      <c r="AE616">
        <f t="shared" si="519"/>
        <v>0</v>
      </c>
      <c r="AF616">
        <f t="shared" si="520"/>
        <v>12</v>
      </c>
      <c r="AG616">
        <f t="shared" si="521"/>
        <v>0</v>
      </c>
      <c r="AH616">
        <f t="shared" si="522"/>
        <v>1.3905000000000001</v>
      </c>
      <c r="AI616">
        <f t="shared" si="523"/>
        <v>0</v>
      </c>
      <c r="AJ616">
        <f t="shared" si="524"/>
        <v>0</v>
      </c>
      <c r="AK616">
        <v>22.92</v>
      </c>
      <c r="AL616">
        <v>0.18</v>
      </c>
      <c r="AM616">
        <v>13.95</v>
      </c>
      <c r="AN616">
        <v>0</v>
      </c>
      <c r="AO616">
        <v>8.7899999999999991</v>
      </c>
      <c r="AP616">
        <v>0</v>
      </c>
      <c r="AQ616">
        <v>1.03</v>
      </c>
      <c r="AR616">
        <v>0</v>
      </c>
      <c r="AS616">
        <v>0</v>
      </c>
      <c r="AT616">
        <v>92</v>
      </c>
      <c r="AU616">
        <v>65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1</v>
      </c>
      <c r="BD616" t="s">
        <v>3</v>
      </c>
      <c r="BE616" t="s">
        <v>3</v>
      </c>
      <c r="BF616" t="s">
        <v>3</v>
      </c>
      <c r="BG616" t="s">
        <v>3</v>
      </c>
      <c r="BH616">
        <v>0</v>
      </c>
      <c r="BI616">
        <v>2</v>
      </c>
      <c r="BJ616" t="s">
        <v>247</v>
      </c>
      <c r="BM616">
        <v>111002</v>
      </c>
      <c r="BN616">
        <v>0</v>
      </c>
      <c r="BO616" t="s">
        <v>3</v>
      </c>
      <c r="BP616">
        <v>0</v>
      </c>
      <c r="BQ616">
        <v>3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92</v>
      </c>
      <c r="CA616">
        <v>65</v>
      </c>
      <c r="CF616">
        <v>0</v>
      </c>
      <c r="CG616">
        <v>0</v>
      </c>
      <c r="CM616">
        <v>0</v>
      </c>
      <c r="CN616" t="s">
        <v>1707</v>
      </c>
      <c r="CO616">
        <v>0</v>
      </c>
      <c r="CP616">
        <f t="shared" si="525"/>
        <v>31</v>
      </c>
      <c r="CQ616">
        <f t="shared" si="526"/>
        <v>0</v>
      </c>
      <c r="CR616">
        <f t="shared" si="527"/>
        <v>19</v>
      </c>
      <c r="CS616">
        <f t="shared" si="528"/>
        <v>0</v>
      </c>
      <c r="CT616">
        <f t="shared" si="529"/>
        <v>12</v>
      </c>
      <c r="CU616">
        <f t="shared" si="530"/>
        <v>0</v>
      </c>
      <c r="CV616">
        <f t="shared" si="531"/>
        <v>1.3905000000000001</v>
      </c>
      <c r="CW616">
        <f t="shared" si="532"/>
        <v>0</v>
      </c>
      <c r="CX616">
        <f t="shared" si="533"/>
        <v>0</v>
      </c>
      <c r="CY616">
        <f t="shared" si="534"/>
        <v>11.04</v>
      </c>
      <c r="CZ616">
        <f t="shared" si="535"/>
        <v>7.8</v>
      </c>
      <c r="DC616" t="s">
        <v>3</v>
      </c>
      <c r="DD616" t="s">
        <v>3</v>
      </c>
      <c r="DE616" t="s">
        <v>179</v>
      </c>
      <c r="DF616" t="s">
        <v>179</v>
      </c>
      <c r="DG616" t="s">
        <v>179</v>
      </c>
      <c r="DH616" t="s">
        <v>3</v>
      </c>
      <c r="DI616" t="s">
        <v>179</v>
      </c>
      <c r="DJ616" t="s">
        <v>179</v>
      </c>
      <c r="DK616" t="s">
        <v>3</v>
      </c>
      <c r="DL616" t="s">
        <v>3</v>
      </c>
      <c r="DM616" t="s">
        <v>3</v>
      </c>
      <c r="DN616">
        <v>0</v>
      </c>
      <c r="DO616">
        <v>0</v>
      </c>
      <c r="DP616">
        <v>1</v>
      </c>
      <c r="DQ616">
        <v>1</v>
      </c>
      <c r="DU616">
        <v>1010</v>
      </c>
      <c r="DV616" t="s">
        <v>209</v>
      </c>
      <c r="DW616" t="s">
        <v>227</v>
      </c>
      <c r="DX616">
        <v>1</v>
      </c>
      <c r="EE616">
        <v>20573169</v>
      </c>
      <c r="EF616">
        <v>3</v>
      </c>
      <c r="EG616" t="s">
        <v>164</v>
      </c>
      <c r="EH616">
        <v>0</v>
      </c>
      <c r="EI616" t="s">
        <v>3</v>
      </c>
      <c r="EJ616">
        <v>2</v>
      </c>
      <c r="EK616">
        <v>111002</v>
      </c>
      <c r="EL616" t="s">
        <v>228</v>
      </c>
      <c r="EM616" t="s">
        <v>229</v>
      </c>
      <c r="EO616" t="s">
        <v>193</v>
      </c>
      <c r="EQ616">
        <v>768</v>
      </c>
      <c r="ER616">
        <v>22.92</v>
      </c>
      <c r="ES616">
        <v>0.18</v>
      </c>
      <c r="ET616">
        <v>13.95</v>
      </c>
      <c r="EU616">
        <v>0</v>
      </c>
      <c r="EV616">
        <v>8.7899999999999991</v>
      </c>
      <c r="EW616">
        <v>1.03</v>
      </c>
      <c r="EX616">
        <v>0</v>
      </c>
      <c r="EY616">
        <v>0</v>
      </c>
      <c r="EZ616">
        <v>0</v>
      </c>
      <c r="FQ616">
        <v>0</v>
      </c>
      <c r="FR616">
        <f t="shared" si="536"/>
        <v>0</v>
      </c>
      <c r="FS616">
        <v>0</v>
      </c>
      <c r="FX616">
        <v>92</v>
      </c>
      <c r="FY616">
        <v>65</v>
      </c>
      <c r="GA616" t="s">
        <v>3</v>
      </c>
      <c r="GG616">
        <v>2</v>
      </c>
      <c r="GH616">
        <v>-2</v>
      </c>
      <c r="GI616">
        <v>-2</v>
      </c>
      <c r="GJ616">
        <v>0</v>
      </c>
      <c r="GK616">
        <f>ROUND(R616*(R12)/100,0)</f>
        <v>0</v>
      </c>
      <c r="GL616">
        <f t="shared" si="537"/>
        <v>0</v>
      </c>
      <c r="GM616">
        <f t="shared" si="538"/>
        <v>50</v>
      </c>
      <c r="GN616">
        <f t="shared" si="539"/>
        <v>0</v>
      </c>
      <c r="GO616">
        <f t="shared" si="540"/>
        <v>50</v>
      </c>
      <c r="GP616">
        <f t="shared" si="541"/>
        <v>0</v>
      </c>
      <c r="GR616">
        <v>0</v>
      </c>
    </row>
    <row r="617" spans="1:200" x14ac:dyDescent="0.2">
      <c r="A617">
        <v>17</v>
      </c>
      <c r="B617">
        <v>1</v>
      </c>
      <c r="C617">
        <f>ROW(SmtRes!A610)</f>
        <v>610</v>
      </c>
      <c r="D617">
        <f>ROW(EtalonRes!A618)</f>
        <v>618</v>
      </c>
      <c r="E617" t="s">
        <v>745</v>
      </c>
      <c r="F617" t="s">
        <v>249</v>
      </c>
      <c r="G617" t="s">
        <v>746</v>
      </c>
      <c r="H617" t="s">
        <v>251</v>
      </c>
      <c r="I617">
        <v>1</v>
      </c>
      <c r="J617">
        <v>0</v>
      </c>
      <c r="O617">
        <f t="shared" si="505"/>
        <v>3</v>
      </c>
      <c r="P617">
        <f t="shared" si="506"/>
        <v>0</v>
      </c>
      <c r="Q617">
        <f t="shared" si="507"/>
        <v>0</v>
      </c>
      <c r="R617">
        <f t="shared" si="508"/>
        <v>0</v>
      </c>
      <c r="S617">
        <f t="shared" si="509"/>
        <v>3</v>
      </c>
      <c r="T617">
        <f t="shared" si="510"/>
        <v>0</v>
      </c>
      <c r="U617">
        <f t="shared" si="511"/>
        <v>0.29700000000000004</v>
      </c>
      <c r="V617">
        <f t="shared" si="512"/>
        <v>0</v>
      </c>
      <c r="W617">
        <f t="shared" si="513"/>
        <v>0</v>
      </c>
      <c r="X617">
        <f t="shared" si="514"/>
        <v>3</v>
      </c>
      <c r="Y617">
        <f t="shared" si="515"/>
        <v>2</v>
      </c>
      <c r="AA617">
        <v>23982063</v>
      </c>
      <c r="AB617">
        <f t="shared" si="516"/>
        <v>3</v>
      </c>
      <c r="AC617">
        <f t="shared" si="517"/>
        <v>0</v>
      </c>
      <c r="AD617">
        <f t="shared" si="518"/>
        <v>0</v>
      </c>
      <c r="AE617">
        <f t="shared" si="519"/>
        <v>0</v>
      </c>
      <c r="AF617">
        <f t="shared" si="520"/>
        <v>3</v>
      </c>
      <c r="AG617">
        <f t="shared" si="521"/>
        <v>0</v>
      </c>
      <c r="AH617">
        <f t="shared" si="522"/>
        <v>0.29700000000000004</v>
      </c>
      <c r="AI617">
        <f t="shared" si="523"/>
        <v>0</v>
      </c>
      <c r="AJ617">
        <f t="shared" si="524"/>
        <v>0</v>
      </c>
      <c r="AK617">
        <v>2.11</v>
      </c>
      <c r="AL617">
        <v>0.04</v>
      </c>
      <c r="AM617">
        <v>0</v>
      </c>
      <c r="AN617">
        <v>0</v>
      </c>
      <c r="AO617">
        <v>2.0699999999999998</v>
      </c>
      <c r="AP617">
        <v>0</v>
      </c>
      <c r="AQ617">
        <v>0.22</v>
      </c>
      <c r="AR617">
        <v>0</v>
      </c>
      <c r="AS617">
        <v>0</v>
      </c>
      <c r="AT617">
        <v>92</v>
      </c>
      <c r="AU617">
        <v>65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1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2</v>
      </c>
      <c r="BJ617" t="s">
        <v>252</v>
      </c>
      <c r="BM617">
        <v>111002</v>
      </c>
      <c r="BN617">
        <v>0</v>
      </c>
      <c r="BO617" t="s">
        <v>3</v>
      </c>
      <c r="BP617">
        <v>0</v>
      </c>
      <c r="BQ617">
        <v>3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92</v>
      </c>
      <c r="CA617">
        <v>65</v>
      </c>
      <c r="CF617">
        <v>0</v>
      </c>
      <c r="CG617">
        <v>0</v>
      </c>
      <c r="CM617">
        <v>0</v>
      </c>
      <c r="CN617" t="s">
        <v>1707</v>
      </c>
      <c r="CO617">
        <v>0</v>
      </c>
      <c r="CP617">
        <f t="shared" si="525"/>
        <v>3</v>
      </c>
      <c r="CQ617">
        <f t="shared" si="526"/>
        <v>0</v>
      </c>
      <c r="CR617">
        <f t="shared" si="527"/>
        <v>0</v>
      </c>
      <c r="CS617">
        <f t="shared" si="528"/>
        <v>0</v>
      </c>
      <c r="CT617">
        <f t="shared" si="529"/>
        <v>3</v>
      </c>
      <c r="CU617">
        <f t="shared" si="530"/>
        <v>0</v>
      </c>
      <c r="CV617">
        <f t="shared" si="531"/>
        <v>0.29700000000000004</v>
      </c>
      <c r="CW617">
        <f t="shared" si="532"/>
        <v>0</v>
      </c>
      <c r="CX617">
        <f t="shared" si="533"/>
        <v>0</v>
      </c>
      <c r="CY617">
        <f t="shared" si="534"/>
        <v>2.76</v>
      </c>
      <c r="CZ617">
        <f t="shared" si="535"/>
        <v>1.95</v>
      </c>
      <c r="DC617" t="s">
        <v>3</v>
      </c>
      <c r="DD617" t="s">
        <v>3</v>
      </c>
      <c r="DE617" t="s">
        <v>179</v>
      </c>
      <c r="DF617" t="s">
        <v>179</v>
      </c>
      <c r="DG617" t="s">
        <v>179</v>
      </c>
      <c r="DH617" t="s">
        <v>3</v>
      </c>
      <c r="DI617" t="s">
        <v>179</v>
      </c>
      <c r="DJ617" t="s">
        <v>179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1013</v>
      </c>
      <c r="DV617" t="s">
        <v>251</v>
      </c>
      <c r="DW617" t="s">
        <v>251</v>
      </c>
      <c r="DX617">
        <v>1</v>
      </c>
      <c r="EE617">
        <v>20573169</v>
      </c>
      <c r="EF617">
        <v>3</v>
      </c>
      <c r="EG617" t="s">
        <v>164</v>
      </c>
      <c r="EH617">
        <v>0</v>
      </c>
      <c r="EI617" t="s">
        <v>3</v>
      </c>
      <c r="EJ617">
        <v>2</v>
      </c>
      <c r="EK617">
        <v>111002</v>
      </c>
      <c r="EL617" t="s">
        <v>228</v>
      </c>
      <c r="EM617" t="s">
        <v>229</v>
      </c>
      <c r="EO617" t="s">
        <v>193</v>
      </c>
      <c r="EQ617">
        <v>768</v>
      </c>
      <c r="ER617">
        <v>2.11</v>
      </c>
      <c r="ES617">
        <v>0.04</v>
      </c>
      <c r="ET617">
        <v>0</v>
      </c>
      <c r="EU617">
        <v>0</v>
      </c>
      <c r="EV617">
        <v>2.0699999999999998</v>
      </c>
      <c r="EW617">
        <v>0.22</v>
      </c>
      <c r="EX617">
        <v>0</v>
      </c>
      <c r="EY617">
        <v>0</v>
      </c>
      <c r="EZ617">
        <v>0</v>
      </c>
      <c r="FQ617">
        <v>0</v>
      </c>
      <c r="FR617">
        <f t="shared" si="536"/>
        <v>0</v>
      </c>
      <c r="FS617">
        <v>0</v>
      </c>
      <c r="FX617">
        <v>92</v>
      </c>
      <c r="FY617">
        <v>65</v>
      </c>
      <c r="GA617" t="s">
        <v>3</v>
      </c>
      <c r="GG617">
        <v>2</v>
      </c>
      <c r="GH617">
        <v>-2</v>
      </c>
      <c r="GI617">
        <v>-2</v>
      </c>
      <c r="GJ617">
        <v>0</v>
      </c>
      <c r="GK617">
        <f>ROUND(R617*(R12)/100,0)</f>
        <v>0</v>
      </c>
      <c r="GL617">
        <f t="shared" si="537"/>
        <v>0</v>
      </c>
      <c r="GM617">
        <f t="shared" si="538"/>
        <v>8</v>
      </c>
      <c r="GN617">
        <f t="shared" si="539"/>
        <v>0</v>
      </c>
      <c r="GO617">
        <f t="shared" si="540"/>
        <v>8</v>
      </c>
      <c r="GP617">
        <f t="shared" si="541"/>
        <v>0</v>
      </c>
      <c r="GR617">
        <v>0</v>
      </c>
    </row>
    <row r="618" spans="1:200" x14ac:dyDescent="0.2">
      <c r="A618">
        <v>17</v>
      </c>
      <c r="B618">
        <v>1</v>
      </c>
      <c r="C618">
        <f>ROW(SmtRes!A622)</f>
        <v>622</v>
      </c>
      <c r="D618">
        <f>ROW(EtalonRes!A630)</f>
        <v>630</v>
      </c>
      <c r="E618" t="s">
        <v>747</v>
      </c>
      <c r="F618" t="s">
        <v>224</v>
      </c>
      <c r="G618" t="s">
        <v>748</v>
      </c>
      <c r="H618" t="s">
        <v>209</v>
      </c>
      <c r="I618">
        <v>4</v>
      </c>
      <c r="J618">
        <v>0</v>
      </c>
      <c r="O618">
        <f t="shared" si="505"/>
        <v>1732</v>
      </c>
      <c r="P618">
        <f t="shared" si="506"/>
        <v>188</v>
      </c>
      <c r="Q618">
        <f t="shared" si="507"/>
        <v>564</v>
      </c>
      <c r="R618">
        <f t="shared" si="508"/>
        <v>32</v>
      </c>
      <c r="S618">
        <f t="shared" si="509"/>
        <v>980</v>
      </c>
      <c r="T618">
        <f t="shared" si="510"/>
        <v>0</v>
      </c>
      <c r="U618">
        <f t="shared" si="511"/>
        <v>109.08</v>
      </c>
      <c r="V618">
        <f t="shared" si="512"/>
        <v>2.3220000000000001</v>
      </c>
      <c r="W618">
        <f t="shared" si="513"/>
        <v>0</v>
      </c>
      <c r="X618">
        <f t="shared" si="514"/>
        <v>931</v>
      </c>
      <c r="Y618">
        <f t="shared" si="515"/>
        <v>658</v>
      </c>
      <c r="AA618">
        <v>23982063</v>
      </c>
      <c r="AB618">
        <f t="shared" si="516"/>
        <v>433</v>
      </c>
      <c r="AC618">
        <f t="shared" si="517"/>
        <v>47</v>
      </c>
      <c r="AD618">
        <f t="shared" si="518"/>
        <v>141</v>
      </c>
      <c r="AE618">
        <f t="shared" si="519"/>
        <v>8</v>
      </c>
      <c r="AF618">
        <f t="shared" si="520"/>
        <v>245</v>
      </c>
      <c r="AG618">
        <f t="shared" si="521"/>
        <v>0</v>
      </c>
      <c r="AH618">
        <f t="shared" si="522"/>
        <v>27.27</v>
      </c>
      <c r="AI618">
        <f t="shared" si="523"/>
        <v>0.58050000000000002</v>
      </c>
      <c r="AJ618">
        <f t="shared" si="524"/>
        <v>0</v>
      </c>
      <c r="AK618">
        <v>332.49</v>
      </c>
      <c r="AL618">
        <v>47</v>
      </c>
      <c r="AM618">
        <v>104.3</v>
      </c>
      <c r="AN618">
        <v>5.81</v>
      </c>
      <c r="AO618">
        <v>181.19</v>
      </c>
      <c r="AP618">
        <v>0</v>
      </c>
      <c r="AQ618">
        <v>20.2</v>
      </c>
      <c r="AR618">
        <v>0.43</v>
      </c>
      <c r="AS618">
        <v>0</v>
      </c>
      <c r="AT618">
        <v>92</v>
      </c>
      <c r="AU618">
        <v>65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1</v>
      </c>
      <c r="BD618" t="s">
        <v>3</v>
      </c>
      <c r="BE618" t="s">
        <v>3</v>
      </c>
      <c r="BF618" t="s">
        <v>3</v>
      </c>
      <c r="BG618" t="s">
        <v>3</v>
      </c>
      <c r="BH618">
        <v>0</v>
      </c>
      <c r="BI618">
        <v>2</v>
      </c>
      <c r="BJ618" t="s">
        <v>226</v>
      </c>
      <c r="BM618">
        <v>111002</v>
      </c>
      <c r="BN618">
        <v>0</v>
      </c>
      <c r="BO618" t="s">
        <v>3</v>
      </c>
      <c r="BP618">
        <v>0</v>
      </c>
      <c r="BQ618">
        <v>3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92</v>
      </c>
      <c r="CA618">
        <v>65</v>
      </c>
      <c r="CF618">
        <v>0</v>
      </c>
      <c r="CG618">
        <v>0</v>
      </c>
      <c r="CM618">
        <v>0</v>
      </c>
      <c r="CN618" t="s">
        <v>1707</v>
      </c>
      <c r="CO618">
        <v>0</v>
      </c>
      <c r="CP618">
        <f t="shared" si="525"/>
        <v>1732</v>
      </c>
      <c r="CQ618">
        <f t="shared" si="526"/>
        <v>47</v>
      </c>
      <c r="CR618">
        <f t="shared" si="527"/>
        <v>141</v>
      </c>
      <c r="CS618">
        <f t="shared" si="528"/>
        <v>8</v>
      </c>
      <c r="CT618">
        <f t="shared" si="529"/>
        <v>245</v>
      </c>
      <c r="CU618">
        <f t="shared" si="530"/>
        <v>0</v>
      </c>
      <c r="CV618">
        <f t="shared" si="531"/>
        <v>27.27</v>
      </c>
      <c r="CW618">
        <f t="shared" si="532"/>
        <v>0.58050000000000002</v>
      </c>
      <c r="CX618">
        <f t="shared" si="533"/>
        <v>0</v>
      </c>
      <c r="CY618">
        <f t="shared" si="534"/>
        <v>931.04</v>
      </c>
      <c r="CZ618">
        <f t="shared" si="535"/>
        <v>657.8</v>
      </c>
      <c r="DC618" t="s">
        <v>3</v>
      </c>
      <c r="DD618" t="s">
        <v>3</v>
      </c>
      <c r="DE618" t="s">
        <v>179</v>
      </c>
      <c r="DF618" t="s">
        <v>179</v>
      </c>
      <c r="DG618" t="s">
        <v>179</v>
      </c>
      <c r="DH618" t="s">
        <v>3</v>
      </c>
      <c r="DI618" t="s">
        <v>179</v>
      </c>
      <c r="DJ618" t="s">
        <v>179</v>
      </c>
      <c r="DK618" t="s">
        <v>3</v>
      </c>
      <c r="DL618" t="s">
        <v>3</v>
      </c>
      <c r="DM618" t="s">
        <v>3</v>
      </c>
      <c r="DN618">
        <v>0</v>
      </c>
      <c r="DO618">
        <v>0</v>
      </c>
      <c r="DP618">
        <v>1</v>
      </c>
      <c r="DQ618">
        <v>1</v>
      </c>
      <c r="DU618">
        <v>1010</v>
      </c>
      <c r="DV618" t="s">
        <v>209</v>
      </c>
      <c r="DW618" t="s">
        <v>227</v>
      </c>
      <c r="DX618">
        <v>1</v>
      </c>
      <c r="EE618">
        <v>20573169</v>
      </c>
      <c r="EF618">
        <v>3</v>
      </c>
      <c r="EG618" t="s">
        <v>164</v>
      </c>
      <c r="EH618">
        <v>0</v>
      </c>
      <c r="EI618" t="s">
        <v>3</v>
      </c>
      <c r="EJ618">
        <v>2</v>
      </c>
      <c r="EK618">
        <v>111002</v>
      </c>
      <c r="EL618" t="s">
        <v>228</v>
      </c>
      <c r="EM618" t="s">
        <v>229</v>
      </c>
      <c r="EO618" t="s">
        <v>193</v>
      </c>
      <c r="EQ618">
        <v>768</v>
      </c>
      <c r="ER618">
        <v>332.49</v>
      </c>
      <c r="ES618">
        <v>47</v>
      </c>
      <c r="ET618">
        <v>104.3</v>
      </c>
      <c r="EU618">
        <v>5.81</v>
      </c>
      <c r="EV618">
        <v>181.19</v>
      </c>
      <c r="EW618">
        <v>20.2</v>
      </c>
      <c r="EX618">
        <v>0.43</v>
      </c>
      <c r="EY618">
        <v>0</v>
      </c>
      <c r="EZ618">
        <v>0</v>
      </c>
      <c r="FQ618">
        <v>0</v>
      </c>
      <c r="FR618">
        <f t="shared" si="536"/>
        <v>0</v>
      </c>
      <c r="FS618">
        <v>0</v>
      </c>
      <c r="FX618">
        <v>92</v>
      </c>
      <c r="FY618">
        <v>65</v>
      </c>
      <c r="GA618" t="s">
        <v>3</v>
      </c>
      <c r="GG618">
        <v>2</v>
      </c>
      <c r="GH618">
        <v>-2</v>
      </c>
      <c r="GI618">
        <v>-2</v>
      </c>
      <c r="GJ618">
        <v>0</v>
      </c>
      <c r="GK618">
        <f>ROUND(R618*(R12)/100,0)</f>
        <v>0</v>
      </c>
      <c r="GL618">
        <f t="shared" si="537"/>
        <v>0</v>
      </c>
      <c r="GM618">
        <f t="shared" si="538"/>
        <v>3321</v>
      </c>
      <c r="GN618">
        <f t="shared" si="539"/>
        <v>0</v>
      </c>
      <c r="GO618">
        <f t="shared" si="540"/>
        <v>3321</v>
      </c>
      <c r="GP618">
        <f t="shared" si="541"/>
        <v>0</v>
      </c>
      <c r="GR618">
        <v>0</v>
      </c>
    </row>
    <row r="619" spans="1:200" x14ac:dyDescent="0.2">
      <c r="A619">
        <v>17</v>
      </c>
      <c r="B619">
        <v>1</v>
      </c>
      <c r="C619">
        <f>ROW(SmtRes!A624)</f>
        <v>624</v>
      </c>
      <c r="D619">
        <f>ROW(EtalonRes!A632)</f>
        <v>632</v>
      </c>
      <c r="E619" t="s">
        <v>749</v>
      </c>
      <c r="F619" t="s">
        <v>213</v>
      </c>
      <c r="G619" t="s">
        <v>750</v>
      </c>
      <c r="H619" t="s">
        <v>236</v>
      </c>
      <c r="I619">
        <v>4</v>
      </c>
      <c r="J619">
        <v>0</v>
      </c>
      <c r="O619">
        <f t="shared" si="505"/>
        <v>8780</v>
      </c>
      <c r="P619">
        <f t="shared" si="506"/>
        <v>128</v>
      </c>
      <c r="Q619">
        <f t="shared" si="507"/>
        <v>0</v>
      </c>
      <c r="R619">
        <f t="shared" si="508"/>
        <v>0</v>
      </c>
      <c r="S619">
        <f t="shared" si="509"/>
        <v>8652</v>
      </c>
      <c r="T619">
        <f t="shared" si="510"/>
        <v>0</v>
      </c>
      <c r="U619">
        <f t="shared" si="511"/>
        <v>669.6</v>
      </c>
      <c r="V619">
        <f t="shared" si="512"/>
        <v>0</v>
      </c>
      <c r="W619">
        <f t="shared" si="513"/>
        <v>0</v>
      </c>
      <c r="X619">
        <f t="shared" si="514"/>
        <v>6922</v>
      </c>
      <c r="Y619">
        <f t="shared" si="515"/>
        <v>5191</v>
      </c>
      <c r="AA619">
        <v>23982063</v>
      </c>
      <c r="AB619">
        <f t="shared" si="516"/>
        <v>2195</v>
      </c>
      <c r="AC619">
        <f t="shared" si="517"/>
        <v>32</v>
      </c>
      <c r="AD619">
        <f t="shared" si="518"/>
        <v>0</v>
      </c>
      <c r="AE619">
        <f t="shared" si="519"/>
        <v>0</v>
      </c>
      <c r="AF619">
        <f t="shared" si="520"/>
        <v>2163</v>
      </c>
      <c r="AG619">
        <f t="shared" si="521"/>
        <v>0</v>
      </c>
      <c r="AH619">
        <f t="shared" si="522"/>
        <v>167.4</v>
      </c>
      <c r="AI619">
        <f t="shared" si="523"/>
        <v>0</v>
      </c>
      <c r="AJ619">
        <f t="shared" si="524"/>
        <v>0</v>
      </c>
      <c r="AK619">
        <v>1634.12</v>
      </c>
      <c r="AL619">
        <v>32.04</v>
      </c>
      <c r="AM619">
        <v>0</v>
      </c>
      <c r="AN619">
        <v>0</v>
      </c>
      <c r="AO619">
        <v>1602.08</v>
      </c>
      <c r="AP619">
        <v>0</v>
      </c>
      <c r="AQ619">
        <v>124</v>
      </c>
      <c r="AR619">
        <v>0</v>
      </c>
      <c r="AS619">
        <v>0</v>
      </c>
      <c r="AT619">
        <v>80</v>
      </c>
      <c r="AU619">
        <v>60</v>
      </c>
      <c r="AV619">
        <v>1</v>
      </c>
      <c r="AW619">
        <v>1</v>
      </c>
      <c r="AZ619">
        <v>1</v>
      </c>
      <c r="BA619">
        <v>1</v>
      </c>
      <c r="BB619">
        <v>1</v>
      </c>
      <c r="BC619">
        <v>1</v>
      </c>
      <c r="BD619" t="s">
        <v>3</v>
      </c>
      <c r="BE619" t="s">
        <v>3</v>
      </c>
      <c r="BF619" t="s">
        <v>3</v>
      </c>
      <c r="BG619" t="s">
        <v>3</v>
      </c>
      <c r="BH619">
        <v>0</v>
      </c>
      <c r="BI619">
        <v>2</v>
      </c>
      <c r="BJ619" t="s">
        <v>237</v>
      </c>
      <c r="BM619">
        <v>110001</v>
      </c>
      <c r="BN619">
        <v>0</v>
      </c>
      <c r="BO619" t="s">
        <v>3</v>
      </c>
      <c r="BP619">
        <v>0</v>
      </c>
      <c r="BQ619">
        <v>3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80</v>
      </c>
      <c r="CA619">
        <v>60</v>
      </c>
      <c r="CF619">
        <v>0</v>
      </c>
      <c r="CG619">
        <v>0</v>
      </c>
      <c r="CM619">
        <v>0</v>
      </c>
      <c r="CN619" t="s">
        <v>1707</v>
      </c>
      <c r="CO619">
        <v>0</v>
      </c>
      <c r="CP619">
        <f t="shared" si="525"/>
        <v>8780</v>
      </c>
      <c r="CQ619">
        <f t="shared" si="526"/>
        <v>32</v>
      </c>
      <c r="CR619">
        <f t="shared" si="527"/>
        <v>0</v>
      </c>
      <c r="CS619">
        <f t="shared" si="528"/>
        <v>0</v>
      </c>
      <c r="CT619">
        <f t="shared" si="529"/>
        <v>2163</v>
      </c>
      <c r="CU619">
        <f t="shared" si="530"/>
        <v>0</v>
      </c>
      <c r="CV619">
        <f t="shared" si="531"/>
        <v>167.4</v>
      </c>
      <c r="CW619">
        <f t="shared" si="532"/>
        <v>0</v>
      </c>
      <c r="CX619">
        <f t="shared" si="533"/>
        <v>0</v>
      </c>
      <c r="CY619">
        <f t="shared" si="534"/>
        <v>6921.6</v>
      </c>
      <c r="CZ619">
        <f t="shared" si="535"/>
        <v>5191.2</v>
      </c>
      <c r="DC619" t="s">
        <v>3</v>
      </c>
      <c r="DD619" t="s">
        <v>3</v>
      </c>
      <c r="DE619" t="s">
        <v>179</v>
      </c>
      <c r="DF619" t="s">
        <v>179</v>
      </c>
      <c r="DG619" t="s">
        <v>179</v>
      </c>
      <c r="DH619" t="s">
        <v>3</v>
      </c>
      <c r="DI619" t="s">
        <v>179</v>
      </c>
      <c r="DJ619" t="s">
        <v>179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1013</v>
      </c>
      <c r="DV619" t="s">
        <v>236</v>
      </c>
      <c r="DW619" t="s">
        <v>238</v>
      </c>
      <c r="DX619">
        <v>1</v>
      </c>
      <c r="EE619">
        <v>20573163</v>
      </c>
      <c r="EF619">
        <v>3</v>
      </c>
      <c r="EG619" t="s">
        <v>164</v>
      </c>
      <c r="EH619">
        <v>0</v>
      </c>
      <c r="EI619" t="s">
        <v>3</v>
      </c>
      <c r="EJ619">
        <v>2</v>
      </c>
      <c r="EK619">
        <v>110001</v>
      </c>
      <c r="EL619" t="s">
        <v>192</v>
      </c>
      <c r="EM619" t="s">
        <v>173</v>
      </c>
      <c r="EO619" t="s">
        <v>193</v>
      </c>
      <c r="EQ619">
        <v>768</v>
      </c>
      <c r="ER619">
        <v>1634.12</v>
      </c>
      <c r="ES619">
        <v>32.04</v>
      </c>
      <c r="ET619">
        <v>0</v>
      </c>
      <c r="EU619">
        <v>0</v>
      </c>
      <c r="EV619">
        <v>1602.08</v>
      </c>
      <c r="EW619">
        <v>124</v>
      </c>
      <c r="EX619">
        <v>0</v>
      </c>
      <c r="EY619">
        <v>0</v>
      </c>
      <c r="EZ619">
        <v>0</v>
      </c>
      <c r="FQ619">
        <v>0</v>
      </c>
      <c r="FR619">
        <f t="shared" si="536"/>
        <v>0</v>
      </c>
      <c r="FS619">
        <v>0</v>
      </c>
      <c r="FX619">
        <v>80</v>
      </c>
      <c r="FY619">
        <v>60</v>
      </c>
      <c r="GA619" t="s">
        <v>3</v>
      </c>
      <c r="GG619">
        <v>2</v>
      </c>
      <c r="GH619">
        <v>-2</v>
      </c>
      <c r="GI619">
        <v>-2</v>
      </c>
      <c r="GJ619">
        <v>0</v>
      </c>
      <c r="GK619">
        <f>ROUND(R619*(R12)/100,0)</f>
        <v>0</v>
      </c>
      <c r="GL619">
        <f t="shared" si="537"/>
        <v>0</v>
      </c>
      <c r="GM619">
        <f t="shared" si="538"/>
        <v>20893</v>
      </c>
      <c r="GN619">
        <f t="shared" si="539"/>
        <v>0</v>
      </c>
      <c r="GO619">
        <f t="shared" si="540"/>
        <v>20893</v>
      </c>
      <c r="GP619">
        <f t="shared" si="541"/>
        <v>0</v>
      </c>
      <c r="GR619">
        <v>0</v>
      </c>
    </row>
    <row r="620" spans="1:200" x14ac:dyDescent="0.2">
      <c r="A620">
        <v>17</v>
      </c>
      <c r="B620">
        <v>1</v>
      </c>
      <c r="C620">
        <f>ROW(SmtRes!A626)</f>
        <v>626</v>
      </c>
      <c r="D620">
        <f>ROW(EtalonRes!A634)</f>
        <v>634</v>
      </c>
      <c r="E620" t="s">
        <v>751</v>
      </c>
      <c r="F620" t="s">
        <v>213</v>
      </c>
      <c r="G620" t="s">
        <v>752</v>
      </c>
      <c r="H620" t="s">
        <v>215</v>
      </c>
      <c r="I620">
        <v>4</v>
      </c>
      <c r="J620">
        <v>0</v>
      </c>
      <c r="O620">
        <f t="shared" si="505"/>
        <v>8780</v>
      </c>
      <c r="P620">
        <f t="shared" si="506"/>
        <v>128</v>
      </c>
      <c r="Q620">
        <f t="shared" si="507"/>
        <v>0</v>
      </c>
      <c r="R620">
        <f t="shared" si="508"/>
        <v>0</v>
      </c>
      <c r="S620">
        <f t="shared" si="509"/>
        <v>8652</v>
      </c>
      <c r="T620">
        <f t="shared" si="510"/>
        <v>0</v>
      </c>
      <c r="U620">
        <f t="shared" si="511"/>
        <v>669.6</v>
      </c>
      <c r="V620">
        <f t="shared" si="512"/>
        <v>0</v>
      </c>
      <c r="W620">
        <f t="shared" si="513"/>
        <v>0</v>
      </c>
      <c r="X620">
        <f t="shared" si="514"/>
        <v>6922</v>
      </c>
      <c r="Y620">
        <f t="shared" si="515"/>
        <v>5191</v>
      </c>
      <c r="AA620">
        <v>23982063</v>
      </c>
      <c r="AB620">
        <f t="shared" si="516"/>
        <v>2195</v>
      </c>
      <c r="AC620">
        <f t="shared" si="517"/>
        <v>32</v>
      </c>
      <c r="AD620">
        <f t="shared" si="518"/>
        <v>0</v>
      </c>
      <c r="AE620">
        <f t="shared" si="519"/>
        <v>0</v>
      </c>
      <c r="AF620">
        <f t="shared" si="520"/>
        <v>2163</v>
      </c>
      <c r="AG620">
        <f t="shared" si="521"/>
        <v>0</v>
      </c>
      <c r="AH620">
        <f t="shared" si="522"/>
        <v>167.4</v>
      </c>
      <c r="AI620">
        <f t="shared" si="523"/>
        <v>0</v>
      </c>
      <c r="AJ620">
        <f t="shared" si="524"/>
        <v>0</v>
      </c>
      <c r="AK620">
        <v>1634.12</v>
      </c>
      <c r="AL620">
        <v>32.04</v>
      </c>
      <c r="AM620">
        <v>0</v>
      </c>
      <c r="AN620">
        <v>0</v>
      </c>
      <c r="AO620">
        <v>1602.08</v>
      </c>
      <c r="AP620">
        <v>0</v>
      </c>
      <c r="AQ620">
        <v>124</v>
      </c>
      <c r="AR620">
        <v>0</v>
      </c>
      <c r="AS620">
        <v>0</v>
      </c>
      <c r="AT620">
        <v>80</v>
      </c>
      <c r="AU620">
        <v>60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1</v>
      </c>
      <c r="BD620" t="s">
        <v>3</v>
      </c>
      <c r="BE620" t="s">
        <v>3</v>
      </c>
      <c r="BF620" t="s">
        <v>3</v>
      </c>
      <c r="BG620" t="s">
        <v>3</v>
      </c>
      <c r="BH620">
        <v>0</v>
      </c>
      <c r="BI620">
        <v>2</v>
      </c>
      <c r="BJ620" t="s">
        <v>216</v>
      </c>
      <c r="BM620">
        <v>110001</v>
      </c>
      <c r="BN620">
        <v>0</v>
      </c>
      <c r="BO620" t="s">
        <v>3</v>
      </c>
      <c r="BP620">
        <v>0</v>
      </c>
      <c r="BQ620">
        <v>3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80</v>
      </c>
      <c r="CA620">
        <v>60</v>
      </c>
      <c r="CF620">
        <v>0</v>
      </c>
      <c r="CG620">
        <v>0</v>
      </c>
      <c r="CM620">
        <v>0</v>
      </c>
      <c r="CN620" t="s">
        <v>1707</v>
      </c>
      <c r="CO620">
        <v>0</v>
      </c>
      <c r="CP620">
        <f t="shared" si="525"/>
        <v>8780</v>
      </c>
      <c r="CQ620">
        <f t="shared" si="526"/>
        <v>32</v>
      </c>
      <c r="CR620">
        <f t="shared" si="527"/>
        <v>0</v>
      </c>
      <c r="CS620">
        <f t="shared" si="528"/>
        <v>0</v>
      </c>
      <c r="CT620">
        <f t="shared" si="529"/>
        <v>2163</v>
      </c>
      <c r="CU620">
        <f t="shared" si="530"/>
        <v>0</v>
      </c>
      <c r="CV620">
        <f t="shared" si="531"/>
        <v>167.4</v>
      </c>
      <c r="CW620">
        <f t="shared" si="532"/>
        <v>0</v>
      </c>
      <c r="CX620">
        <f t="shared" si="533"/>
        <v>0</v>
      </c>
      <c r="CY620">
        <f t="shared" si="534"/>
        <v>6921.6</v>
      </c>
      <c r="CZ620">
        <f t="shared" si="535"/>
        <v>5191.2</v>
      </c>
      <c r="DC620" t="s">
        <v>3</v>
      </c>
      <c r="DD620" t="s">
        <v>3</v>
      </c>
      <c r="DE620" t="s">
        <v>179</v>
      </c>
      <c r="DF620" t="s">
        <v>179</v>
      </c>
      <c r="DG620" t="s">
        <v>179</v>
      </c>
      <c r="DH620" t="s">
        <v>3</v>
      </c>
      <c r="DI620" t="s">
        <v>179</v>
      </c>
      <c r="DJ620" t="s">
        <v>179</v>
      </c>
      <c r="DK620" t="s">
        <v>3</v>
      </c>
      <c r="DL620" t="s">
        <v>3</v>
      </c>
      <c r="DM620" t="s">
        <v>3</v>
      </c>
      <c r="DN620">
        <v>0</v>
      </c>
      <c r="DO620">
        <v>0</v>
      </c>
      <c r="DP620">
        <v>1</v>
      </c>
      <c r="DQ620">
        <v>1</v>
      </c>
      <c r="DU620">
        <v>1013</v>
      </c>
      <c r="DV620" t="s">
        <v>215</v>
      </c>
      <c r="DW620" t="s">
        <v>215</v>
      </c>
      <c r="DX620">
        <v>1</v>
      </c>
      <c r="EE620">
        <v>20573163</v>
      </c>
      <c r="EF620">
        <v>3</v>
      </c>
      <c r="EG620" t="s">
        <v>164</v>
      </c>
      <c r="EH620">
        <v>0</v>
      </c>
      <c r="EI620" t="s">
        <v>3</v>
      </c>
      <c r="EJ620">
        <v>2</v>
      </c>
      <c r="EK620">
        <v>110001</v>
      </c>
      <c r="EL620" t="s">
        <v>192</v>
      </c>
      <c r="EM620" t="s">
        <v>173</v>
      </c>
      <c r="EO620" t="s">
        <v>193</v>
      </c>
      <c r="EQ620">
        <v>768</v>
      </c>
      <c r="ER620">
        <v>1634.12</v>
      </c>
      <c r="ES620">
        <v>32.04</v>
      </c>
      <c r="ET620">
        <v>0</v>
      </c>
      <c r="EU620">
        <v>0</v>
      </c>
      <c r="EV620">
        <v>1602.08</v>
      </c>
      <c r="EW620">
        <v>124</v>
      </c>
      <c r="EX620">
        <v>0</v>
      </c>
      <c r="EY620">
        <v>0</v>
      </c>
      <c r="EZ620">
        <v>0</v>
      </c>
      <c r="FQ620">
        <v>0</v>
      </c>
      <c r="FR620">
        <f t="shared" si="536"/>
        <v>0</v>
      </c>
      <c r="FS620">
        <v>0</v>
      </c>
      <c r="FX620">
        <v>80</v>
      </c>
      <c r="FY620">
        <v>60</v>
      </c>
      <c r="GA620" t="s">
        <v>3</v>
      </c>
      <c r="GG620">
        <v>2</v>
      </c>
      <c r="GH620">
        <v>1</v>
      </c>
      <c r="GI620">
        <v>-2</v>
      </c>
      <c r="GJ620">
        <v>0</v>
      </c>
      <c r="GK620">
        <f>ROUND(R620*(R12)/100,0)</f>
        <v>0</v>
      </c>
      <c r="GL620">
        <f t="shared" si="537"/>
        <v>0</v>
      </c>
      <c r="GM620">
        <f t="shared" si="538"/>
        <v>20893</v>
      </c>
      <c r="GN620">
        <f t="shared" si="539"/>
        <v>0</v>
      </c>
      <c r="GO620">
        <f t="shared" si="540"/>
        <v>20893</v>
      </c>
      <c r="GP620">
        <f t="shared" si="541"/>
        <v>0</v>
      </c>
      <c r="GR620">
        <v>0</v>
      </c>
    </row>
    <row r="621" spans="1:200" x14ac:dyDescent="0.2">
      <c r="A621">
        <v>17</v>
      </c>
      <c r="B621">
        <v>1</v>
      </c>
      <c r="C621">
        <f>ROW(SmtRes!A629)</f>
        <v>629</v>
      </c>
      <c r="D621">
        <f>ROW(EtalonRes!A637)</f>
        <v>637</v>
      </c>
      <c r="E621" t="s">
        <v>753</v>
      </c>
      <c r="F621" t="s">
        <v>231</v>
      </c>
      <c r="G621" t="s">
        <v>232</v>
      </c>
      <c r="H621" t="s">
        <v>168</v>
      </c>
      <c r="I621">
        <v>4</v>
      </c>
      <c r="J621">
        <v>0</v>
      </c>
      <c r="O621">
        <f t="shared" si="505"/>
        <v>52</v>
      </c>
      <c r="P621">
        <f t="shared" si="506"/>
        <v>0</v>
      </c>
      <c r="Q621">
        <f t="shared" si="507"/>
        <v>4</v>
      </c>
      <c r="R621">
        <f t="shared" si="508"/>
        <v>0</v>
      </c>
      <c r="S621">
        <f t="shared" si="509"/>
        <v>48</v>
      </c>
      <c r="T621">
        <f t="shared" si="510"/>
        <v>0</v>
      </c>
      <c r="U621">
        <f t="shared" si="511"/>
        <v>5.5620000000000003</v>
      </c>
      <c r="V621">
        <f t="shared" si="512"/>
        <v>0</v>
      </c>
      <c r="W621">
        <f t="shared" si="513"/>
        <v>0</v>
      </c>
      <c r="X621">
        <f t="shared" si="514"/>
        <v>44</v>
      </c>
      <c r="Y621">
        <f t="shared" si="515"/>
        <v>31</v>
      </c>
      <c r="AA621">
        <v>23982063</v>
      </c>
      <c r="AB621">
        <f t="shared" si="516"/>
        <v>13</v>
      </c>
      <c r="AC621">
        <f t="shared" si="517"/>
        <v>0</v>
      </c>
      <c r="AD621">
        <f t="shared" si="518"/>
        <v>1</v>
      </c>
      <c r="AE621">
        <f t="shared" si="519"/>
        <v>0</v>
      </c>
      <c r="AF621">
        <f t="shared" si="520"/>
        <v>12</v>
      </c>
      <c r="AG621">
        <f t="shared" si="521"/>
        <v>0</v>
      </c>
      <c r="AH621">
        <f t="shared" si="522"/>
        <v>1.3905000000000001</v>
      </c>
      <c r="AI621">
        <f t="shared" si="523"/>
        <v>0</v>
      </c>
      <c r="AJ621">
        <f t="shared" si="524"/>
        <v>0</v>
      </c>
      <c r="AK621">
        <v>9.9499999999999993</v>
      </c>
      <c r="AL621">
        <v>0.18</v>
      </c>
      <c r="AM621">
        <v>0.87</v>
      </c>
      <c r="AN621">
        <v>0</v>
      </c>
      <c r="AO621">
        <v>8.9</v>
      </c>
      <c r="AP621">
        <v>0</v>
      </c>
      <c r="AQ621">
        <v>1.03</v>
      </c>
      <c r="AR621">
        <v>0</v>
      </c>
      <c r="AS621">
        <v>0</v>
      </c>
      <c r="AT621">
        <v>92</v>
      </c>
      <c r="AU621">
        <v>65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1</v>
      </c>
      <c r="BD621" t="s">
        <v>3</v>
      </c>
      <c r="BE621" t="s">
        <v>3</v>
      </c>
      <c r="BF621" t="s">
        <v>3</v>
      </c>
      <c r="BG621" t="s">
        <v>3</v>
      </c>
      <c r="BH621">
        <v>0</v>
      </c>
      <c r="BI621">
        <v>2</v>
      </c>
      <c r="BJ621" t="s">
        <v>233</v>
      </c>
      <c r="BM621">
        <v>111002</v>
      </c>
      <c r="BN621">
        <v>0</v>
      </c>
      <c r="BO621" t="s">
        <v>3</v>
      </c>
      <c r="BP621">
        <v>0</v>
      </c>
      <c r="BQ621">
        <v>3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92</v>
      </c>
      <c r="CA621">
        <v>65</v>
      </c>
      <c r="CF621">
        <v>0</v>
      </c>
      <c r="CG621">
        <v>0</v>
      </c>
      <c r="CM621">
        <v>0</v>
      </c>
      <c r="CN621" t="s">
        <v>1707</v>
      </c>
      <c r="CO621">
        <v>0</v>
      </c>
      <c r="CP621">
        <f t="shared" si="525"/>
        <v>52</v>
      </c>
      <c r="CQ621">
        <f t="shared" si="526"/>
        <v>0</v>
      </c>
      <c r="CR621">
        <f t="shared" si="527"/>
        <v>1</v>
      </c>
      <c r="CS621">
        <f t="shared" si="528"/>
        <v>0</v>
      </c>
      <c r="CT621">
        <f t="shared" si="529"/>
        <v>12</v>
      </c>
      <c r="CU621">
        <f t="shared" si="530"/>
        <v>0</v>
      </c>
      <c r="CV621">
        <f t="shared" si="531"/>
        <v>1.3905000000000001</v>
      </c>
      <c r="CW621">
        <f t="shared" si="532"/>
        <v>0</v>
      </c>
      <c r="CX621">
        <f t="shared" si="533"/>
        <v>0</v>
      </c>
      <c r="CY621">
        <f t="shared" si="534"/>
        <v>44.16</v>
      </c>
      <c r="CZ621">
        <f t="shared" si="535"/>
        <v>31.2</v>
      </c>
      <c r="DC621" t="s">
        <v>3</v>
      </c>
      <c r="DD621" t="s">
        <v>3</v>
      </c>
      <c r="DE621" t="s">
        <v>179</v>
      </c>
      <c r="DF621" t="s">
        <v>179</v>
      </c>
      <c r="DG621" t="s">
        <v>179</v>
      </c>
      <c r="DH621" t="s">
        <v>3</v>
      </c>
      <c r="DI621" t="s">
        <v>179</v>
      </c>
      <c r="DJ621" t="s">
        <v>179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1013</v>
      </c>
      <c r="DV621" t="s">
        <v>168</v>
      </c>
      <c r="DW621" t="s">
        <v>168</v>
      </c>
      <c r="DX621">
        <v>1</v>
      </c>
      <c r="EE621">
        <v>20573169</v>
      </c>
      <c r="EF621">
        <v>3</v>
      </c>
      <c r="EG621" t="s">
        <v>164</v>
      </c>
      <c r="EH621">
        <v>0</v>
      </c>
      <c r="EI621" t="s">
        <v>3</v>
      </c>
      <c r="EJ621">
        <v>2</v>
      </c>
      <c r="EK621">
        <v>111002</v>
      </c>
      <c r="EL621" t="s">
        <v>228</v>
      </c>
      <c r="EM621" t="s">
        <v>229</v>
      </c>
      <c r="EO621" t="s">
        <v>193</v>
      </c>
      <c r="EQ621">
        <v>768</v>
      </c>
      <c r="ER621">
        <v>9.9499999999999993</v>
      </c>
      <c r="ES621">
        <v>0.18</v>
      </c>
      <c r="ET621">
        <v>0.87</v>
      </c>
      <c r="EU621">
        <v>0</v>
      </c>
      <c r="EV621">
        <v>8.9</v>
      </c>
      <c r="EW621">
        <v>1.03</v>
      </c>
      <c r="EX621">
        <v>0</v>
      </c>
      <c r="EY621">
        <v>0</v>
      </c>
      <c r="EZ621">
        <v>0</v>
      </c>
      <c r="FQ621">
        <v>0</v>
      </c>
      <c r="FR621">
        <f t="shared" si="536"/>
        <v>0</v>
      </c>
      <c r="FS621">
        <v>0</v>
      </c>
      <c r="FX621">
        <v>92</v>
      </c>
      <c r="FY621">
        <v>65</v>
      </c>
      <c r="GA621" t="s">
        <v>3</v>
      </c>
      <c r="GG621">
        <v>2</v>
      </c>
      <c r="GH621">
        <v>1</v>
      </c>
      <c r="GI621">
        <v>-2</v>
      </c>
      <c r="GJ621">
        <v>0</v>
      </c>
      <c r="GK621">
        <f>ROUND(R621*(R12)/100,0)</f>
        <v>0</v>
      </c>
      <c r="GL621">
        <f t="shared" si="537"/>
        <v>0</v>
      </c>
      <c r="GM621">
        <f t="shared" si="538"/>
        <v>127</v>
      </c>
      <c r="GN621">
        <f t="shared" si="539"/>
        <v>0</v>
      </c>
      <c r="GO621">
        <f t="shared" si="540"/>
        <v>127</v>
      </c>
      <c r="GP621">
        <f t="shared" si="541"/>
        <v>0</v>
      </c>
      <c r="GR621">
        <v>0</v>
      </c>
    </row>
    <row r="622" spans="1:200" x14ac:dyDescent="0.2">
      <c r="A622">
        <v>17</v>
      </c>
      <c r="B622">
        <v>1</v>
      </c>
      <c r="C622">
        <f>ROW(SmtRes!A632)</f>
        <v>632</v>
      </c>
      <c r="D622">
        <f>ROW(EtalonRes!A640)</f>
        <v>640</v>
      </c>
      <c r="E622" t="s">
        <v>754</v>
      </c>
      <c r="F622" t="s">
        <v>245</v>
      </c>
      <c r="G622" t="s">
        <v>714</v>
      </c>
      <c r="H622" t="s">
        <v>209</v>
      </c>
      <c r="I622">
        <v>8</v>
      </c>
      <c r="J622">
        <v>0</v>
      </c>
      <c r="O622">
        <f t="shared" si="505"/>
        <v>248</v>
      </c>
      <c r="P622">
        <f t="shared" si="506"/>
        <v>0</v>
      </c>
      <c r="Q622">
        <f t="shared" si="507"/>
        <v>152</v>
      </c>
      <c r="R622">
        <f t="shared" si="508"/>
        <v>0</v>
      </c>
      <c r="S622">
        <f t="shared" si="509"/>
        <v>96</v>
      </c>
      <c r="T622">
        <f t="shared" si="510"/>
        <v>0</v>
      </c>
      <c r="U622">
        <f t="shared" si="511"/>
        <v>11.124000000000001</v>
      </c>
      <c r="V622">
        <f t="shared" si="512"/>
        <v>0</v>
      </c>
      <c r="W622">
        <f t="shared" si="513"/>
        <v>0</v>
      </c>
      <c r="X622">
        <f t="shared" si="514"/>
        <v>88</v>
      </c>
      <c r="Y622">
        <f t="shared" si="515"/>
        <v>62</v>
      </c>
      <c r="AA622">
        <v>23982063</v>
      </c>
      <c r="AB622">
        <f t="shared" si="516"/>
        <v>31</v>
      </c>
      <c r="AC622">
        <f t="shared" si="517"/>
        <v>0</v>
      </c>
      <c r="AD622">
        <f t="shared" si="518"/>
        <v>19</v>
      </c>
      <c r="AE622">
        <f t="shared" si="519"/>
        <v>0</v>
      </c>
      <c r="AF622">
        <f t="shared" si="520"/>
        <v>12</v>
      </c>
      <c r="AG622">
        <f t="shared" si="521"/>
        <v>0</v>
      </c>
      <c r="AH622">
        <f t="shared" si="522"/>
        <v>1.3905000000000001</v>
      </c>
      <c r="AI622">
        <f t="shared" si="523"/>
        <v>0</v>
      </c>
      <c r="AJ622">
        <f t="shared" si="524"/>
        <v>0</v>
      </c>
      <c r="AK622">
        <v>22.92</v>
      </c>
      <c r="AL622">
        <v>0.18</v>
      </c>
      <c r="AM622">
        <v>13.95</v>
      </c>
      <c r="AN622">
        <v>0</v>
      </c>
      <c r="AO622">
        <v>8.7899999999999991</v>
      </c>
      <c r="AP622">
        <v>0</v>
      </c>
      <c r="AQ622">
        <v>1.03</v>
      </c>
      <c r="AR622">
        <v>0</v>
      </c>
      <c r="AS622">
        <v>0</v>
      </c>
      <c r="AT622">
        <v>92</v>
      </c>
      <c r="AU622">
        <v>65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1</v>
      </c>
      <c r="BD622" t="s">
        <v>3</v>
      </c>
      <c r="BE622" t="s">
        <v>3</v>
      </c>
      <c r="BF622" t="s">
        <v>3</v>
      </c>
      <c r="BG622" t="s">
        <v>3</v>
      </c>
      <c r="BH622">
        <v>0</v>
      </c>
      <c r="BI622">
        <v>2</v>
      </c>
      <c r="BJ622" t="s">
        <v>247</v>
      </c>
      <c r="BM622">
        <v>111002</v>
      </c>
      <c r="BN622">
        <v>0</v>
      </c>
      <c r="BO622" t="s">
        <v>3</v>
      </c>
      <c r="BP622">
        <v>0</v>
      </c>
      <c r="BQ622">
        <v>3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92</v>
      </c>
      <c r="CA622">
        <v>65</v>
      </c>
      <c r="CF622">
        <v>0</v>
      </c>
      <c r="CG622">
        <v>0</v>
      </c>
      <c r="CM622">
        <v>0</v>
      </c>
      <c r="CN622" t="s">
        <v>1707</v>
      </c>
      <c r="CO622">
        <v>0</v>
      </c>
      <c r="CP622">
        <f t="shared" si="525"/>
        <v>248</v>
      </c>
      <c r="CQ622">
        <f t="shared" si="526"/>
        <v>0</v>
      </c>
      <c r="CR622">
        <f t="shared" si="527"/>
        <v>19</v>
      </c>
      <c r="CS622">
        <f t="shared" si="528"/>
        <v>0</v>
      </c>
      <c r="CT622">
        <f t="shared" si="529"/>
        <v>12</v>
      </c>
      <c r="CU622">
        <f t="shared" si="530"/>
        <v>0</v>
      </c>
      <c r="CV622">
        <f t="shared" si="531"/>
        <v>1.3905000000000001</v>
      </c>
      <c r="CW622">
        <f t="shared" si="532"/>
        <v>0</v>
      </c>
      <c r="CX622">
        <f t="shared" si="533"/>
        <v>0</v>
      </c>
      <c r="CY622">
        <f t="shared" si="534"/>
        <v>88.32</v>
      </c>
      <c r="CZ622">
        <f t="shared" si="535"/>
        <v>62.4</v>
      </c>
      <c r="DC622" t="s">
        <v>3</v>
      </c>
      <c r="DD622" t="s">
        <v>3</v>
      </c>
      <c r="DE622" t="s">
        <v>179</v>
      </c>
      <c r="DF622" t="s">
        <v>179</v>
      </c>
      <c r="DG622" t="s">
        <v>179</v>
      </c>
      <c r="DH622" t="s">
        <v>3</v>
      </c>
      <c r="DI622" t="s">
        <v>179</v>
      </c>
      <c r="DJ622" t="s">
        <v>179</v>
      </c>
      <c r="DK622" t="s">
        <v>3</v>
      </c>
      <c r="DL622" t="s">
        <v>3</v>
      </c>
      <c r="DM622" t="s">
        <v>3</v>
      </c>
      <c r="DN622">
        <v>0</v>
      </c>
      <c r="DO622">
        <v>0</v>
      </c>
      <c r="DP622">
        <v>1</v>
      </c>
      <c r="DQ622">
        <v>1</v>
      </c>
      <c r="DU622">
        <v>1010</v>
      </c>
      <c r="DV622" t="s">
        <v>209</v>
      </c>
      <c r="DW622" t="s">
        <v>227</v>
      </c>
      <c r="DX622">
        <v>1</v>
      </c>
      <c r="EE622">
        <v>20573169</v>
      </c>
      <c r="EF622">
        <v>3</v>
      </c>
      <c r="EG622" t="s">
        <v>164</v>
      </c>
      <c r="EH622">
        <v>0</v>
      </c>
      <c r="EI622" t="s">
        <v>3</v>
      </c>
      <c r="EJ622">
        <v>2</v>
      </c>
      <c r="EK622">
        <v>111002</v>
      </c>
      <c r="EL622" t="s">
        <v>228</v>
      </c>
      <c r="EM622" t="s">
        <v>229</v>
      </c>
      <c r="EO622" t="s">
        <v>193</v>
      </c>
      <c r="EQ622">
        <v>768</v>
      </c>
      <c r="ER622">
        <v>22.92</v>
      </c>
      <c r="ES622">
        <v>0.18</v>
      </c>
      <c r="ET622">
        <v>13.95</v>
      </c>
      <c r="EU622">
        <v>0</v>
      </c>
      <c r="EV622">
        <v>8.7899999999999991</v>
      </c>
      <c r="EW622">
        <v>1.03</v>
      </c>
      <c r="EX622">
        <v>0</v>
      </c>
      <c r="EY622">
        <v>0</v>
      </c>
      <c r="EZ622">
        <v>0</v>
      </c>
      <c r="FQ622">
        <v>0</v>
      </c>
      <c r="FR622">
        <f t="shared" si="536"/>
        <v>0</v>
      </c>
      <c r="FS622">
        <v>0</v>
      </c>
      <c r="FX622">
        <v>92</v>
      </c>
      <c r="FY622">
        <v>65</v>
      </c>
      <c r="GA622" t="s">
        <v>3</v>
      </c>
      <c r="GG622">
        <v>2</v>
      </c>
      <c r="GH622">
        <v>-2</v>
      </c>
      <c r="GI622">
        <v>-2</v>
      </c>
      <c r="GJ622">
        <v>0</v>
      </c>
      <c r="GK622">
        <f>ROUND(R622*(R12)/100,0)</f>
        <v>0</v>
      </c>
      <c r="GL622">
        <f t="shared" si="537"/>
        <v>0</v>
      </c>
      <c r="GM622">
        <f t="shared" si="538"/>
        <v>398</v>
      </c>
      <c r="GN622">
        <f t="shared" si="539"/>
        <v>0</v>
      </c>
      <c r="GO622">
        <f t="shared" si="540"/>
        <v>398</v>
      </c>
      <c r="GP622">
        <f t="shared" si="541"/>
        <v>0</v>
      </c>
      <c r="GR622">
        <v>0</v>
      </c>
    </row>
    <row r="623" spans="1:200" x14ac:dyDescent="0.2">
      <c r="A623">
        <v>17</v>
      </c>
      <c r="B623">
        <v>1</v>
      </c>
      <c r="C623">
        <f>ROW(SmtRes!A635)</f>
        <v>635</v>
      </c>
      <c r="D623">
        <f>ROW(EtalonRes!A643)</f>
        <v>643</v>
      </c>
      <c r="E623" t="s">
        <v>755</v>
      </c>
      <c r="F623" t="s">
        <v>245</v>
      </c>
      <c r="G623" t="s">
        <v>703</v>
      </c>
      <c r="H623" t="s">
        <v>209</v>
      </c>
      <c r="I623">
        <v>4</v>
      </c>
      <c r="J623">
        <v>0</v>
      </c>
      <c r="O623">
        <f t="shared" ref="O623:O654" si="542">ROUND(CP623,0)</f>
        <v>124</v>
      </c>
      <c r="P623">
        <f t="shared" ref="P623:P654" si="543">ROUND(CQ623*I623,0)</f>
        <v>0</v>
      </c>
      <c r="Q623">
        <f t="shared" ref="Q623:Q654" si="544">ROUND(CR623*I623,0)</f>
        <v>76</v>
      </c>
      <c r="R623">
        <f t="shared" ref="R623:R654" si="545">ROUND(CS623*I623,0)</f>
        <v>0</v>
      </c>
      <c r="S623">
        <f t="shared" ref="S623:S654" si="546">ROUND(CT623*I623,0)</f>
        <v>48</v>
      </c>
      <c r="T623">
        <f t="shared" ref="T623:T654" si="547">ROUND(CU623*I623,0)</f>
        <v>0</v>
      </c>
      <c r="U623">
        <f t="shared" ref="U623:U654" si="548">CV623*I623</f>
        <v>5.5620000000000003</v>
      </c>
      <c r="V623">
        <f t="shared" ref="V623:V654" si="549">CW623*I623</f>
        <v>0</v>
      </c>
      <c r="W623">
        <f t="shared" ref="W623:W654" si="550">ROUND(CX623*I623,0)</f>
        <v>0</v>
      </c>
      <c r="X623">
        <f t="shared" ref="X623:X654" si="551">ROUND(CY623,0)</f>
        <v>44</v>
      </c>
      <c r="Y623">
        <f t="shared" ref="Y623:Y654" si="552">ROUND(CZ623,0)</f>
        <v>31</v>
      </c>
      <c r="AA623">
        <v>23982063</v>
      </c>
      <c r="AB623">
        <f t="shared" ref="AB623:AB654" si="553">ROUND((AC623+AD623+AF623),0)</f>
        <v>31</v>
      </c>
      <c r="AC623">
        <f t="shared" ref="AC623:AC654" si="554">ROUND((ES623),0)</f>
        <v>0</v>
      </c>
      <c r="AD623">
        <f t="shared" ref="AD623:AD654" si="555">ROUND(((ET623*1.35)),0)</f>
        <v>19</v>
      </c>
      <c r="AE623">
        <f t="shared" ref="AE623:AE654" si="556">ROUND(((EU623*1.35)),0)</f>
        <v>0</v>
      </c>
      <c r="AF623">
        <f t="shared" ref="AF623:AF654" si="557">ROUND(((EV623*1.35)),0)</f>
        <v>12</v>
      </c>
      <c r="AG623">
        <f t="shared" ref="AG623:AG654" si="558">ROUND((AP623),0)</f>
        <v>0</v>
      </c>
      <c r="AH623">
        <f t="shared" ref="AH623:AH654" si="559">((EW623*1.35))</f>
        <v>1.3905000000000001</v>
      </c>
      <c r="AI623">
        <f t="shared" ref="AI623:AI654" si="560">((EX623*1.35))</f>
        <v>0</v>
      </c>
      <c r="AJ623">
        <f t="shared" ref="AJ623:AJ654" si="561">ROUND((AS623),0)</f>
        <v>0</v>
      </c>
      <c r="AK623">
        <v>22.92</v>
      </c>
      <c r="AL623">
        <v>0.18</v>
      </c>
      <c r="AM623">
        <v>13.95</v>
      </c>
      <c r="AN623">
        <v>0</v>
      </c>
      <c r="AO623">
        <v>8.7899999999999991</v>
      </c>
      <c r="AP623">
        <v>0</v>
      </c>
      <c r="AQ623">
        <v>1.03</v>
      </c>
      <c r="AR623">
        <v>0</v>
      </c>
      <c r="AS623">
        <v>0</v>
      </c>
      <c r="AT623">
        <v>92</v>
      </c>
      <c r="AU623">
        <v>65</v>
      </c>
      <c r="AV623">
        <v>1</v>
      </c>
      <c r="AW623">
        <v>1</v>
      </c>
      <c r="AZ623">
        <v>1</v>
      </c>
      <c r="BA623">
        <v>1</v>
      </c>
      <c r="BB623">
        <v>1</v>
      </c>
      <c r="BC623">
        <v>1</v>
      </c>
      <c r="BD623" t="s">
        <v>3</v>
      </c>
      <c r="BE623" t="s">
        <v>3</v>
      </c>
      <c r="BF623" t="s">
        <v>3</v>
      </c>
      <c r="BG623" t="s">
        <v>3</v>
      </c>
      <c r="BH623">
        <v>0</v>
      </c>
      <c r="BI623">
        <v>2</v>
      </c>
      <c r="BJ623" t="s">
        <v>247</v>
      </c>
      <c r="BM623">
        <v>111002</v>
      </c>
      <c r="BN623">
        <v>0</v>
      </c>
      <c r="BO623" t="s">
        <v>3</v>
      </c>
      <c r="BP623">
        <v>0</v>
      </c>
      <c r="BQ623">
        <v>3</v>
      </c>
      <c r="BS623">
        <v>1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3</v>
      </c>
      <c r="BZ623">
        <v>92</v>
      </c>
      <c r="CA623">
        <v>65</v>
      </c>
      <c r="CF623">
        <v>0</v>
      </c>
      <c r="CG623">
        <v>0</v>
      </c>
      <c r="CM623">
        <v>0</v>
      </c>
      <c r="CN623" t="s">
        <v>1707</v>
      </c>
      <c r="CO623">
        <v>0</v>
      </c>
      <c r="CP623">
        <f t="shared" ref="CP623:CP654" si="562">(P623+Q623+S623)</f>
        <v>124</v>
      </c>
      <c r="CQ623">
        <f t="shared" ref="CQ623:CQ654" si="563">AC623*BC623</f>
        <v>0</v>
      </c>
      <c r="CR623">
        <f t="shared" ref="CR623:CR654" si="564">AD623*BB623</f>
        <v>19</v>
      </c>
      <c r="CS623">
        <f t="shared" ref="CS623:CS654" si="565">AE623*BS623</f>
        <v>0</v>
      </c>
      <c r="CT623">
        <f t="shared" ref="CT623:CT654" si="566">AF623*BA623</f>
        <v>12</v>
      </c>
      <c r="CU623">
        <f t="shared" ref="CU623:CU654" si="567">AG623</f>
        <v>0</v>
      </c>
      <c r="CV623">
        <f t="shared" ref="CV623:CV654" si="568">AH623</f>
        <v>1.3905000000000001</v>
      </c>
      <c r="CW623">
        <f t="shared" ref="CW623:CW654" si="569">AI623</f>
        <v>0</v>
      </c>
      <c r="CX623">
        <f t="shared" ref="CX623:CX654" si="570">AJ623</f>
        <v>0</v>
      </c>
      <c r="CY623">
        <f t="shared" ref="CY623:CY654" si="571">(((S623+R623)*AT623)/100)</f>
        <v>44.16</v>
      </c>
      <c r="CZ623">
        <f t="shared" ref="CZ623:CZ654" si="572">(((S623+R623)*AU623)/100)</f>
        <v>31.2</v>
      </c>
      <c r="DC623" t="s">
        <v>3</v>
      </c>
      <c r="DD623" t="s">
        <v>3</v>
      </c>
      <c r="DE623" t="s">
        <v>179</v>
      </c>
      <c r="DF623" t="s">
        <v>179</v>
      </c>
      <c r="DG623" t="s">
        <v>179</v>
      </c>
      <c r="DH623" t="s">
        <v>3</v>
      </c>
      <c r="DI623" t="s">
        <v>179</v>
      </c>
      <c r="DJ623" t="s">
        <v>179</v>
      </c>
      <c r="DK623" t="s">
        <v>3</v>
      </c>
      <c r="DL623" t="s">
        <v>3</v>
      </c>
      <c r="DM623" t="s">
        <v>3</v>
      </c>
      <c r="DN623">
        <v>0</v>
      </c>
      <c r="DO623">
        <v>0</v>
      </c>
      <c r="DP623">
        <v>1</v>
      </c>
      <c r="DQ623">
        <v>1</v>
      </c>
      <c r="DU623">
        <v>1010</v>
      </c>
      <c r="DV623" t="s">
        <v>209</v>
      </c>
      <c r="DW623" t="s">
        <v>227</v>
      </c>
      <c r="DX623">
        <v>1</v>
      </c>
      <c r="EE623">
        <v>20573169</v>
      </c>
      <c r="EF623">
        <v>3</v>
      </c>
      <c r="EG623" t="s">
        <v>164</v>
      </c>
      <c r="EH623">
        <v>0</v>
      </c>
      <c r="EI623" t="s">
        <v>3</v>
      </c>
      <c r="EJ623">
        <v>2</v>
      </c>
      <c r="EK623">
        <v>111002</v>
      </c>
      <c r="EL623" t="s">
        <v>228</v>
      </c>
      <c r="EM623" t="s">
        <v>229</v>
      </c>
      <c r="EO623" t="s">
        <v>193</v>
      </c>
      <c r="EQ623">
        <v>768</v>
      </c>
      <c r="ER623">
        <v>22.92</v>
      </c>
      <c r="ES623">
        <v>0.18</v>
      </c>
      <c r="ET623">
        <v>13.95</v>
      </c>
      <c r="EU623">
        <v>0</v>
      </c>
      <c r="EV623">
        <v>8.7899999999999991</v>
      </c>
      <c r="EW623">
        <v>1.03</v>
      </c>
      <c r="EX623">
        <v>0</v>
      </c>
      <c r="EY623">
        <v>0</v>
      </c>
      <c r="EZ623">
        <v>0</v>
      </c>
      <c r="FQ623">
        <v>0</v>
      </c>
      <c r="FR623">
        <f t="shared" ref="FR623:FR654" si="573">ROUND(IF(AND(BH623=3,BI623=3),P623,0),0)</f>
        <v>0</v>
      </c>
      <c r="FS623">
        <v>0</v>
      </c>
      <c r="FX623">
        <v>92</v>
      </c>
      <c r="FY623">
        <v>65</v>
      </c>
      <c r="GA623" t="s">
        <v>3</v>
      </c>
      <c r="GG623">
        <v>2</v>
      </c>
      <c r="GH623">
        <v>-2</v>
      </c>
      <c r="GI623">
        <v>-2</v>
      </c>
      <c r="GJ623">
        <v>0</v>
      </c>
      <c r="GK623">
        <f>ROUND(R623*(R12)/100,0)</f>
        <v>0</v>
      </c>
      <c r="GL623">
        <f t="shared" ref="GL623:GL654" si="574">ROUND(IF(AND(BH623=3,BI623=3,FS623&lt;&gt;0),P623,0),0)</f>
        <v>0</v>
      </c>
      <c r="GM623">
        <f t="shared" ref="GM623:GM654" si="575">O623+X623+Y623</f>
        <v>199</v>
      </c>
      <c r="GN623">
        <f t="shared" ref="GN623:GN654" si="576">ROUND(IF(OR(BI623=0,BI623=1),O623+X623+Y623,0),0)</f>
        <v>0</v>
      </c>
      <c r="GO623">
        <f t="shared" ref="GO623:GO654" si="577">ROUND(IF(BI623=2,O623+X623+Y623,0),0)</f>
        <v>199</v>
      </c>
      <c r="GP623">
        <f t="shared" ref="GP623:GP654" si="578">ROUND(IF(BI623=4,O623+X623+Y623,0),0)</f>
        <v>0</v>
      </c>
      <c r="GR623">
        <v>0</v>
      </c>
    </row>
    <row r="624" spans="1:200" x14ac:dyDescent="0.2">
      <c r="A624">
        <v>17</v>
      </c>
      <c r="B624">
        <v>1</v>
      </c>
      <c r="C624">
        <f>ROW(SmtRes!A637)</f>
        <v>637</v>
      </c>
      <c r="D624">
        <f>ROW(EtalonRes!A645)</f>
        <v>645</v>
      </c>
      <c r="E624" t="s">
        <v>756</v>
      </c>
      <c r="F624" t="s">
        <v>249</v>
      </c>
      <c r="G624" t="s">
        <v>250</v>
      </c>
      <c r="H624" t="s">
        <v>251</v>
      </c>
      <c r="I624">
        <v>8</v>
      </c>
      <c r="J624">
        <v>0</v>
      </c>
      <c r="O624">
        <f t="shared" si="542"/>
        <v>24</v>
      </c>
      <c r="P624">
        <f t="shared" si="543"/>
        <v>0</v>
      </c>
      <c r="Q624">
        <f t="shared" si="544"/>
        <v>0</v>
      </c>
      <c r="R624">
        <f t="shared" si="545"/>
        <v>0</v>
      </c>
      <c r="S624">
        <f t="shared" si="546"/>
        <v>24</v>
      </c>
      <c r="T624">
        <f t="shared" si="547"/>
        <v>0</v>
      </c>
      <c r="U624">
        <f t="shared" si="548"/>
        <v>2.3760000000000003</v>
      </c>
      <c r="V624">
        <f t="shared" si="549"/>
        <v>0</v>
      </c>
      <c r="W624">
        <f t="shared" si="550"/>
        <v>0</v>
      </c>
      <c r="X624">
        <f t="shared" si="551"/>
        <v>22</v>
      </c>
      <c r="Y624">
        <f t="shared" si="552"/>
        <v>16</v>
      </c>
      <c r="AA624">
        <v>23982063</v>
      </c>
      <c r="AB624">
        <f t="shared" si="553"/>
        <v>3</v>
      </c>
      <c r="AC624">
        <f t="shared" si="554"/>
        <v>0</v>
      </c>
      <c r="AD624">
        <f t="shared" si="555"/>
        <v>0</v>
      </c>
      <c r="AE624">
        <f t="shared" si="556"/>
        <v>0</v>
      </c>
      <c r="AF624">
        <f t="shared" si="557"/>
        <v>3</v>
      </c>
      <c r="AG624">
        <f t="shared" si="558"/>
        <v>0</v>
      </c>
      <c r="AH624">
        <f t="shared" si="559"/>
        <v>0.29700000000000004</v>
      </c>
      <c r="AI624">
        <f t="shared" si="560"/>
        <v>0</v>
      </c>
      <c r="AJ624">
        <f t="shared" si="561"/>
        <v>0</v>
      </c>
      <c r="AK624">
        <v>2.11</v>
      </c>
      <c r="AL624">
        <v>0.04</v>
      </c>
      <c r="AM624">
        <v>0</v>
      </c>
      <c r="AN624">
        <v>0</v>
      </c>
      <c r="AO624">
        <v>2.0699999999999998</v>
      </c>
      <c r="AP624">
        <v>0</v>
      </c>
      <c r="AQ624">
        <v>0.22</v>
      </c>
      <c r="AR624">
        <v>0</v>
      </c>
      <c r="AS624">
        <v>0</v>
      </c>
      <c r="AT624">
        <v>92</v>
      </c>
      <c r="AU624">
        <v>65</v>
      </c>
      <c r="AV624">
        <v>1</v>
      </c>
      <c r="AW624">
        <v>1</v>
      </c>
      <c r="AZ624">
        <v>1</v>
      </c>
      <c r="BA624">
        <v>1</v>
      </c>
      <c r="BB624">
        <v>1</v>
      </c>
      <c r="BC624">
        <v>1</v>
      </c>
      <c r="BD624" t="s">
        <v>3</v>
      </c>
      <c r="BE624" t="s">
        <v>3</v>
      </c>
      <c r="BF624" t="s">
        <v>3</v>
      </c>
      <c r="BG624" t="s">
        <v>3</v>
      </c>
      <c r="BH624">
        <v>0</v>
      </c>
      <c r="BI624">
        <v>2</v>
      </c>
      <c r="BJ624" t="s">
        <v>252</v>
      </c>
      <c r="BM624">
        <v>111002</v>
      </c>
      <c r="BN624">
        <v>0</v>
      </c>
      <c r="BO624" t="s">
        <v>3</v>
      </c>
      <c r="BP624">
        <v>0</v>
      </c>
      <c r="BQ624">
        <v>3</v>
      </c>
      <c r="BS624">
        <v>1</v>
      </c>
      <c r="BT624">
        <v>1</v>
      </c>
      <c r="BU624">
        <v>1</v>
      </c>
      <c r="BV624">
        <v>1</v>
      </c>
      <c r="BW624">
        <v>1</v>
      </c>
      <c r="BX624">
        <v>1</v>
      </c>
      <c r="BY624" t="s">
        <v>3</v>
      </c>
      <c r="BZ624">
        <v>92</v>
      </c>
      <c r="CA624">
        <v>65</v>
      </c>
      <c r="CF624">
        <v>0</v>
      </c>
      <c r="CG624">
        <v>0</v>
      </c>
      <c r="CM624">
        <v>0</v>
      </c>
      <c r="CN624" t="s">
        <v>1707</v>
      </c>
      <c r="CO624">
        <v>0</v>
      </c>
      <c r="CP624">
        <f t="shared" si="562"/>
        <v>24</v>
      </c>
      <c r="CQ624">
        <f t="shared" si="563"/>
        <v>0</v>
      </c>
      <c r="CR624">
        <f t="shared" si="564"/>
        <v>0</v>
      </c>
      <c r="CS624">
        <f t="shared" si="565"/>
        <v>0</v>
      </c>
      <c r="CT624">
        <f t="shared" si="566"/>
        <v>3</v>
      </c>
      <c r="CU624">
        <f t="shared" si="567"/>
        <v>0</v>
      </c>
      <c r="CV624">
        <f t="shared" si="568"/>
        <v>0.29700000000000004</v>
      </c>
      <c r="CW624">
        <f t="shared" si="569"/>
        <v>0</v>
      </c>
      <c r="CX624">
        <f t="shared" si="570"/>
        <v>0</v>
      </c>
      <c r="CY624">
        <f t="shared" si="571"/>
        <v>22.08</v>
      </c>
      <c r="CZ624">
        <f t="shared" si="572"/>
        <v>15.6</v>
      </c>
      <c r="DC624" t="s">
        <v>3</v>
      </c>
      <c r="DD624" t="s">
        <v>3</v>
      </c>
      <c r="DE624" t="s">
        <v>179</v>
      </c>
      <c r="DF624" t="s">
        <v>179</v>
      </c>
      <c r="DG624" t="s">
        <v>179</v>
      </c>
      <c r="DH624" t="s">
        <v>3</v>
      </c>
      <c r="DI624" t="s">
        <v>179</v>
      </c>
      <c r="DJ624" t="s">
        <v>179</v>
      </c>
      <c r="DK624" t="s">
        <v>3</v>
      </c>
      <c r="DL624" t="s">
        <v>3</v>
      </c>
      <c r="DM624" t="s">
        <v>3</v>
      </c>
      <c r="DN624">
        <v>0</v>
      </c>
      <c r="DO624">
        <v>0</v>
      </c>
      <c r="DP624">
        <v>1</v>
      </c>
      <c r="DQ624">
        <v>1</v>
      </c>
      <c r="DU624">
        <v>1013</v>
      </c>
      <c r="DV624" t="s">
        <v>251</v>
      </c>
      <c r="DW624" t="s">
        <v>251</v>
      </c>
      <c r="DX624">
        <v>1</v>
      </c>
      <c r="EE624">
        <v>20573169</v>
      </c>
      <c r="EF624">
        <v>3</v>
      </c>
      <c r="EG624" t="s">
        <v>164</v>
      </c>
      <c r="EH624">
        <v>0</v>
      </c>
      <c r="EI624" t="s">
        <v>3</v>
      </c>
      <c r="EJ624">
        <v>2</v>
      </c>
      <c r="EK624">
        <v>111002</v>
      </c>
      <c r="EL624" t="s">
        <v>228</v>
      </c>
      <c r="EM624" t="s">
        <v>229</v>
      </c>
      <c r="EO624" t="s">
        <v>193</v>
      </c>
      <c r="EQ624">
        <v>768</v>
      </c>
      <c r="ER624">
        <v>2.11</v>
      </c>
      <c r="ES624">
        <v>0.04</v>
      </c>
      <c r="ET624">
        <v>0</v>
      </c>
      <c r="EU624">
        <v>0</v>
      </c>
      <c r="EV624">
        <v>2.0699999999999998</v>
      </c>
      <c r="EW624">
        <v>0.22</v>
      </c>
      <c r="EX624">
        <v>0</v>
      </c>
      <c r="EY624">
        <v>0</v>
      </c>
      <c r="EZ624">
        <v>0</v>
      </c>
      <c r="FQ624">
        <v>0</v>
      </c>
      <c r="FR624">
        <f t="shared" si="573"/>
        <v>0</v>
      </c>
      <c r="FS624">
        <v>0</v>
      </c>
      <c r="FX624">
        <v>92</v>
      </c>
      <c r="FY624">
        <v>65</v>
      </c>
      <c r="GA624" t="s">
        <v>3</v>
      </c>
      <c r="GG624">
        <v>2</v>
      </c>
      <c r="GH624">
        <v>-2</v>
      </c>
      <c r="GI624">
        <v>-2</v>
      </c>
      <c r="GJ624">
        <v>0</v>
      </c>
      <c r="GK624">
        <f>ROUND(R624*(R12)/100,0)</f>
        <v>0</v>
      </c>
      <c r="GL624">
        <f t="shared" si="574"/>
        <v>0</v>
      </c>
      <c r="GM624">
        <f t="shared" si="575"/>
        <v>62</v>
      </c>
      <c r="GN624">
        <f t="shared" si="576"/>
        <v>0</v>
      </c>
      <c r="GO624">
        <f t="shared" si="577"/>
        <v>62</v>
      </c>
      <c r="GP624">
        <f t="shared" si="578"/>
        <v>0</v>
      </c>
      <c r="GR624">
        <v>0</v>
      </c>
    </row>
    <row r="625" spans="1:200" x14ac:dyDescent="0.2">
      <c r="A625">
        <v>17</v>
      </c>
      <c r="B625">
        <v>1</v>
      </c>
      <c r="C625">
        <f>ROW(SmtRes!A642)</f>
        <v>642</v>
      </c>
      <c r="D625">
        <f>ROW(EtalonRes!A651)</f>
        <v>651</v>
      </c>
      <c r="E625" t="s">
        <v>757</v>
      </c>
      <c r="F625" t="s">
        <v>207</v>
      </c>
      <c r="G625" t="s">
        <v>758</v>
      </c>
      <c r="H625" t="s">
        <v>209</v>
      </c>
      <c r="I625">
        <v>1</v>
      </c>
      <c r="J625">
        <v>0</v>
      </c>
      <c r="O625">
        <f t="shared" si="542"/>
        <v>1597</v>
      </c>
      <c r="P625">
        <f t="shared" si="543"/>
        <v>26</v>
      </c>
      <c r="Q625">
        <f t="shared" si="544"/>
        <v>424</v>
      </c>
      <c r="R625">
        <f t="shared" si="545"/>
        <v>47</v>
      </c>
      <c r="S625">
        <f t="shared" si="546"/>
        <v>1147</v>
      </c>
      <c r="T625">
        <f t="shared" si="547"/>
        <v>0</v>
      </c>
      <c r="U625">
        <f t="shared" si="548"/>
        <v>119.205</v>
      </c>
      <c r="V625">
        <f t="shared" si="549"/>
        <v>4.7115000000000009</v>
      </c>
      <c r="W625">
        <f t="shared" si="550"/>
        <v>0</v>
      </c>
      <c r="X625">
        <f t="shared" si="551"/>
        <v>955</v>
      </c>
      <c r="Y625">
        <f t="shared" si="552"/>
        <v>716</v>
      </c>
      <c r="AA625">
        <v>23982063</v>
      </c>
      <c r="AB625">
        <f t="shared" si="553"/>
        <v>1597</v>
      </c>
      <c r="AC625">
        <f t="shared" si="554"/>
        <v>26</v>
      </c>
      <c r="AD625">
        <f t="shared" si="555"/>
        <v>424</v>
      </c>
      <c r="AE625">
        <f t="shared" si="556"/>
        <v>47</v>
      </c>
      <c r="AF625">
        <f t="shared" si="557"/>
        <v>1147</v>
      </c>
      <c r="AG625">
        <f t="shared" si="558"/>
        <v>0</v>
      </c>
      <c r="AH625">
        <f t="shared" si="559"/>
        <v>119.205</v>
      </c>
      <c r="AI625">
        <f t="shared" si="560"/>
        <v>4.7115000000000009</v>
      </c>
      <c r="AJ625">
        <f t="shared" si="561"/>
        <v>0</v>
      </c>
      <c r="AK625">
        <v>1189.1099999999999</v>
      </c>
      <c r="AL625">
        <v>25.59</v>
      </c>
      <c r="AM625">
        <v>314.07</v>
      </c>
      <c r="AN625">
        <v>35.11</v>
      </c>
      <c r="AO625">
        <v>849.45</v>
      </c>
      <c r="AP625">
        <v>0</v>
      </c>
      <c r="AQ625">
        <v>88.3</v>
      </c>
      <c r="AR625">
        <v>3.49</v>
      </c>
      <c r="AS625">
        <v>0</v>
      </c>
      <c r="AT625">
        <v>80</v>
      </c>
      <c r="AU625">
        <v>60</v>
      </c>
      <c r="AV625">
        <v>1</v>
      </c>
      <c r="AW625">
        <v>1</v>
      </c>
      <c r="AZ625">
        <v>1</v>
      </c>
      <c r="BA625">
        <v>1</v>
      </c>
      <c r="BB625">
        <v>1</v>
      </c>
      <c r="BC625">
        <v>1</v>
      </c>
      <c r="BD625" t="s">
        <v>3</v>
      </c>
      <c r="BE625" t="s">
        <v>3</v>
      </c>
      <c r="BF625" t="s">
        <v>3</v>
      </c>
      <c r="BG625" t="s">
        <v>3</v>
      </c>
      <c r="BH625">
        <v>0</v>
      </c>
      <c r="BI625">
        <v>2</v>
      </c>
      <c r="BJ625" t="s">
        <v>210</v>
      </c>
      <c r="BM625">
        <v>110001</v>
      </c>
      <c r="BN625">
        <v>0</v>
      </c>
      <c r="BO625" t="s">
        <v>3</v>
      </c>
      <c r="BP625">
        <v>0</v>
      </c>
      <c r="BQ625">
        <v>3</v>
      </c>
      <c r="BS625">
        <v>1</v>
      </c>
      <c r="BT625">
        <v>1</v>
      </c>
      <c r="BU625">
        <v>1</v>
      </c>
      <c r="BV625">
        <v>1</v>
      </c>
      <c r="BW625">
        <v>1</v>
      </c>
      <c r="BX625">
        <v>1</v>
      </c>
      <c r="BY625" t="s">
        <v>3</v>
      </c>
      <c r="BZ625">
        <v>80</v>
      </c>
      <c r="CA625">
        <v>60</v>
      </c>
      <c r="CF625">
        <v>0</v>
      </c>
      <c r="CG625">
        <v>0</v>
      </c>
      <c r="CM625">
        <v>0</v>
      </c>
      <c r="CN625" t="s">
        <v>1707</v>
      </c>
      <c r="CO625">
        <v>0</v>
      </c>
      <c r="CP625">
        <f t="shared" si="562"/>
        <v>1597</v>
      </c>
      <c r="CQ625">
        <f t="shared" si="563"/>
        <v>26</v>
      </c>
      <c r="CR625">
        <f t="shared" si="564"/>
        <v>424</v>
      </c>
      <c r="CS625">
        <f t="shared" si="565"/>
        <v>47</v>
      </c>
      <c r="CT625">
        <f t="shared" si="566"/>
        <v>1147</v>
      </c>
      <c r="CU625">
        <f t="shared" si="567"/>
        <v>0</v>
      </c>
      <c r="CV625">
        <f t="shared" si="568"/>
        <v>119.205</v>
      </c>
      <c r="CW625">
        <f t="shared" si="569"/>
        <v>4.7115000000000009</v>
      </c>
      <c r="CX625">
        <f t="shared" si="570"/>
        <v>0</v>
      </c>
      <c r="CY625">
        <f t="shared" si="571"/>
        <v>955.2</v>
      </c>
      <c r="CZ625">
        <f t="shared" si="572"/>
        <v>716.4</v>
      </c>
      <c r="DC625" t="s">
        <v>3</v>
      </c>
      <c r="DD625" t="s">
        <v>3</v>
      </c>
      <c r="DE625" t="s">
        <v>179</v>
      </c>
      <c r="DF625" t="s">
        <v>179</v>
      </c>
      <c r="DG625" t="s">
        <v>179</v>
      </c>
      <c r="DH625" t="s">
        <v>3</v>
      </c>
      <c r="DI625" t="s">
        <v>179</v>
      </c>
      <c r="DJ625" t="s">
        <v>179</v>
      </c>
      <c r="DK625" t="s">
        <v>3</v>
      </c>
      <c r="DL625" t="s">
        <v>3</v>
      </c>
      <c r="DM625" t="s">
        <v>3</v>
      </c>
      <c r="DN625">
        <v>0</v>
      </c>
      <c r="DO625">
        <v>0</v>
      </c>
      <c r="DP625">
        <v>1</v>
      </c>
      <c r="DQ625">
        <v>1</v>
      </c>
      <c r="DU625">
        <v>1010</v>
      </c>
      <c r="DV625" t="s">
        <v>209</v>
      </c>
      <c r="DW625" t="s">
        <v>211</v>
      </c>
      <c r="DX625">
        <v>1</v>
      </c>
      <c r="EE625">
        <v>20573163</v>
      </c>
      <c r="EF625">
        <v>3</v>
      </c>
      <c r="EG625" t="s">
        <v>164</v>
      </c>
      <c r="EH625">
        <v>0</v>
      </c>
      <c r="EI625" t="s">
        <v>3</v>
      </c>
      <c r="EJ625">
        <v>2</v>
      </c>
      <c r="EK625">
        <v>110001</v>
      </c>
      <c r="EL625" t="s">
        <v>192</v>
      </c>
      <c r="EM625" t="s">
        <v>173</v>
      </c>
      <c r="EO625" t="s">
        <v>193</v>
      </c>
      <c r="EQ625">
        <v>768</v>
      </c>
      <c r="ER625">
        <v>1189.1099999999999</v>
      </c>
      <c r="ES625">
        <v>25.59</v>
      </c>
      <c r="ET625">
        <v>314.07</v>
      </c>
      <c r="EU625">
        <v>35.11</v>
      </c>
      <c r="EV625">
        <v>849.45</v>
      </c>
      <c r="EW625">
        <v>88.3</v>
      </c>
      <c r="EX625">
        <v>3.49</v>
      </c>
      <c r="EY625">
        <v>0</v>
      </c>
      <c r="EZ625">
        <v>0</v>
      </c>
      <c r="FQ625">
        <v>0</v>
      </c>
      <c r="FR625">
        <f t="shared" si="573"/>
        <v>0</v>
      </c>
      <c r="FS625">
        <v>0</v>
      </c>
      <c r="FX625">
        <v>80</v>
      </c>
      <c r="FY625">
        <v>60</v>
      </c>
      <c r="GA625" t="s">
        <v>3</v>
      </c>
      <c r="GG625">
        <v>2</v>
      </c>
      <c r="GH625">
        <v>-2</v>
      </c>
      <c r="GI625">
        <v>-2</v>
      </c>
      <c r="GJ625">
        <v>0</v>
      </c>
      <c r="GK625">
        <f>ROUND(R625*(R12)/100,0)</f>
        <v>0</v>
      </c>
      <c r="GL625">
        <f t="shared" si="574"/>
        <v>0</v>
      </c>
      <c r="GM625">
        <f t="shared" si="575"/>
        <v>3268</v>
      </c>
      <c r="GN625">
        <f t="shared" si="576"/>
        <v>0</v>
      </c>
      <c r="GO625">
        <f t="shared" si="577"/>
        <v>3268</v>
      </c>
      <c r="GP625">
        <f t="shared" si="578"/>
        <v>0</v>
      </c>
      <c r="GR625">
        <v>0</v>
      </c>
    </row>
    <row r="626" spans="1:200" x14ac:dyDescent="0.2">
      <c r="A626">
        <v>17</v>
      </c>
      <c r="B626">
        <v>1</v>
      </c>
      <c r="C626">
        <f>ROW(SmtRes!A644)</f>
        <v>644</v>
      </c>
      <c r="D626">
        <f>ROW(EtalonRes!A653)</f>
        <v>653</v>
      </c>
      <c r="E626" t="s">
        <v>759</v>
      </c>
      <c r="F626" t="s">
        <v>220</v>
      </c>
      <c r="G626" t="s">
        <v>760</v>
      </c>
      <c r="H626" t="s">
        <v>215</v>
      </c>
      <c r="I626">
        <v>1</v>
      </c>
      <c r="J626">
        <v>0</v>
      </c>
      <c r="O626">
        <f t="shared" si="542"/>
        <v>4301</v>
      </c>
      <c r="P626">
        <f t="shared" si="543"/>
        <v>63</v>
      </c>
      <c r="Q626">
        <f t="shared" si="544"/>
        <v>0</v>
      </c>
      <c r="R626">
        <f t="shared" si="545"/>
        <v>0</v>
      </c>
      <c r="S626">
        <f t="shared" si="546"/>
        <v>4238</v>
      </c>
      <c r="T626">
        <f t="shared" si="547"/>
        <v>0</v>
      </c>
      <c r="U626">
        <f t="shared" si="548"/>
        <v>328.05</v>
      </c>
      <c r="V626">
        <f t="shared" si="549"/>
        <v>0</v>
      </c>
      <c r="W626">
        <f t="shared" si="550"/>
        <v>0</v>
      </c>
      <c r="X626">
        <f t="shared" si="551"/>
        <v>3390</v>
      </c>
      <c r="Y626">
        <f t="shared" si="552"/>
        <v>2543</v>
      </c>
      <c r="AA626">
        <v>23982063</v>
      </c>
      <c r="AB626">
        <f t="shared" si="553"/>
        <v>4301</v>
      </c>
      <c r="AC626">
        <f t="shared" si="554"/>
        <v>63</v>
      </c>
      <c r="AD626">
        <f t="shared" si="555"/>
        <v>0</v>
      </c>
      <c r="AE626">
        <f t="shared" si="556"/>
        <v>0</v>
      </c>
      <c r="AF626">
        <f t="shared" si="557"/>
        <v>4238</v>
      </c>
      <c r="AG626">
        <f t="shared" si="558"/>
        <v>0</v>
      </c>
      <c r="AH626">
        <f t="shared" si="559"/>
        <v>328.05</v>
      </c>
      <c r="AI626">
        <f t="shared" si="560"/>
        <v>0</v>
      </c>
      <c r="AJ626">
        <f t="shared" si="561"/>
        <v>0</v>
      </c>
      <c r="AK626">
        <v>3202.35</v>
      </c>
      <c r="AL626">
        <v>62.79</v>
      </c>
      <c r="AM626">
        <v>0</v>
      </c>
      <c r="AN626">
        <v>0</v>
      </c>
      <c r="AO626">
        <v>3139.56</v>
      </c>
      <c r="AP626">
        <v>0</v>
      </c>
      <c r="AQ626">
        <v>243</v>
      </c>
      <c r="AR626">
        <v>0</v>
      </c>
      <c r="AS626">
        <v>0</v>
      </c>
      <c r="AT626">
        <v>80</v>
      </c>
      <c r="AU626">
        <v>60</v>
      </c>
      <c r="AV626">
        <v>1</v>
      </c>
      <c r="AW626">
        <v>1</v>
      </c>
      <c r="AZ626">
        <v>1</v>
      </c>
      <c r="BA626">
        <v>1</v>
      </c>
      <c r="BB626">
        <v>1</v>
      </c>
      <c r="BC626">
        <v>1</v>
      </c>
      <c r="BD626" t="s">
        <v>3</v>
      </c>
      <c r="BE626" t="s">
        <v>3</v>
      </c>
      <c r="BF626" t="s">
        <v>3</v>
      </c>
      <c r="BG626" t="s">
        <v>3</v>
      </c>
      <c r="BH626">
        <v>0</v>
      </c>
      <c r="BI626">
        <v>2</v>
      </c>
      <c r="BJ626" t="s">
        <v>222</v>
      </c>
      <c r="BM626">
        <v>110001</v>
      </c>
      <c r="BN626">
        <v>0</v>
      </c>
      <c r="BO626" t="s">
        <v>3</v>
      </c>
      <c r="BP626">
        <v>0</v>
      </c>
      <c r="BQ626">
        <v>3</v>
      </c>
      <c r="BS626">
        <v>1</v>
      </c>
      <c r="BT626">
        <v>1</v>
      </c>
      <c r="BU626">
        <v>1</v>
      </c>
      <c r="BV626">
        <v>1</v>
      </c>
      <c r="BW626">
        <v>1</v>
      </c>
      <c r="BX626">
        <v>1</v>
      </c>
      <c r="BY626" t="s">
        <v>3</v>
      </c>
      <c r="BZ626">
        <v>80</v>
      </c>
      <c r="CA626">
        <v>60</v>
      </c>
      <c r="CF626">
        <v>0</v>
      </c>
      <c r="CG626">
        <v>0</v>
      </c>
      <c r="CM626">
        <v>0</v>
      </c>
      <c r="CN626" t="s">
        <v>1707</v>
      </c>
      <c r="CO626">
        <v>0</v>
      </c>
      <c r="CP626">
        <f t="shared" si="562"/>
        <v>4301</v>
      </c>
      <c r="CQ626">
        <f t="shared" si="563"/>
        <v>63</v>
      </c>
      <c r="CR626">
        <f t="shared" si="564"/>
        <v>0</v>
      </c>
      <c r="CS626">
        <f t="shared" si="565"/>
        <v>0</v>
      </c>
      <c r="CT626">
        <f t="shared" si="566"/>
        <v>4238</v>
      </c>
      <c r="CU626">
        <f t="shared" si="567"/>
        <v>0</v>
      </c>
      <c r="CV626">
        <f t="shared" si="568"/>
        <v>328.05</v>
      </c>
      <c r="CW626">
        <f t="shared" si="569"/>
        <v>0</v>
      </c>
      <c r="CX626">
        <f t="shared" si="570"/>
        <v>0</v>
      </c>
      <c r="CY626">
        <f t="shared" si="571"/>
        <v>3390.4</v>
      </c>
      <c r="CZ626">
        <f t="shared" si="572"/>
        <v>2542.8000000000002</v>
      </c>
      <c r="DC626" t="s">
        <v>3</v>
      </c>
      <c r="DD626" t="s">
        <v>3</v>
      </c>
      <c r="DE626" t="s">
        <v>179</v>
      </c>
      <c r="DF626" t="s">
        <v>179</v>
      </c>
      <c r="DG626" t="s">
        <v>179</v>
      </c>
      <c r="DH626" t="s">
        <v>3</v>
      </c>
      <c r="DI626" t="s">
        <v>179</v>
      </c>
      <c r="DJ626" t="s">
        <v>179</v>
      </c>
      <c r="DK626" t="s">
        <v>3</v>
      </c>
      <c r="DL626" t="s">
        <v>3</v>
      </c>
      <c r="DM626" t="s">
        <v>3</v>
      </c>
      <c r="DN626">
        <v>0</v>
      </c>
      <c r="DO626">
        <v>0</v>
      </c>
      <c r="DP626">
        <v>1</v>
      </c>
      <c r="DQ626">
        <v>1</v>
      </c>
      <c r="DU626">
        <v>1013</v>
      </c>
      <c r="DV626" t="s">
        <v>215</v>
      </c>
      <c r="DW626" t="s">
        <v>215</v>
      </c>
      <c r="DX626">
        <v>1</v>
      </c>
      <c r="EE626">
        <v>20573163</v>
      </c>
      <c r="EF626">
        <v>3</v>
      </c>
      <c r="EG626" t="s">
        <v>164</v>
      </c>
      <c r="EH626">
        <v>0</v>
      </c>
      <c r="EI626" t="s">
        <v>3</v>
      </c>
      <c r="EJ626">
        <v>2</v>
      </c>
      <c r="EK626">
        <v>110001</v>
      </c>
      <c r="EL626" t="s">
        <v>192</v>
      </c>
      <c r="EM626" t="s">
        <v>173</v>
      </c>
      <c r="EO626" t="s">
        <v>193</v>
      </c>
      <c r="EQ626">
        <v>768</v>
      </c>
      <c r="ER626">
        <v>3202.35</v>
      </c>
      <c r="ES626">
        <v>62.79</v>
      </c>
      <c r="ET626">
        <v>0</v>
      </c>
      <c r="EU626">
        <v>0</v>
      </c>
      <c r="EV626">
        <v>3139.56</v>
      </c>
      <c r="EW626">
        <v>243</v>
      </c>
      <c r="EX626">
        <v>0</v>
      </c>
      <c r="EY626">
        <v>0</v>
      </c>
      <c r="EZ626">
        <v>0</v>
      </c>
      <c r="FQ626">
        <v>0</v>
      </c>
      <c r="FR626">
        <f t="shared" si="573"/>
        <v>0</v>
      </c>
      <c r="FS626">
        <v>0</v>
      </c>
      <c r="FX626">
        <v>80</v>
      </c>
      <c r="FY626">
        <v>60</v>
      </c>
      <c r="GA626" t="s">
        <v>3</v>
      </c>
      <c r="GG626">
        <v>2</v>
      </c>
      <c r="GH626">
        <v>1</v>
      </c>
      <c r="GI626">
        <v>-2</v>
      </c>
      <c r="GJ626">
        <v>0</v>
      </c>
      <c r="GK626">
        <f>ROUND(R626*(R12)/100,0)</f>
        <v>0</v>
      </c>
      <c r="GL626">
        <f t="shared" si="574"/>
        <v>0</v>
      </c>
      <c r="GM626">
        <f t="shared" si="575"/>
        <v>10234</v>
      </c>
      <c r="GN626">
        <f t="shared" si="576"/>
        <v>0</v>
      </c>
      <c r="GO626">
        <f t="shared" si="577"/>
        <v>10234</v>
      </c>
      <c r="GP626">
        <f t="shared" si="578"/>
        <v>0</v>
      </c>
      <c r="GR626">
        <v>0</v>
      </c>
    </row>
    <row r="627" spans="1:200" x14ac:dyDescent="0.2">
      <c r="A627">
        <v>17</v>
      </c>
      <c r="B627">
        <v>1</v>
      </c>
      <c r="C627">
        <f>ROW(SmtRes!A646)</f>
        <v>646</v>
      </c>
      <c r="D627">
        <f>ROW(EtalonRes!A655)</f>
        <v>655</v>
      </c>
      <c r="E627" t="s">
        <v>761</v>
      </c>
      <c r="F627" t="s">
        <v>213</v>
      </c>
      <c r="G627" t="s">
        <v>1723</v>
      </c>
      <c r="H627" t="s">
        <v>215</v>
      </c>
      <c r="I627">
        <v>3</v>
      </c>
      <c r="J627">
        <v>0</v>
      </c>
      <c r="O627">
        <f t="shared" si="542"/>
        <v>6585</v>
      </c>
      <c r="P627">
        <f t="shared" si="543"/>
        <v>96</v>
      </c>
      <c r="Q627">
        <f t="shared" si="544"/>
        <v>0</v>
      </c>
      <c r="R627">
        <f t="shared" si="545"/>
        <v>0</v>
      </c>
      <c r="S627">
        <f t="shared" si="546"/>
        <v>6489</v>
      </c>
      <c r="T627">
        <f t="shared" si="547"/>
        <v>0</v>
      </c>
      <c r="U627">
        <f t="shared" si="548"/>
        <v>502.20000000000005</v>
      </c>
      <c r="V627">
        <f t="shared" si="549"/>
        <v>0</v>
      </c>
      <c r="W627">
        <f t="shared" si="550"/>
        <v>0</v>
      </c>
      <c r="X627">
        <f t="shared" si="551"/>
        <v>5191</v>
      </c>
      <c r="Y627">
        <f t="shared" si="552"/>
        <v>3893</v>
      </c>
      <c r="AA627">
        <v>23982063</v>
      </c>
      <c r="AB627">
        <f t="shared" si="553"/>
        <v>2195</v>
      </c>
      <c r="AC627">
        <f t="shared" si="554"/>
        <v>32</v>
      </c>
      <c r="AD627">
        <f t="shared" si="555"/>
        <v>0</v>
      </c>
      <c r="AE627">
        <f t="shared" si="556"/>
        <v>0</v>
      </c>
      <c r="AF627">
        <f t="shared" si="557"/>
        <v>2163</v>
      </c>
      <c r="AG627">
        <f t="shared" si="558"/>
        <v>0</v>
      </c>
      <c r="AH627">
        <f t="shared" si="559"/>
        <v>167.4</v>
      </c>
      <c r="AI627">
        <f t="shared" si="560"/>
        <v>0</v>
      </c>
      <c r="AJ627">
        <f t="shared" si="561"/>
        <v>0</v>
      </c>
      <c r="AK627">
        <v>1634.12</v>
      </c>
      <c r="AL627">
        <v>32.04</v>
      </c>
      <c r="AM627">
        <v>0</v>
      </c>
      <c r="AN627">
        <v>0</v>
      </c>
      <c r="AO627">
        <v>1602.08</v>
      </c>
      <c r="AP627">
        <v>0</v>
      </c>
      <c r="AQ627">
        <v>124</v>
      </c>
      <c r="AR627">
        <v>0</v>
      </c>
      <c r="AS627">
        <v>0</v>
      </c>
      <c r="AT627">
        <v>80</v>
      </c>
      <c r="AU627">
        <v>60</v>
      </c>
      <c r="AV627">
        <v>1</v>
      </c>
      <c r="AW627">
        <v>1</v>
      </c>
      <c r="AZ627">
        <v>1</v>
      </c>
      <c r="BA627">
        <v>1</v>
      </c>
      <c r="BB627">
        <v>1</v>
      </c>
      <c r="BC627">
        <v>1</v>
      </c>
      <c r="BD627" t="s">
        <v>3</v>
      </c>
      <c r="BE627" t="s">
        <v>3</v>
      </c>
      <c r="BF627" t="s">
        <v>3</v>
      </c>
      <c r="BG627" t="s">
        <v>3</v>
      </c>
      <c r="BH627">
        <v>0</v>
      </c>
      <c r="BI627">
        <v>2</v>
      </c>
      <c r="BJ627" t="s">
        <v>216</v>
      </c>
      <c r="BM627">
        <v>110001</v>
      </c>
      <c r="BN627">
        <v>0</v>
      </c>
      <c r="BO627" t="s">
        <v>3</v>
      </c>
      <c r="BP627">
        <v>0</v>
      </c>
      <c r="BQ627">
        <v>3</v>
      </c>
      <c r="BS627">
        <v>1</v>
      </c>
      <c r="BT627">
        <v>1</v>
      </c>
      <c r="BU627">
        <v>1</v>
      </c>
      <c r="BV627">
        <v>1</v>
      </c>
      <c r="BW627">
        <v>1</v>
      </c>
      <c r="BX627">
        <v>1</v>
      </c>
      <c r="BY627" t="s">
        <v>3</v>
      </c>
      <c r="BZ627">
        <v>80</v>
      </c>
      <c r="CA627">
        <v>60</v>
      </c>
      <c r="CF627">
        <v>0</v>
      </c>
      <c r="CG627">
        <v>0</v>
      </c>
      <c r="CM627">
        <v>0</v>
      </c>
      <c r="CN627" t="s">
        <v>1707</v>
      </c>
      <c r="CO627">
        <v>0</v>
      </c>
      <c r="CP627">
        <f t="shared" si="562"/>
        <v>6585</v>
      </c>
      <c r="CQ627">
        <f t="shared" si="563"/>
        <v>32</v>
      </c>
      <c r="CR627">
        <f t="shared" si="564"/>
        <v>0</v>
      </c>
      <c r="CS627">
        <f t="shared" si="565"/>
        <v>0</v>
      </c>
      <c r="CT627">
        <f t="shared" si="566"/>
        <v>2163</v>
      </c>
      <c r="CU627">
        <f t="shared" si="567"/>
        <v>0</v>
      </c>
      <c r="CV627">
        <f t="shared" si="568"/>
        <v>167.4</v>
      </c>
      <c r="CW627">
        <f t="shared" si="569"/>
        <v>0</v>
      </c>
      <c r="CX627">
        <f t="shared" si="570"/>
        <v>0</v>
      </c>
      <c r="CY627">
        <f t="shared" si="571"/>
        <v>5191.2</v>
      </c>
      <c r="CZ627">
        <f t="shared" si="572"/>
        <v>3893.4</v>
      </c>
      <c r="DC627" t="s">
        <v>3</v>
      </c>
      <c r="DD627" t="s">
        <v>3</v>
      </c>
      <c r="DE627" t="s">
        <v>179</v>
      </c>
      <c r="DF627" t="s">
        <v>179</v>
      </c>
      <c r="DG627" t="s">
        <v>179</v>
      </c>
      <c r="DH627" t="s">
        <v>3</v>
      </c>
      <c r="DI627" t="s">
        <v>179</v>
      </c>
      <c r="DJ627" t="s">
        <v>179</v>
      </c>
      <c r="DK627" t="s">
        <v>3</v>
      </c>
      <c r="DL627" t="s">
        <v>3</v>
      </c>
      <c r="DM627" t="s">
        <v>3</v>
      </c>
      <c r="DN627">
        <v>0</v>
      </c>
      <c r="DO627">
        <v>0</v>
      </c>
      <c r="DP627">
        <v>1</v>
      </c>
      <c r="DQ627">
        <v>1</v>
      </c>
      <c r="DU627">
        <v>1013</v>
      </c>
      <c r="DV627" t="s">
        <v>215</v>
      </c>
      <c r="DW627" t="s">
        <v>215</v>
      </c>
      <c r="DX627">
        <v>1</v>
      </c>
      <c r="EE627">
        <v>20573163</v>
      </c>
      <c r="EF627">
        <v>3</v>
      </c>
      <c r="EG627" t="s">
        <v>164</v>
      </c>
      <c r="EH627">
        <v>0</v>
      </c>
      <c r="EI627" t="s">
        <v>3</v>
      </c>
      <c r="EJ627">
        <v>2</v>
      </c>
      <c r="EK627">
        <v>110001</v>
      </c>
      <c r="EL627" t="s">
        <v>192</v>
      </c>
      <c r="EM627" t="s">
        <v>173</v>
      </c>
      <c r="EO627" t="s">
        <v>193</v>
      </c>
      <c r="EQ627">
        <v>768</v>
      </c>
      <c r="ER627">
        <v>1634.12</v>
      </c>
      <c r="ES627">
        <v>32.04</v>
      </c>
      <c r="ET627">
        <v>0</v>
      </c>
      <c r="EU627">
        <v>0</v>
      </c>
      <c r="EV627">
        <v>1602.08</v>
      </c>
      <c r="EW627">
        <v>124</v>
      </c>
      <c r="EX627">
        <v>0</v>
      </c>
      <c r="EY627">
        <v>0</v>
      </c>
      <c r="EZ627">
        <v>0</v>
      </c>
      <c r="FQ627">
        <v>0</v>
      </c>
      <c r="FR627">
        <f t="shared" si="573"/>
        <v>0</v>
      </c>
      <c r="FS627">
        <v>0</v>
      </c>
      <c r="FX627">
        <v>80</v>
      </c>
      <c r="FY627">
        <v>60</v>
      </c>
      <c r="GA627" t="s">
        <v>3</v>
      </c>
      <c r="GG627">
        <v>2</v>
      </c>
      <c r="GH627">
        <v>1</v>
      </c>
      <c r="GI627">
        <v>-2</v>
      </c>
      <c r="GJ627">
        <v>0</v>
      </c>
      <c r="GK627">
        <f>ROUND(R627*(R12)/100,0)</f>
        <v>0</v>
      </c>
      <c r="GL627">
        <f t="shared" si="574"/>
        <v>0</v>
      </c>
      <c r="GM627">
        <f t="shared" si="575"/>
        <v>15669</v>
      </c>
      <c r="GN627">
        <f t="shared" si="576"/>
        <v>0</v>
      </c>
      <c r="GO627">
        <f t="shared" si="577"/>
        <v>15669</v>
      </c>
      <c r="GP627">
        <f t="shared" si="578"/>
        <v>0</v>
      </c>
      <c r="GR627">
        <v>0</v>
      </c>
    </row>
    <row r="628" spans="1:200" x14ac:dyDescent="0.2">
      <c r="A628">
        <v>17</v>
      </c>
      <c r="B628">
        <v>1</v>
      </c>
      <c r="C628">
        <f>ROW(SmtRes!A651)</f>
        <v>651</v>
      </c>
      <c r="D628">
        <f>ROW(EtalonRes!A661)</f>
        <v>661</v>
      </c>
      <c r="E628" t="s">
        <v>762</v>
      </c>
      <c r="F628" t="s">
        <v>207</v>
      </c>
      <c r="G628" t="s">
        <v>763</v>
      </c>
      <c r="H628" t="s">
        <v>209</v>
      </c>
      <c r="I628">
        <v>1</v>
      </c>
      <c r="J628">
        <v>0</v>
      </c>
      <c r="O628">
        <f t="shared" si="542"/>
        <v>1597</v>
      </c>
      <c r="P628">
        <f t="shared" si="543"/>
        <v>26</v>
      </c>
      <c r="Q628">
        <f t="shared" si="544"/>
        <v>424</v>
      </c>
      <c r="R628">
        <f t="shared" si="545"/>
        <v>47</v>
      </c>
      <c r="S628">
        <f t="shared" si="546"/>
        <v>1147</v>
      </c>
      <c r="T628">
        <f t="shared" si="547"/>
        <v>0</v>
      </c>
      <c r="U628">
        <f t="shared" si="548"/>
        <v>119.205</v>
      </c>
      <c r="V628">
        <f t="shared" si="549"/>
        <v>4.7115000000000009</v>
      </c>
      <c r="W628">
        <f t="shared" si="550"/>
        <v>0</v>
      </c>
      <c r="X628">
        <f t="shared" si="551"/>
        <v>955</v>
      </c>
      <c r="Y628">
        <f t="shared" si="552"/>
        <v>716</v>
      </c>
      <c r="AA628">
        <v>23982063</v>
      </c>
      <c r="AB628">
        <f t="shared" si="553"/>
        <v>1597</v>
      </c>
      <c r="AC628">
        <f t="shared" si="554"/>
        <v>26</v>
      </c>
      <c r="AD628">
        <f t="shared" si="555"/>
        <v>424</v>
      </c>
      <c r="AE628">
        <f t="shared" si="556"/>
        <v>47</v>
      </c>
      <c r="AF628">
        <f t="shared" si="557"/>
        <v>1147</v>
      </c>
      <c r="AG628">
        <f t="shared" si="558"/>
        <v>0</v>
      </c>
      <c r="AH628">
        <f t="shared" si="559"/>
        <v>119.205</v>
      </c>
      <c r="AI628">
        <f t="shared" si="560"/>
        <v>4.7115000000000009</v>
      </c>
      <c r="AJ628">
        <f t="shared" si="561"/>
        <v>0</v>
      </c>
      <c r="AK628">
        <v>1189.1099999999999</v>
      </c>
      <c r="AL628">
        <v>25.59</v>
      </c>
      <c r="AM628">
        <v>314.07</v>
      </c>
      <c r="AN628">
        <v>35.11</v>
      </c>
      <c r="AO628">
        <v>849.45</v>
      </c>
      <c r="AP628">
        <v>0</v>
      </c>
      <c r="AQ628">
        <v>88.3</v>
      </c>
      <c r="AR628">
        <v>3.49</v>
      </c>
      <c r="AS628">
        <v>0</v>
      </c>
      <c r="AT628">
        <v>80</v>
      </c>
      <c r="AU628">
        <v>60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1</v>
      </c>
      <c r="BD628" t="s">
        <v>3</v>
      </c>
      <c r="BE628" t="s">
        <v>3</v>
      </c>
      <c r="BF628" t="s">
        <v>3</v>
      </c>
      <c r="BG628" t="s">
        <v>3</v>
      </c>
      <c r="BH628">
        <v>0</v>
      </c>
      <c r="BI628">
        <v>2</v>
      </c>
      <c r="BJ628" t="s">
        <v>210</v>
      </c>
      <c r="BM628">
        <v>110001</v>
      </c>
      <c r="BN628">
        <v>0</v>
      </c>
      <c r="BO628" t="s">
        <v>3</v>
      </c>
      <c r="BP628">
        <v>0</v>
      </c>
      <c r="BQ628">
        <v>3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3</v>
      </c>
      <c r="BZ628">
        <v>80</v>
      </c>
      <c r="CA628">
        <v>60</v>
      </c>
      <c r="CF628">
        <v>0</v>
      </c>
      <c r="CG628">
        <v>0</v>
      </c>
      <c r="CM628">
        <v>0</v>
      </c>
      <c r="CN628" t="s">
        <v>1707</v>
      </c>
      <c r="CO628">
        <v>0</v>
      </c>
      <c r="CP628">
        <f t="shared" si="562"/>
        <v>1597</v>
      </c>
      <c r="CQ628">
        <f t="shared" si="563"/>
        <v>26</v>
      </c>
      <c r="CR628">
        <f t="shared" si="564"/>
        <v>424</v>
      </c>
      <c r="CS628">
        <f t="shared" si="565"/>
        <v>47</v>
      </c>
      <c r="CT628">
        <f t="shared" si="566"/>
        <v>1147</v>
      </c>
      <c r="CU628">
        <f t="shared" si="567"/>
        <v>0</v>
      </c>
      <c r="CV628">
        <f t="shared" si="568"/>
        <v>119.205</v>
      </c>
      <c r="CW628">
        <f t="shared" si="569"/>
        <v>4.7115000000000009</v>
      </c>
      <c r="CX628">
        <f t="shared" si="570"/>
        <v>0</v>
      </c>
      <c r="CY628">
        <f t="shared" si="571"/>
        <v>955.2</v>
      </c>
      <c r="CZ628">
        <f t="shared" si="572"/>
        <v>716.4</v>
      </c>
      <c r="DC628" t="s">
        <v>3</v>
      </c>
      <c r="DD628" t="s">
        <v>3</v>
      </c>
      <c r="DE628" t="s">
        <v>179</v>
      </c>
      <c r="DF628" t="s">
        <v>179</v>
      </c>
      <c r="DG628" t="s">
        <v>179</v>
      </c>
      <c r="DH628" t="s">
        <v>3</v>
      </c>
      <c r="DI628" t="s">
        <v>179</v>
      </c>
      <c r="DJ628" t="s">
        <v>179</v>
      </c>
      <c r="DK628" t="s">
        <v>3</v>
      </c>
      <c r="DL628" t="s">
        <v>3</v>
      </c>
      <c r="DM628" t="s">
        <v>3</v>
      </c>
      <c r="DN628">
        <v>0</v>
      </c>
      <c r="DO628">
        <v>0</v>
      </c>
      <c r="DP628">
        <v>1</v>
      </c>
      <c r="DQ628">
        <v>1</v>
      </c>
      <c r="DU628">
        <v>1010</v>
      </c>
      <c r="DV628" t="s">
        <v>209</v>
      </c>
      <c r="DW628" t="s">
        <v>211</v>
      </c>
      <c r="DX628">
        <v>1</v>
      </c>
      <c r="EE628">
        <v>20573163</v>
      </c>
      <c r="EF628">
        <v>3</v>
      </c>
      <c r="EG628" t="s">
        <v>164</v>
      </c>
      <c r="EH628">
        <v>0</v>
      </c>
      <c r="EI628" t="s">
        <v>3</v>
      </c>
      <c r="EJ628">
        <v>2</v>
      </c>
      <c r="EK628">
        <v>110001</v>
      </c>
      <c r="EL628" t="s">
        <v>192</v>
      </c>
      <c r="EM628" t="s">
        <v>173</v>
      </c>
      <c r="EO628" t="s">
        <v>193</v>
      </c>
      <c r="EQ628">
        <v>768</v>
      </c>
      <c r="ER628">
        <v>1189.1099999999999</v>
      </c>
      <c r="ES628">
        <v>25.59</v>
      </c>
      <c r="ET628">
        <v>314.07</v>
      </c>
      <c r="EU628">
        <v>35.11</v>
      </c>
      <c r="EV628">
        <v>849.45</v>
      </c>
      <c r="EW628">
        <v>88.3</v>
      </c>
      <c r="EX628">
        <v>3.49</v>
      </c>
      <c r="EY628">
        <v>0</v>
      </c>
      <c r="EZ628">
        <v>0</v>
      </c>
      <c r="FQ628">
        <v>0</v>
      </c>
      <c r="FR628">
        <f t="shared" si="573"/>
        <v>0</v>
      </c>
      <c r="FS628">
        <v>0</v>
      </c>
      <c r="FX628">
        <v>80</v>
      </c>
      <c r="FY628">
        <v>60</v>
      </c>
      <c r="GA628" t="s">
        <v>3</v>
      </c>
      <c r="GG628">
        <v>2</v>
      </c>
      <c r="GH628">
        <v>1</v>
      </c>
      <c r="GI628">
        <v>-2</v>
      </c>
      <c r="GJ628">
        <v>0</v>
      </c>
      <c r="GK628">
        <f>ROUND(R628*(R12)/100,0)</f>
        <v>0</v>
      </c>
      <c r="GL628">
        <f t="shared" si="574"/>
        <v>0</v>
      </c>
      <c r="GM628">
        <f t="shared" si="575"/>
        <v>3268</v>
      </c>
      <c r="GN628">
        <f t="shared" si="576"/>
        <v>0</v>
      </c>
      <c r="GO628">
        <f t="shared" si="577"/>
        <v>3268</v>
      </c>
      <c r="GP628">
        <f t="shared" si="578"/>
        <v>0</v>
      </c>
      <c r="GR628">
        <v>0</v>
      </c>
    </row>
    <row r="629" spans="1:200" x14ac:dyDescent="0.2">
      <c r="A629">
        <v>17</v>
      </c>
      <c r="B629">
        <v>1</v>
      </c>
      <c r="C629">
        <f>ROW(SmtRes!A653)</f>
        <v>653</v>
      </c>
      <c r="D629">
        <f>ROW(EtalonRes!A663)</f>
        <v>663</v>
      </c>
      <c r="E629" t="s">
        <v>764</v>
      </c>
      <c r="F629" t="s">
        <v>220</v>
      </c>
      <c r="G629" t="s">
        <v>765</v>
      </c>
      <c r="H629" t="s">
        <v>215</v>
      </c>
      <c r="I629">
        <v>1</v>
      </c>
      <c r="J629">
        <v>0</v>
      </c>
      <c r="O629">
        <f t="shared" si="542"/>
        <v>4301</v>
      </c>
      <c r="P629">
        <f t="shared" si="543"/>
        <v>63</v>
      </c>
      <c r="Q629">
        <f t="shared" si="544"/>
        <v>0</v>
      </c>
      <c r="R629">
        <f t="shared" si="545"/>
        <v>0</v>
      </c>
      <c r="S629">
        <f t="shared" si="546"/>
        <v>4238</v>
      </c>
      <c r="T629">
        <f t="shared" si="547"/>
        <v>0</v>
      </c>
      <c r="U629">
        <f t="shared" si="548"/>
        <v>328.05</v>
      </c>
      <c r="V629">
        <f t="shared" si="549"/>
        <v>0</v>
      </c>
      <c r="W629">
        <f t="shared" si="550"/>
        <v>0</v>
      </c>
      <c r="X629">
        <f t="shared" si="551"/>
        <v>3390</v>
      </c>
      <c r="Y629">
        <f t="shared" si="552"/>
        <v>2543</v>
      </c>
      <c r="AA629">
        <v>23982063</v>
      </c>
      <c r="AB629">
        <f t="shared" si="553"/>
        <v>4301</v>
      </c>
      <c r="AC629">
        <f t="shared" si="554"/>
        <v>63</v>
      </c>
      <c r="AD629">
        <f t="shared" si="555"/>
        <v>0</v>
      </c>
      <c r="AE629">
        <f t="shared" si="556"/>
        <v>0</v>
      </c>
      <c r="AF629">
        <f t="shared" si="557"/>
        <v>4238</v>
      </c>
      <c r="AG629">
        <f t="shared" si="558"/>
        <v>0</v>
      </c>
      <c r="AH629">
        <f t="shared" si="559"/>
        <v>328.05</v>
      </c>
      <c r="AI629">
        <f t="shared" si="560"/>
        <v>0</v>
      </c>
      <c r="AJ629">
        <f t="shared" si="561"/>
        <v>0</v>
      </c>
      <c r="AK629">
        <v>3202.35</v>
      </c>
      <c r="AL629">
        <v>62.79</v>
      </c>
      <c r="AM629">
        <v>0</v>
      </c>
      <c r="AN629">
        <v>0</v>
      </c>
      <c r="AO629">
        <v>3139.56</v>
      </c>
      <c r="AP629">
        <v>0</v>
      </c>
      <c r="AQ629">
        <v>243</v>
      </c>
      <c r="AR629">
        <v>0</v>
      </c>
      <c r="AS629">
        <v>0</v>
      </c>
      <c r="AT629">
        <v>80</v>
      </c>
      <c r="AU629">
        <v>60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1</v>
      </c>
      <c r="BD629" t="s">
        <v>3</v>
      </c>
      <c r="BE629" t="s">
        <v>3</v>
      </c>
      <c r="BF629" t="s">
        <v>3</v>
      </c>
      <c r="BG629" t="s">
        <v>3</v>
      </c>
      <c r="BH629">
        <v>0</v>
      </c>
      <c r="BI629">
        <v>2</v>
      </c>
      <c r="BJ629" t="s">
        <v>222</v>
      </c>
      <c r="BM629">
        <v>110001</v>
      </c>
      <c r="BN629">
        <v>0</v>
      </c>
      <c r="BO629" t="s">
        <v>3</v>
      </c>
      <c r="BP629">
        <v>0</v>
      </c>
      <c r="BQ629">
        <v>3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3</v>
      </c>
      <c r="BZ629">
        <v>80</v>
      </c>
      <c r="CA629">
        <v>60</v>
      </c>
      <c r="CF629">
        <v>0</v>
      </c>
      <c r="CG629">
        <v>0</v>
      </c>
      <c r="CM629">
        <v>0</v>
      </c>
      <c r="CN629" t="s">
        <v>1707</v>
      </c>
      <c r="CO629">
        <v>0</v>
      </c>
      <c r="CP629">
        <f t="shared" si="562"/>
        <v>4301</v>
      </c>
      <c r="CQ629">
        <f t="shared" si="563"/>
        <v>63</v>
      </c>
      <c r="CR629">
        <f t="shared" si="564"/>
        <v>0</v>
      </c>
      <c r="CS629">
        <f t="shared" si="565"/>
        <v>0</v>
      </c>
      <c r="CT629">
        <f t="shared" si="566"/>
        <v>4238</v>
      </c>
      <c r="CU629">
        <f t="shared" si="567"/>
        <v>0</v>
      </c>
      <c r="CV629">
        <f t="shared" si="568"/>
        <v>328.05</v>
      </c>
      <c r="CW629">
        <f t="shared" si="569"/>
        <v>0</v>
      </c>
      <c r="CX629">
        <f t="shared" si="570"/>
        <v>0</v>
      </c>
      <c r="CY629">
        <f t="shared" si="571"/>
        <v>3390.4</v>
      </c>
      <c r="CZ629">
        <f t="shared" si="572"/>
        <v>2542.8000000000002</v>
      </c>
      <c r="DC629" t="s">
        <v>3</v>
      </c>
      <c r="DD629" t="s">
        <v>3</v>
      </c>
      <c r="DE629" t="s">
        <v>179</v>
      </c>
      <c r="DF629" t="s">
        <v>179</v>
      </c>
      <c r="DG629" t="s">
        <v>179</v>
      </c>
      <c r="DH629" t="s">
        <v>3</v>
      </c>
      <c r="DI629" t="s">
        <v>179</v>
      </c>
      <c r="DJ629" t="s">
        <v>179</v>
      </c>
      <c r="DK629" t="s">
        <v>3</v>
      </c>
      <c r="DL629" t="s">
        <v>3</v>
      </c>
      <c r="DM629" t="s">
        <v>3</v>
      </c>
      <c r="DN629">
        <v>0</v>
      </c>
      <c r="DO629">
        <v>0</v>
      </c>
      <c r="DP629">
        <v>1</v>
      </c>
      <c r="DQ629">
        <v>1</v>
      </c>
      <c r="DU629">
        <v>1013</v>
      </c>
      <c r="DV629" t="s">
        <v>215</v>
      </c>
      <c r="DW629" t="s">
        <v>215</v>
      </c>
      <c r="DX629">
        <v>1</v>
      </c>
      <c r="EE629">
        <v>20573163</v>
      </c>
      <c r="EF629">
        <v>3</v>
      </c>
      <c r="EG629" t="s">
        <v>164</v>
      </c>
      <c r="EH629">
        <v>0</v>
      </c>
      <c r="EI629" t="s">
        <v>3</v>
      </c>
      <c r="EJ629">
        <v>2</v>
      </c>
      <c r="EK629">
        <v>110001</v>
      </c>
      <c r="EL629" t="s">
        <v>192</v>
      </c>
      <c r="EM629" t="s">
        <v>173</v>
      </c>
      <c r="EO629" t="s">
        <v>193</v>
      </c>
      <c r="EQ629">
        <v>768</v>
      </c>
      <c r="ER629">
        <v>3202.35</v>
      </c>
      <c r="ES629">
        <v>62.79</v>
      </c>
      <c r="ET629">
        <v>0</v>
      </c>
      <c r="EU629">
        <v>0</v>
      </c>
      <c r="EV629">
        <v>3139.56</v>
      </c>
      <c r="EW629">
        <v>243</v>
      </c>
      <c r="EX629">
        <v>0</v>
      </c>
      <c r="EY629">
        <v>0</v>
      </c>
      <c r="EZ629">
        <v>0</v>
      </c>
      <c r="FQ629">
        <v>0</v>
      </c>
      <c r="FR629">
        <f t="shared" si="573"/>
        <v>0</v>
      </c>
      <c r="FS629">
        <v>0</v>
      </c>
      <c r="FX629">
        <v>80</v>
      </c>
      <c r="FY629">
        <v>60</v>
      </c>
      <c r="GA629" t="s">
        <v>3</v>
      </c>
      <c r="GG629">
        <v>2</v>
      </c>
      <c r="GH629">
        <v>1</v>
      </c>
      <c r="GI629">
        <v>-2</v>
      </c>
      <c r="GJ629">
        <v>0</v>
      </c>
      <c r="GK629">
        <f>ROUND(R629*(R12)/100,0)</f>
        <v>0</v>
      </c>
      <c r="GL629">
        <f t="shared" si="574"/>
        <v>0</v>
      </c>
      <c r="GM629">
        <f t="shared" si="575"/>
        <v>10234</v>
      </c>
      <c r="GN629">
        <f t="shared" si="576"/>
        <v>0</v>
      </c>
      <c r="GO629">
        <f t="shared" si="577"/>
        <v>10234</v>
      </c>
      <c r="GP629">
        <f t="shared" si="578"/>
        <v>0</v>
      </c>
      <c r="GR629">
        <v>0</v>
      </c>
    </row>
    <row r="630" spans="1:200" x14ac:dyDescent="0.2">
      <c r="A630">
        <v>17</v>
      </c>
      <c r="B630">
        <v>1</v>
      </c>
      <c r="C630">
        <f>ROW(SmtRes!A655)</f>
        <v>655</v>
      </c>
      <c r="D630">
        <f>ROW(EtalonRes!A665)</f>
        <v>665</v>
      </c>
      <c r="E630" t="s">
        <v>766</v>
      </c>
      <c r="F630" t="s">
        <v>213</v>
      </c>
      <c r="G630" t="s">
        <v>1724</v>
      </c>
      <c r="H630" t="s">
        <v>215</v>
      </c>
      <c r="I630">
        <v>2</v>
      </c>
      <c r="J630">
        <v>0</v>
      </c>
      <c r="O630">
        <f t="shared" si="542"/>
        <v>4390</v>
      </c>
      <c r="P630">
        <f t="shared" si="543"/>
        <v>64</v>
      </c>
      <c r="Q630">
        <f t="shared" si="544"/>
        <v>0</v>
      </c>
      <c r="R630">
        <f t="shared" si="545"/>
        <v>0</v>
      </c>
      <c r="S630">
        <f t="shared" si="546"/>
        <v>4326</v>
      </c>
      <c r="T630">
        <f t="shared" si="547"/>
        <v>0</v>
      </c>
      <c r="U630">
        <f t="shared" si="548"/>
        <v>334.8</v>
      </c>
      <c r="V630">
        <f t="shared" si="549"/>
        <v>0</v>
      </c>
      <c r="W630">
        <f t="shared" si="550"/>
        <v>0</v>
      </c>
      <c r="X630">
        <f t="shared" si="551"/>
        <v>3461</v>
      </c>
      <c r="Y630">
        <f t="shared" si="552"/>
        <v>2596</v>
      </c>
      <c r="AA630">
        <v>23982063</v>
      </c>
      <c r="AB630">
        <f t="shared" si="553"/>
        <v>2195</v>
      </c>
      <c r="AC630">
        <f t="shared" si="554"/>
        <v>32</v>
      </c>
      <c r="AD630">
        <f t="shared" si="555"/>
        <v>0</v>
      </c>
      <c r="AE630">
        <f t="shared" si="556"/>
        <v>0</v>
      </c>
      <c r="AF630">
        <f t="shared" si="557"/>
        <v>2163</v>
      </c>
      <c r="AG630">
        <f t="shared" si="558"/>
        <v>0</v>
      </c>
      <c r="AH630">
        <f t="shared" si="559"/>
        <v>167.4</v>
      </c>
      <c r="AI630">
        <f t="shared" si="560"/>
        <v>0</v>
      </c>
      <c r="AJ630">
        <f t="shared" si="561"/>
        <v>0</v>
      </c>
      <c r="AK630">
        <v>1634.12</v>
      </c>
      <c r="AL630">
        <v>32.04</v>
      </c>
      <c r="AM630">
        <v>0</v>
      </c>
      <c r="AN630">
        <v>0</v>
      </c>
      <c r="AO630">
        <v>1602.08</v>
      </c>
      <c r="AP630">
        <v>0</v>
      </c>
      <c r="AQ630">
        <v>124</v>
      </c>
      <c r="AR630">
        <v>0</v>
      </c>
      <c r="AS630">
        <v>0</v>
      </c>
      <c r="AT630">
        <v>80</v>
      </c>
      <c r="AU630">
        <v>60</v>
      </c>
      <c r="AV630">
        <v>1</v>
      </c>
      <c r="AW630">
        <v>1</v>
      </c>
      <c r="AZ630">
        <v>1</v>
      </c>
      <c r="BA630">
        <v>1</v>
      </c>
      <c r="BB630">
        <v>1</v>
      </c>
      <c r="BC630">
        <v>1</v>
      </c>
      <c r="BD630" t="s">
        <v>3</v>
      </c>
      <c r="BE630" t="s">
        <v>3</v>
      </c>
      <c r="BF630" t="s">
        <v>3</v>
      </c>
      <c r="BG630" t="s">
        <v>3</v>
      </c>
      <c r="BH630">
        <v>0</v>
      </c>
      <c r="BI630">
        <v>2</v>
      </c>
      <c r="BJ630" t="s">
        <v>216</v>
      </c>
      <c r="BM630">
        <v>110001</v>
      </c>
      <c r="BN630">
        <v>0</v>
      </c>
      <c r="BO630" t="s">
        <v>3</v>
      </c>
      <c r="BP630">
        <v>0</v>
      </c>
      <c r="BQ630">
        <v>3</v>
      </c>
      <c r="BS630">
        <v>1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3</v>
      </c>
      <c r="BZ630">
        <v>80</v>
      </c>
      <c r="CA630">
        <v>60</v>
      </c>
      <c r="CF630">
        <v>0</v>
      </c>
      <c r="CG630">
        <v>0</v>
      </c>
      <c r="CM630">
        <v>0</v>
      </c>
      <c r="CN630" t="s">
        <v>1707</v>
      </c>
      <c r="CO630">
        <v>0</v>
      </c>
      <c r="CP630">
        <f t="shared" si="562"/>
        <v>4390</v>
      </c>
      <c r="CQ630">
        <f t="shared" si="563"/>
        <v>32</v>
      </c>
      <c r="CR630">
        <f t="shared" si="564"/>
        <v>0</v>
      </c>
      <c r="CS630">
        <f t="shared" si="565"/>
        <v>0</v>
      </c>
      <c r="CT630">
        <f t="shared" si="566"/>
        <v>2163</v>
      </c>
      <c r="CU630">
        <f t="shared" si="567"/>
        <v>0</v>
      </c>
      <c r="CV630">
        <f t="shared" si="568"/>
        <v>167.4</v>
      </c>
      <c r="CW630">
        <f t="shared" si="569"/>
        <v>0</v>
      </c>
      <c r="CX630">
        <f t="shared" si="570"/>
        <v>0</v>
      </c>
      <c r="CY630">
        <f t="shared" si="571"/>
        <v>3460.8</v>
      </c>
      <c r="CZ630">
        <f t="shared" si="572"/>
        <v>2595.6</v>
      </c>
      <c r="DC630" t="s">
        <v>3</v>
      </c>
      <c r="DD630" t="s">
        <v>3</v>
      </c>
      <c r="DE630" t="s">
        <v>179</v>
      </c>
      <c r="DF630" t="s">
        <v>179</v>
      </c>
      <c r="DG630" t="s">
        <v>179</v>
      </c>
      <c r="DH630" t="s">
        <v>3</v>
      </c>
      <c r="DI630" t="s">
        <v>179</v>
      </c>
      <c r="DJ630" t="s">
        <v>179</v>
      </c>
      <c r="DK630" t="s">
        <v>3</v>
      </c>
      <c r="DL630" t="s">
        <v>3</v>
      </c>
      <c r="DM630" t="s">
        <v>3</v>
      </c>
      <c r="DN630">
        <v>0</v>
      </c>
      <c r="DO630">
        <v>0</v>
      </c>
      <c r="DP630">
        <v>1</v>
      </c>
      <c r="DQ630">
        <v>1</v>
      </c>
      <c r="DU630">
        <v>1013</v>
      </c>
      <c r="DV630" t="s">
        <v>215</v>
      </c>
      <c r="DW630" t="s">
        <v>215</v>
      </c>
      <c r="DX630">
        <v>1</v>
      </c>
      <c r="EE630">
        <v>20573163</v>
      </c>
      <c r="EF630">
        <v>3</v>
      </c>
      <c r="EG630" t="s">
        <v>164</v>
      </c>
      <c r="EH630">
        <v>0</v>
      </c>
      <c r="EI630" t="s">
        <v>3</v>
      </c>
      <c r="EJ630">
        <v>2</v>
      </c>
      <c r="EK630">
        <v>110001</v>
      </c>
      <c r="EL630" t="s">
        <v>192</v>
      </c>
      <c r="EM630" t="s">
        <v>173</v>
      </c>
      <c r="EO630" t="s">
        <v>193</v>
      </c>
      <c r="EQ630">
        <v>768</v>
      </c>
      <c r="ER630">
        <v>1634.12</v>
      </c>
      <c r="ES630">
        <v>32.04</v>
      </c>
      <c r="ET630">
        <v>0</v>
      </c>
      <c r="EU630">
        <v>0</v>
      </c>
      <c r="EV630">
        <v>1602.08</v>
      </c>
      <c r="EW630">
        <v>124</v>
      </c>
      <c r="EX630">
        <v>0</v>
      </c>
      <c r="EY630">
        <v>0</v>
      </c>
      <c r="EZ630">
        <v>0</v>
      </c>
      <c r="FQ630">
        <v>0</v>
      </c>
      <c r="FR630">
        <f t="shared" si="573"/>
        <v>0</v>
      </c>
      <c r="FS630">
        <v>0</v>
      </c>
      <c r="FX630">
        <v>80</v>
      </c>
      <c r="FY630">
        <v>60</v>
      </c>
      <c r="GA630" t="s">
        <v>3</v>
      </c>
      <c r="GG630">
        <v>2</v>
      </c>
      <c r="GH630">
        <v>1</v>
      </c>
      <c r="GI630">
        <v>-2</v>
      </c>
      <c r="GJ630">
        <v>0</v>
      </c>
      <c r="GK630">
        <f>ROUND(R630*(R12)/100,0)</f>
        <v>0</v>
      </c>
      <c r="GL630">
        <f t="shared" si="574"/>
        <v>0</v>
      </c>
      <c r="GM630">
        <f t="shared" si="575"/>
        <v>10447</v>
      </c>
      <c r="GN630">
        <f t="shared" si="576"/>
        <v>0</v>
      </c>
      <c r="GO630">
        <f t="shared" si="577"/>
        <v>10447</v>
      </c>
      <c r="GP630">
        <f t="shared" si="578"/>
        <v>0</v>
      </c>
      <c r="GR630">
        <v>0</v>
      </c>
    </row>
    <row r="631" spans="1:200" x14ac:dyDescent="0.2">
      <c r="A631">
        <v>17</v>
      </c>
      <c r="B631">
        <v>1</v>
      </c>
      <c r="C631">
        <f>ROW(SmtRes!A660)</f>
        <v>660</v>
      </c>
      <c r="D631">
        <f>ROW(EtalonRes!A671)</f>
        <v>671</v>
      </c>
      <c r="E631" t="s">
        <v>767</v>
      </c>
      <c r="F631" t="s">
        <v>207</v>
      </c>
      <c r="G631" t="s">
        <v>768</v>
      </c>
      <c r="H631" t="s">
        <v>209</v>
      </c>
      <c r="I631">
        <v>1</v>
      </c>
      <c r="J631">
        <v>0</v>
      </c>
      <c r="O631">
        <f t="shared" si="542"/>
        <v>1597</v>
      </c>
      <c r="P631">
        <f t="shared" si="543"/>
        <v>26</v>
      </c>
      <c r="Q631">
        <f t="shared" si="544"/>
        <v>424</v>
      </c>
      <c r="R631">
        <f t="shared" si="545"/>
        <v>47</v>
      </c>
      <c r="S631">
        <f t="shared" si="546"/>
        <v>1147</v>
      </c>
      <c r="T631">
        <f t="shared" si="547"/>
        <v>0</v>
      </c>
      <c r="U631">
        <f t="shared" si="548"/>
        <v>119.205</v>
      </c>
      <c r="V631">
        <f t="shared" si="549"/>
        <v>4.7115000000000009</v>
      </c>
      <c r="W631">
        <f t="shared" si="550"/>
        <v>0</v>
      </c>
      <c r="X631">
        <f t="shared" si="551"/>
        <v>955</v>
      </c>
      <c r="Y631">
        <f t="shared" si="552"/>
        <v>716</v>
      </c>
      <c r="AA631">
        <v>23982063</v>
      </c>
      <c r="AB631">
        <f t="shared" si="553"/>
        <v>1597</v>
      </c>
      <c r="AC631">
        <f t="shared" si="554"/>
        <v>26</v>
      </c>
      <c r="AD631">
        <f t="shared" si="555"/>
        <v>424</v>
      </c>
      <c r="AE631">
        <f t="shared" si="556"/>
        <v>47</v>
      </c>
      <c r="AF631">
        <f t="shared" si="557"/>
        <v>1147</v>
      </c>
      <c r="AG631">
        <f t="shared" si="558"/>
        <v>0</v>
      </c>
      <c r="AH631">
        <f t="shared" si="559"/>
        <v>119.205</v>
      </c>
      <c r="AI631">
        <f t="shared" si="560"/>
        <v>4.7115000000000009</v>
      </c>
      <c r="AJ631">
        <f t="shared" si="561"/>
        <v>0</v>
      </c>
      <c r="AK631">
        <v>1189.1099999999999</v>
      </c>
      <c r="AL631">
        <v>25.59</v>
      </c>
      <c r="AM631">
        <v>314.07</v>
      </c>
      <c r="AN631">
        <v>35.11</v>
      </c>
      <c r="AO631">
        <v>849.45</v>
      </c>
      <c r="AP631">
        <v>0</v>
      </c>
      <c r="AQ631">
        <v>88.3</v>
      </c>
      <c r="AR631">
        <v>3.49</v>
      </c>
      <c r="AS631">
        <v>0</v>
      </c>
      <c r="AT631">
        <v>80</v>
      </c>
      <c r="AU631">
        <v>60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1</v>
      </c>
      <c r="BD631" t="s">
        <v>3</v>
      </c>
      <c r="BE631" t="s">
        <v>3</v>
      </c>
      <c r="BF631" t="s">
        <v>3</v>
      </c>
      <c r="BG631" t="s">
        <v>3</v>
      </c>
      <c r="BH631">
        <v>0</v>
      </c>
      <c r="BI631">
        <v>2</v>
      </c>
      <c r="BJ631" t="s">
        <v>210</v>
      </c>
      <c r="BM631">
        <v>110001</v>
      </c>
      <c r="BN631">
        <v>0</v>
      </c>
      <c r="BO631" t="s">
        <v>3</v>
      </c>
      <c r="BP631">
        <v>0</v>
      </c>
      <c r="BQ631">
        <v>3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3</v>
      </c>
      <c r="BZ631">
        <v>80</v>
      </c>
      <c r="CA631">
        <v>60</v>
      </c>
      <c r="CF631">
        <v>0</v>
      </c>
      <c r="CG631">
        <v>0</v>
      </c>
      <c r="CM631">
        <v>0</v>
      </c>
      <c r="CN631" t="s">
        <v>1707</v>
      </c>
      <c r="CO631">
        <v>0</v>
      </c>
      <c r="CP631">
        <f t="shared" si="562"/>
        <v>1597</v>
      </c>
      <c r="CQ631">
        <f t="shared" si="563"/>
        <v>26</v>
      </c>
      <c r="CR631">
        <f t="shared" si="564"/>
        <v>424</v>
      </c>
      <c r="CS631">
        <f t="shared" si="565"/>
        <v>47</v>
      </c>
      <c r="CT631">
        <f t="shared" si="566"/>
        <v>1147</v>
      </c>
      <c r="CU631">
        <f t="shared" si="567"/>
        <v>0</v>
      </c>
      <c r="CV631">
        <f t="shared" si="568"/>
        <v>119.205</v>
      </c>
      <c r="CW631">
        <f t="shared" si="569"/>
        <v>4.7115000000000009</v>
      </c>
      <c r="CX631">
        <f t="shared" si="570"/>
        <v>0</v>
      </c>
      <c r="CY631">
        <f t="shared" si="571"/>
        <v>955.2</v>
      </c>
      <c r="CZ631">
        <f t="shared" si="572"/>
        <v>716.4</v>
      </c>
      <c r="DC631" t="s">
        <v>3</v>
      </c>
      <c r="DD631" t="s">
        <v>3</v>
      </c>
      <c r="DE631" t="s">
        <v>179</v>
      </c>
      <c r="DF631" t="s">
        <v>179</v>
      </c>
      <c r="DG631" t="s">
        <v>179</v>
      </c>
      <c r="DH631" t="s">
        <v>3</v>
      </c>
      <c r="DI631" t="s">
        <v>179</v>
      </c>
      <c r="DJ631" t="s">
        <v>179</v>
      </c>
      <c r="DK631" t="s">
        <v>3</v>
      </c>
      <c r="DL631" t="s">
        <v>3</v>
      </c>
      <c r="DM631" t="s">
        <v>3</v>
      </c>
      <c r="DN631">
        <v>0</v>
      </c>
      <c r="DO631">
        <v>0</v>
      </c>
      <c r="DP631">
        <v>1</v>
      </c>
      <c r="DQ631">
        <v>1</v>
      </c>
      <c r="DU631">
        <v>1010</v>
      </c>
      <c r="DV631" t="s">
        <v>209</v>
      </c>
      <c r="DW631" t="s">
        <v>211</v>
      </c>
      <c r="DX631">
        <v>1</v>
      </c>
      <c r="EE631">
        <v>20573163</v>
      </c>
      <c r="EF631">
        <v>3</v>
      </c>
      <c r="EG631" t="s">
        <v>164</v>
      </c>
      <c r="EH631">
        <v>0</v>
      </c>
      <c r="EI631" t="s">
        <v>3</v>
      </c>
      <c r="EJ631">
        <v>2</v>
      </c>
      <c r="EK631">
        <v>110001</v>
      </c>
      <c r="EL631" t="s">
        <v>192</v>
      </c>
      <c r="EM631" t="s">
        <v>173</v>
      </c>
      <c r="EO631" t="s">
        <v>193</v>
      </c>
      <c r="EQ631">
        <v>768</v>
      </c>
      <c r="ER631">
        <v>1189.1099999999999</v>
      </c>
      <c r="ES631">
        <v>25.59</v>
      </c>
      <c r="ET631">
        <v>314.07</v>
      </c>
      <c r="EU631">
        <v>35.11</v>
      </c>
      <c r="EV631">
        <v>849.45</v>
      </c>
      <c r="EW631">
        <v>88.3</v>
      </c>
      <c r="EX631">
        <v>3.49</v>
      </c>
      <c r="EY631">
        <v>0</v>
      </c>
      <c r="EZ631">
        <v>0</v>
      </c>
      <c r="FQ631">
        <v>0</v>
      </c>
      <c r="FR631">
        <f t="shared" si="573"/>
        <v>0</v>
      </c>
      <c r="FS631">
        <v>0</v>
      </c>
      <c r="FX631">
        <v>80</v>
      </c>
      <c r="FY631">
        <v>60</v>
      </c>
      <c r="GA631" t="s">
        <v>3</v>
      </c>
      <c r="GG631">
        <v>2</v>
      </c>
      <c r="GH631">
        <v>-2</v>
      </c>
      <c r="GI631">
        <v>-2</v>
      </c>
      <c r="GJ631">
        <v>0</v>
      </c>
      <c r="GK631">
        <f>ROUND(R631*(R12)/100,0)</f>
        <v>0</v>
      </c>
      <c r="GL631">
        <f t="shared" si="574"/>
        <v>0</v>
      </c>
      <c r="GM631">
        <f t="shared" si="575"/>
        <v>3268</v>
      </c>
      <c r="GN631">
        <f t="shared" si="576"/>
        <v>0</v>
      </c>
      <c r="GO631">
        <f t="shared" si="577"/>
        <v>3268</v>
      </c>
      <c r="GP631">
        <f t="shared" si="578"/>
        <v>0</v>
      </c>
      <c r="GR631">
        <v>0</v>
      </c>
    </row>
    <row r="632" spans="1:200" x14ac:dyDescent="0.2">
      <c r="A632">
        <v>17</v>
      </c>
      <c r="B632">
        <v>1</v>
      </c>
      <c r="C632">
        <f>ROW(SmtRes!A662)</f>
        <v>662</v>
      </c>
      <c r="D632">
        <f>ROW(EtalonRes!A673)</f>
        <v>673</v>
      </c>
      <c r="E632" t="s">
        <v>769</v>
      </c>
      <c r="F632" t="s">
        <v>220</v>
      </c>
      <c r="G632" t="s">
        <v>770</v>
      </c>
      <c r="H632" t="s">
        <v>215</v>
      </c>
      <c r="I632">
        <v>1</v>
      </c>
      <c r="J632">
        <v>0</v>
      </c>
      <c r="O632">
        <f t="shared" si="542"/>
        <v>4301</v>
      </c>
      <c r="P632">
        <f t="shared" si="543"/>
        <v>63</v>
      </c>
      <c r="Q632">
        <f t="shared" si="544"/>
        <v>0</v>
      </c>
      <c r="R632">
        <f t="shared" si="545"/>
        <v>0</v>
      </c>
      <c r="S632">
        <f t="shared" si="546"/>
        <v>4238</v>
      </c>
      <c r="T632">
        <f t="shared" si="547"/>
        <v>0</v>
      </c>
      <c r="U632">
        <f t="shared" si="548"/>
        <v>328.05</v>
      </c>
      <c r="V632">
        <f t="shared" si="549"/>
        <v>0</v>
      </c>
      <c r="W632">
        <f t="shared" si="550"/>
        <v>0</v>
      </c>
      <c r="X632">
        <f t="shared" si="551"/>
        <v>3390</v>
      </c>
      <c r="Y632">
        <f t="shared" si="552"/>
        <v>2543</v>
      </c>
      <c r="AA632">
        <v>23982063</v>
      </c>
      <c r="AB632">
        <f t="shared" si="553"/>
        <v>4301</v>
      </c>
      <c r="AC632">
        <f t="shared" si="554"/>
        <v>63</v>
      </c>
      <c r="AD632">
        <f t="shared" si="555"/>
        <v>0</v>
      </c>
      <c r="AE632">
        <f t="shared" si="556"/>
        <v>0</v>
      </c>
      <c r="AF632">
        <f t="shared" si="557"/>
        <v>4238</v>
      </c>
      <c r="AG632">
        <f t="shared" si="558"/>
        <v>0</v>
      </c>
      <c r="AH632">
        <f t="shared" si="559"/>
        <v>328.05</v>
      </c>
      <c r="AI632">
        <f t="shared" si="560"/>
        <v>0</v>
      </c>
      <c r="AJ632">
        <f t="shared" si="561"/>
        <v>0</v>
      </c>
      <c r="AK632">
        <v>3202.35</v>
      </c>
      <c r="AL632">
        <v>62.79</v>
      </c>
      <c r="AM632">
        <v>0</v>
      </c>
      <c r="AN632">
        <v>0</v>
      </c>
      <c r="AO632">
        <v>3139.56</v>
      </c>
      <c r="AP632">
        <v>0</v>
      </c>
      <c r="AQ632">
        <v>243</v>
      </c>
      <c r="AR632">
        <v>0</v>
      </c>
      <c r="AS632">
        <v>0</v>
      </c>
      <c r="AT632">
        <v>80</v>
      </c>
      <c r="AU632">
        <v>60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3</v>
      </c>
      <c r="BE632" t="s">
        <v>3</v>
      </c>
      <c r="BF632" t="s">
        <v>3</v>
      </c>
      <c r="BG632" t="s">
        <v>3</v>
      </c>
      <c r="BH632">
        <v>0</v>
      </c>
      <c r="BI632">
        <v>2</v>
      </c>
      <c r="BJ632" t="s">
        <v>222</v>
      </c>
      <c r="BM632">
        <v>110001</v>
      </c>
      <c r="BN632">
        <v>0</v>
      </c>
      <c r="BO632" t="s">
        <v>3</v>
      </c>
      <c r="BP632">
        <v>0</v>
      </c>
      <c r="BQ632">
        <v>3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80</v>
      </c>
      <c r="CA632">
        <v>60</v>
      </c>
      <c r="CF632">
        <v>0</v>
      </c>
      <c r="CG632">
        <v>0</v>
      </c>
      <c r="CM632">
        <v>0</v>
      </c>
      <c r="CN632" t="s">
        <v>1707</v>
      </c>
      <c r="CO632">
        <v>0</v>
      </c>
      <c r="CP632">
        <f t="shared" si="562"/>
        <v>4301</v>
      </c>
      <c r="CQ632">
        <f t="shared" si="563"/>
        <v>63</v>
      </c>
      <c r="CR632">
        <f t="shared" si="564"/>
        <v>0</v>
      </c>
      <c r="CS632">
        <f t="shared" si="565"/>
        <v>0</v>
      </c>
      <c r="CT632">
        <f t="shared" si="566"/>
        <v>4238</v>
      </c>
      <c r="CU632">
        <f t="shared" si="567"/>
        <v>0</v>
      </c>
      <c r="CV632">
        <f t="shared" si="568"/>
        <v>328.05</v>
      </c>
      <c r="CW632">
        <f t="shared" si="569"/>
        <v>0</v>
      </c>
      <c r="CX632">
        <f t="shared" si="570"/>
        <v>0</v>
      </c>
      <c r="CY632">
        <f t="shared" si="571"/>
        <v>3390.4</v>
      </c>
      <c r="CZ632">
        <f t="shared" si="572"/>
        <v>2542.8000000000002</v>
      </c>
      <c r="DC632" t="s">
        <v>3</v>
      </c>
      <c r="DD632" t="s">
        <v>3</v>
      </c>
      <c r="DE632" t="s">
        <v>179</v>
      </c>
      <c r="DF632" t="s">
        <v>179</v>
      </c>
      <c r="DG632" t="s">
        <v>179</v>
      </c>
      <c r="DH632" t="s">
        <v>3</v>
      </c>
      <c r="DI632" t="s">
        <v>179</v>
      </c>
      <c r="DJ632" t="s">
        <v>179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1013</v>
      </c>
      <c r="DV632" t="s">
        <v>215</v>
      </c>
      <c r="DW632" t="s">
        <v>215</v>
      </c>
      <c r="DX632">
        <v>1</v>
      </c>
      <c r="EE632">
        <v>20573163</v>
      </c>
      <c r="EF632">
        <v>3</v>
      </c>
      <c r="EG632" t="s">
        <v>164</v>
      </c>
      <c r="EH632">
        <v>0</v>
      </c>
      <c r="EI632" t="s">
        <v>3</v>
      </c>
      <c r="EJ632">
        <v>2</v>
      </c>
      <c r="EK632">
        <v>110001</v>
      </c>
      <c r="EL632" t="s">
        <v>192</v>
      </c>
      <c r="EM632" t="s">
        <v>173</v>
      </c>
      <c r="EO632" t="s">
        <v>193</v>
      </c>
      <c r="EQ632">
        <v>768</v>
      </c>
      <c r="ER632">
        <v>3202.35</v>
      </c>
      <c r="ES632">
        <v>62.79</v>
      </c>
      <c r="ET632">
        <v>0</v>
      </c>
      <c r="EU632">
        <v>0</v>
      </c>
      <c r="EV632">
        <v>3139.56</v>
      </c>
      <c r="EW632">
        <v>243</v>
      </c>
      <c r="EX632">
        <v>0</v>
      </c>
      <c r="EY632">
        <v>0</v>
      </c>
      <c r="EZ632">
        <v>0</v>
      </c>
      <c r="FQ632">
        <v>0</v>
      </c>
      <c r="FR632">
        <f t="shared" si="573"/>
        <v>0</v>
      </c>
      <c r="FS632">
        <v>0</v>
      </c>
      <c r="FX632">
        <v>80</v>
      </c>
      <c r="FY632">
        <v>60</v>
      </c>
      <c r="GA632" t="s">
        <v>3</v>
      </c>
      <c r="GG632">
        <v>2</v>
      </c>
      <c r="GH632">
        <v>1</v>
      </c>
      <c r="GI632">
        <v>-2</v>
      </c>
      <c r="GJ632">
        <v>0</v>
      </c>
      <c r="GK632">
        <f>ROUND(R632*(R12)/100,0)</f>
        <v>0</v>
      </c>
      <c r="GL632">
        <f t="shared" si="574"/>
        <v>0</v>
      </c>
      <c r="GM632">
        <f t="shared" si="575"/>
        <v>10234</v>
      </c>
      <c r="GN632">
        <f t="shared" si="576"/>
        <v>0</v>
      </c>
      <c r="GO632">
        <f t="shared" si="577"/>
        <v>10234</v>
      </c>
      <c r="GP632">
        <f t="shared" si="578"/>
        <v>0</v>
      </c>
      <c r="GR632">
        <v>0</v>
      </c>
    </row>
    <row r="633" spans="1:200" x14ac:dyDescent="0.2">
      <c r="A633">
        <v>17</v>
      </c>
      <c r="B633">
        <v>1</v>
      </c>
      <c r="C633">
        <f>ROW(SmtRes!A678)</f>
        <v>678</v>
      </c>
      <c r="D633">
        <f>ROW(EtalonRes!A690)</f>
        <v>690</v>
      </c>
      <c r="E633" t="s">
        <v>771</v>
      </c>
      <c r="F633" t="s">
        <v>195</v>
      </c>
      <c r="G633" t="s">
        <v>772</v>
      </c>
      <c r="H633" t="s">
        <v>209</v>
      </c>
      <c r="I633">
        <v>1</v>
      </c>
      <c r="J633">
        <v>0</v>
      </c>
      <c r="O633">
        <f t="shared" si="542"/>
        <v>252</v>
      </c>
      <c r="P633">
        <f t="shared" si="543"/>
        <v>48</v>
      </c>
      <c r="Q633">
        <f t="shared" si="544"/>
        <v>53</v>
      </c>
      <c r="R633">
        <f t="shared" si="545"/>
        <v>6</v>
      </c>
      <c r="S633">
        <f t="shared" si="546"/>
        <v>151</v>
      </c>
      <c r="T633">
        <f t="shared" si="547"/>
        <v>0</v>
      </c>
      <c r="U633">
        <f t="shared" si="548"/>
        <v>13.635</v>
      </c>
      <c r="V633">
        <f t="shared" si="549"/>
        <v>0.59400000000000008</v>
      </c>
      <c r="W633">
        <f t="shared" si="550"/>
        <v>0</v>
      </c>
      <c r="X633">
        <f t="shared" si="551"/>
        <v>126</v>
      </c>
      <c r="Y633">
        <f t="shared" si="552"/>
        <v>94</v>
      </c>
      <c r="AA633">
        <v>23982063</v>
      </c>
      <c r="AB633">
        <f t="shared" si="553"/>
        <v>252</v>
      </c>
      <c r="AC633">
        <f t="shared" si="554"/>
        <v>48</v>
      </c>
      <c r="AD633">
        <f t="shared" si="555"/>
        <v>53</v>
      </c>
      <c r="AE633">
        <f t="shared" si="556"/>
        <v>6</v>
      </c>
      <c r="AF633">
        <f t="shared" si="557"/>
        <v>151</v>
      </c>
      <c r="AG633">
        <f t="shared" si="558"/>
        <v>0</v>
      </c>
      <c r="AH633">
        <f t="shared" si="559"/>
        <v>13.635</v>
      </c>
      <c r="AI633">
        <f t="shared" si="560"/>
        <v>0.59400000000000008</v>
      </c>
      <c r="AJ633">
        <f t="shared" si="561"/>
        <v>0</v>
      </c>
      <c r="AK633">
        <v>199.93</v>
      </c>
      <c r="AL633">
        <v>48.32</v>
      </c>
      <c r="AM633">
        <v>39.6</v>
      </c>
      <c r="AN633">
        <v>4.43</v>
      </c>
      <c r="AO633">
        <v>112.01</v>
      </c>
      <c r="AP633">
        <v>0</v>
      </c>
      <c r="AQ633">
        <v>10.1</v>
      </c>
      <c r="AR633">
        <v>0.44</v>
      </c>
      <c r="AS633">
        <v>0</v>
      </c>
      <c r="AT633">
        <v>80</v>
      </c>
      <c r="AU633">
        <v>60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1</v>
      </c>
      <c r="BD633" t="s">
        <v>3</v>
      </c>
      <c r="BE633" t="s">
        <v>3</v>
      </c>
      <c r="BF633" t="s">
        <v>3</v>
      </c>
      <c r="BG633" t="s">
        <v>3</v>
      </c>
      <c r="BH633">
        <v>0</v>
      </c>
      <c r="BI633">
        <v>2</v>
      </c>
      <c r="BJ633" t="s">
        <v>773</v>
      </c>
      <c r="BM633">
        <v>110001</v>
      </c>
      <c r="BN633">
        <v>0</v>
      </c>
      <c r="BO633" t="s">
        <v>3</v>
      </c>
      <c r="BP633">
        <v>0</v>
      </c>
      <c r="BQ633">
        <v>3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3</v>
      </c>
      <c r="BZ633">
        <v>80</v>
      </c>
      <c r="CA633">
        <v>60</v>
      </c>
      <c r="CF633">
        <v>0</v>
      </c>
      <c r="CG633">
        <v>0</v>
      </c>
      <c r="CM633">
        <v>0</v>
      </c>
      <c r="CN633" t="s">
        <v>1707</v>
      </c>
      <c r="CO633">
        <v>0</v>
      </c>
      <c r="CP633">
        <f t="shared" si="562"/>
        <v>252</v>
      </c>
      <c r="CQ633">
        <f t="shared" si="563"/>
        <v>48</v>
      </c>
      <c r="CR633">
        <f t="shared" si="564"/>
        <v>53</v>
      </c>
      <c r="CS633">
        <f t="shared" si="565"/>
        <v>6</v>
      </c>
      <c r="CT633">
        <f t="shared" si="566"/>
        <v>151</v>
      </c>
      <c r="CU633">
        <f t="shared" si="567"/>
        <v>0</v>
      </c>
      <c r="CV633">
        <f t="shared" si="568"/>
        <v>13.635</v>
      </c>
      <c r="CW633">
        <f t="shared" si="569"/>
        <v>0.59400000000000008</v>
      </c>
      <c r="CX633">
        <f t="shared" si="570"/>
        <v>0</v>
      </c>
      <c r="CY633">
        <f t="shared" si="571"/>
        <v>125.6</v>
      </c>
      <c r="CZ633">
        <f t="shared" si="572"/>
        <v>94.2</v>
      </c>
      <c r="DC633" t="s">
        <v>3</v>
      </c>
      <c r="DD633" t="s">
        <v>3</v>
      </c>
      <c r="DE633" t="s">
        <v>179</v>
      </c>
      <c r="DF633" t="s">
        <v>179</v>
      </c>
      <c r="DG633" t="s">
        <v>179</v>
      </c>
      <c r="DH633" t="s">
        <v>3</v>
      </c>
      <c r="DI633" t="s">
        <v>179</v>
      </c>
      <c r="DJ633" t="s">
        <v>179</v>
      </c>
      <c r="DK633" t="s">
        <v>3</v>
      </c>
      <c r="DL633" t="s">
        <v>3</v>
      </c>
      <c r="DM633" t="s">
        <v>3</v>
      </c>
      <c r="DN633">
        <v>0</v>
      </c>
      <c r="DO633">
        <v>0</v>
      </c>
      <c r="DP633">
        <v>1</v>
      </c>
      <c r="DQ633">
        <v>1</v>
      </c>
      <c r="DU633">
        <v>1010</v>
      </c>
      <c r="DV633" t="s">
        <v>209</v>
      </c>
      <c r="DW633" t="s">
        <v>227</v>
      </c>
      <c r="DX633">
        <v>1</v>
      </c>
      <c r="EE633">
        <v>20573163</v>
      </c>
      <c r="EF633">
        <v>3</v>
      </c>
      <c r="EG633" t="s">
        <v>164</v>
      </c>
      <c r="EH633">
        <v>0</v>
      </c>
      <c r="EI633" t="s">
        <v>3</v>
      </c>
      <c r="EJ633">
        <v>2</v>
      </c>
      <c r="EK633">
        <v>110001</v>
      </c>
      <c r="EL633" t="s">
        <v>192</v>
      </c>
      <c r="EM633" t="s">
        <v>173</v>
      </c>
      <c r="EO633" t="s">
        <v>193</v>
      </c>
      <c r="EQ633">
        <v>768</v>
      </c>
      <c r="ER633">
        <v>199.93</v>
      </c>
      <c r="ES633">
        <v>48.32</v>
      </c>
      <c r="ET633">
        <v>39.6</v>
      </c>
      <c r="EU633">
        <v>4.43</v>
      </c>
      <c r="EV633">
        <v>112.01</v>
      </c>
      <c r="EW633">
        <v>10.1</v>
      </c>
      <c r="EX633">
        <v>0.44</v>
      </c>
      <c r="EY633">
        <v>0</v>
      </c>
      <c r="EZ633">
        <v>0</v>
      </c>
      <c r="FQ633">
        <v>0</v>
      </c>
      <c r="FR633">
        <f t="shared" si="573"/>
        <v>0</v>
      </c>
      <c r="FS633">
        <v>0</v>
      </c>
      <c r="FX633">
        <v>80</v>
      </c>
      <c r="FY633">
        <v>60</v>
      </c>
      <c r="GA633" t="s">
        <v>3</v>
      </c>
      <c r="GG633">
        <v>2</v>
      </c>
      <c r="GH633">
        <v>-2</v>
      </c>
      <c r="GI633">
        <v>-2</v>
      </c>
      <c r="GJ633">
        <v>0</v>
      </c>
      <c r="GK633">
        <f>ROUND(R633*(R12)/100,0)</f>
        <v>0</v>
      </c>
      <c r="GL633">
        <f t="shared" si="574"/>
        <v>0</v>
      </c>
      <c r="GM633">
        <f t="shared" si="575"/>
        <v>472</v>
      </c>
      <c r="GN633">
        <f t="shared" si="576"/>
        <v>0</v>
      </c>
      <c r="GO633">
        <f t="shared" si="577"/>
        <v>472</v>
      </c>
      <c r="GP633">
        <f t="shared" si="578"/>
        <v>0</v>
      </c>
      <c r="GR633">
        <v>0</v>
      </c>
    </row>
    <row r="634" spans="1:200" x14ac:dyDescent="0.2">
      <c r="A634">
        <v>17</v>
      </c>
      <c r="B634">
        <v>1</v>
      </c>
      <c r="C634">
        <f>ROW(SmtRes!A694)</f>
        <v>694</v>
      </c>
      <c r="D634">
        <f>ROW(EtalonRes!A707)</f>
        <v>707</v>
      </c>
      <c r="E634" t="s">
        <v>774</v>
      </c>
      <c r="F634" t="s">
        <v>195</v>
      </c>
      <c r="G634" t="s">
        <v>775</v>
      </c>
      <c r="H634" t="s">
        <v>209</v>
      </c>
      <c r="I634">
        <v>2</v>
      </c>
      <c r="J634">
        <v>0</v>
      </c>
      <c r="O634">
        <f t="shared" si="542"/>
        <v>504</v>
      </c>
      <c r="P634">
        <f t="shared" si="543"/>
        <v>96</v>
      </c>
      <c r="Q634">
        <f t="shared" si="544"/>
        <v>106</v>
      </c>
      <c r="R634">
        <f t="shared" si="545"/>
        <v>12</v>
      </c>
      <c r="S634">
        <f t="shared" si="546"/>
        <v>302</v>
      </c>
      <c r="T634">
        <f t="shared" si="547"/>
        <v>0</v>
      </c>
      <c r="U634">
        <f t="shared" si="548"/>
        <v>27.27</v>
      </c>
      <c r="V634">
        <f t="shared" si="549"/>
        <v>1.1880000000000002</v>
      </c>
      <c r="W634">
        <f t="shared" si="550"/>
        <v>0</v>
      </c>
      <c r="X634">
        <f t="shared" si="551"/>
        <v>251</v>
      </c>
      <c r="Y634">
        <f t="shared" si="552"/>
        <v>188</v>
      </c>
      <c r="AA634">
        <v>23982063</v>
      </c>
      <c r="AB634">
        <f t="shared" si="553"/>
        <v>252</v>
      </c>
      <c r="AC634">
        <f t="shared" si="554"/>
        <v>48</v>
      </c>
      <c r="AD634">
        <f t="shared" si="555"/>
        <v>53</v>
      </c>
      <c r="AE634">
        <f t="shared" si="556"/>
        <v>6</v>
      </c>
      <c r="AF634">
        <f t="shared" si="557"/>
        <v>151</v>
      </c>
      <c r="AG634">
        <f t="shared" si="558"/>
        <v>0</v>
      </c>
      <c r="AH634">
        <f t="shared" si="559"/>
        <v>13.635</v>
      </c>
      <c r="AI634">
        <f t="shared" si="560"/>
        <v>0.59400000000000008</v>
      </c>
      <c r="AJ634">
        <f t="shared" si="561"/>
        <v>0</v>
      </c>
      <c r="AK634">
        <v>199.93</v>
      </c>
      <c r="AL634">
        <v>48.32</v>
      </c>
      <c r="AM634">
        <v>39.6</v>
      </c>
      <c r="AN634">
        <v>4.43</v>
      </c>
      <c r="AO634">
        <v>112.01</v>
      </c>
      <c r="AP634">
        <v>0</v>
      </c>
      <c r="AQ634">
        <v>10.1</v>
      </c>
      <c r="AR634">
        <v>0.44</v>
      </c>
      <c r="AS634">
        <v>0</v>
      </c>
      <c r="AT634">
        <v>80</v>
      </c>
      <c r="AU634">
        <v>60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3</v>
      </c>
      <c r="BE634" t="s">
        <v>3</v>
      </c>
      <c r="BF634" t="s">
        <v>3</v>
      </c>
      <c r="BG634" t="s">
        <v>3</v>
      </c>
      <c r="BH634">
        <v>0</v>
      </c>
      <c r="BI634">
        <v>2</v>
      </c>
      <c r="BJ634" t="s">
        <v>773</v>
      </c>
      <c r="BM634">
        <v>110001</v>
      </c>
      <c r="BN634">
        <v>0</v>
      </c>
      <c r="BO634" t="s">
        <v>3</v>
      </c>
      <c r="BP634">
        <v>0</v>
      </c>
      <c r="BQ634">
        <v>3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3</v>
      </c>
      <c r="BZ634">
        <v>80</v>
      </c>
      <c r="CA634">
        <v>60</v>
      </c>
      <c r="CF634">
        <v>0</v>
      </c>
      <c r="CG634">
        <v>0</v>
      </c>
      <c r="CM634">
        <v>0</v>
      </c>
      <c r="CN634" t="s">
        <v>1707</v>
      </c>
      <c r="CO634">
        <v>0</v>
      </c>
      <c r="CP634">
        <f t="shared" si="562"/>
        <v>504</v>
      </c>
      <c r="CQ634">
        <f t="shared" si="563"/>
        <v>48</v>
      </c>
      <c r="CR634">
        <f t="shared" si="564"/>
        <v>53</v>
      </c>
      <c r="CS634">
        <f t="shared" si="565"/>
        <v>6</v>
      </c>
      <c r="CT634">
        <f t="shared" si="566"/>
        <v>151</v>
      </c>
      <c r="CU634">
        <f t="shared" si="567"/>
        <v>0</v>
      </c>
      <c r="CV634">
        <f t="shared" si="568"/>
        <v>13.635</v>
      </c>
      <c r="CW634">
        <f t="shared" si="569"/>
        <v>0.59400000000000008</v>
      </c>
      <c r="CX634">
        <f t="shared" si="570"/>
        <v>0</v>
      </c>
      <c r="CY634">
        <f t="shared" si="571"/>
        <v>251.2</v>
      </c>
      <c r="CZ634">
        <f t="shared" si="572"/>
        <v>188.4</v>
      </c>
      <c r="DC634" t="s">
        <v>3</v>
      </c>
      <c r="DD634" t="s">
        <v>3</v>
      </c>
      <c r="DE634" t="s">
        <v>179</v>
      </c>
      <c r="DF634" t="s">
        <v>179</v>
      </c>
      <c r="DG634" t="s">
        <v>179</v>
      </c>
      <c r="DH634" t="s">
        <v>3</v>
      </c>
      <c r="DI634" t="s">
        <v>179</v>
      </c>
      <c r="DJ634" t="s">
        <v>179</v>
      </c>
      <c r="DK634" t="s">
        <v>3</v>
      </c>
      <c r="DL634" t="s">
        <v>3</v>
      </c>
      <c r="DM634" t="s">
        <v>3</v>
      </c>
      <c r="DN634">
        <v>0</v>
      </c>
      <c r="DO634">
        <v>0</v>
      </c>
      <c r="DP634">
        <v>1</v>
      </c>
      <c r="DQ634">
        <v>1</v>
      </c>
      <c r="DU634">
        <v>1010</v>
      </c>
      <c r="DV634" t="s">
        <v>209</v>
      </c>
      <c r="DW634" t="s">
        <v>227</v>
      </c>
      <c r="DX634">
        <v>1</v>
      </c>
      <c r="EE634">
        <v>20573163</v>
      </c>
      <c r="EF634">
        <v>3</v>
      </c>
      <c r="EG634" t="s">
        <v>164</v>
      </c>
      <c r="EH634">
        <v>0</v>
      </c>
      <c r="EI634" t="s">
        <v>3</v>
      </c>
      <c r="EJ634">
        <v>2</v>
      </c>
      <c r="EK634">
        <v>110001</v>
      </c>
      <c r="EL634" t="s">
        <v>192</v>
      </c>
      <c r="EM634" t="s">
        <v>173</v>
      </c>
      <c r="EO634" t="s">
        <v>193</v>
      </c>
      <c r="EQ634">
        <v>768</v>
      </c>
      <c r="ER634">
        <v>199.93</v>
      </c>
      <c r="ES634">
        <v>48.32</v>
      </c>
      <c r="ET634">
        <v>39.6</v>
      </c>
      <c r="EU634">
        <v>4.43</v>
      </c>
      <c r="EV634">
        <v>112.01</v>
      </c>
      <c r="EW634">
        <v>10.1</v>
      </c>
      <c r="EX634">
        <v>0.44</v>
      </c>
      <c r="EY634">
        <v>0</v>
      </c>
      <c r="EZ634">
        <v>0</v>
      </c>
      <c r="FQ634">
        <v>0</v>
      </c>
      <c r="FR634">
        <f t="shared" si="573"/>
        <v>0</v>
      </c>
      <c r="FS634">
        <v>0</v>
      </c>
      <c r="FX634">
        <v>80</v>
      </c>
      <c r="FY634">
        <v>60</v>
      </c>
      <c r="GA634" t="s">
        <v>3</v>
      </c>
      <c r="GG634">
        <v>2</v>
      </c>
      <c r="GH634">
        <v>-2</v>
      </c>
      <c r="GI634">
        <v>-2</v>
      </c>
      <c r="GJ634">
        <v>0</v>
      </c>
      <c r="GK634">
        <f>ROUND(R634*(R12)/100,0)</f>
        <v>0</v>
      </c>
      <c r="GL634">
        <f t="shared" si="574"/>
        <v>0</v>
      </c>
      <c r="GM634">
        <f t="shared" si="575"/>
        <v>943</v>
      </c>
      <c r="GN634">
        <f t="shared" si="576"/>
        <v>0</v>
      </c>
      <c r="GO634">
        <f t="shared" si="577"/>
        <v>943</v>
      </c>
      <c r="GP634">
        <f t="shared" si="578"/>
        <v>0</v>
      </c>
      <c r="GR634">
        <v>0</v>
      </c>
    </row>
    <row r="635" spans="1:200" x14ac:dyDescent="0.2">
      <c r="A635">
        <v>17</v>
      </c>
      <c r="B635">
        <v>1</v>
      </c>
      <c r="C635">
        <f>ROW(SmtRes!A710)</f>
        <v>710</v>
      </c>
      <c r="D635">
        <f>ROW(EtalonRes!A724)</f>
        <v>724</v>
      </c>
      <c r="E635" t="s">
        <v>776</v>
      </c>
      <c r="F635" t="s">
        <v>195</v>
      </c>
      <c r="G635" t="s">
        <v>777</v>
      </c>
      <c r="H635" t="s">
        <v>209</v>
      </c>
      <c r="I635">
        <v>33</v>
      </c>
      <c r="J635">
        <v>0</v>
      </c>
      <c r="O635">
        <f t="shared" si="542"/>
        <v>8316</v>
      </c>
      <c r="P635">
        <f t="shared" si="543"/>
        <v>1584</v>
      </c>
      <c r="Q635">
        <f t="shared" si="544"/>
        <v>1749</v>
      </c>
      <c r="R635">
        <f t="shared" si="545"/>
        <v>198</v>
      </c>
      <c r="S635">
        <f t="shared" si="546"/>
        <v>4983</v>
      </c>
      <c r="T635">
        <f t="shared" si="547"/>
        <v>0</v>
      </c>
      <c r="U635">
        <f t="shared" si="548"/>
        <v>449.95499999999998</v>
      </c>
      <c r="V635">
        <f t="shared" si="549"/>
        <v>19.602000000000004</v>
      </c>
      <c r="W635">
        <f t="shared" si="550"/>
        <v>0</v>
      </c>
      <c r="X635">
        <f t="shared" si="551"/>
        <v>4145</v>
      </c>
      <c r="Y635">
        <f t="shared" si="552"/>
        <v>3109</v>
      </c>
      <c r="AA635">
        <v>23982063</v>
      </c>
      <c r="AB635">
        <f t="shared" si="553"/>
        <v>252</v>
      </c>
      <c r="AC635">
        <f t="shared" si="554"/>
        <v>48</v>
      </c>
      <c r="AD635">
        <f t="shared" si="555"/>
        <v>53</v>
      </c>
      <c r="AE635">
        <f t="shared" si="556"/>
        <v>6</v>
      </c>
      <c r="AF635">
        <f t="shared" si="557"/>
        <v>151</v>
      </c>
      <c r="AG635">
        <f t="shared" si="558"/>
        <v>0</v>
      </c>
      <c r="AH635">
        <f t="shared" si="559"/>
        <v>13.635</v>
      </c>
      <c r="AI635">
        <f t="shared" si="560"/>
        <v>0.59400000000000008</v>
      </c>
      <c r="AJ635">
        <f t="shared" si="561"/>
        <v>0</v>
      </c>
      <c r="AK635">
        <v>199.93</v>
      </c>
      <c r="AL635">
        <v>48.32</v>
      </c>
      <c r="AM635">
        <v>39.6</v>
      </c>
      <c r="AN635">
        <v>4.43</v>
      </c>
      <c r="AO635">
        <v>112.01</v>
      </c>
      <c r="AP635">
        <v>0</v>
      </c>
      <c r="AQ635">
        <v>10.1</v>
      </c>
      <c r="AR635">
        <v>0.44</v>
      </c>
      <c r="AS635">
        <v>0</v>
      </c>
      <c r="AT635">
        <v>80</v>
      </c>
      <c r="AU635">
        <v>60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1</v>
      </c>
      <c r="BD635" t="s">
        <v>3</v>
      </c>
      <c r="BE635" t="s">
        <v>3</v>
      </c>
      <c r="BF635" t="s">
        <v>3</v>
      </c>
      <c r="BG635" t="s">
        <v>3</v>
      </c>
      <c r="BH635">
        <v>0</v>
      </c>
      <c r="BI635">
        <v>2</v>
      </c>
      <c r="BJ635" t="s">
        <v>773</v>
      </c>
      <c r="BM635">
        <v>110001</v>
      </c>
      <c r="BN635">
        <v>0</v>
      </c>
      <c r="BO635" t="s">
        <v>3</v>
      </c>
      <c r="BP635">
        <v>0</v>
      </c>
      <c r="BQ635">
        <v>3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3</v>
      </c>
      <c r="BZ635">
        <v>80</v>
      </c>
      <c r="CA635">
        <v>60</v>
      </c>
      <c r="CF635">
        <v>0</v>
      </c>
      <c r="CG635">
        <v>0</v>
      </c>
      <c r="CM635">
        <v>0</v>
      </c>
      <c r="CN635" t="s">
        <v>1707</v>
      </c>
      <c r="CO635">
        <v>0</v>
      </c>
      <c r="CP635">
        <f t="shared" si="562"/>
        <v>8316</v>
      </c>
      <c r="CQ635">
        <f t="shared" si="563"/>
        <v>48</v>
      </c>
      <c r="CR635">
        <f t="shared" si="564"/>
        <v>53</v>
      </c>
      <c r="CS635">
        <f t="shared" si="565"/>
        <v>6</v>
      </c>
      <c r="CT635">
        <f t="shared" si="566"/>
        <v>151</v>
      </c>
      <c r="CU635">
        <f t="shared" si="567"/>
        <v>0</v>
      </c>
      <c r="CV635">
        <f t="shared" si="568"/>
        <v>13.635</v>
      </c>
      <c r="CW635">
        <f t="shared" si="569"/>
        <v>0.59400000000000008</v>
      </c>
      <c r="CX635">
        <f t="shared" si="570"/>
        <v>0</v>
      </c>
      <c r="CY635">
        <f t="shared" si="571"/>
        <v>4144.8</v>
      </c>
      <c r="CZ635">
        <f t="shared" si="572"/>
        <v>3108.6</v>
      </c>
      <c r="DC635" t="s">
        <v>3</v>
      </c>
      <c r="DD635" t="s">
        <v>3</v>
      </c>
      <c r="DE635" t="s">
        <v>179</v>
      </c>
      <c r="DF635" t="s">
        <v>179</v>
      </c>
      <c r="DG635" t="s">
        <v>179</v>
      </c>
      <c r="DH635" t="s">
        <v>3</v>
      </c>
      <c r="DI635" t="s">
        <v>179</v>
      </c>
      <c r="DJ635" t="s">
        <v>179</v>
      </c>
      <c r="DK635" t="s">
        <v>3</v>
      </c>
      <c r="DL635" t="s">
        <v>3</v>
      </c>
      <c r="DM635" t="s">
        <v>3</v>
      </c>
      <c r="DN635">
        <v>0</v>
      </c>
      <c r="DO635">
        <v>0</v>
      </c>
      <c r="DP635">
        <v>1</v>
      </c>
      <c r="DQ635">
        <v>1</v>
      </c>
      <c r="DU635">
        <v>1010</v>
      </c>
      <c r="DV635" t="s">
        <v>209</v>
      </c>
      <c r="DW635" t="s">
        <v>227</v>
      </c>
      <c r="DX635">
        <v>1</v>
      </c>
      <c r="EE635">
        <v>20573163</v>
      </c>
      <c r="EF635">
        <v>3</v>
      </c>
      <c r="EG635" t="s">
        <v>164</v>
      </c>
      <c r="EH635">
        <v>0</v>
      </c>
      <c r="EI635" t="s">
        <v>3</v>
      </c>
      <c r="EJ635">
        <v>2</v>
      </c>
      <c r="EK635">
        <v>110001</v>
      </c>
      <c r="EL635" t="s">
        <v>192</v>
      </c>
      <c r="EM635" t="s">
        <v>173</v>
      </c>
      <c r="EO635" t="s">
        <v>193</v>
      </c>
      <c r="EQ635">
        <v>768</v>
      </c>
      <c r="ER635">
        <v>199.93</v>
      </c>
      <c r="ES635">
        <v>48.32</v>
      </c>
      <c r="ET635">
        <v>39.6</v>
      </c>
      <c r="EU635">
        <v>4.43</v>
      </c>
      <c r="EV635">
        <v>112.01</v>
      </c>
      <c r="EW635">
        <v>10.1</v>
      </c>
      <c r="EX635">
        <v>0.44</v>
      </c>
      <c r="EY635">
        <v>0</v>
      </c>
      <c r="EZ635">
        <v>0</v>
      </c>
      <c r="FQ635">
        <v>0</v>
      </c>
      <c r="FR635">
        <f t="shared" si="573"/>
        <v>0</v>
      </c>
      <c r="FS635">
        <v>0</v>
      </c>
      <c r="FX635">
        <v>80</v>
      </c>
      <c r="FY635">
        <v>60</v>
      </c>
      <c r="GA635" t="s">
        <v>3</v>
      </c>
      <c r="GG635">
        <v>2</v>
      </c>
      <c r="GH635">
        <v>-2</v>
      </c>
      <c r="GI635">
        <v>-2</v>
      </c>
      <c r="GJ635">
        <v>0</v>
      </c>
      <c r="GK635">
        <f>ROUND(R635*(R12)/100,0)</f>
        <v>0</v>
      </c>
      <c r="GL635">
        <f t="shared" si="574"/>
        <v>0</v>
      </c>
      <c r="GM635">
        <f t="shared" si="575"/>
        <v>15570</v>
      </c>
      <c r="GN635">
        <f t="shared" si="576"/>
        <v>0</v>
      </c>
      <c r="GO635">
        <f t="shared" si="577"/>
        <v>15570</v>
      </c>
      <c r="GP635">
        <f t="shared" si="578"/>
        <v>0</v>
      </c>
      <c r="GR635">
        <v>0</v>
      </c>
    </row>
    <row r="636" spans="1:200" x14ac:dyDescent="0.2">
      <c r="A636">
        <v>17</v>
      </c>
      <c r="B636">
        <v>1</v>
      </c>
      <c r="C636">
        <f>ROW(SmtRes!A726)</f>
        <v>726</v>
      </c>
      <c r="D636">
        <f>ROW(EtalonRes!A741)</f>
        <v>741</v>
      </c>
      <c r="E636" t="s">
        <v>778</v>
      </c>
      <c r="F636" t="s">
        <v>195</v>
      </c>
      <c r="G636" t="s">
        <v>779</v>
      </c>
      <c r="H636" t="s">
        <v>209</v>
      </c>
      <c r="I636">
        <v>33</v>
      </c>
      <c r="J636">
        <v>0</v>
      </c>
      <c r="O636">
        <f t="shared" si="542"/>
        <v>8316</v>
      </c>
      <c r="P636">
        <f t="shared" si="543"/>
        <v>1584</v>
      </c>
      <c r="Q636">
        <f t="shared" si="544"/>
        <v>1749</v>
      </c>
      <c r="R636">
        <f t="shared" si="545"/>
        <v>198</v>
      </c>
      <c r="S636">
        <f t="shared" si="546"/>
        <v>4983</v>
      </c>
      <c r="T636">
        <f t="shared" si="547"/>
        <v>0</v>
      </c>
      <c r="U636">
        <f t="shared" si="548"/>
        <v>449.95499999999998</v>
      </c>
      <c r="V636">
        <f t="shared" si="549"/>
        <v>19.602000000000004</v>
      </c>
      <c r="W636">
        <f t="shared" si="550"/>
        <v>0</v>
      </c>
      <c r="X636">
        <f t="shared" si="551"/>
        <v>4145</v>
      </c>
      <c r="Y636">
        <f t="shared" si="552"/>
        <v>3109</v>
      </c>
      <c r="AA636">
        <v>23982063</v>
      </c>
      <c r="AB636">
        <f t="shared" si="553"/>
        <v>252</v>
      </c>
      <c r="AC636">
        <f t="shared" si="554"/>
        <v>48</v>
      </c>
      <c r="AD636">
        <f t="shared" si="555"/>
        <v>53</v>
      </c>
      <c r="AE636">
        <f t="shared" si="556"/>
        <v>6</v>
      </c>
      <c r="AF636">
        <f t="shared" si="557"/>
        <v>151</v>
      </c>
      <c r="AG636">
        <f t="shared" si="558"/>
        <v>0</v>
      </c>
      <c r="AH636">
        <f t="shared" si="559"/>
        <v>13.635</v>
      </c>
      <c r="AI636">
        <f t="shared" si="560"/>
        <v>0.59400000000000008</v>
      </c>
      <c r="AJ636">
        <f t="shared" si="561"/>
        <v>0</v>
      </c>
      <c r="AK636">
        <v>199.93</v>
      </c>
      <c r="AL636">
        <v>48.32</v>
      </c>
      <c r="AM636">
        <v>39.6</v>
      </c>
      <c r="AN636">
        <v>4.43</v>
      </c>
      <c r="AO636">
        <v>112.01</v>
      </c>
      <c r="AP636">
        <v>0</v>
      </c>
      <c r="AQ636">
        <v>10.1</v>
      </c>
      <c r="AR636">
        <v>0.44</v>
      </c>
      <c r="AS636">
        <v>0</v>
      </c>
      <c r="AT636">
        <v>80</v>
      </c>
      <c r="AU636">
        <v>60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3</v>
      </c>
      <c r="BE636" t="s">
        <v>3</v>
      </c>
      <c r="BF636" t="s">
        <v>3</v>
      </c>
      <c r="BG636" t="s">
        <v>3</v>
      </c>
      <c r="BH636">
        <v>0</v>
      </c>
      <c r="BI636">
        <v>2</v>
      </c>
      <c r="BJ636" t="s">
        <v>773</v>
      </c>
      <c r="BM636">
        <v>110001</v>
      </c>
      <c r="BN636">
        <v>0</v>
      </c>
      <c r="BO636" t="s">
        <v>3</v>
      </c>
      <c r="BP636">
        <v>0</v>
      </c>
      <c r="BQ636">
        <v>3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3</v>
      </c>
      <c r="BZ636">
        <v>80</v>
      </c>
      <c r="CA636">
        <v>60</v>
      </c>
      <c r="CF636">
        <v>0</v>
      </c>
      <c r="CG636">
        <v>0</v>
      </c>
      <c r="CM636">
        <v>0</v>
      </c>
      <c r="CN636" t="s">
        <v>1707</v>
      </c>
      <c r="CO636">
        <v>0</v>
      </c>
      <c r="CP636">
        <f t="shared" si="562"/>
        <v>8316</v>
      </c>
      <c r="CQ636">
        <f t="shared" si="563"/>
        <v>48</v>
      </c>
      <c r="CR636">
        <f t="shared" si="564"/>
        <v>53</v>
      </c>
      <c r="CS636">
        <f t="shared" si="565"/>
        <v>6</v>
      </c>
      <c r="CT636">
        <f t="shared" si="566"/>
        <v>151</v>
      </c>
      <c r="CU636">
        <f t="shared" si="567"/>
        <v>0</v>
      </c>
      <c r="CV636">
        <f t="shared" si="568"/>
        <v>13.635</v>
      </c>
      <c r="CW636">
        <f t="shared" si="569"/>
        <v>0.59400000000000008</v>
      </c>
      <c r="CX636">
        <f t="shared" si="570"/>
        <v>0</v>
      </c>
      <c r="CY636">
        <f t="shared" si="571"/>
        <v>4144.8</v>
      </c>
      <c r="CZ636">
        <f t="shared" si="572"/>
        <v>3108.6</v>
      </c>
      <c r="DC636" t="s">
        <v>3</v>
      </c>
      <c r="DD636" t="s">
        <v>3</v>
      </c>
      <c r="DE636" t="s">
        <v>179</v>
      </c>
      <c r="DF636" t="s">
        <v>179</v>
      </c>
      <c r="DG636" t="s">
        <v>179</v>
      </c>
      <c r="DH636" t="s">
        <v>3</v>
      </c>
      <c r="DI636" t="s">
        <v>179</v>
      </c>
      <c r="DJ636" t="s">
        <v>179</v>
      </c>
      <c r="DK636" t="s">
        <v>3</v>
      </c>
      <c r="DL636" t="s">
        <v>3</v>
      </c>
      <c r="DM636" t="s">
        <v>3</v>
      </c>
      <c r="DN636">
        <v>0</v>
      </c>
      <c r="DO636">
        <v>0</v>
      </c>
      <c r="DP636">
        <v>1</v>
      </c>
      <c r="DQ636">
        <v>1</v>
      </c>
      <c r="DU636">
        <v>1010</v>
      </c>
      <c r="DV636" t="s">
        <v>209</v>
      </c>
      <c r="DW636" t="s">
        <v>227</v>
      </c>
      <c r="DX636">
        <v>1</v>
      </c>
      <c r="EE636">
        <v>20573163</v>
      </c>
      <c r="EF636">
        <v>3</v>
      </c>
      <c r="EG636" t="s">
        <v>164</v>
      </c>
      <c r="EH636">
        <v>0</v>
      </c>
      <c r="EI636" t="s">
        <v>3</v>
      </c>
      <c r="EJ636">
        <v>2</v>
      </c>
      <c r="EK636">
        <v>110001</v>
      </c>
      <c r="EL636" t="s">
        <v>192</v>
      </c>
      <c r="EM636" t="s">
        <v>173</v>
      </c>
      <c r="EO636" t="s">
        <v>193</v>
      </c>
      <c r="EQ636">
        <v>768</v>
      </c>
      <c r="ER636">
        <v>199.93</v>
      </c>
      <c r="ES636">
        <v>48.32</v>
      </c>
      <c r="ET636">
        <v>39.6</v>
      </c>
      <c r="EU636">
        <v>4.43</v>
      </c>
      <c r="EV636">
        <v>112.01</v>
      </c>
      <c r="EW636">
        <v>10.1</v>
      </c>
      <c r="EX636">
        <v>0.44</v>
      </c>
      <c r="EY636">
        <v>0</v>
      </c>
      <c r="EZ636">
        <v>0</v>
      </c>
      <c r="FQ636">
        <v>0</v>
      </c>
      <c r="FR636">
        <f t="shared" si="573"/>
        <v>0</v>
      </c>
      <c r="FS636">
        <v>0</v>
      </c>
      <c r="FX636">
        <v>80</v>
      </c>
      <c r="FY636">
        <v>60</v>
      </c>
      <c r="GA636" t="s">
        <v>3</v>
      </c>
      <c r="GG636">
        <v>2</v>
      </c>
      <c r="GH636">
        <v>-2</v>
      </c>
      <c r="GI636">
        <v>-2</v>
      </c>
      <c r="GJ636">
        <v>0</v>
      </c>
      <c r="GK636">
        <f>ROUND(R636*(R12)/100,0)</f>
        <v>0</v>
      </c>
      <c r="GL636">
        <f t="shared" si="574"/>
        <v>0</v>
      </c>
      <c r="GM636">
        <f t="shared" si="575"/>
        <v>15570</v>
      </c>
      <c r="GN636">
        <f t="shared" si="576"/>
        <v>0</v>
      </c>
      <c r="GO636">
        <f t="shared" si="577"/>
        <v>15570</v>
      </c>
      <c r="GP636">
        <f t="shared" si="578"/>
        <v>0</v>
      </c>
      <c r="GR636">
        <v>0</v>
      </c>
    </row>
    <row r="637" spans="1:200" x14ac:dyDescent="0.2">
      <c r="A637">
        <v>17</v>
      </c>
      <c r="B637">
        <v>1</v>
      </c>
      <c r="C637">
        <f>ROW(SmtRes!A743)</f>
        <v>743</v>
      </c>
      <c r="D637">
        <f>ROW(EtalonRes!A759)</f>
        <v>759</v>
      </c>
      <c r="E637" t="s">
        <v>780</v>
      </c>
      <c r="F637" t="s">
        <v>781</v>
      </c>
      <c r="G637" t="s">
        <v>782</v>
      </c>
      <c r="H637" t="s">
        <v>783</v>
      </c>
      <c r="I637">
        <v>33</v>
      </c>
      <c r="J637">
        <v>0</v>
      </c>
      <c r="O637">
        <f t="shared" si="542"/>
        <v>215358</v>
      </c>
      <c r="P637">
        <f t="shared" si="543"/>
        <v>15213</v>
      </c>
      <c r="Q637">
        <f t="shared" si="544"/>
        <v>0</v>
      </c>
      <c r="R637">
        <f t="shared" si="545"/>
        <v>0</v>
      </c>
      <c r="S637">
        <f t="shared" si="546"/>
        <v>200145</v>
      </c>
      <c r="T637">
        <f t="shared" si="547"/>
        <v>0</v>
      </c>
      <c r="U637">
        <f t="shared" si="548"/>
        <v>19602</v>
      </c>
      <c r="V637">
        <f t="shared" si="549"/>
        <v>0</v>
      </c>
      <c r="W637">
        <f t="shared" si="550"/>
        <v>0</v>
      </c>
      <c r="X637">
        <f t="shared" si="551"/>
        <v>184133</v>
      </c>
      <c r="Y637">
        <f t="shared" si="552"/>
        <v>100073</v>
      </c>
      <c r="AA637">
        <v>23982063</v>
      </c>
      <c r="AB637">
        <f t="shared" si="553"/>
        <v>6526</v>
      </c>
      <c r="AC637">
        <f t="shared" si="554"/>
        <v>461</v>
      </c>
      <c r="AD637">
        <f t="shared" si="555"/>
        <v>0</v>
      </c>
      <c r="AE637">
        <f t="shared" si="556"/>
        <v>0</v>
      </c>
      <c r="AF637">
        <f t="shared" si="557"/>
        <v>6065</v>
      </c>
      <c r="AG637">
        <f t="shared" si="558"/>
        <v>0</v>
      </c>
      <c r="AH637">
        <f t="shared" si="559"/>
        <v>594</v>
      </c>
      <c r="AI637">
        <f t="shared" si="560"/>
        <v>0</v>
      </c>
      <c r="AJ637">
        <f t="shared" si="561"/>
        <v>0</v>
      </c>
      <c r="AK637">
        <v>4953.1899999999996</v>
      </c>
      <c r="AL637">
        <v>460.79</v>
      </c>
      <c r="AM637">
        <v>0</v>
      </c>
      <c r="AN637">
        <v>0</v>
      </c>
      <c r="AO637">
        <v>4492.3999999999996</v>
      </c>
      <c r="AP637">
        <v>0</v>
      </c>
      <c r="AQ637">
        <v>440</v>
      </c>
      <c r="AR637">
        <v>0</v>
      </c>
      <c r="AS637">
        <v>0</v>
      </c>
      <c r="AT637">
        <v>92</v>
      </c>
      <c r="AU637">
        <v>50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1</v>
      </c>
      <c r="BD637" t="s">
        <v>3</v>
      </c>
      <c r="BE637" t="s">
        <v>3</v>
      </c>
      <c r="BF637" t="s">
        <v>3</v>
      </c>
      <c r="BG637" t="s">
        <v>3</v>
      </c>
      <c r="BH637">
        <v>0</v>
      </c>
      <c r="BI637">
        <v>2</v>
      </c>
      <c r="BJ637" t="s">
        <v>784</v>
      </c>
      <c r="BM637">
        <v>110010</v>
      </c>
      <c r="BN637">
        <v>0</v>
      </c>
      <c r="BO637" t="s">
        <v>3</v>
      </c>
      <c r="BP637">
        <v>0</v>
      </c>
      <c r="BQ637">
        <v>3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3</v>
      </c>
      <c r="BZ637">
        <v>92</v>
      </c>
      <c r="CA637">
        <v>50</v>
      </c>
      <c r="CF637">
        <v>0</v>
      </c>
      <c r="CG637">
        <v>0</v>
      </c>
      <c r="CM637">
        <v>0</v>
      </c>
      <c r="CN637" t="s">
        <v>1707</v>
      </c>
      <c r="CO637">
        <v>0</v>
      </c>
      <c r="CP637">
        <f t="shared" si="562"/>
        <v>215358</v>
      </c>
      <c r="CQ637">
        <f t="shared" si="563"/>
        <v>461</v>
      </c>
      <c r="CR637">
        <f t="shared" si="564"/>
        <v>0</v>
      </c>
      <c r="CS637">
        <f t="shared" si="565"/>
        <v>0</v>
      </c>
      <c r="CT637">
        <f t="shared" si="566"/>
        <v>6065</v>
      </c>
      <c r="CU637">
        <f t="shared" si="567"/>
        <v>0</v>
      </c>
      <c r="CV637">
        <f t="shared" si="568"/>
        <v>594</v>
      </c>
      <c r="CW637">
        <f t="shared" si="569"/>
        <v>0</v>
      </c>
      <c r="CX637">
        <f t="shared" si="570"/>
        <v>0</v>
      </c>
      <c r="CY637">
        <f t="shared" si="571"/>
        <v>184133.4</v>
      </c>
      <c r="CZ637">
        <f t="shared" si="572"/>
        <v>100072.5</v>
      </c>
      <c r="DC637" t="s">
        <v>3</v>
      </c>
      <c r="DD637" t="s">
        <v>3</v>
      </c>
      <c r="DE637" t="s">
        <v>179</v>
      </c>
      <c r="DF637" t="s">
        <v>179</v>
      </c>
      <c r="DG637" t="s">
        <v>179</v>
      </c>
      <c r="DH637" t="s">
        <v>3</v>
      </c>
      <c r="DI637" t="s">
        <v>179</v>
      </c>
      <c r="DJ637" t="s">
        <v>179</v>
      </c>
      <c r="DK637" t="s">
        <v>3</v>
      </c>
      <c r="DL637" t="s">
        <v>3</v>
      </c>
      <c r="DM637" t="s">
        <v>3</v>
      </c>
      <c r="DN637">
        <v>0</v>
      </c>
      <c r="DO637">
        <v>0</v>
      </c>
      <c r="DP637">
        <v>1</v>
      </c>
      <c r="DQ637">
        <v>1</v>
      </c>
      <c r="DU637">
        <v>1013</v>
      </c>
      <c r="DV637" t="s">
        <v>783</v>
      </c>
      <c r="DW637" t="s">
        <v>783</v>
      </c>
      <c r="DX637">
        <v>1</v>
      </c>
      <c r="EE637">
        <v>20573211</v>
      </c>
      <c r="EF637">
        <v>3</v>
      </c>
      <c r="EG637" t="s">
        <v>164</v>
      </c>
      <c r="EH637">
        <v>0</v>
      </c>
      <c r="EI637" t="s">
        <v>3</v>
      </c>
      <c r="EJ637">
        <v>2</v>
      </c>
      <c r="EK637">
        <v>110010</v>
      </c>
      <c r="EL637" t="s">
        <v>660</v>
      </c>
      <c r="EM637" t="s">
        <v>173</v>
      </c>
      <c r="EO637" t="s">
        <v>193</v>
      </c>
      <c r="EQ637">
        <v>768</v>
      </c>
      <c r="ER637">
        <v>4953.1899999999996</v>
      </c>
      <c r="ES637">
        <v>460.79</v>
      </c>
      <c r="ET637">
        <v>0</v>
      </c>
      <c r="EU637">
        <v>0</v>
      </c>
      <c r="EV637">
        <v>4492.3999999999996</v>
      </c>
      <c r="EW637">
        <v>440</v>
      </c>
      <c r="EX637">
        <v>0</v>
      </c>
      <c r="EY637">
        <v>0</v>
      </c>
      <c r="EZ637">
        <v>0</v>
      </c>
      <c r="FQ637">
        <v>0</v>
      </c>
      <c r="FR637">
        <f t="shared" si="573"/>
        <v>0</v>
      </c>
      <c r="FS637">
        <v>0</v>
      </c>
      <c r="FX637">
        <v>92</v>
      </c>
      <c r="FY637">
        <v>50</v>
      </c>
      <c r="GA637" t="s">
        <v>3</v>
      </c>
      <c r="GG637">
        <v>2</v>
      </c>
      <c r="GH637">
        <v>1</v>
      </c>
      <c r="GI637">
        <v>-2</v>
      </c>
      <c r="GJ637">
        <v>0</v>
      </c>
      <c r="GK637">
        <f>ROUND(R637*(R12)/100,0)</f>
        <v>0</v>
      </c>
      <c r="GL637">
        <f t="shared" si="574"/>
        <v>0</v>
      </c>
      <c r="GM637">
        <f t="shared" si="575"/>
        <v>499564</v>
      </c>
      <c r="GN637">
        <f t="shared" si="576"/>
        <v>0</v>
      </c>
      <c r="GO637">
        <f t="shared" si="577"/>
        <v>499564</v>
      </c>
      <c r="GP637">
        <f t="shared" si="578"/>
        <v>0</v>
      </c>
      <c r="GR637">
        <v>0</v>
      </c>
    </row>
    <row r="638" spans="1:200" x14ac:dyDescent="0.2">
      <c r="A638">
        <v>17</v>
      </c>
      <c r="B638">
        <v>1</v>
      </c>
      <c r="C638">
        <f>ROW(SmtRes!A752)</f>
        <v>752</v>
      </c>
      <c r="D638">
        <f>ROW(EtalonRes!A769)</f>
        <v>769</v>
      </c>
      <c r="E638" t="s">
        <v>785</v>
      </c>
      <c r="F638" t="s">
        <v>786</v>
      </c>
      <c r="G638" t="s">
        <v>787</v>
      </c>
      <c r="H638" t="s">
        <v>788</v>
      </c>
      <c r="I638">
        <v>66</v>
      </c>
      <c r="J638">
        <v>0</v>
      </c>
      <c r="O638">
        <f t="shared" si="542"/>
        <v>27984</v>
      </c>
      <c r="P638">
        <f t="shared" si="543"/>
        <v>9174</v>
      </c>
      <c r="Q638">
        <f t="shared" si="544"/>
        <v>0</v>
      </c>
      <c r="R638">
        <f t="shared" si="545"/>
        <v>0</v>
      </c>
      <c r="S638">
        <f t="shared" si="546"/>
        <v>18810</v>
      </c>
      <c r="T638">
        <f t="shared" si="547"/>
        <v>0</v>
      </c>
      <c r="U638">
        <f t="shared" si="548"/>
        <v>1746.3600000000004</v>
      </c>
      <c r="V638">
        <f t="shared" si="549"/>
        <v>0</v>
      </c>
      <c r="W638">
        <f t="shared" si="550"/>
        <v>0</v>
      </c>
      <c r="X638">
        <f t="shared" si="551"/>
        <v>17305</v>
      </c>
      <c r="Y638">
        <f t="shared" si="552"/>
        <v>9405</v>
      </c>
      <c r="AA638">
        <v>23982063</v>
      </c>
      <c r="AB638">
        <f t="shared" si="553"/>
        <v>424</v>
      </c>
      <c r="AC638">
        <f t="shared" si="554"/>
        <v>139</v>
      </c>
      <c r="AD638">
        <f t="shared" si="555"/>
        <v>0</v>
      </c>
      <c r="AE638">
        <f t="shared" si="556"/>
        <v>0</v>
      </c>
      <c r="AF638">
        <f t="shared" si="557"/>
        <v>285</v>
      </c>
      <c r="AG638">
        <f t="shared" si="558"/>
        <v>0</v>
      </c>
      <c r="AH638">
        <f t="shared" si="559"/>
        <v>26.460000000000004</v>
      </c>
      <c r="AI638">
        <f t="shared" si="560"/>
        <v>0</v>
      </c>
      <c r="AJ638">
        <f t="shared" si="561"/>
        <v>0</v>
      </c>
      <c r="AK638">
        <v>350.34</v>
      </c>
      <c r="AL638">
        <v>138.86000000000001</v>
      </c>
      <c r="AM638">
        <v>0</v>
      </c>
      <c r="AN638">
        <v>0</v>
      </c>
      <c r="AO638">
        <v>211.48</v>
      </c>
      <c r="AP638">
        <v>0</v>
      </c>
      <c r="AQ638">
        <v>19.600000000000001</v>
      </c>
      <c r="AR638">
        <v>0</v>
      </c>
      <c r="AS638">
        <v>0</v>
      </c>
      <c r="AT638">
        <v>92</v>
      </c>
      <c r="AU638">
        <v>50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</v>
      </c>
      <c r="BD638" t="s">
        <v>3</v>
      </c>
      <c r="BE638" t="s">
        <v>3</v>
      </c>
      <c r="BF638" t="s">
        <v>3</v>
      </c>
      <c r="BG638" t="s">
        <v>3</v>
      </c>
      <c r="BH638">
        <v>0</v>
      </c>
      <c r="BI638">
        <v>2</v>
      </c>
      <c r="BJ638" t="s">
        <v>789</v>
      </c>
      <c r="BM638">
        <v>110010</v>
      </c>
      <c r="BN638">
        <v>0</v>
      </c>
      <c r="BO638" t="s">
        <v>3</v>
      </c>
      <c r="BP638">
        <v>0</v>
      </c>
      <c r="BQ638">
        <v>3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3</v>
      </c>
      <c r="BZ638">
        <v>92</v>
      </c>
      <c r="CA638">
        <v>50</v>
      </c>
      <c r="CF638">
        <v>0</v>
      </c>
      <c r="CG638">
        <v>0</v>
      </c>
      <c r="CM638">
        <v>0</v>
      </c>
      <c r="CN638" t="s">
        <v>1707</v>
      </c>
      <c r="CO638">
        <v>0</v>
      </c>
      <c r="CP638">
        <f t="shared" si="562"/>
        <v>27984</v>
      </c>
      <c r="CQ638">
        <f t="shared" si="563"/>
        <v>139</v>
      </c>
      <c r="CR638">
        <f t="shared" si="564"/>
        <v>0</v>
      </c>
      <c r="CS638">
        <f t="shared" si="565"/>
        <v>0</v>
      </c>
      <c r="CT638">
        <f t="shared" si="566"/>
        <v>285</v>
      </c>
      <c r="CU638">
        <f t="shared" si="567"/>
        <v>0</v>
      </c>
      <c r="CV638">
        <f t="shared" si="568"/>
        <v>26.460000000000004</v>
      </c>
      <c r="CW638">
        <f t="shared" si="569"/>
        <v>0</v>
      </c>
      <c r="CX638">
        <f t="shared" si="570"/>
        <v>0</v>
      </c>
      <c r="CY638">
        <f t="shared" si="571"/>
        <v>17305.2</v>
      </c>
      <c r="CZ638">
        <f t="shared" si="572"/>
        <v>9405</v>
      </c>
      <c r="DC638" t="s">
        <v>3</v>
      </c>
      <c r="DD638" t="s">
        <v>3</v>
      </c>
      <c r="DE638" t="s">
        <v>179</v>
      </c>
      <c r="DF638" t="s">
        <v>179</v>
      </c>
      <c r="DG638" t="s">
        <v>179</v>
      </c>
      <c r="DH638" t="s">
        <v>3</v>
      </c>
      <c r="DI638" t="s">
        <v>179</v>
      </c>
      <c r="DJ638" t="s">
        <v>179</v>
      </c>
      <c r="DK638" t="s">
        <v>3</v>
      </c>
      <c r="DL638" t="s">
        <v>3</v>
      </c>
      <c r="DM638" t="s">
        <v>3</v>
      </c>
      <c r="DN638">
        <v>0</v>
      </c>
      <c r="DO638">
        <v>0</v>
      </c>
      <c r="DP638">
        <v>1</v>
      </c>
      <c r="DQ638">
        <v>1</v>
      </c>
      <c r="DU638">
        <v>1013</v>
      </c>
      <c r="DV638" t="s">
        <v>788</v>
      </c>
      <c r="DW638" t="s">
        <v>788</v>
      </c>
      <c r="DX638">
        <v>1</v>
      </c>
      <c r="EE638">
        <v>20573211</v>
      </c>
      <c r="EF638">
        <v>3</v>
      </c>
      <c r="EG638" t="s">
        <v>164</v>
      </c>
      <c r="EH638">
        <v>0</v>
      </c>
      <c r="EI638" t="s">
        <v>3</v>
      </c>
      <c r="EJ638">
        <v>2</v>
      </c>
      <c r="EK638">
        <v>110010</v>
      </c>
      <c r="EL638" t="s">
        <v>660</v>
      </c>
      <c r="EM638" t="s">
        <v>173</v>
      </c>
      <c r="EO638" t="s">
        <v>193</v>
      </c>
      <c r="EQ638">
        <v>768</v>
      </c>
      <c r="ER638">
        <v>350.34</v>
      </c>
      <c r="ES638">
        <v>138.86000000000001</v>
      </c>
      <c r="ET638">
        <v>0</v>
      </c>
      <c r="EU638">
        <v>0</v>
      </c>
      <c r="EV638">
        <v>211.48</v>
      </c>
      <c r="EW638">
        <v>19.600000000000001</v>
      </c>
      <c r="EX638">
        <v>0</v>
      </c>
      <c r="EY638">
        <v>0</v>
      </c>
      <c r="EZ638">
        <v>0</v>
      </c>
      <c r="FQ638">
        <v>0</v>
      </c>
      <c r="FR638">
        <f t="shared" si="573"/>
        <v>0</v>
      </c>
      <c r="FS638">
        <v>0</v>
      </c>
      <c r="FX638">
        <v>92</v>
      </c>
      <c r="FY638">
        <v>50</v>
      </c>
      <c r="GA638" t="s">
        <v>3</v>
      </c>
      <c r="GG638">
        <v>2</v>
      </c>
      <c r="GH638">
        <v>1</v>
      </c>
      <c r="GI638">
        <v>-2</v>
      </c>
      <c r="GJ638">
        <v>0</v>
      </c>
      <c r="GK638">
        <f>ROUND(R638*(R12)/100,0)</f>
        <v>0</v>
      </c>
      <c r="GL638">
        <f t="shared" si="574"/>
        <v>0</v>
      </c>
      <c r="GM638">
        <f t="shared" si="575"/>
        <v>54694</v>
      </c>
      <c r="GN638">
        <f t="shared" si="576"/>
        <v>0</v>
      </c>
      <c r="GO638">
        <f t="shared" si="577"/>
        <v>54694</v>
      </c>
      <c r="GP638">
        <f t="shared" si="578"/>
        <v>0</v>
      </c>
      <c r="GR638">
        <v>0</v>
      </c>
    </row>
    <row r="639" spans="1:200" x14ac:dyDescent="0.2">
      <c r="A639">
        <v>17</v>
      </c>
      <c r="B639">
        <v>1</v>
      </c>
      <c r="C639">
        <f>ROW(SmtRes!A755)</f>
        <v>755</v>
      </c>
      <c r="D639">
        <f>ROW(EtalonRes!A772)</f>
        <v>772</v>
      </c>
      <c r="E639" t="s">
        <v>790</v>
      </c>
      <c r="F639" t="s">
        <v>265</v>
      </c>
      <c r="G639" t="s">
        <v>791</v>
      </c>
      <c r="H639" t="s">
        <v>168</v>
      </c>
      <c r="I639">
        <v>99</v>
      </c>
      <c r="J639">
        <v>0</v>
      </c>
      <c r="O639">
        <f t="shared" si="542"/>
        <v>64152</v>
      </c>
      <c r="P639">
        <f t="shared" si="543"/>
        <v>891</v>
      </c>
      <c r="Q639">
        <f t="shared" si="544"/>
        <v>0</v>
      </c>
      <c r="R639">
        <f t="shared" si="545"/>
        <v>0</v>
      </c>
      <c r="S639">
        <f t="shared" si="546"/>
        <v>63261</v>
      </c>
      <c r="T639">
        <f t="shared" si="547"/>
        <v>0</v>
      </c>
      <c r="U639">
        <f t="shared" si="548"/>
        <v>4276.8</v>
      </c>
      <c r="V639">
        <f t="shared" si="549"/>
        <v>0</v>
      </c>
      <c r="W639">
        <f t="shared" si="550"/>
        <v>0</v>
      </c>
      <c r="X639">
        <f t="shared" si="551"/>
        <v>50609</v>
      </c>
      <c r="Y639">
        <f t="shared" si="552"/>
        <v>37957</v>
      </c>
      <c r="AA639">
        <v>23982063</v>
      </c>
      <c r="AB639">
        <f t="shared" si="553"/>
        <v>648</v>
      </c>
      <c r="AC639">
        <f t="shared" si="554"/>
        <v>9</v>
      </c>
      <c r="AD639">
        <f t="shared" si="555"/>
        <v>0</v>
      </c>
      <c r="AE639">
        <f t="shared" si="556"/>
        <v>0</v>
      </c>
      <c r="AF639">
        <f t="shared" si="557"/>
        <v>639</v>
      </c>
      <c r="AG639">
        <f t="shared" si="558"/>
        <v>0</v>
      </c>
      <c r="AH639">
        <f t="shared" si="559"/>
        <v>43.2</v>
      </c>
      <c r="AI639">
        <f t="shared" si="560"/>
        <v>0</v>
      </c>
      <c r="AJ639">
        <f t="shared" si="561"/>
        <v>0</v>
      </c>
      <c r="AK639">
        <v>482.75</v>
      </c>
      <c r="AL639">
        <v>9.4700000000000006</v>
      </c>
      <c r="AM639">
        <v>0</v>
      </c>
      <c r="AN639">
        <v>0</v>
      </c>
      <c r="AO639">
        <v>473.28</v>
      </c>
      <c r="AP639">
        <v>0</v>
      </c>
      <c r="AQ639">
        <v>32</v>
      </c>
      <c r="AR639">
        <v>0</v>
      </c>
      <c r="AS639">
        <v>0</v>
      </c>
      <c r="AT639">
        <v>80</v>
      </c>
      <c r="AU639">
        <v>60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1</v>
      </c>
      <c r="BD639" t="s">
        <v>3</v>
      </c>
      <c r="BE639" t="s">
        <v>3</v>
      </c>
      <c r="BF639" t="s">
        <v>3</v>
      </c>
      <c r="BG639" t="s">
        <v>3</v>
      </c>
      <c r="BH639">
        <v>0</v>
      </c>
      <c r="BI639">
        <v>2</v>
      </c>
      <c r="BJ639" t="s">
        <v>267</v>
      </c>
      <c r="BM639">
        <v>110008</v>
      </c>
      <c r="BN639">
        <v>0</v>
      </c>
      <c r="BO639" t="s">
        <v>3</v>
      </c>
      <c r="BP639">
        <v>0</v>
      </c>
      <c r="BQ639">
        <v>3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3</v>
      </c>
      <c r="BZ639">
        <v>80</v>
      </c>
      <c r="CA639">
        <v>60</v>
      </c>
      <c r="CF639">
        <v>0</v>
      </c>
      <c r="CG639">
        <v>0</v>
      </c>
      <c r="CM639">
        <v>0</v>
      </c>
      <c r="CN639" t="s">
        <v>1707</v>
      </c>
      <c r="CO639">
        <v>0</v>
      </c>
      <c r="CP639">
        <f t="shared" si="562"/>
        <v>64152</v>
      </c>
      <c r="CQ639">
        <f t="shared" si="563"/>
        <v>9</v>
      </c>
      <c r="CR639">
        <f t="shared" si="564"/>
        <v>0</v>
      </c>
      <c r="CS639">
        <f t="shared" si="565"/>
        <v>0</v>
      </c>
      <c r="CT639">
        <f t="shared" si="566"/>
        <v>639</v>
      </c>
      <c r="CU639">
        <f t="shared" si="567"/>
        <v>0</v>
      </c>
      <c r="CV639">
        <f t="shared" si="568"/>
        <v>43.2</v>
      </c>
      <c r="CW639">
        <f t="shared" si="569"/>
        <v>0</v>
      </c>
      <c r="CX639">
        <f t="shared" si="570"/>
        <v>0</v>
      </c>
      <c r="CY639">
        <f t="shared" si="571"/>
        <v>50608.800000000003</v>
      </c>
      <c r="CZ639">
        <f t="shared" si="572"/>
        <v>37956.6</v>
      </c>
      <c r="DC639" t="s">
        <v>3</v>
      </c>
      <c r="DD639" t="s">
        <v>3</v>
      </c>
      <c r="DE639" t="s">
        <v>179</v>
      </c>
      <c r="DF639" t="s">
        <v>179</v>
      </c>
      <c r="DG639" t="s">
        <v>179</v>
      </c>
      <c r="DH639" t="s">
        <v>3</v>
      </c>
      <c r="DI639" t="s">
        <v>179</v>
      </c>
      <c r="DJ639" t="s">
        <v>179</v>
      </c>
      <c r="DK639" t="s">
        <v>3</v>
      </c>
      <c r="DL639" t="s">
        <v>3</v>
      </c>
      <c r="DM639" t="s">
        <v>3</v>
      </c>
      <c r="DN639">
        <v>0</v>
      </c>
      <c r="DO639">
        <v>0</v>
      </c>
      <c r="DP639">
        <v>1</v>
      </c>
      <c r="DQ639">
        <v>1</v>
      </c>
      <c r="DU639">
        <v>1013</v>
      </c>
      <c r="DV639" t="s">
        <v>168</v>
      </c>
      <c r="DW639" t="s">
        <v>168</v>
      </c>
      <c r="DX639">
        <v>1</v>
      </c>
      <c r="EE639">
        <v>20573167</v>
      </c>
      <c r="EF639">
        <v>3</v>
      </c>
      <c r="EG639" t="s">
        <v>164</v>
      </c>
      <c r="EH639">
        <v>0</v>
      </c>
      <c r="EI639" t="s">
        <v>3</v>
      </c>
      <c r="EJ639">
        <v>2</v>
      </c>
      <c r="EK639">
        <v>110008</v>
      </c>
      <c r="EL639" t="s">
        <v>268</v>
      </c>
      <c r="EM639" t="s">
        <v>173</v>
      </c>
      <c r="EO639" t="s">
        <v>193</v>
      </c>
      <c r="EQ639">
        <v>768</v>
      </c>
      <c r="ER639">
        <v>482.75</v>
      </c>
      <c r="ES639">
        <v>9.4700000000000006</v>
      </c>
      <c r="ET639">
        <v>0</v>
      </c>
      <c r="EU639">
        <v>0</v>
      </c>
      <c r="EV639">
        <v>473.28</v>
      </c>
      <c r="EW639">
        <v>32</v>
      </c>
      <c r="EX639">
        <v>0</v>
      </c>
      <c r="EY639">
        <v>0</v>
      </c>
      <c r="EZ639">
        <v>0</v>
      </c>
      <c r="FQ639">
        <v>0</v>
      </c>
      <c r="FR639">
        <f t="shared" si="573"/>
        <v>0</v>
      </c>
      <c r="FS639">
        <v>0</v>
      </c>
      <c r="FX639">
        <v>80</v>
      </c>
      <c r="FY639">
        <v>60</v>
      </c>
      <c r="GA639" t="s">
        <v>3</v>
      </c>
      <c r="GG639">
        <v>2</v>
      </c>
      <c r="GH639">
        <v>1</v>
      </c>
      <c r="GI639">
        <v>-2</v>
      </c>
      <c r="GJ639">
        <v>0</v>
      </c>
      <c r="GK639">
        <f>ROUND(R639*(R12)/100,0)</f>
        <v>0</v>
      </c>
      <c r="GL639">
        <f t="shared" si="574"/>
        <v>0</v>
      </c>
      <c r="GM639">
        <f t="shared" si="575"/>
        <v>152718</v>
      </c>
      <c r="GN639">
        <f t="shared" si="576"/>
        <v>0</v>
      </c>
      <c r="GO639">
        <f t="shared" si="577"/>
        <v>152718</v>
      </c>
      <c r="GP639">
        <f t="shared" si="578"/>
        <v>0</v>
      </c>
      <c r="GR639">
        <v>0</v>
      </c>
    </row>
    <row r="640" spans="1:200" x14ac:dyDescent="0.2">
      <c r="A640">
        <v>17</v>
      </c>
      <c r="B640">
        <v>1</v>
      </c>
      <c r="C640">
        <f>ROW(SmtRes!A757)</f>
        <v>757</v>
      </c>
      <c r="D640">
        <f>ROW(EtalonRes!A774)</f>
        <v>774</v>
      </c>
      <c r="E640" t="s">
        <v>792</v>
      </c>
      <c r="F640" t="s">
        <v>793</v>
      </c>
      <c r="G640" t="s">
        <v>794</v>
      </c>
      <c r="H640" t="s">
        <v>236</v>
      </c>
      <c r="I640">
        <v>33</v>
      </c>
      <c r="J640">
        <v>0</v>
      </c>
      <c r="O640">
        <f t="shared" si="542"/>
        <v>370326</v>
      </c>
      <c r="P640">
        <f t="shared" si="543"/>
        <v>5412</v>
      </c>
      <c r="Q640">
        <f t="shared" si="544"/>
        <v>0</v>
      </c>
      <c r="R640">
        <f t="shared" si="545"/>
        <v>0</v>
      </c>
      <c r="S640">
        <f t="shared" si="546"/>
        <v>364914</v>
      </c>
      <c r="T640">
        <f t="shared" si="547"/>
        <v>0</v>
      </c>
      <c r="U640">
        <f t="shared" si="548"/>
        <v>28244.700000000004</v>
      </c>
      <c r="V640">
        <f t="shared" si="549"/>
        <v>0</v>
      </c>
      <c r="W640">
        <f t="shared" si="550"/>
        <v>0</v>
      </c>
      <c r="X640">
        <f t="shared" si="551"/>
        <v>291931</v>
      </c>
      <c r="Y640">
        <f t="shared" si="552"/>
        <v>218948</v>
      </c>
      <c r="AA640">
        <v>23982063</v>
      </c>
      <c r="AB640">
        <f t="shared" si="553"/>
        <v>11222</v>
      </c>
      <c r="AC640">
        <f t="shared" si="554"/>
        <v>164</v>
      </c>
      <c r="AD640">
        <f t="shared" si="555"/>
        <v>0</v>
      </c>
      <c r="AE640">
        <f t="shared" si="556"/>
        <v>0</v>
      </c>
      <c r="AF640">
        <f t="shared" si="557"/>
        <v>11058</v>
      </c>
      <c r="AG640">
        <f t="shared" si="558"/>
        <v>0</v>
      </c>
      <c r="AH640">
        <f t="shared" si="559"/>
        <v>855.90000000000009</v>
      </c>
      <c r="AI640">
        <f t="shared" si="560"/>
        <v>0</v>
      </c>
      <c r="AJ640">
        <f t="shared" si="561"/>
        <v>0</v>
      </c>
      <c r="AK640">
        <v>8355.11</v>
      </c>
      <c r="AL640">
        <v>163.83000000000001</v>
      </c>
      <c r="AM640">
        <v>0</v>
      </c>
      <c r="AN640">
        <v>0</v>
      </c>
      <c r="AO640">
        <v>8191.28</v>
      </c>
      <c r="AP640">
        <v>0</v>
      </c>
      <c r="AQ640">
        <v>634</v>
      </c>
      <c r="AR640">
        <v>0</v>
      </c>
      <c r="AS640">
        <v>0</v>
      </c>
      <c r="AT640">
        <v>80</v>
      </c>
      <c r="AU640">
        <v>60</v>
      </c>
      <c r="AV640">
        <v>1</v>
      </c>
      <c r="AW640">
        <v>1</v>
      </c>
      <c r="AZ640">
        <v>1</v>
      </c>
      <c r="BA640">
        <v>1</v>
      </c>
      <c r="BB640">
        <v>1</v>
      </c>
      <c r="BC640">
        <v>1</v>
      </c>
      <c r="BD640" t="s">
        <v>3</v>
      </c>
      <c r="BE640" t="s">
        <v>3</v>
      </c>
      <c r="BF640" t="s">
        <v>3</v>
      </c>
      <c r="BG640" t="s">
        <v>3</v>
      </c>
      <c r="BH640">
        <v>0</v>
      </c>
      <c r="BI640">
        <v>2</v>
      </c>
      <c r="BJ640" t="s">
        <v>795</v>
      </c>
      <c r="BM640">
        <v>110001</v>
      </c>
      <c r="BN640">
        <v>0</v>
      </c>
      <c r="BO640" t="s">
        <v>3</v>
      </c>
      <c r="BP640">
        <v>0</v>
      </c>
      <c r="BQ640">
        <v>3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3</v>
      </c>
      <c r="BZ640">
        <v>80</v>
      </c>
      <c r="CA640">
        <v>60</v>
      </c>
      <c r="CF640">
        <v>0</v>
      </c>
      <c r="CG640">
        <v>0</v>
      </c>
      <c r="CM640">
        <v>0</v>
      </c>
      <c r="CN640" t="s">
        <v>1707</v>
      </c>
      <c r="CO640">
        <v>0</v>
      </c>
      <c r="CP640">
        <f t="shared" si="562"/>
        <v>370326</v>
      </c>
      <c r="CQ640">
        <f t="shared" si="563"/>
        <v>164</v>
      </c>
      <c r="CR640">
        <f t="shared" si="564"/>
        <v>0</v>
      </c>
      <c r="CS640">
        <f t="shared" si="565"/>
        <v>0</v>
      </c>
      <c r="CT640">
        <f t="shared" si="566"/>
        <v>11058</v>
      </c>
      <c r="CU640">
        <f t="shared" si="567"/>
        <v>0</v>
      </c>
      <c r="CV640">
        <f t="shared" si="568"/>
        <v>855.90000000000009</v>
      </c>
      <c r="CW640">
        <f t="shared" si="569"/>
        <v>0</v>
      </c>
      <c r="CX640">
        <f t="shared" si="570"/>
        <v>0</v>
      </c>
      <c r="CY640">
        <f t="shared" si="571"/>
        <v>291931.2</v>
      </c>
      <c r="CZ640">
        <f t="shared" si="572"/>
        <v>218948.4</v>
      </c>
      <c r="DC640" t="s">
        <v>3</v>
      </c>
      <c r="DD640" t="s">
        <v>3</v>
      </c>
      <c r="DE640" t="s">
        <v>179</v>
      </c>
      <c r="DF640" t="s">
        <v>179</v>
      </c>
      <c r="DG640" t="s">
        <v>179</v>
      </c>
      <c r="DH640" t="s">
        <v>3</v>
      </c>
      <c r="DI640" t="s">
        <v>179</v>
      </c>
      <c r="DJ640" t="s">
        <v>179</v>
      </c>
      <c r="DK640" t="s">
        <v>3</v>
      </c>
      <c r="DL640" t="s">
        <v>3</v>
      </c>
      <c r="DM640" t="s">
        <v>3</v>
      </c>
      <c r="DN640">
        <v>0</v>
      </c>
      <c r="DO640">
        <v>0</v>
      </c>
      <c r="DP640">
        <v>1</v>
      </c>
      <c r="DQ640">
        <v>1</v>
      </c>
      <c r="DU640">
        <v>1013</v>
      </c>
      <c r="DV640" t="s">
        <v>236</v>
      </c>
      <c r="DW640" t="s">
        <v>238</v>
      </c>
      <c r="DX640">
        <v>1</v>
      </c>
      <c r="EE640">
        <v>20573163</v>
      </c>
      <c r="EF640">
        <v>3</v>
      </c>
      <c r="EG640" t="s">
        <v>164</v>
      </c>
      <c r="EH640">
        <v>0</v>
      </c>
      <c r="EI640" t="s">
        <v>3</v>
      </c>
      <c r="EJ640">
        <v>2</v>
      </c>
      <c r="EK640">
        <v>110001</v>
      </c>
      <c r="EL640" t="s">
        <v>192</v>
      </c>
      <c r="EM640" t="s">
        <v>173</v>
      </c>
      <c r="EO640" t="s">
        <v>193</v>
      </c>
      <c r="EQ640">
        <v>768</v>
      </c>
      <c r="ER640">
        <v>8355.11</v>
      </c>
      <c r="ES640">
        <v>163.83000000000001</v>
      </c>
      <c r="ET640">
        <v>0</v>
      </c>
      <c r="EU640">
        <v>0</v>
      </c>
      <c r="EV640">
        <v>8191.28</v>
      </c>
      <c r="EW640">
        <v>634</v>
      </c>
      <c r="EX640">
        <v>0</v>
      </c>
      <c r="EY640">
        <v>0</v>
      </c>
      <c r="EZ640">
        <v>0</v>
      </c>
      <c r="FQ640">
        <v>0</v>
      </c>
      <c r="FR640">
        <f t="shared" si="573"/>
        <v>0</v>
      </c>
      <c r="FS640">
        <v>0</v>
      </c>
      <c r="FX640">
        <v>80</v>
      </c>
      <c r="FY640">
        <v>60</v>
      </c>
      <c r="GA640" t="s">
        <v>3</v>
      </c>
      <c r="GG640">
        <v>2</v>
      </c>
      <c r="GH640">
        <v>-2</v>
      </c>
      <c r="GI640">
        <v>-2</v>
      </c>
      <c r="GJ640">
        <v>0</v>
      </c>
      <c r="GK640">
        <f>ROUND(R640*(R12)/100,0)</f>
        <v>0</v>
      </c>
      <c r="GL640">
        <f t="shared" si="574"/>
        <v>0</v>
      </c>
      <c r="GM640">
        <f t="shared" si="575"/>
        <v>881205</v>
      </c>
      <c r="GN640">
        <f t="shared" si="576"/>
        <v>0</v>
      </c>
      <c r="GO640">
        <f t="shared" si="577"/>
        <v>881205</v>
      </c>
      <c r="GP640">
        <f t="shared" si="578"/>
        <v>0</v>
      </c>
      <c r="GR640">
        <v>0</v>
      </c>
    </row>
    <row r="641" spans="1:200" x14ac:dyDescent="0.2">
      <c r="A641">
        <v>17</v>
      </c>
      <c r="B641">
        <v>1</v>
      </c>
      <c r="C641">
        <f>ROW(SmtRes!A774)</f>
        <v>774</v>
      </c>
      <c r="D641">
        <f>ROW(EtalonRes!A792)</f>
        <v>792</v>
      </c>
      <c r="E641" t="s">
        <v>796</v>
      </c>
      <c r="F641" t="s">
        <v>781</v>
      </c>
      <c r="G641" t="s">
        <v>797</v>
      </c>
      <c r="H641" t="s">
        <v>783</v>
      </c>
      <c r="I641">
        <v>1</v>
      </c>
      <c r="J641">
        <v>0</v>
      </c>
      <c r="O641">
        <f t="shared" si="542"/>
        <v>6526</v>
      </c>
      <c r="P641">
        <f t="shared" si="543"/>
        <v>461</v>
      </c>
      <c r="Q641">
        <f t="shared" si="544"/>
        <v>0</v>
      </c>
      <c r="R641">
        <f t="shared" si="545"/>
        <v>0</v>
      </c>
      <c r="S641">
        <f t="shared" si="546"/>
        <v>6065</v>
      </c>
      <c r="T641">
        <f t="shared" si="547"/>
        <v>0</v>
      </c>
      <c r="U641">
        <f t="shared" si="548"/>
        <v>594</v>
      </c>
      <c r="V641">
        <f t="shared" si="549"/>
        <v>0</v>
      </c>
      <c r="W641">
        <f t="shared" si="550"/>
        <v>0</v>
      </c>
      <c r="X641">
        <f t="shared" si="551"/>
        <v>5580</v>
      </c>
      <c r="Y641">
        <f t="shared" si="552"/>
        <v>3033</v>
      </c>
      <c r="AA641">
        <v>23982063</v>
      </c>
      <c r="AB641">
        <f t="shared" si="553"/>
        <v>6526</v>
      </c>
      <c r="AC641">
        <f t="shared" si="554"/>
        <v>461</v>
      </c>
      <c r="AD641">
        <f t="shared" si="555"/>
        <v>0</v>
      </c>
      <c r="AE641">
        <f t="shared" si="556"/>
        <v>0</v>
      </c>
      <c r="AF641">
        <f t="shared" si="557"/>
        <v>6065</v>
      </c>
      <c r="AG641">
        <f t="shared" si="558"/>
        <v>0</v>
      </c>
      <c r="AH641">
        <f t="shared" si="559"/>
        <v>594</v>
      </c>
      <c r="AI641">
        <f t="shared" si="560"/>
        <v>0</v>
      </c>
      <c r="AJ641">
        <f t="shared" si="561"/>
        <v>0</v>
      </c>
      <c r="AK641">
        <v>4953.1899999999996</v>
      </c>
      <c r="AL641">
        <v>460.79</v>
      </c>
      <c r="AM641">
        <v>0</v>
      </c>
      <c r="AN641">
        <v>0</v>
      </c>
      <c r="AO641">
        <v>4492.3999999999996</v>
      </c>
      <c r="AP641">
        <v>0</v>
      </c>
      <c r="AQ641">
        <v>440</v>
      </c>
      <c r="AR641">
        <v>0</v>
      </c>
      <c r="AS641">
        <v>0</v>
      </c>
      <c r="AT641">
        <v>92</v>
      </c>
      <c r="AU641">
        <v>50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3</v>
      </c>
      <c r="BE641" t="s">
        <v>3</v>
      </c>
      <c r="BF641" t="s">
        <v>3</v>
      </c>
      <c r="BG641" t="s">
        <v>3</v>
      </c>
      <c r="BH641">
        <v>0</v>
      </c>
      <c r="BI641">
        <v>2</v>
      </c>
      <c r="BJ641" t="s">
        <v>784</v>
      </c>
      <c r="BM641">
        <v>110010</v>
      </c>
      <c r="BN641">
        <v>0</v>
      </c>
      <c r="BO641" t="s">
        <v>3</v>
      </c>
      <c r="BP641">
        <v>0</v>
      </c>
      <c r="BQ641">
        <v>3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3</v>
      </c>
      <c r="BZ641">
        <v>92</v>
      </c>
      <c r="CA641">
        <v>50</v>
      </c>
      <c r="CF641">
        <v>0</v>
      </c>
      <c r="CG641">
        <v>0</v>
      </c>
      <c r="CM641">
        <v>0</v>
      </c>
      <c r="CN641" t="s">
        <v>1707</v>
      </c>
      <c r="CO641">
        <v>0</v>
      </c>
      <c r="CP641">
        <f t="shared" si="562"/>
        <v>6526</v>
      </c>
      <c r="CQ641">
        <f t="shared" si="563"/>
        <v>461</v>
      </c>
      <c r="CR641">
        <f t="shared" si="564"/>
        <v>0</v>
      </c>
      <c r="CS641">
        <f t="shared" si="565"/>
        <v>0</v>
      </c>
      <c r="CT641">
        <f t="shared" si="566"/>
        <v>6065</v>
      </c>
      <c r="CU641">
        <f t="shared" si="567"/>
        <v>0</v>
      </c>
      <c r="CV641">
        <f t="shared" si="568"/>
        <v>594</v>
      </c>
      <c r="CW641">
        <f t="shared" si="569"/>
        <v>0</v>
      </c>
      <c r="CX641">
        <f t="shared" si="570"/>
        <v>0</v>
      </c>
      <c r="CY641">
        <f t="shared" si="571"/>
        <v>5579.8</v>
      </c>
      <c r="CZ641">
        <f t="shared" si="572"/>
        <v>3032.5</v>
      </c>
      <c r="DC641" t="s">
        <v>3</v>
      </c>
      <c r="DD641" t="s">
        <v>3</v>
      </c>
      <c r="DE641" t="s">
        <v>179</v>
      </c>
      <c r="DF641" t="s">
        <v>179</v>
      </c>
      <c r="DG641" t="s">
        <v>179</v>
      </c>
      <c r="DH641" t="s">
        <v>3</v>
      </c>
      <c r="DI641" t="s">
        <v>179</v>
      </c>
      <c r="DJ641" t="s">
        <v>179</v>
      </c>
      <c r="DK641" t="s">
        <v>3</v>
      </c>
      <c r="DL641" t="s">
        <v>3</v>
      </c>
      <c r="DM641" t="s">
        <v>3</v>
      </c>
      <c r="DN641">
        <v>0</v>
      </c>
      <c r="DO641">
        <v>0</v>
      </c>
      <c r="DP641">
        <v>1</v>
      </c>
      <c r="DQ641">
        <v>1</v>
      </c>
      <c r="DU641">
        <v>1013</v>
      </c>
      <c r="DV641" t="s">
        <v>783</v>
      </c>
      <c r="DW641" t="s">
        <v>783</v>
      </c>
      <c r="DX641">
        <v>1</v>
      </c>
      <c r="EE641">
        <v>20573211</v>
      </c>
      <c r="EF641">
        <v>3</v>
      </c>
      <c r="EG641" t="s">
        <v>164</v>
      </c>
      <c r="EH641">
        <v>0</v>
      </c>
      <c r="EI641" t="s">
        <v>3</v>
      </c>
      <c r="EJ641">
        <v>2</v>
      </c>
      <c r="EK641">
        <v>110010</v>
      </c>
      <c r="EL641" t="s">
        <v>660</v>
      </c>
      <c r="EM641" t="s">
        <v>173</v>
      </c>
      <c r="EO641" t="s">
        <v>193</v>
      </c>
      <c r="EQ641">
        <v>768</v>
      </c>
      <c r="ER641">
        <v>4953.1899999999996</v>
      </c>
      <c r="ES641">
        <v>460.79</v>
      </c>
      <c r="ET641">
        <v>0</v>
      </c>
      <c r="EU641">
        <v>0</v>
      </c>
      <c r="EV641">
        <v>4492.3999999999996</v>
      </c>
      <c r="EW641">
        <v>440</v>
      </c>
      <c r="EX641">
        <v>0</v>
      </c>
      <c r="EY641">
        <v>0</v>
      </c>
      <c r="EZ641">
        <v>0</v>
      </c>
      <c r="FQ641">
        <v>0</v>
      </c>
      <c r="FR641">
        <f t="shared" si="573"/>
        <v>0</v>
      </c>
      <c r="FS641">
        <v>0</v>
      </c>
      <c r="FX641">
        <v>92</v>
      </c>
      <c r="FY641">
        <v>50</v>
      </c>
      <c r="GA641" t="s">
        <v>3</v>
      </c>
      <c r="GG641">
        <v>2</v>
      </c>
      <c r="GH641">
        <v>1</v>
      </c>
      <c r="GI641">
        <v>-2</v>
      </c>
      <c r="GJ641">
        <v>0</v>
      </c>
      <c r="GK641">
        <f>ROUND(R641*(R12)/100,0)</f>
        <v>0</v>
      </c>
      <c r="GL641">
        <f t="shared" si="574"/>
        <v>0</v>
      </c>
      <c r="GM641">
        <f t="shared" si="575"/>
        <v>15139</v>
      </c>
      <c r="GN641">
        <f t="shared" si="576"/>
        <v>0</v>
      </c>
      <c r="GO641">
        <f t="shared" si="577"/>
        <v>15139</v>
      </c>
      <c r="GP641">
        <f t="shared" si="578"/>
        <v>0</v>
      </c>
      <c r="GR641">
        <v>0</v>
      </c>
    </row>
    <row r="642" spans="1:200" x14ac:dyDescent="0.2">
      <c r="A642">
        <v>17</v>
      </c>
      <c r="B642">
        <v>1</v>
      </c>
      <c r="C642">
        <f>ROW(SmtRes!A777)</f>
        <v>777</v>
      </c>
      <c r="D642">
        <f>ROW(EtalonRes!A795)</f>
        <v>795</v>
      </c>
      <c r="E642" t="s">
        <v>798</v>
      </c>
      <c r="F642" t="s">
        <v>265</v>
      </c>
      <c r="G642" t="s">
        <v>799</v>
      </c>
      <c r="H642" t="s">
        <v>168</v>
      </c>
      <c r="I642">
        <v>1</v>
      </c>
      <c r="J642">
        <v>0</v>
      </c>
      <c r="O642">
        <f t="shared" si="542"/>
        <v>648</v>
      </c>
      <c r="P642">
        <f t="shared" si="543"/>
        <v>9</v>
      </c>
      <c r="Q642">
        <f t="shared" si="544"/>
        <v>0</v>
      </c>
      <c r="R642">
        <f t="shared" si="545"/>
        <v>0</v>
      </c>
      <c r="S642">
        <f t="shared" si="546"/>
        <v>639</v>
      </c>
      <c r="T642">
        <f t="shared" si="547"/>
        <v>0</v>
      </c>
      <c r="U642">
        <f t="shared" si="548"/>
        <v>43.2</v>
      </c>
      <c r="V642">
        <f t="shared" si="549"/>
        <v>0</v>
      </c>
      <c r="W642">
        <f t="shared" si="550"/>
        <v>0</v>
      </c>
      <c r="X642">
        <f t="shared" si="551"/>
        <v>511</v>
      </c>
      <c r="Y642">
        <f t="shared" si="552"/>
        <v>383</v>
      </c>
      <c r="AA642">
        <v>23982063</v>
      </c>
      <c r="AB642">
        <f t="shared" si="553"/>
        <v>648</v>
      </c>
      <c r="AC642">
        <f t="shared" si="554"/>
        <v>9</v>
      </c>
      <c r="AD642">
        <f t="shared" si="555"/>
        <v>0</v>
      </c>
      <c r="AE642">
        <f t="shared" si="556"/>
        <v>0</v>
      </c>
      <c r="AF642">
        <f t="shared" si="557"/>
        <v>639</v>
      </c>
      <c r="AG642">
        <f t="shared" si="558"/>
        <v>0</v>
      </c>
      <c r="AH642">
        <f t="shared" si="559"/>
        <v>43.2</v>
      </c>
      <c r="AI642">
        <f t="shared" si="560"/>
        <v>0</v>
      </c>
      <c r="AJ642">
        <f t="shared" si="561"/>
        <v>0</v>
      </c>
      <c r="AK642">
        <v>482.75</v>
      </c>
      <c r="AL642">
        <v>9.4700000000000006</v>
      </c>
      <c r="AM642">
        <v>0</v>
      </c>
      <c r="AN642">
        <v>0</v>
      </c>
      <c r="AO642">
        <v>473.28</v>
      </c>
      <c r="AP642">
        <v>0</v>
      </c>
      <c r="AQ642">
        <v>32</v>
      </c>
      <c r="AR642">
        <v>0</v>
      </c>
      <c r="AS642">
        <v>0</v>
      </c>
      <c r="AT642">
        <v>80</v>
      </c>
      <c r="AU642">
        <v>60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1</v>
      </c>
      <c r="BD642" t="s">
        <v>3</v>
      </c>
      <c r="BE642" t="s">
        <v>3</v>
      </c>
      <c r="BF642" t="s">
        <v>3</v>
      </c>
      <c r="BG642" t="s">
        <v>3</v>
      </c>
      <c r="BH642">
        <v>0</v>
      </c>
      <c r="BI642">
        <v>2</v>
      </c>
      <c r="BJ642" t="s">
        <v>267</v>
      </c>
      <c r="BM642">
        <v>110008</v>
      </c>
      <c r="BN642">
        <v>0</v>
      </c>
      <c r="BO642" t="s">
        <v>3</v>
      </c>
      <c r="BP642">
        <v>0</v>
      </c>
      <c r="BQ642">
        <v>3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3</v>
      </c>
      <c r="BZ642">
        <v>80</v>
      </c>
      <c r="CA642">
        <v>60</v>
      </c>
      <c r="CF642">
        <v>0</v>
      </c>
      <c r="CG642">
        <v>0</v>
      </c>
      <c r="CM642">
        <v>0</v>
      </c>
      <c r="CN642" t="s">
        <v>1707</v>
      </c>
      <c r="CO642">
        <v>0</v>
      </c>
      <c r="CP642">
        <f t="shared" si="562"/>
        <v>648</v>
      </c>
      <c r="CQ642">
        <f t="shared" si="563"/>
        <v>9</v>
      </c>
      <c r="CR642">
        <f t="shared" si="564"/>
        <v>0</v>
      </c>
      <c r="CS642">
        <f t="shared" si="565"/>
        <v>0</v>
      </c>
      <c r="CT642">
        <f t="shared" si="566"/>
        <v>639</v>
      </c>
      <c r="CU642">
        <f t="shared" si="567"/>
        <v>0</v>
      </c>
      <c r="CV642">
        <f t="shared" si="568"/>
        <v>43.2</v>
      </c>
      <c r="CW642">
        <f t="shared" si="569"/>
        <v>0</v>
      </c>
      <c r="CX642">
        <f t="shared" si="570"/>
        <v>0</v>
      </c>
      <c r="CY642">
        <f t="shared" si="571"/>
        <v>511.2</v>
      </c>
      <c r="CZ642">
        <f t="shared" si="572"/>
        <v>383.4</v>
      </c>
      <c r="DC642" t="s">
        <v>3</v>
      </c>
      <c r="DD642" t="s">
        <v>3</v>
      </c>
      <c r="DE642" t="s">
        <v>179</v>
      </c>
      <c r="DF642" t="s">
        <v>179</v>
      </c>
      <c r="DG642" t="s">
        <v>179</v>
      </c>
      <c r="DH642" t="s">
        <v>3</v>
      </c>
      <c r="DI642" t="s">
        <v>179</v>
      </c>
      <c r="DJ642" t="s">
        <v>179</v>
      </c>
      <c r="DK642" t="s">
        <v>3</v>
      </c>
      <c r="DL642" t="s">
        <v>3</v>
      </c>
      <c r="DM642" t="s">
        <v>3</v>
      </c>
      <c r="DN642">
        <v>0</v>
      </c>
      <c r="DO642">
        <v>0</v>
      </c>
      <c r="DP642">
        <v>1</v>
      </c>
      <c r="DQ642">
        <v>1</v>
      </c>
      <c r="DU642">
        <v>1013</v>
      </c>
      <c r="DV642" t="s">
        <v>168</v>
      </c>
      <c r="DW642" t="s">
        <v>168</v>
      </c>
      <c r="DX642">
        <v>1</v>
      </c>
      <c r="EE642">
        <v>20573167</v>
      </c>
      <c r="EF642">
        <v>3</v>
      </c>
      <c r="EG642" t="s">
        <v>164</v>
      </c>
      <c r="EH642">
        <v>0</v>
      </c>
      <c r="EI642" t="s">
        <v>3</v>
      </c>
      <c r="EJ642">
        <v>2</v>
      </c>
      <c r="EK642">
        <v>110008</v>
      </c>
      <c r="EL642" t="s">
        <v>268</v>
      </c>
      <c r="EM642" t="s">
        <v>173</v>
      </c>
      <c r="EO642" t="s">
        <v>193</v>
      </c>
      <c r="EQ642">
        <v>768</v>
      </c>
      <c r="ER642">
        <v>482.75</v>
      </c>
      <c r="ES642">
        <v>9.4700000000000006</v>
      </c>
      <c r="ET642">
        <v>0</v>
      </c>
      <c r="EU642">
        <v>0</v>
      </c>
      <c r="EV642">
        <v>473.28</v>
      </c>
      <c r="EW642">
        <v>32</v>
      </c>
      <c r="EX642">
        <v>0</v>
      </c>
      <c r="EY642">
        <v>0</v>
      </c>
      <c r="EZ642">
        <v>0</v>
      </c>
      <c r="FQ642">
        <v>0</v>
      </c>
      <c r="FR642">
        <f t="shared" si="573"/>
        <v>0</v>
      </c>
      <c r="FS642">
        <v>0</v>
      </c>
      <c r="FX642">
        <v>80</v>
      </c>
      <c r="FY642">
        <v>60</v>
      </c>
      <c r="GA642" t="s">
        <v>3</v>
      </c>
      <c r="GG642">
        <v>2</v>
      </c>
      <c r="GH642">
        <v>1</v>
      </c>
      <c r="GI642">
        <v>-2</v>
      </c>
      <c r="GJ642">
        <v>0</v>
      </c>
      <c r="GK642">
        <f>ROUND(R642*(R12)/100,0)</f>
        <v>0</v>
      </c>
      <c r="GL642">
        <f t="shared" si="574"/>
        <v>0</v>
      </c>
      <c r="GM642">
        <f t="shared" si="575"/>
        <v>1542</v>
      </c>
      <c r="GN642">
        <f t="shared" si="576"/>
        <v>0</v>
      </c>
      <c r="GO642">
        <f t="shared" si="577"/>
        <v>1542</v>
      </c>
      <c r="GP642">
        <f t="shared" si="578"/>
        <v>0</v>
      </c>
      <c r="GR642">
        <v>0</v>
      </c>
    </row>
    <row r="643" spans="1:200" x14ac:dyDescent="0.2">
      <c r="A643">
        <v>17</v>
      </c>
      <c r="B643">
        <v>1</v>
      </c>
      <c r="C643">
        <f>ROW(SmtRes!A786)</f>
        <v>786</v>
      </c>
      <c r="D643">
        <f>ROW(EtalonRes!A805)</f>
        <v>805</v>
      </c>
      <c r="E643" t="s">
        <v>800</v>
      </c>
      <c r="F643" t="s">
        <v>786</v>
      </c>
      <c r="G643" t="s">
        <v>801</v>
      </c>
      <c r="H643" t="s">
        <v>788</v>
      </c>
      <c r="I643">
        <v>1</v>
      </c>
      <c r="J643">
        <v>0</v>
      </c>
      <c r="O643">
        <f t="shared" si="542"/>
        <v>424</v>
      </c>
      <c r="P643">
        <f t="shared" si="543"/>
        <v>139</v>
      </c>
      <c r="Q643">
        <f t="shared" si="544"/>
        <v>0</v>
      </c>
      <c r="R643">
        <f t="shared" si="545"/>
        <v>0</v>
      </c>
      <c r="S643">
        <f t="shared" si="546"/>
        <v>285</v>
      </c>
      <c r="T643">
        <f t="shared" si="547"/>
        <v>0</v>
      </c>
      <c r="U643">
        <f t="shared" si="548"/>
        <v>26.460000000000004</v>
      </c>
      <c r="V643">
        <f t="shared" si="549"/>
        <v>0</v>
      </c>
      <c r="W643">
        <f t="shared" si="550"/>
        <v>0</v>
      </c>
      <c r="X643">
        <f t="shared" si="551"/>
        <v>262</v>
      </c>
      <c r="Y643">
        <f t="shared" si="552"/>
        <v>143</v>
      </c>
      <c r="AA643">
        <v>23982063</v>
      </c>
      <c r="AB643">
        <f t="shared" si="553"/>
        <v>424</v>
      </c>
      <c r="AC643">
        <f t="shared" si="554"/>
        <v>139</v>
      </c>
      <c r="AD643">
        <f t="shared" si="555"/>
        <v>0</v>
      </c>
      <c r="AE643">
        <f t="shared" si="556"/>
        <v>0</v>
      </c>
      <c r="AF643">
        <f t="shared" si="557"/>
        <v>285</v>
      </c>
      <c r="AG643">
        <f t="shared" si="558"/>
        <v>0</v>
      </c>
      <c r="AH643">
        <f t="shared" si="559"/>
        <v>26.460000000000004</v>
      </c>
      <c r="AI643">
        <f t="shared" si="560"/>
        <v>0</v>
      </c>
      <c r="AJ643">
        <f t="shared" si="561"/>
        <v>0</v>
      </c>
      <c r="AK643">
        <v>350.34</v>
      </c>
      <c r="AL643">
        <v>138.86000000000001</v>
      </c>
      <c r="AM643">
        <v>0</v>
      </c>
      <c r="AN643">
        <v>0</v>
      </c>
      <c r="AO643">
        <v>211.48</v>
      </c>
      <c r="AP643">
        <v>0</v>
      </c>
      <c r="AQ643">
        <v>19.600000000000001</v>
      </c>
      <c r="AR643">
        <v>0</v>
      </c>
      <c r="AS643">
        <v>0</v>
      </c>
      <c r="AT643">
        <v>92</v>
      </c>
      <c r="AU643">
        <v>50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1</v>
      </c>
      <c r="BD643" t="s">
        <v>3</v>
      </c>
      <c r="BE643" t="s">
        <v>3</v>
      </c>
      <c r="BF643" t="s">
        <v>3</v>
      </c>
      <c r="BG643" t="s">
        <v>3</v>
      </c>
      <c r="BH643">
        <v>0</v>
      </c>
      <c r="BI643">
        <v>2</v>
      </c>
      <c r="BJ643" t="s">
        <v>789</v>
      </c>
      <c r="BM643">
        <v>110010</v>
      </c>
      <c r="BN643">
        <v>0</v>
      </c>
      <c r="BO643" t="s">
        <v>3</v>
      </c>
      <c r="BP643">
        <v>0</v>
      </c>
      <c r="BQ643">
        <v>3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3</v>
      </c>
      <c r="BZ643">
        <v>92</v>
      </c>
      <c r="CA643">
        <v>50</v>
      </c>
      <c r="CF643">
        <v>0</v>
      </c>
      <c r="CG643">
        <v>0</v>
      </c>
      <c r="CM643">
        <v>0</v>
      </c>
      <c r="CN643" t="s">
        <v>1707</v>
      </c>
      <c r="CO643">
        <v>0</v>
      </c>
      <c r="CP643">
        <f t="shared" si="562"/>
        <v>424</v>
      </c>
      <c r="CQ643">
        <f t="shared" si="563"/>
        <v>139</v>
      </c>
      <c r="CR643">
        <f t="shared" si="564"/>
        <v>0</v>
      </c>
      <c r="CS643">
        <f t="shared" si="565"/>
        <v>0</v>
      </c>
      <c r="CT643">
        <f t="shared" si="566"/>
        <v>285</v>
      </c>
      <c r="CU643">
        <f t="shared" si="567"/>
        <v>0</v>
      </c>
      <c r="CV643">
        <f t="shared" si="568"/>
        <v>26.460000000000004</v>
      </c>
      <c r="CW643">
        <f t="shared" si="569"/>
        <v>0</v>
      </c>
      <c r="CX643">
        <f t="shared" si="570"/>
        <v>0</v>
      </c>
      <c r="CY643">
        <f t="shared" si="571"/>
        <v>262.2</v>
      </c>
      <c r="CZ643">
        <f t="shared" si="572"/>
        <v>142.5</v>
      </c>
      <c r="DC643" t="s">
        <v>3</v>
      </c>
      <c r="DD643" t="s">
        <v>3</v>
      </c>
      <c r="DE643" t="s">
        <v>179</v>
      </c>
      <c r="DF643" t="s">
        <v>179</v>
      </c>
      <c r="DG643" t="s">
        <v>179</v>
      </c>
      <c r="DH643" t="s">
        <v>3</v>
      </c>
      <c r="DI643" t="s">
        <v>179</v>
      </c>
      <c r="DJ643" t="s">
        <v>179</v>
      </c>
      <c r="DK643" t="s">
        <v>3</v>
      </c>
      <c r="DL643" t="s">
        <v>3</v>
      </c>
      <c r="DM643" t="s">
        <v>3</v>
      </c>
      <c r="DN643">
        <v>0</v>
      </c>
      <c r="DO643">
        <v>0</v>
      </c>
      <c r="DP643">
        <v>1</v>
      </c>
      <c r="DQ643">
        <v>1</v>
      </c>
      <c r="DU643">
        <v>1013</v>
      </c>
      <c r="DV643" t="s">
        <v>788</v>
      </c>
      <c r="DW643" t="s">
        <v>788</v>
      </c>
      <c r="DX643">
        <v>1</v>
      </c>
      <c r="EE643">
        <v>20573211</v>
      </c>
      <c r="EF643">
        <v>3</v>
      </c>
      <c r="EG643" t="s">
        <v>164</v>
      </c>
      <c r="EH643">
        <v>0</v>
      </c>
      <c r="EI643" t="s">
        <v>3</v>
      </c>
      <c r="EJ643">
        <v>2</v>
      </c>
      <c r="EK643">
        <v>110010</v>
      </c>
      <c r="EL643" t="s">
        <v>660</v>
      </c>
      <c r="EM643" t="s">
        <v>173</v>
      </c>
      <c r="EO643" t="s">
        <v>193</v>
      </c>
      <c r="EQ643">
        <v>768</v>
      </c>
      <c r="ER643">
        <v>350.34</v>
      </c>
      <c r="ES643">
        <v>138.86000000000001</v>
      </c>
      <c r="ET643">
        <v>0</v>
      </c>
      <c r="EU643">
        <v>0</v>
      </c>
      <c r="EV643">
        <v>211.48</v>
      </c>
      <c r="EW643">
        <v>19.600000000000001</v>
      </c>
      <c r="EX643">
        <v>0</v>
      </c>
      <c r="EY643">
        <v>0</v>
      </c>
      <c r="EZ643">
        <v>0</v>
      </c>
      <c r="FQ643">
        <v>0</v>
      </c>
      <c r="FR643">
        <f t="shared" si="573"/>
        <v>0</v>
      </c>
      <c r="FS643">
        <v>0</v>
      </c>
      <c r="FX643">
        <v>92</v>
      </c>
      <c r="FY643">
        <v>50</v>
      </c>
      <c r="GA643" t="s">
        <v>3</v>
      </c>
      <c r="GG643">
        <v>2</v>
      </c>
      <c r="GH643">
        <v>1</v>
      </c>
      <c r="GI643">
        <v>-2</v>
      </c>
      <c r="GJ643">
        <v>0</v>
      </c>
      <c r="GK643">
        <f>ROUND(R643*(R12)/100,0)</f>
        <v>0</v>
      </c>
      <c r="GL643">
        <f t="shared" si="574"/>
        <v>0</v>
      </c>
      <c r="GM643">
        <f t="shared" si="575"/>
        <v>829</v>
      </c>
      <c r="GN643">
        <f t="shared" si="576"/>
        <v>0</v>
      </c>
      <c r="GO643">
        <f t="shared" si="577"/>
        <v>829</v>
      </c>
      <c r="GP643">
        <f t="shared" si="578"/>
        <v>0</v>
      </c>
      <c r="GR643">
        <v>0</v>
      </c>
    </row>
    <row r="644" spans="1:200" x14ac:dyDescent="0.2">
      <c r="A644">
        <v>17</v>
      </c>
      <c r="B644">
        <v>1</v>
      </c>
      <c r="C644">
        <f>ROW(SmtRes!A795)</f>
        <v>795</v>
      </c>
      <c r="D644">
        <f>ROW(EtalonRes!A815)</f>
        <v>815</v>
      </c>
      <c r="E644" t="s">
        <v>802</v>
      </c>
      <c r="F644" t="s">
        <v>786</v>
      </c>
      <c r="G644" t="s">
        <v>803</v>
      </c>
      <c r="H644" t="s">
        <v>788</v>
      </c>
      <c r="I644">
        <v>1</v>
      </c>
      <c r="J644">
        <v>0</v>
      </c>
      <c r="O644">
        <f t="shared" si="542"/>
        <v>424</v>
      </c>
      <c r="P644">
        <f t="shared" si="543"/>
        <v>139</v>
      </c>
      <c r="Q644">
        <f t="shared" si="544"/>
        <v>0</v>
      </c>
      <c r="R644">
        <f t="shared" si="545"/>
        <v>0</v>
      </c>
      <c r="S644">
        <f t="shared" si="546"/>
        <v>285</v>
      </c>
      <c r="T644">
        <f t="shared" si="547"/>
        <v>0</v>
      </c>
      <c r="U644">
        <f t="shared" si="548"/>
        <v>26.460000000000004</v>
      </c>
      <c r="V644">
        <f t="shared" si="549"/>
        <v>0</v>
      </c>
      <c r="W644">
        <f t="shared" si="550"/>
        <v>0</v>
      </c>
      <c r="X644">
        <f t="shared" si="551"/>
        <v>262</v>
      </c>
      <c r="Y644">
        <f t="shared" si="552"/>
        <v>143</v>
      </c>
      <c r="AA644">
        <v>23982063</v>
      </c>
      <c r="AB644">
        <f t="shared" si="553"/>
        <v>424</v>
      </c>
      <c r="AC644">
        <f t="shared" si="554"/>
        <v>139</v>
      </c>
      <c r="AD644">
        <f t="shared" si="555"/>
        <v>0</v>
      </c>
      <c r="AE644">
        <f t="shared" si="556"/>
        <v>0</v>
      </c>
      <c r="AF644">
        <f t="shared" si="557"/>
        <v>285</v>
      </c>
      <c r="AG644">
        <f t="shared" si="558"/>
        <v>0</v>
      </c>
      <c r="AH644">
        <f t="shared" si="559"/>
        <v>26.460000000000004</v>
      </c>
      <c r="AI644">
        <f t="shared" si="560"/>
        <v>0</v>
      </c>
      <c r="AJ644">
        <f t="shared" si="561"/>
        <v>0</v>
      </c>
      <c r="AK644">
        <v>350.34</v>
      </c>
      <c r="AL644">
        <v>138.86000000000001</v>
      </c>
      <c r="AM644">
        <v>0</v>
      </c>
      <c r="AN644">
        <v>0</v>
      </c>
      <c r="AO644">
        <v>211.48</v>
      </c>
      <c r="AP644">
        <v>0</v>
      </c>
      <c r="AQ644">
        <v>19.600000000000001</v>
      </c>
      <c r="AR644">
        <v>0</v>
      </c>
      <c r="AS644">
        <v>0</v>
      </c>
      <c r="AT644">
        <v>92</v>
      </c>
      <c r="AU644">
        <v>50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1</v>
      </c>
      <c r="BD644" t="s">
        <v>3</v>
      </c>
      <c r="BE644" t="s">
        <v>3</v>
      </c>
      <c r="BF644" t="s">
        <v>3</v>
      </c>
      <c r="BG644" t="s">
        <v>3</v>
      </c>
      <c r="BH644">
        <v>0</v>
      </c>
      <c r="BI644">
        <v>2</v>
      </c>
      <c r="BJ644" t="s">
        <v>789</v>
      </c>
      <c r="BM644">
        <v>110010</v>
      </c>
      <c r="BN644">
        <v>0</v>
      </c>
      <c r="BO644" t="s">
        <v>3</v>
      </c>
      <c r="BP644">
        <v>0</v>
      </c>
      <c r="BQ644">
        <v>3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3</v>
      </c>
      <c r="BZ644">
        <v>92</v>
      </c>
      <c r="CA644">
        <v>50</v>
      </c>
      <c r="CF644">
        <v>0</v>
      </c>
      <c r="CG644">
        <v>0</v>
      </c>
      <c r="CM644">
        <v>0</v>
      </c>
      <c r="CN644" t="s">
        <v>1707</v>
      </c>
      <c r="CO644">
        <v>0</v>
      </c>
      <c r="CP644">
        <f t="shared" si="562"/>
        <v>424</v>
      </c>
      <c r="CQ644">
        <f t="shared" si="563"/>
        <v>139</v>
      </c>
      <c r="CR644">
        <f t="shared" si="564"/>
        <v>0</v>
      </c>
      <c r="CS644">
        <f t="shared" si="565"/>
        <v>0</v>
      </c>
      <c r="CT644">
        <f t="shared" si="566"/>
        <v>285</v>
      </c>
      <c r="CU644">
        <f t="shared" si="567"/>
        <v>0</v>
      </c>
      <c r="CV644">
        <f t="shared" si="568"/>
        <v>26.460000000000004</v>
      </c>
      <c r="CW644">
        <f t="shared" si="569"/>
        <v>0</v>
      </c>
      <c r="CX644">
        <f t="shared" si="570"/>
        <v>0</v>
      </c>
      <c r="CY644">
        <f t="shared" si="571"/>
        <v>262.2</v>
      </c>
      <c r="CZ644">
        <f t="shared" si="572"/>
        <v>142.5</v>
      </c>
      <c r="DC644" t="s">
        <v>3</v>
      </c>
      <c r="DD644" t="s">
        <v>3</v>
      </c>
      <c r="DE644" t="s">
        <v>179</v>
      </c>
      <c r="DF644" t="s">
        <v>179</v>
      </c>
      <c r="DG644" t="s">
        <v>179</v>
      </c>
      <c r="DH644" t="s">
        <v>3</v>
      </c>
      <c r="DI644" t="s">
        <v>179</v>
      </c>
      <c r="DJ644" t="s">
        <v>179</v>
      </c>
      <c r="DK644" t="s">
        <v>3</v>
      </c>
      <c r="DL644" t="s">
        <v>3</v>
      </c>
      <c r="DM644" t="s">
        <v>3</v>
      </c>
      <c r="DN644">
        <v>0</v>
      </c>
      <c r="DO644">
        <v>0</v>
      </c>
      <c r="DP644">
        <v>1</v>
      </c>
      <c r="DQ644">
        <v>1</v>
      </c>
      <c r="DU644">
        <v>1013</v>
      </c>
      <c r="DV644" t="s">
        <v>788</v>
      </c>
      <c r="DW644" t="s">
        <v>788</v>
      </c>
      <c r="DX644">
        <v>1</v>
      </c>
      <c r="EE644">
        <v>20573211</v>
      </c>
      <c r="EF644">
        <v>3</v>
      </c>
      <c r="EG644" t="s">
        <v>164</v>
      </c>
      <c r="EH644">
        <v>0</v>
      </c>
      <c r="EI644" t="s">
        <v>3</v>
      </c>
      <c r="EJ644">
        <v>2</v>
      </c>
      <c r="EK644">
        <v>110010</v>
      </c>
      <c r="EL644" t="s">
        <v>660</v>
      </c>
      <c r="EM644" t="s">
        <v>173</v>
      </c>
      <c r="EO644" t="s">
        <v>193</v>
      </c>
      <c r="EQ644">
        <v>768</v>
      </c>
      <c r="ER644">
        <v>350.34</v>
      </c>
      <c r="ES644">
        <v>138.86000000000001</v>
      </c>
      <c r="ET644">
        <v>0</v>
      </c>
      <c r="EU644">
        <v>0</v>
      </c>
      <c r="EV644">
        <v>211.48</v>
      </c>
      <c r="EW644">
        <v>19.600000000000001</v>
      </c>
      <c r="EX644">
        <v>0</v>
      </c>
      <c r="EY644">
        <v>0</v>
      </c>
      <c r="EZ644">
        <v>0</v>
      </c>
      <c r="FQ644">
        <v>0</v>
      </c>
      <c r="FR644">
        <f t="shared" si="573"/>
        <v>0</v>
      </c>
      <c r="FS644">
        <v>0</v>
      </c>
      <c r="FX644">
        <v>92</v>
      </c>
      <c r="FY644">
        <v>50</v>
      </c>
      <c r="GA644" t="s">
        <v>3</v>
      </c>
      <c r="GG644">
        <v>2</v>
      </c>
      <c r="GH644">
        <v>1</v>
      </c>
      <c r="GI644">
        <v>-2</v>
      </c>
      <c r="GJ644">
        <v>0</v>
      </c>
      <c r="GK644">
        <f>ROUND(R644*(R12)/100,0)</f>
        <v>0</v>
      </c>
      <c r="GL644">
        <f t="shared" si="574"/>
        <v>0</v>
      </c>
      <c r="GM644">
        <f t="shared" si="575"/>
        <v>829</v>
      </c>
      <c r="GN644">
        <f t="shared" si="576"/>
        <v>0</v>
      </c>
      <c r="GO644">
        <f t="shared" si="577"/>
        <v>829</v>
      </c>
      <c r="GP644">
        <f t="shared" si="578"/>
        <v>0</v>
      </c>
      <c r="GR644">
        <v>0</v>
      </c>
    </row>
    <row r="645" spans="1:200" x14ac:dyDescent="0.2">
      <c r="A645">
        <v>17</v>
      </c>
      <c r="B645">
        <v>1</v>
      </c>
      <c r="C645">
        <f>ROW(SmtRes!A811)</f>
        <v>811</v>
      </c>
      <c r="D645">
        <f>ROW(EtalonRes!A832)</f>
        <v>832</v>
      </c>
      <c r="E645" t="s">
        <v>804</v>
      </c>
      <c r="F645" t="s">
        <v>195</v>
      </c>
      <c r="G645" t="s">
        <v>805</v>
      </c>
      <c r="H645" t="s">
        <v>209</v>
      </c>
      <c r="I645">
        <v>2</v>
      </c>
      <c r="J645">
        <v>0</v>
      </c>
      <c r="O645">
        <f t="shared" si="542"/>
        <v>504</v>
      </c>
      <c r="P645">
        <f t="shared" si="543"/>
        <v>96</v>
      </c>
      <c r="Q645">
        <f t="shared" si="544"/>
        <v>106</v>
      </c>
      <c r="R645">
        <f t="shared" si="545"/>
        <v>12</v>
      </c>
      <c r="S645">
        <f t="shared" si="546"/>
        <v>302</v>
      </c>
      <c r="T645">
        <f t="shared" si="547"/>
        <v>0</v>
      </c>
      <c r="U645">
        <f t="shared" si="548"/>
        <v>27.27</v>
      </c>
      <c r="V645">
        <f t="shared" si="549"/>
        <v>1.1880000000000002</v>
      </c>
      <c r="W645">
        <f t="shared" si="550"/>
        <v>0</v>
      </c>
      <c r="X645">
        <f t="shared" si="551"/>
        <v>251</v>
      </c>
      <c r="Y645">
        <f t="shared" si="552"/>
        <v>188</v>
      </c>
      <c r="AA645">
        <v>23982063</v>
      </c>
      <c r="AB645">
        <f t="shared" si="553"/>
        <v>252</v>
      </c>
      <c r="AC645">
        <f t="shared" si="554"/>
        <v>48</v>
      </c>
      <c r="AD645">
        <f t="shared" si="555"/>
        <v>53</v>
      </c>
      <c r="AE645">
        <f t="shared" si="556"/>
        <v>6</v>
      </c>
      <c r="AF645">
        <f t="shared" si="557"/>
        <v>151</v>
      </c>
      <c r="AG645">
        <f t="shared" si="558"/>
        <v>0</v>
      </c>
      <c r="AH645">
        <f t="shared" si="559"/>
        <v>13.635</v>
      </c>
      <c r="AI645">
        <f t="shared" si="560"/>
        <v>0.59400000000000008</v>
      </c>
      <c r="AJ645">
        <f t="shared" si="561"/>
        <v>0</v>
      </c>
      <c r="AK645">
        <v>199.93</v>
      </c>
      <c r="AL645">
        <v>48.32</v>
      </c>
      <c r="AM645">
        <v>39.6</v>
      </c>
      <c r="AN645">
        <v>4.43</v>
      </c>
      <c r="AO645">
        <v>112.01</v>
      </c>
      <c r="AP645">
        <v>0</v>
      </c>
      <c r="AQ645">
        <v>10.1</v>
      </c>
      <c r="AR645">
        <v>0.44</v>
      </c>
      <c r="AS645">
        <v>0</v>
      </c>
      <c r="AT645">
        <v>80</v>
      </c>
      <c r="AU645">
        <v>60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1</v>
      </c>
      <c r="BD645" t="s">
        <v>3</v>
      </c>
      <c r="BE645" t="s">
        <v>3</v>
      </c>
      <c r="BF645" t="s">
        <v>3</v>
      </c>
      <c r="BG645" t="s">
        <v>3</v>
      </c>
      <c r="BH645">
        <v>0</v>
      </c>
      <c r="BI645">
        <v>2</v>
      </c>
      <c r="BJ645" t="s">
        <v>773</v>
      </c>
      <c r="BM645">
        <v>110001</v>
      </c>
      <c r="BN645">
        <v>0</v>
      </c>
      <c r="BO645" t="s">
        <v>3</v>
      </c>
      <c r="BP645">
        <v>0</v>
      </c>
      <c r="BQ645">
        <v>3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3</v>
      </c>
      <c r="BZ645">
        <v>80</v>
      </c>
      <c r="CA645">
        <v>60</v>
      </c>
      <c r="CF645">
        <v>0</v>
      </c>
      <c r="CG645">
        <v>0</v>
      </c>
      <c r="CM645">
        <v>0</v>
      </c>
      <c r="CN645" t="s">
        <v>1707</v>
      </c>
      <c r="CO645">
        <v>0</v>
      </c>
      <c r="CP645">
        <f t="shared" si="562"/>
        <v>504</v>
      </c>
      <c r="CQ645">
        <f t="shared" si="563"/>
        <v>48</v>
      </c>
      <c r="CR645">
        <f t="shared" si="564"/>
        <v>53</v>
      </c>
      <c r="CS645">
        <f t="shared" si="565"/>
        <v>6</v>
      </c>
      <c r="CT645">
        <f t="shared" si="566"/>
        <v>151</v>
      </c>
      <c r="CU645">
        <f t="shared" si="567"/>
        <v>0</v>
      </c>
      <c r="CV645">
        <f t="shared" si="568"/>
        <v>13.635</v>
      </c>
      <c r="CW645">
        <f t="shared" si="569"/>
        <v>0.59400000000000008</v>
      </c>
      <c r="CX645">
        <f t="shared" si="570"/>
        <v>0</v>
      </c>
      <c r="CY645">
        <f t="shared" si="571"/>
        <v>251.2</v>
      </c>
      <c r="CZ645">
        <f t="shared" si="572"/>
        <v>188.4</v>
      </c>
      <c r="DC645" t="s">
        <v>3</v>
      </c>
      <c r="DD645" t="s">
        <v>3</v>
      </c>
      <c r="DE645" t="s">
        <v>179</v>
      </c>
      <c r="DF645" t="s">
        <v>179</v>
      </c>
      <c r="DG645" t="s">
        <v>179</v>
      </c>
      <c r="DH645" t="s">
        <v>3</v>
      </c>
      <c r="DI645" t="s">
        <v>179</v>
      </c>
      <c r="DJ645" t="s">
        <v>179</v>
      </c>
      <c r="DK645" t="s">
        <v>3</v>
      </c>
      <c r="DL645" t="s">
        <v>3</v>
      </c>
      <c r="DM645" t="s">
        <v>3</v>
      </c>
      <c r="DN645">
        <v>0</v>
      </c>
      <c r="DO645">
        <v>0</v>
      </c>
      <c r="DP645">
        <v>1</v>
      </c>
      <c r="DQ645">
        <v>1</v>
      </c>
      <c r="DU645">
        <v>1010</v>
      </c>
      <c r="DV645" t="s">
        <v>209</v>
      </c>
      <c r="DW645" t="s">
        <v>227</v>
      </c>
      <c r="DX645">
        <v>1</v>
      </c>
      <c r="EE645">
        <v>20573163</v>
      </c>
      <c r="EF645">
        <v>3</v>
      </c>
      <c r="EG645" t="s">
        <v>164</v>
      </c>
      <c r="EH645">
        <v>0</v>
      </c>
      <c r="EI645" t="s">
        <v>3</v>
      </c>
      <c r="EJ645">
        <v>2</v>
      </c>
      <c r="EK645">
        <v>110001</v>
      </c>
      <c r="EL645" t="s">
        <v>192</v>
      </c>
      <c r="EM645" t="s">
        <v>173</v>
      </c>
      <c r="EO645" t="s">
        <v>193</v>
      </c>
      <c r="EQ645">
        <v>768</v>
      </c>
      <c r="ER645">
        <v>199.93</v>
      </c>
      <c r="ES645">
        <v>48.32</v>
      </c>
      <c r="ET645">
        <v>39.6</v>
      </c>
      <c r="EU645">
        <v>4.43</v>
      </c>
      <c r="EV645">
        <v>112.01</v>
      </c>
      <c r="EW645">
        <v>10.1</v>
      </c>
      <c r="EX645">
        <v>0.44</v>
      </c>
      <c r="EY645">
        <v>0</v>
      </c>
      <c r="EZ645">
        <v>0</v>
      </c>
      <c r="FQ645">
        <v>0</v>
      </c>
      <c r="FR645">
        <f t="shared" si="573"/>
        <v>0</v>
      </c>
      <c r="FS645">
        <v>0</v>
      </c>
      <c r="FX645">
        <v>80</v>
      </c>
      <c r="FY645">
        <v>60</v>
      </c>
      <c r="GA645" t="s">
        <v>3</v>
      </c>
      <c r="GG645">
        <v>2</v>
      </c>
      <c r="GH645">
        <v>-2</v>
      </c>
      <c r="GI645">
        <v>-2</v>
      </c>
      <c r="GJ645">
        <v>0</v>
      </c>
      <c r="GK645">
        <f>ROUND(R645*(R12)/100,0)</f>
        <v>0</v>
      </c>
      <c r="GL645">
        <f t="shared" si="574"/>
        <v>0</v>
      </c>
      <c r="GM645">
        <f t="shared" si="575"/>
        <v>943</v>
      </c>
      <c r="GN645">
        <f t="shared" si="576"/>
        <v>0</v>
      </c>
      <c r="GO645">
        <f t="shared" si="577"/>
        <v>943</v>
      </c>
      <c r="GP645">
        <f t="shared" si="578"/>
        <v>0</v>
      </c>
      <c r="GR645">
        <v>0</v>
      </c>
    </row>
    <row r="646" spans="1:200" x14ac:dyDescent="0.2">
      <c r="A646">
        <v>17</v>
      </c>
      <c r="B646">
        <v>1</v>
      </c>
      <c r="C646">
        <f>ROW(SmtRes!A820)</f>
        <v>820</v>
      </c>
      <c r="D646">
        <f>ROW(EtalonRes!A842)</f>
        <v>842</v>
      </c>
      <c r="E646" t="s">
        <v>806</v>
      </c>
      <c r="F646" t="s">
        <v>786</v>
      </c>
      <c r="G646" t="s">
        <v>807</v>
      </c>
      <c r="H646" t="s">
        <v>788</v>
      </c>
      <c r="I646">
        <v>1</v>
      </c>
      <c r="J646">
        <v>0</v>
      </c>
      <c r="O646">
        <f t="shared" si="542"/>
        <v>424</v>
      </c>
      <c r="P646">
        <f t="shared" si="543"/>
        <v>139</v>
      </c>
      <c r="Q646">
        <f t="shared" si="544"/>
        <v>0</v>
      </c>
      <c r="R646">
        <f t="shared" si="545"/>
        <v>0</v>
      </c>
      <c r="S646">
        <f t="shared" si="546"/>
        <v>285</v>
      </c>
      <c r="T646">
        <f t="shared" si="547"/>
        <v>0</v>
      </c>
      <c r="U646">
        <f t="shared" si="548"/>
        <v>26.460000000000004</v>
      </c>
      <c r="V646">
        <f t="shared" si="549"/>
        <v>0</v>
      </c>
      <c r="W646">
        <f t="shared" si="550"/>
        <v>0</v>
      </c>
      <c r="X646">
        <f t="shared" si="551"/>
        <v>262</v>
      </c>
      <c r="Y646">
        <f t="shared" si="552"/>
        <v>143</v>
      </c>
      <c r="AA646">
        <v>23982063</v>
      </c>
      <c r="AB646">
        <f t="shared" si="553"/>
        <v>424</v>
      </c>
      <c r="AC646">
        <f t="shared" si="554"/>
        <v>139</v>
      </c>
      <c r="AD646">
        <f t="shared" si="555"/>
        <v>0</v>
      </c>
      <c r="AE646">
        <f t="shared" si="556"/>
        <v>0</v>
      </c>
      <c r="AF646">
        <f t="shared" si="557"/>
        <v>285</v>
      </c>
      <c r="AG646">
        <f t="shared" si="558"/>
        <v>0</v>
      </c>
      <c r="AH646">
        <f t="shared" si="559"/>
        <v>26.460000000000004</v>
      </c>
      <c r="AI646">
        <f t="shared" si="560"/>
        <v>0</v>
      </c>
      <c r="AJ646">
        <f t="shared" si="561"/>
        <v>0</v>
      </c>
      <c r="AK646">
        <v>350.34</v>
      </c>
      <c r="AL646">
        <v>138.86000000000001</v>
      </c>
      <c r="AM646">
        <v>0</v>
      </c>
      <c r="AN646">
        <v>0</v>
      </c>
      <c r="AO646">
        <v>211.48</v>
      </c>
      <c r="AP646">
        <v>0</v>
      </c>
      <c r="AQ646">
        <v>19.600000000000001</v>
      </c>
      <c r="AR646">
        <v>0</v>
      </c>
      <c r="AS646">
        <v>0</v>
      </c>
      <c r="AT646">
        <v>92</v>
      </c>
      <c r="AU646">
        <v>50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1</v>
      </c>
      <c r="BD646" t="s">
        <v>3</v>
      </c>
      <c r="BE646" t="s">
        <v>3</v>
      </c>
      <c r="BF646" t="s">
        <v>3</v>
      </c>
      <c r="BG646" t="s">
        <v>3</v>
      </c>
      <c r="BH646">
        <v>0</v>
      </c>
      <c r="BI646">
        <v>2</v>
      </c>
      <c r="BJ646" t="s">
        <v>789</v>
      </c>
      <c r="BM646">
        <v>110010</v>
      </c>
      <c r="BN646">
        <v>0</v>
      </c>
      <c r="BO646" t="s">
        <v>3</v>
      </c>
      <c r="BP646">
        <v>0</v>
      </c>
      <c r="BQ646">
        <v>3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3</v>
      </c>
      <c r="BZ646">
        <v>92</v>
      </c>
      <c r="CA646">
        <v>50</v>
      </c>
      <c r="CF646">
        <v>0</v>
      </c>
      <c r="CG646">
        <v>0</v>
      </c>
      <c r="CM646">
        <v>0</v>
      </c>
      <c r="CN646" t="s">
        <v>1707</v>
      </c>
      <c r="CO646">
        <v>0</v>
      </c>
      <c r="CP646">
        <f t="shared" si="562"/>
        <v>424</v>
      </c>
      <c r="CQ646">
        <f t="shared" si="563"/>
        <v>139</v>
      </c>
      <c r="CR646">
        <f t="shared" si="564"/>
        <v>0</v>
      </c>
      <c r="CS646">
        <f t="shared" si="565"/>
        <v>0</v>
      </c>
      <c r="CT646">
        <f t="shared" si="566"/>
        <v>285</v>
      </c>
      <c r="CU646">
        <f t="shared" si="567"/>
        <v>0</v>
      </c>
      <c r="CV646">
        <f t="shared" si="568"/>
        <v>26.460000000000004</v>
      </c>
      <c r="CW646">
        <f t="shared" si="569"/>
        <v>0</v>
      </c>
      <c r="CX646">
        <f t="shared" si="570"/>
        <v>0</v>
      </c>
      <c r="CY646">
        <f t="shared" si="571"/>
        <v>262.2</v>
      </c>
      <c r="CZ646">
        <f t="shared" si="572"/>
        <v>142.5</v>
      </c>
      <c r="DC646" t="s">
        <v>3</v>
      </c>
      <c r="DD646" t="s">
        <v>3</v>
      </c>
      <c r="DE646" t="s">
        <v>179</v>
      </c>
      <c r="DF646" t="s">
        <v>179</v>
      </c>
      <c r="DG646" t="s">
        <v>179</v>
      </c>
      <c r="DH646" t="s">
        <v>3</v>
      </c>
      <c r="DI646" t="s">
        <v>179</v>
      </c>
      <c r="DJ646" t="s">
        <v>179</v>
      </c>
      <c r="DK646" t="s">
        <v>3</v>
      </c>
      <c r="DL646" t="s">
        <v>3</v>
      </c>
      <c r="DM646" t="s">
        <v>3</v>
      </c>
      <c r="DN646">
        <v>0</v>
      </c>
      <c r="DO646">
        <v>0</v>
      </c>
      <c r="DP646">
        <v>1</v>
      </c>
      <c r="DQ646">
        <v>1</v>
      </c>
      <c r="DU646">
        <v>1013</v>
      </c>
      <c r="DV646" t="s">
        <v>788</v>
      </c>
      <c r="DW646" t="s">
        <v>788</v>
      </c>
      <c r="DX646">
        <v>1</v>
      </c>
      <c r="EE646">
        <v>20573211</v>
      </c>
      <c r="EF646">
        <v>3</v>
      </c>
      <c r="EG646" t="s">
        <v>164</v>
      </c>
      <c r="EH646">
        <v>0</v>
      </c>
      <c r="EI646" t="s">
        <v>3</v>
      </c>
      <c r="EJ646">
        <v>2</v>
      </c>
      <c r="EK646">
        <v>110010</v>
      </c>
      <c r="EL646" t="s">
        <v>660</v>
      </c>
      <c r="EM646" t="s">
        <v>173</v>
      </c>
      <c r="EO646" t="s">
        <v>193</v>
      </c>
      <c r="EQ646">
        <v>768</v>
      </c>
      <c r="ER646">
        <v>350.34</v>
      </c>
      <c r="ES646">
        <v>138.86000000000001</v>
      </c>
      <c r="ET646">
        <v>0</v>
      </c>
      <c r="EU646">
        <v>0</v>
      </c>
      <c r="EV646">
        <v>211.48</v>
      </c>
      <c r="EW646">
        <v>19.600000000000001</v>
      </c>
      <c r="EX646">
        <v>0</v>
      </c>
      <c r="EY646">
        <v>0</v>
      </c>
      <c r="EZ646">
        <v>0</v>
      </c>
      <c r="FQ646">
        <v>0</v>
      </c>
      <c r="FR646">
        <f t="shared" si="573"/>
        <v>0</v>
      </c>
      <c r="FS646">
        <v>0</v>
      </c>
      <c r="FX646">
        <v>92</v>
      </c>
      <c r="FY646">
        <v>50</v>
      </c>
      <c r="GA646" t="s">
        <v>3</v>
      </c>
      <c r="GG646">
        <v>2</v>
      </c>
      <c r="GH646">
        <v>1</v>
      </c>
      <c r="GI646">
        <v>-2</v>
      </c>
      <c r="GJ646">
        <v>0</v>
      </c>
      <c r="GK646">
        <f>ROUND(R646*(R12)/100,0)</f>
        <v>0</v>
      </c>
      <c r="GL646">
        <f t="shared" si="574"/>
        <v>0</v>
      </c>
      <c r="GM646">
        <f t="shared" si="575"/>
        <v>829</v>
      </c>
      <c r="GN646">
        <f t="shared" si="576"/>
        <v>0</v>
      </c>
      <c r="GO646">
        <f t="shared" si="577"/>
        <v>829</v>
      </c>
      <c r="GP646">
        <f t="shared" si="578"/>
        <v>0</v>
      </c>
      <c r="GR646">
        <v>0</v>
      </c>
    </row>
    <row r="647" spans="1:200" x14ac:dyDescent="0.2">
      <c r="A647">
        <v>17</v>
      </c>
      <c r="B647">
        <v>1</v>
      </c>
      <c r="C647">
        <f>ROW(SmtRes!A829)</f>
        <v>829</v>
      </c>
      <c r="D647">
        <f>ROW(EtalonRes!A852)</f>
        <v>852</v>
      </c>
      <c r="E647" t="s">
        <v>808</v>
      </c>
      <c r="F647" t="s">
        <v>786</v>
      </c>
      <c r="G647" t="s">
        <v>787</v>
      </c>
      <c r="H647" t="s">
        <v>788</v>
      </c>
      <c r="I647">
        <v>24</v>
      </c>
      <c r="J647">
        <v>0</v>
      </c>
      <c r="O647">
        <f t="shared" si="542"/>
        <v>10176</v>
      </c>
      <c r="P647">
        <f t="shared" si="543"/>
        <v>3336</v>
      </c>
      <c r="Q647">
        <f t="shared" si="544"/>
        <v>0</v>
      </c>
      <c r="R647">
        <f t="shared" si="545"/>
        <v>0</v>
      </c>
      <c r="S647">
        <f t="shared" si="546"/>
        <v>6840</v>
      </c>
      <c r="T647">
        <f t="shared" si="547"/>
        <v>0</v>
      </c>
      <c r="U647">
        <f t="shared" si="548"/>
        <v>635.04000000000008</v>
      </c>
      <c r="V647">
        <f t="shared" si="549"/>
        <v>0</v>
      </c>
      <c r="W647">
        <f t="shared" si="550"/>
        <v>0</v>
      </c>
      <c r="X647">
        <f t="shared" si="551"/>
        <v>6293</v>
      </c>
      <c r="Y647">
        <f t="shared" si="552"/>
        <v>3420</v>
      </c>
      <c r="AA647">
        <v>23982063</v>
      </c>
      <c r="AB647">
        <f t="shared" si="553"/>
        <v>424</v>
      </c>
      <c r="AC647">
        <f t="shared" si="554"/>
        <v>139</v>
      </c>
      <c r="AD647">
        <f t="shared" si="555"/>
        <v>0</v>
      </c>
      <c r="AE647">
        <f t="shared" si="556"/>
        <v>0</v>
      </c>
      <c r="AF647">
        <f t="shared" si="557"/>
        <v>285</v>
      </c>
      <c r="AG647">
        <f t="shared" si="558"/>
        <v>0</v>
      </c>
      <c r="AH647">
        <f t="shared" si="559"/>
        <v>26.460000000000004</v>
      </c>
      <c r="AI647">
        <f t="shared" si="560"/>
        <v>0</v>
      </c>
      <c r="AJ647">
        <f t="shared" si="561"/>
        <v>0</v>
      </c>
      <c r="AK647">
        <v>350.34</v>
      </c>
      <c r="AL647">
        <v>138.86000000000001</v>
      </c>
      <c r="AM647">
        <v>0</v>
      </c>
      <c r="AN647">
        <v>0</v>
      </c>
      <c r="AO647">
        <v>211.48</v>
      </c>
      <c r="AP647">
        <v>0</v>
      </c>
      <c r="AQ647">
        <v>19.600000000000001</v>
      </c>
      <c r="AR647">
        <v>0</v>
      </c>
      <c r="AS647">
        <v>0</v>
      </c>
      <c r="AT647">
        <v>92</v>
      </c>
      <c r="AU647">
        <v>50</v>
      </c>
      <c r="AV647">
        <v>1</v>
      </c>
      <c r="AW647">
        <v>1</v>
      </c>
      <c r="AZ647">
        <v>1</v>
      </c>
      <c r="BA647">
        <v>1</v>
      </c>
      <c r="BB647">
        <v>1</v>
      </c>
      <c r="BC647">
        <v>1</v>
      </c>
      <c r="BD647" t="s">
        <v>3</v>
      </c>
      <c r="BE647" t="s">
        <v>3</v>
      </c>
      <c r="BF647" t="s">
        <v>3</v>
      </c>
      <c r="BG647" t="s">
        <v>3</v>
      </c>
      <c r="BH647">
        <v>0</v>
      </c>
      <c r="BI647">
        <v>2</v>
      </c>
      <c r="BJ647" t="s">
        <v>789</v>
      </c>
      <c r="BM647">
        <v>110010</v>
      </c>
      <c r="BN647">
        <v>0</v>
      </c>
      <c r="BO647" t="s">
        <v>3</v>
      </c>
      <c r="BP647">
        <v>0</v>
      </c>
      <c r="BQ647">
        <v>3</v>
      </c>
      <c r="BS647">
        <v>1</v>
      </c>
      <c r="BT647">
        <v>1</v>
      </c>
      <c r="BU647">
        <v>1</v>
      </c>
      <c r="BV647">
        <v>1</v>
      </c>
      <c r="BW647">
        <v>1</v>
      </c>
      <c r="BX647">
        <v>1</v>
      </c>
      <c r="BY647" t="s">
        <v>3</v>
      </c>
      <c r="BZ647">
        <v>92</v>
      </c>
      <c r="CA647">
        <v>50</v>
      </c>
      <c r="CF647">
        <v>0</v>
      </c>
      <c r="CG647">
        <v>0</v>
      </c>
      <c r="CM647">
        <v>0</v>
      </c>
      <c r="CN647" t="s">
        <v>1707</v>
      </c>
      <c r="CO647">
        <v>0</v>
      </c>
      <c r="CP647">
        <f t="shared" si="562"/>
        <v>10176</v>
      </c>
      <c r="CQ647">
        <f t="shared" si="563"/>
        <v>139</v>
      </c>
      <c r="CR647">
        <f t="shared" si="564"/>
        <v>0</v>
      </c>
      <c r="CS647">
        <f t="shared" si="565"/>
        <v>0</v>
      </c>
      <c r="CT647">
        <f t="shared" si="566"/>
        <v>285</v>
      </c>
      <c r="CU647">
        <f t="shared" si="567"/>
        <v>0</v>
      </c>
      <c r="CV647">
        <f t="shared" si="568"/>
        <v>26.460000000000004</v>
      </c>
      <c r="CW647">
        <f t="shared" si="569"/>
        <v>0</v>
      </c>
      <c r="CX647">
        <f t="shared" si="570"/>
        <v>0</v>
      </c>
      <c r="CY647">
        <f t="shared" si="571"/>
        <v>6292.8</v>
      </c>
      <c r="CZ647">
        <f t="shared" si="572"/>
        <v>3420</v>
      </c>
      <c r="DC647" t="s">
        <v>3</v>
      </c>
      <c r="DD647" t="s">
        <v>3</v>
      </c>
      <c r="DE647" t="s">
        <v>179</v>
      </c>
      <c r="DF647" t="s">
        <v>179</v>
      </c>
      <c r="DG647" t="s">
        <v>179</v>
      </c>
      <c r="DH647" t="s">
        <v>3</v>
      </c>
      <c r="DI647" t="s">
        <v>179</v>
      </c>
      <c r="DJ647" t="s">
        <v>179</v>
      </c>
      <c r="DK647" t="s">
        <v>3</v>
      </c>
      <c r="DL647" t="s">
        <v>3</v>
      </c>
      <c r="DM647" t="s">
        <v>3</v>
      </c>
      <c r="DN647">
        <v>0</v>
      </c>
      <c r="DO647">
        <v>0</v>
      </c>
      <c r="DP647">
        <v>1</v>
      </c>
      <c r="DQ647">
        <v>1</v>
      </c>
      <c r="DU647">
        <v>1013</v>
      </c>
      <c r="DV647" t="s">
        <v>788</v>
      </c>
      <c r="DW647" t="s">
        <v>788</v>
      </c>
      <c r="DX647">
        <v>1</v>
      </c>
      <c r="EE647">
        <v>20573211</v>
      </c>
      <c r="EF647">
        <v>3</v>
      </c>
      <c r="EG647" t="s">
        <v>164</v>
      </c>
      <c r="EH647">
        <v>0</v>
      </c>
      <c r="EI647" t="s">
        <v>3</v>
      </c>
      <c r="EJ647">
        <v>2</v>
      </c>
      <c r="EK647">
        <v>110010</v>
      </c>
      <c r="EL647" t="s">
        <v>660</v>
      </c>
      <c r="EM647" t="s">
        <v>173</v>
      </c>
      <c r="EO647" t="s">
        <v>193</v>
      </c>
      <c r="EQ647">
        <v>768</v>
      </c>
      <c r="ER647">
        <v>350.34</v>
      </c>
      <c r="ES647">
        <v>138.86000000000001</v>
      </c>
      <c r="ET647">
        <v>0</v>
      </c>
      <c r="EU647">
        <v>0</v>
      </c>
      <c r="EV647">
        <v>211.48</v>
      </c>
      <c r="EW647">
        <v>19.600000000000001</v>
      </c>
      <c r="EX647">
        <v>0</v>
      </c>
      <c r="EY647">
        <v>0</v>
      </c>
      <c r="EZ647">
        <v>0</v>
      </c>
      <c r="FQ647">
        <v>0</v>
      </c>
      <c r="FR647">
        <f t="shared" si="573"/>
        <v>0</v>
      </c>
      <c r="FS647">
        <v>0</v>
      </c>
      <c r="FX647">
        <v>92</v>
      </c>
      <c r="FY647">
        <v>50</v>
      </c>
      <c r="GA647" t="s">
        <v>3</v>
      </c>
      <c r="GG647">
        <v>2</v>
      </c>
      <c r="GH647">
        <v>1</v>
      </c>
      <c r="GI647">
        <v>-2</v>
      </c>
      <c r="GJ647">
        <v>0</v>
      </c>
      <c r="GK647">
        <f>ROUND(R647*(R12)/100,0)</f>
        <v>0</v>
      </c>
      <c r="GL647">
        <f t="shared" si="574"/>
        <v>0</v>
      </c>
      <c r="GM647">
        <f t="shared" si="575"/>
        <v>19889</v>
      </c>
      <c r="GN647">
        <f t="shared" si="576"/>
        <v>0</v>
      </c>
      <c r="GO647">
        <f t="shared" si="577"/>
        <v>19889</v>
      </c>
      <c r="GP647">
        <f t="shared" si="578"/>
        <v>0</v>
      </c>
      <c r="GR647">
        <v>0</v>
      </c>
    </row>
    <row r="648" spans="1:200" x14ac:dyDescent="0.2">
      <c r="A648">
        <v>17</v>
      </c>
      <c r="B648">
        <v>1</v>
      </c>
      <c r="C648">
        <f>ROW(SmtRes!A832)</f>
        <v>832</v>
      </c>
      <c r="D648">
        <f>ROW(EtalonRes!A855)</f>
        <v>855</v>
      </c>
      <c r="E648" t="s">
        <v>809</v>
      </c>
      <c r="F648" t="s">
        <v>265</v>
      </c>
      <c r="G648" t="s">
        <v>810</v>
      </c>
      <c r="H648" t="s">
        <v>168</v>
      </c>
      <c r="I648">
        <v>24</v>
      </c>
      <c r="J648">
        <v>0</v>
      </c>
      <c r="O648">
        <f t="shared" si="542"/>
        <v>15552</v>
      </c>
      <c r="P648">
        <f t="shared" si="543"/>
        <v>216</v>
      </c>
      <c r="Q648">
        <f t="shared" si="544"/>
        <v>0</v>
      </c>
      <c r="R648">
        <f t="shared" si="545"/>
        <v>0</v>
      </c>
      <c r="S648">
        <f t="shared" si="546"/>
        <v>15336</v>
      </c>
      <c r="T648">
        <f t="shared" si="547"/>
        <v>0</v>
      </c>
      <c r="U648">
        <f t="shared" si="548"/>
        <v>1036.8000000000002</v>
      </c>
      <c r="V648">
        <f t="shared" si="549"/>
        <v>0</v>
      </c>
      <c r="W648">
        <f t="shared" si="550"/>
        <v>0</v>
      </c>
      <c r="X648">
        <f t="shared" si="551"/>
        <v>12269</v>
      </c>
      <c r="Y648">
        <f t="shared" si="552"/>
        <v>9202</v>
      </c>
      <c r="AA648">
        <v>23982063</v>
      </c>
      <c r="AB648">
        <f t="shared" si="553"/>
        <v>648</v>
      </c>
      <c r="AC648">
        <f t="shared" si="554"/>
        <v>9</v>
      </c>
      <c r="AD648">
        <f t="shared" si="555"/>
        <v>0</v>
      </c>
      <c r="AE648">
        <f t="shared" si="556"/>
        <v>0</v>
      </c>
      <c r="AF648">
        <f t="shared" si="557"/>
        <v>639</v>
      </c>
      <c r="AG648">
        <f t="shared" si="558"/>
        <v>0</v>
      </c>
      <c r="AH648">
        <f t="shared" si="559"/>
        <v>43.2</v>
      </c>
      <c r="AI648">
        <f t="shared" si="560"/>
        <v>0</v>
      </c>
      <c r="AJ648">
        <f t="shared" si="561"/>
        <v>0</v>
      </c>
      <c r="AK648">
        <v>482.75</v>
      </c>
      <c r="AL648">
        <v>9.4700000000000006</v>
      </c>
      <c r="AM648">
        <v>0</v>
      </c>
      <c r="AN648">
        <v>0</v>
      </c>
      <c r="AO648">
        <v>473.28</v>
      </c>
      <c r="AP648">
        <v>0</v>
      </c>
      <c r="AQ648">
        <v>32</v>
      </c>
      <c r="AR648">
        <v>0</v>
      </c>
      <c r="AS648">
        <v>0</v>
      </c>
      <c r="AT648">
        <v>80</v>
      </c>
      <c r="AU648">
        <v>60</v>
      </c>
      <c r="AV648">
        <v>1</v>
      </c>
      <c r="AW648">
        <v>1</v>
      </c>
      <c r="AZ648">
        <v>1</v>
      </c>
      <c r="BA648">
        <v>1</v>
      </c>
      <c r="BB648">
        <v>1</v>
      </c>
      <c r="BC648">
        <v>1</v>
      </c>
      <c r="BD648" t="s">
        <v>3</v>
      </c>
      <c r="BE648" t="s">
        <v>3</v>
      </c>
      <c r="BF648" t="s">
        <v>3</v>
      </c>
      <c r="BG648" t="s">
        <v>3</v>
      </c>
      <c r="BH648">
        <v>0</v>
      </c>
      <c r="BI648">
        <v>2</v>
      </c>
      <c r="BJ648" t="s">
        <v>267</v>
      </c>
      <c r="BM648">
        <v>110008</v>
      </c>
      <c r="BN648">
        <v>0</v>
      </c>
      <c r="BO648" t="s">
        <v>3</v>
      </c>
      <c r="BP648">
        <v>0</v>
      </c>
      <c r="BQ648">
        <v>3</v>
      </c>
      <c r="BS648">
        <v>1</v>
      </c>
      <c r="BT648">
        <v>1</v>
      </c>
      <c r="BU648">
        <v>1</v>
      </c>
      <c r="BV648">
        <v>1</v>
      </c>
      <c r="BW648">
        <v>1</v>
      </c>
      <c r="BX648">
        <v>1</v>
      </c>
      <c r="BY648" t="s">
        <v>3</v>
      </c>
      <c r="BZ648">
        <v>80</v>
      </c>
      <c r="CA648">
        <v>60</v>
      </c>
      <c r="CF648">
        <v>0</v>
      </c>
      <c r="CG648">
        <v>0</v>
      </c>
      <c r="CM648">
        <v>0</v>
      </c>
      <c r="CN648" t="s">
        <v>1707</v>
      </c>
      <c r="CO648">
        <v>0</v>
      </c>
      <c r="CP648">
        <f t="shared" si="562"/>
        <v>15552</v>
      </c>
      <c r="CQ648">
        <f t="shared" si="563"/>
        <v>9</v>
      </c>
      <c r="CR648">
        <f t="shared" si="564"/>
        <v>0</v>
      </c>
      <c r="CS648">
        <f t="shared" si="565"/>
        <v>0</v>
      </c>
      <c r="CT648">
        <f t="shared" si="566"/>
        <v>639</v>
      </c>
      <c r="CU648">
        <f t="shared" si="567"/>
        <v>0</v>
      </c>
      <c r="CV648">
        <f t="shared" si="568"/>
        <v>43.2</v>
      </c>
      <c r="CW648">
        <f t="shared" si="569"/>
        <v>0</v>
      </c>
      <c r="CX648">
        <f t="shared" si="570"/>
        <v>0</v>
      </c>
      <c r="CY648">
        <f t="shared" si="571"/>
        <v>12268.8</v>
      </c>
      <c r="CZ648">
        <f t="shared" si="572"/>
        <v>9201.6</v>
      </c>
      <c r="DC648" t="s">
        <v>3</v>
      </c>
      <c r="DD648" t="s">
        <v>3</v>
      </c>
      <c r="DE648" t="s">
        <v>179</v>
      </c>
      <c r="DF648" t="s">
        <v>179</v>
      </c>
      <c r="DG648" t="s">
        <v>179</v>
      </c>
      <c r="DH648" t="s">
        <v>3</v>
      </c>
      <c r="DI648" t="s">
        <v>179</v>
      </c>
      <c r="DJ648" t="s">
        <v>179</v>
      </c>
      <c r="DK648" t="s">
        <v>3</v>
      </c>
      <c r="DL648" t="s">
        <v>3</v>
      </c>
      <c r="DM648" t="s">
        <v>3</v>
      </c>
      <c r="DN648">
        <v>0</v>
      </c>
      <c r="DO648">
        <v>0</v>
      </c>
      <c r="DP648">
        <v>1</v>
      </c>
      <c r="DQ648">
        <v>1</v>
      </c>
      <c r="DU648">
        <v>1013</v>
      </c>
      <c r="DV648" t="s">
        <v>168</v>
      </c>
      <c r="DW648" t="s">
        <v>168</v>
      </c>
      <c r="DX648">
        <v>1</v>
      </c>
      <c r="EE648">
        <v>20573167</v>
      </c>
      <c r="EF648">
        <v>3</v>
      </c>
      <c r="EG648" t="s">
        <v>164</v>
      </c>
      <c r="EH648">
        <v>0</v>
      </c>
      <c r="EI648" t="s">
        <v>3</v>
      </c>
      <c r="EJ648">
        <v>2</v>
      </c>
      <c r="EK648">
        <v>110008</v>
      </c>
      <c r="EL648" t="s">
        <v>268</v>
      </c>
      <c r="EM648" t="s">
        <v>173</v>
      </c>
      <c r="EO648" t="s">
        <v>193</v>
      </c>
      <c r="EQ648">
        <v>768</v>
      </c>
      <c r="ER648">
        <v>482.75</v>
      </c>
      <c r="ES648">
        <v>9.4700000000000006</v>
      </c>
      <c r="ET648">
        <v>0</v>
      </c>
      <c r="EU648">
        <v>0</v>
      </c>
      <c r="EV648">
        <v>473.28</v>
      </c>
      <c r="EW648">
        <v>32</v>
      </c>
      <c r="EX648">
        <v>0</v>
      </c>
      <c r="EY648">
        <v>0</v>
      </c>
      <c r="EZ648">
        <v>0</v>
      </c>
      <c r="FQ648">
        <v>0</v>
      </c>
      <c r="FR648">
        <f t="shared" si="573"/>
        <v>0</v>
      </c>
      <c r="FS648">
        <v>0</v>
      </c>
      <c r="FX648">
        <v>80</v>
      </c>
      <c r="FY648">
        <v>60</v>
      </c>
      <c r="GA648" t="s">
        <v>3</v>
      </c>
      <c r="GG648">
        <v>2</v>
      </c>
      <c r="GH648">
        <v>1</v>
      </c>
      <c r="GI648">
        <v>-2</v>
      </c>
      <c r="GJ648">
        <v>0</v>
      </c>
      <c r="GK648">
        <f>ROUND(R648*(R12)/100,0)</f>
        <v>0</v>
      </c>
      <c r="GL648">
        <f t="shared" si="574"/>
        <v>0</v>
      </c>
      <c r="GM648">
        <f t="shared" si="575"/>
        <v>37023</v>
      </c>
      <c r="GN648">
        <f t="shared" si="576"/>
        <v>0</v>
      </c>
      <c r="GO648">
        <f t="shared" si="577"/>
        <v>37023</v>
      </c>
      <c r="GP648">
        <f t="shared" si="578"/>
        <v>0</v>
      </c>
      <c r="GR648">
        <v>0</v>
      </c>
    </row>
    <row r="649" spans="1:200" x14ac:dyDescent="0.2">
      <c r="A649">
        <v>17</v>
      </c>
      <c r="B649">
        <v>1</v>
      </c>
      <c r="C649">
        <f>ROW(SmtRes!A841)</f>
        <v>841</v>
      </c>
      <c r="D649">
        <f>ROW(EtalonRes!A865)</f>
        <v>865</v>
      </c>
      <c r="E649" t="s">
        <v>811</v>
      </c>
      <c r="F649" t="s">
        <v>786</v>
      </c>
      <c r="G649" t="s">
        <v>812</v>
      </c>
      <c r="H649" t="s">
        <v>788</v>
      </c>
      <c r="I649">
        <v>1</v>
      </c>
      <c r="J649">
        <v>0</v>
      </c>
      <c r="O649">
        <f t="shared" si="542"/>
        <v>424</v>
      </c>
      <c r="P649">
        <f t="shared" si="543"/>
        <v>139</v>
      </c>
      <c r="Q649">
        <f t="shared" si="544"/>
        <v>0</v>
      </c>
      <c r="R649">
        <f t="shared" si="545"/>
        <v>0</v>
      </c>
      <c r="S649">
        <f t="shared" si="546"/>
        <v>285</v>
      </c>
      <c r="T649">
        <f t="shared" si="547"/>
        <v>0</v>
      </c>
      <c r="U649">
        <f t="shared" si="548"/>
        <v>26.460000000000004</v>
      </c>
      <c r="V649">
        <f t="shared" si="549"/>
        <v>0</v>
      </c>
      <c r="W649">
        <f t="shared" si="550"/>
        <v>0</v>
      </c>
      <c r="X649">
        <f t="shared" si="551"/>
        <v>262</v>
      </c>
      <c r="Y649">
        <f t="shared" si="552"/>
        <v>143</v>
      </c>
      <c r="AA649">
        <v>23982063</v>
      </c>
      <c r="AB649">
        <f t="shared" si="553"/>
        <v>424</v>
      </c>
      <c r="AC649">
        <f t="shared" si="554"/>
        <v>139</v>
      </c>
      <c r="AD649">
        <f t="shared" si="555"/>
        <v>0</v>
      </c>
      <c r="AE649">
        <f t="shared" si="556"/>
        <v>0</v>
      </c>
      <c r="AF649">
        <f t="shared" si="557"/>
        <v>285</v>
      </c>
      <c r="AG649">
        <f t="shared" si="558"/>
        <v>0</v>
      </c>
      <c r="AH649">
        <f t="shared" si="559"/>
        <v>26.460000000000004</v>
      </c>
      <c r="AI649">
        <f t="shared" si="560"/>
        <v>0</v>
      </c>
      <c r="AJ649">
        <f t="shared" si="561"/>
        <v>0</v>
      </c>
      <c r="AK649">
        <v>350.34</v>
      </c>
      <c r="AL649">
        <v>138.86000000000001</v>
      </c>
      <c r="AM649">
        <v>0</v>
      </c>
      <c r="AN649">
        <v>0</v>
      </c>
      <c r="AO649">
        <v>211.48</v>
      </c>
      <c r="AP649">
        <v>0</v>
      </c>
      <c r="AQ649">
        <v>19.600000000000001</v>
      </c>
      <c r="AR649">
        <v>0</v>
      </c>
      <c r="AS649">
        <v>0</v>
      </c>
      <c r="AT649">
        <v>92</v>
      </c>
      <c r="AU649">
        <v>50</v>
      </c>
      <c r="AV649">
        <v>1</v>
      </c>
      <c r="AW649">
        <v>1</v>
      </c>
      <c r="AZ649">
        <v>1</v>
      </c>
      <c r="BA649">
        <v>1</v>
      </c>
      <c r="BB649">
        <v>1</v>
      </c>
      <c r="BC649">
        <v>1</v>
      </c>
      <c r="BD649" t="s">
        <v>3</v>
      </c>
      <c r="BE649" t="s">
        <v>3</v>
      </c>
      <c r="BF649" t="s">
        <v>3</v>
      </c>
      <c r="BG649" t="s">
        <v>3</v>
      </c>
      <c r="BH649">
        <v>0</v>
      </c>
      <c r="BI649">
        <v>2</v>
      </c>
      <c r="BJ649" t="s">
        <v>789</v>
      </c>
      <c r="BM649">
        <v>110010</v>
      </c>
      <c r="BN649">
        <v>0</v>
      </c>
      <c r="BO649" t="s">
        <v>3</v>
      </c>
      <c r="BP649">
        <v>0</v>
      </c>
      <c r="BQ649">
        <v>3</v>
      </c>
      <c r="BS649">
        <v>1</v>
      </c>
      <c r="BT649">
        <v>1</v>
      </c>
      <c r="BU649">
        <v>1</v>
      </c>
      <c r="BV649">
        <v>1</v>
      </c>
      <c r="BW649">
        <v>1</v>
      </c>
      <c r="BX649">
        <v>1</v>
      </c>
      <c r="BY649" t="s">
        <v>3</v>
      </c>
      <c r="BZ649">
        <v>92</v>
      </c>
      <c r="CA649">
        <v>50</v>
      </c>
      <c r="CF649">
        <v>0</v>
      </c>
      <c r="CG649">
        <v>0</v>
      </c>
      <c r="CM649">
        <v>0</v>
      </c>
      <c r="CN649" t="s">
        <v>1707</v>
      </c>
      <c r="CO649">
        <v>0</v>
      </c>
      <c r="CP649">
        <f t="shared" si="562"/>
        <v>424</v>
      </c>
      <c r="CQ649">
        <f t="shared" si="563"/>
        <v>139</v>
      </c>
      <c r="CR649">
        <f t="shared" si="564"/>
        <v>0</v>
      </c>
      <c r="CS649">
        <f t="shared" si="565"/>
        <v>0</v>
      </c>
      <c r="CT649">
        <f t="shared" si="566"/>
        <v>285</v>
      </c>
      <c r="CU649">
        <f t="shared" si="567"/>
        <v>0</v>
      </c>
      <c r="CV649">
        <f t="shared" si="568"/>
        <v>26.460000000000004</v>
      </c>
      <c r="CW649">
        <f t="shared" si="569"/>
        <v>0</v>
      </c>
      <c r="CX649">
        <f t="shared" si="570"/>
        <v>0</v>
      </c>
      <c r="CY649">
        <f t="shared" si="571"/>
        <v>262.2</v>
      </c>
      <c r="CZ649">
        <f t="shared" si="572"/>
        <v>142.5</v>
      </c>
      <c r="DC649" t="s">
        <v>3</v>
      </c>
      <c r="DD649" t="s">
        <v>3</v>
      </c>
      <c r="DE649" t="s">
        <v>179</v>
      </c>
      <c r="DF649" t="s">
        <v>179</v>
      </c>
      <c r="DG649" t="s">
        <v>179</v>
      </c>
      <c r="DH649" t="s">
        <v>3</v>
      </c>
      <c r="DI649" t="s">
        <v>179</v>
      </c>
      <c r="DJ649" t="s">
        <v>179</v>
      </c>
      <c r="DK649" t="s">
        <v>3</v>
      </c>
      <c r="DL649" t="s">
        <v>3</v>
      </c>
      <c r="DM649" t="s">
        <v>3</v>
      </c>
      <c r="DN649">
        <v>0</v>
      </c>
      <c r="DO649">
        <v>0</v>
      </c>
      <c r="DP649">
        <v>1</v>
      </c>
      <c r="DQ649">
        <v>1</v>
      </c>
      <c r="DU649">
        <v>1013</v>
      </c>
      <c r="DV649" t="s">
        <v>788</v>
      </c>
      <c r="DW649" t="s">
        <v>788</v>
      </c>
      <c r="DX649">
        <v>1</v>
      </c>
      <c r="EE649">
        <v>20573211</v>
      </c>
      <c r="EF649">
        <v>3</v>
      </c>
      <c r="EG649" t="s">
        <v>164</v>
      </c>
      <c r="EH649">
        <v>0</v>
      </c>
      <c r="EI649" t="s">
        <v>3</v>
      </c>
      <c r="EJ649">
        <v>2</v>
      </c>
      <c r="EK649">
        <v>110010</v>
      </c>
      <c r="EL649" t="s">
        <v>660</v>
      </c>
      <c r="EM649" t="s">
        <v>173</v>
      </c>
      <c r="EO649" t="s">
        <v>193</v>
      </c>
      <c r="EQ649">
        <v>768</v>
      </c>
      <c r="ER649">
        <v>350.34</v>
      </c>
      <c r="ES649">
        <v>138.86000000000001</v>
      </c>
      <c r="ET649">
        <v>0</v>
      </c>
      <c r="EU649">
        <v>0</v>
      </c>
      <c r="EV649">
        <v>211.48</v>
      </c>
      <c r="EW649">
        <v>19.600000000000001</v>
      </c>
      <c r="EX649">
        <v>0</v>
      </c>
      <c r="EY649">
        <v>0</v>
      </c>
      <c r="EZ649">
        <v>0</v>
      </c>
      <c r="FQ649">
        <v>0</v>
      </c>
      <c r="FR649">
        <f t="shared" si="573"/>
        <v>0</v>
      </c>
      <c r="FS649">
        <v>0</v>
      </c>
      <c r="FX649">
        <v>92</v>
      </c>
      <c r="FY649">
        <v>50</v>
      </c>
      <c r="GA649" t="s">
        <v>3</v>
      </c>
      <c r="GG649">
        <v>2</v>
      </c>
      <c r="GH649">
        <v>1</v>
      </c>
      <c r="GI649">
        <v>-2</v>
      </c>
      <c r="GJ649">
        <v>0</v>
      </c>
      <c r="GK649">
        <f>ROUND(R649*(R12)/100,0)</f>
        <v>0</v>
      </c>
      <c r="GL649">
        <f t="shared" si="574"/>
        <v>0</v>
      </c>
      <c r="GM649">
        <f t="shared" si="575"/>
        <v>829</v>
      </c>
      <c r="GN649">
        <f t="shared" si="576"/>
        <v>0</v>
      </c>
      <c r="GO649">
        <f t="shared" si="577"/>
        <v>829</v>
      </c>
      <c r="GP649">
        <f t="shared" si="578"/>
        <v>0</v>
      </c>
      <c r="GR649">
        <v>0</v>
      </c>
    </row>
    <row r="650" spans="1:200" x14ac:dyDescent="0.2">
      <c r="A650">
        <v>17</v>
      </c>
      <c r="B650">
        <v>1</v>
      </c>
      <c r="C650">
        <f>ROW(SmtRes!A851)</f>
        <v>851</v>
      </c>
      <c r="D650">
        <f>ROW(EtalonRes!A875)</f>
        <v>875</v>
      </c>
      <c r="E650" t="s">
        <v>813</v>
      </c>
      <c r="F650" t="s">
        <v>814</v>
      </c>
      <c r="G650" t="s">
        <v>815</v>
      </c>
      <c r="H650" t="s">
        <v>168</v>
      </c>
      <c r="I650">
        <v>33</v>
      </c>
      <c r="J650">
        <v>0</v>
      </c>
      <c r="O650">
        <f t="shared" si="542"/>
        <v>1782</v>
      </c>
      <c r="P650">
        <f t="shared" si="543"/>
        <v>264</v>
      </c>
      <c r="Q650">
        <f t="shared" si="544"/>
        <v>0</v>
      </c>
      <c r="R650">
        <f t="shared" si="545"/>
        <v>0</v>
      </c>
      <c r="S650">
        <f t="shared" si="546"/>
        <v>1518</v>
      </c>
      <c r="T650">
        <f t="shared" si="547"/>
        <v>0</v>
      </c>
      <c r="U650">
        <f t="shared" si="548"/>
        <v>178.20000000000002</v>
      </c>
      <c r="V650">
        <f t="shared" si="549"/>
        <v>0</v>
      </c>
      <c r="W650">
        <f t="shared" si="550"/>
        <v>0</v>
      </c>
      <c r="X650">
        <f t="shared" si="551"/>
        <v>1397</v>
      </c>
      <c r="Y650">
        <f t="shared" si="552"/>
        <v>987</v>
      </c>
      <c r="AA650">
        <v>23982063</v>
      </c>
      <c r="AB650">
        <f t="shared" si="553"/>
        <v>54</v>
      </c>
      <c r="AC650">
        <f t="shared" si="554"/>
        <v>8</v>
      </c>
      <c r="AD650">
        <f t="shared" si="555"/>
        <v>0</v>
      </c>
      <c r="AE650">
        <f t="shared" si="556"/>
        <v>0</v>
      </c>
      <c r="AF650">
        <f t="shared" si="557"/>
        <v>46</v>
      </c>
      <c r="AG650">
        <f t="shared" si="558"/>
        <v>0</v>
      </c>
      <c r="AH650">
        <f t="shared" si="559"/>
        <v>5.4</v>
      </c>
      <c r="AI650">
        <f t="shared" si="560"/>
        <v>0</v>
      </c>
      <c r="AJ650">
        <f t="shared" si="561"/>
        <v>0</v>
      </c>
      <c r="AK650">
        <v>42.07</v>
      </c>
      <c r="AL650">
        <v>7.95</v>
      </c>
      <c r="AM650">
        <v>0</v>
      </c>
      <c r="AN650">
        <v>0</v>
      </c>
      <c r="AO650">
        <v>34.119999999999997</v>
      </c>
      <c r="AP650">
        <v>0</v>
      </c>
      <c r="AQ650">
        <v>4</v>
      </c>
      <c r="AR650">
        <v>0</v>
      </c>
      <c r="AS650">
        <v>0</v>
      </c>
      <c r="AT650">
        <v>92</v>
      </c>
      <c r="AU650">
        <v>65</v>
      </c>
      <c r="AV650">
        <v>1</v>
      </c>
      <c r="AW650">
        <v>1</v>
      </c>
      <c r="AZ650">
        <v>1</v>
      </c>
      <c r="BA650">
        <v>1</v>
      </c>
      <c r="BB650">
        <v>1</v>
      </c>
      <c r="BC650">
        <v>1</v>
      </c>
      <c r="BD650" t="s">
        <v>3</v>
      </c>
      <c r="BE650" t="s">
        <v>3</v>
      </c>
      <c r="BF650" t="s">
        <v>3</v>
      </c>
      <c r="BG650" t="s">
        <v>3</v>
      </c>
      <c r="BH650">
        <v>0</v>
      </c>
      <c r="BI650">
        <v>2</v>
      </c>
      <c r="BJ650" t="s">
        <v>816</v>
      </c>
      <c r="BM650">
        <v>110004</v>
      </c>
      <c r="BN650">
        <v>0</v>
      </c>
      <c r="BO650" t="s">
        <v>3</v>
      </c>
      <c r="BP650">
        <v>0</v>
      </c>
      <c r="BQ650">
        <v>3</v>
      </c>
      <c r="BS650">
        <v>1</v>
      </c>
      <c r="BT650">
        <v>1</v>
      </c>
      <c r="BU650">
        <v>1</v>
      </c>
      <c r="BV650">
        <v>1</v>
      </c>
      <c r="BW650">
        <v>1</v>
      </c>
      <c r="BX650">
        <v>1</v>
      </c>
      <c r="BY650" t="s">
        <v>3</v>
      </c>
      <c r="BZ650">
        <v>92</v>
      </c>
      <c r="CA650">
        <v>65</v>
      </c>
      <c r="CF650">
        <v>0</v>
      </c>
      <c r="CG650">
        <v>0</v>
      </c>
      <c r="CM650">
        <v>0</v>
      </c>
      <c r="CN650" t="s">
        <v>1707</v>
      </c>
      <c r="CO650">
        <v>0</v>
      </c>
      <c r="CP650">
        <f t="shared" si="562"/>
        <v>1782</v>
      </c>
      <c r="CQ650">
        <f t="shared" si="563"/>
        <v>8</v>
      </c>
      <c r="CR650">
        <f t="shared" si="564"/>
        <v>0</v>
      </c>
      <c r="CS650">
        <f t="shared" si="565"/>
        <v>0</v>
      </c>
      <c r="CT650">
        <f t="shared" si="566"/>
        <v>46</v>
      </c>
      <c r="CU650">
        <f t="shared" si="567"/>
        <v>0</v>
      </c>
      <c r="CV650">
        <f t="shared" si="568"/>
        <v>5.4</v>
      </c>
      <c r="CW650">
        <f t="shared" si="569"/>
        <v>0</v>
      </c>
      <c r="CX650">
        <f t="shared" si="570"/>
        <v>0</v>
      </c>
      <c r="CY650">
        <f t="shared" si="571"/>
        <v>1396.56</v>
      </c>
      <c r="CZ650">
        <f t="shared" si="572"/>
        <v>986.7</v>
      </c>
      <c r="DC650" t="s">
        <v>3</v>
      </c>
      <c r="DD650" t="s">
        <v>3</v>
      </c>
      <c r="DE650" t="s">
        <v>179</v>
      </c>
      <c r="DF650" t="s">
        <v>179</v>
      </c>
      <c r="DG650" t="s">
        <v>179</v>
      </c>
      <c r="DH650" t="s">
        <v>3</v>
      </c>
      <c r="DI650" t="s">
        <v>179</v>
      </c>
      <c r="DJ650" t="s">
        <v>179</v>
      </c>
      <c r="DK650" t="s">
        <v>3</v>
      </c>
      <c r="DL650" t="s">
        <v>3</v>
      </c>
      <c r="DM650" t="s">
        <v>3</v>
      </c>
      <c r="DN650">
        <v>0</v>
      </c>
      <c r="DO650">
        <v>0</v>
      </c>
      <c r="DP650">
        <v>1</v>
      </c>
      <c r="DQ650">
        <v>1</v>
      </c>
      <c r="DU650">
        <v>1013</v>
      </c>
      <c r="DV650" t="s">
        <v>168</v>
      </c>
      <c r="DW650" t="s">
        <v>168</v>
      </c>
      <c r="DX650">
        <v>1</v>
      </c>
      <c r="EE650">
        <v>20573165</v>
      </c>
      <c r="EF650">
        <v>3</v>
      </c>
      <c r="EG650" t="s">
        <v>164</v>
      </c>
      <c r="EH650">
        <v>0</v>
      </c>
      <c r="EI650" t="s">
        <v>3</v>
      </c>
      <c r="EJ650">
        <v>2</v>
      </c>
      <c r="EK650">
        <v>110004</v>
      </c>
      <c r="EL650" t="s">
        <v>172</v>
      </c>
      <c r="EM650" t="s">
        <v>173</v>
      </c>
      <c r="EO650" t="s">
        <v>193</v>
      </c>
      <c r="EQ650">
        <v>768</v>
      </c>
      <c r="ER650">
        <v>42.07</v>
      </c>
      <c r="ES650">
        <v>7.95</v>
      </c>
      <c r="ET650">
        <v>0</v>
      </c>
      <c r="EU650">
        <v>0</v>
      </c>
      <c r="EV650">
        <v>34.119999999999997</v>
      </c>
      <c r="EW650">
        <v>4</v>
      </c>
      <c r="EX650">
        <v>0</v>
      </c>
      <c r="EY650">
        <v>0</v>
      </c>
      <c r="EZ650">
        <v>0</v>
      </c>
      <c r="FQ650">
        <v>0</v>
      </c>
      <c r="FR650">
        <f t="shared" si="573"/>
        <v>0</v>
      </c>
      <c r="FS650">
        <v>0</v>
      </c>
      <c r="FX650">
        <v>92</v>
      </c>
      <c r="FY650">
        <v>65</v>
      </c>
      <c r="GA650" t="s">
        <v>3</v>
      </c>
      <c r="GG650">
        <v>2</v>
      </c>
      <c r="GH650">
        <v>-2</v>
      </c>
      <c r="GI650">
        <v>-2</v>
      </c>
      <c r="GJ650">
        <v>0</v>
      </c>
      <c r="GK650">
        <f>ROUND(R650*(R12)/100,0)</f>
        <v>0</v>
      </c>
      <c r="GL650">
        <f t="shared" si="574"/>
        <v>0</v>
      </c>
      <c r="GM650">
        <f t="shared" si="575"/>
        <v>4166</v>
      </c>
      <c r="GN650">
        <f t="shared" si="576"/>
        <v>0</v>
      </c>
      <c r="GO650">
        <f t="shared" si="577"/>
        <v>4166</v>
      </c>
      <c r="GP650">
        <f t="shared" si="578"/>
        <v>0</v>
      </c>
      <c r="GR650">
        <v>0</v>
      </c>
    </row>
    <row r="651" spans="1:200" x14ac:dyDescent="0.2">
      <c r="A651">
        <v>17</v>
      </c>
      <c r="B651">
        <v>1</v>
      </c>
      <c r="C651">
        <f>ROW(SmtRes!A861)</f>
        <v>861</v>
      </c>
      <c r="D651">
        <f>ROW(EtalonRes!A885)</f>
        <v>885</v>
      </c>
      <c r="E651" t="s">
        <v>817</v>
      </c>
      <c r="F651" t="s">
        <v>814</v>
      </c>
      <c r="G651" t="s">
        <v>818</v>
      </c>
      <c r="H651" t="s">
        <v>168</v>
      </c>
      <c r="I651">
        <v>1</v>
      </c>
      <c r="J651">
        <v>0</v>
      </c>
      <c r="O651">
        <f t="shared" si="542"/>
        <v>54</v>
      </c>
      <c r="P651">
        <f t="shared" si="543"/>
        <v>8</v>
      </c>
      <c r="Q651">
        <f t="shared" si="544"/>
        <v>0</v>
      </c>
      <c r="R651">
        <f t="shared" si="545"/>
        <v>0</v>
      </c>
      <c r="S651">
        <f t="shared" si="546"/>
        <v>46</v>
      </c>
      <c r="T651">
        <f t="shared" si="547"/>
        <v>0</v>
      </c>
      <c r="U651">
        <f t="shared" si="548"/>
        <v>5.4</v>
      </c>
      <c r="V651">
        <f t="shared" si="549"/>
        <v>0</v>
      </c>
      <c r="W651">
        <f t="shared" si="550"/>
        <v>0</v>
      </c>
      <c r="X651">
        <f t="shared" si="551"/>
        <v>42</v>
      </c>
      <c r="Y651">
        <f t="shared" si="552"/>
        <v>30</v>
      </c>
      <c r="AA651">
        <v>23982063</v>
      </c>
      <c r="AB651">
        <f t="shared" si="553"/>
        <v>54</v>
      </c>
      <c r="AC651">
        <f t="shared" si="554"/>
        <v>8</v>
      </c>
      <c r="AD651">
        <f t="shared" si="555"/>
        <v>0</v>
      </c>
      <c r="AE651">
        <f t="shared" si="556"/>
        <v>0</v>
      </c>
      <c r="AF651">
        <f t="shared" si="557"/>
        <v>46</v>
      </c>
      <c r="AG651">
        <f t="shared" si="558"/>
        <v>0</v>
      </c>
      <c r="AH651">
        <f t="shared" si="559"/>
        <v>5.4</v>
      </c>
      <c r="AI651">
        <f t="shared" si="560"/>
        <v>0</v>
      </c>
      <c r="AJ651">
        <f t="shared" si="561"/>
        <v>0</v>
      </c>
      <c r="AK651">
        <v>42.07</v>
      </c>
      <c r="AL651">
        <v>7.95</v>
      </c>
      <c r="AM651">
        <v>0</v>
      </c>
      <c r="AN651">
        <v>0</v>
      </c>
      <c r="AO651">
        <v>34.119999999999997</v>
      </c>
      <c r="AP651">
        <v>0</v>
      </c>
      <c r="AQ651">
        <v>4</v>
      </c>
      <c r="AR651">
        <v>0</v>
      </c>
      <c r="AS651">
        <v>0</v>
      </c>
      <c r="AT651">
        <v>92</v>
      </c>
      <c r="AU651">
        <v>65</v>
      </c>
      <c r="AV651">
        <v>1</v>
      </c>
      <c r="AW651">
        <v>1</v>
      </c>
      <c r="AZ651">
        <v>1</v>
      </c>
      <c r="BA651">
        <v>1</v>
      </c>
      <c r="BB651">
        <v>1</v>
      </c>
      <c r="BC651">
        <v>1</v>
      </c>
      <c r="BD651" t="s">
        <v>3</v>
      </c>
      <c r="BE651" t="s">
        <v>3</v>
      </c>
      <c r="BF651" t="s">
        <v>3</v>
      </c>
      <c r="BG651" t="s">
        <v>3</v>
      </c>
      <c r="BH651">
        <v>0</v>
      </c>
      <c r="BI651">
        <v>2</v>
      </c>
      <c r="BJ651" t="s">
        <v>816</v>
      </c>
      <c r="BM651">
        <v>110004</v>
      </c>
      <c r="BN651">
        <v>0</v>
      </c>
      <c r="BO651" t="s">
        <v>3</v>
      </c>
      <c r="BP651">
        <v>0</v>
      </c>
      <c r="BQ651">
        <v>3</v>
      </c>
      <c r="BS651">
        <v>1</v>
      </c>
      <c r="BT651">
        <v>1</v>
      </c>
      <c r="BU651">
        <v>1</v>
      </c>
      <c r="BV651">
        <v>1</v>
      </c>
      <c r="BW651">
        <v>1</v>
      </c>
      <c r="BX651">
        <v>1</v>
      </c>
      <c r="BY651" t="s">
        <v>3</v>
      </c>
      <c r="BZ651">
        <v>92</v>
      </c>
      <c r="CA651">
        <v>65</v>
      </c>
      <c r="CF651">
        <v>0</v>
      </c>
      <c r="CG651">
        <v>0</v>
      </c>
      <c r="CM651">
        <v>0</v>
      </c>
      <c r="CN651" t="s">
        <v>1707</v>
      </c>
      <c r="CO651">
        <v>0</v>
      </c>
      <c r="CP651">
        <f t="shared" si="562"/>
        <v>54</v>
      </c>
      <c r="CQ651">
        <f t="shared" si="563"/>
        <v>8</v>
      </c>
      <c r="CR651">
        <f t="shared" si="564"/>
        <v>0</v>
      </c>
      <c r="CS651">
        <f t="shared" si="565"/>
        <v>0</v>
      </c>
      <c r="CT651">
        <f t="shared" si="566"/>
        <v>46</v>
      </c>
      <c r="CU651">
        <f t="shared" si="567"/>
        <v>0</v>
      </c>
      <c r="CV651">
        <f t="shared" si="568"/>
        <v>5.4</v>
      </c>
      <c r="CW651">
        <f t="shared" si="569"/>
        <v>0</v>
      </c>
      <c r="CX651">
        <f t="shared" si="570"/>
        <v>0</v>
      </c>
      <c r="CY651">
        <f t="shared" si="571"/>
        <v>42.32</v>
      </c>
      <c r="CZ651">
        <f t="shared" si="572"/>
        <v>29.9</v>
      </c>
      <c r="DC651" t="s">
        <v>3</v>
      </c>
      <c r="DD651" t="s">
        <v>3</v>
      </c>
      <c r="DE651" t="s">
        <v>179</v>
      </c>
      <c r="DF651" t="s">
        <v>179</v>
      </c>
      <c r="DG651" t="s">
        <v>179</v>
      </c>
      <c r="DH651" t="s">
        <v>3</v>
      </c>
      <c r="DI651" t="s">
        <v>179</v>
      </c>
      <c r="DJ651" t="s">
        <v>179</v>
      </c>
      <c r="DK651" t="s">
        <v>3</v>
      </c>
      <c r="DL651" t="s">
        <v>3</v>
      </c>
      <c r="DM651" t="s">
        <v>3</v>
      </c>
      <c r="DN651">
        <v>0</v>
      </c>
      <c r="DO651">
        <v>0</v>
      </c>
      <c r="DP651">
        <v>1</v>
      </c>
      <c r="DQ651">
        <v>1</v>
      </c>
      <c r="DU651">
        <v>1013</v>
      </c>
      <c r="DV651" t="s">
        <v>168</v>
      </c>
      <c r="DW651" t="s">
        <v>168</v>
      </c>
      <c r="DX651">
        <v>1</v>
      </c>
      <c r="EE651">
        <v>20573165</v>
      </c>
      <c r="EF651">
        <v>3</v>
      </c>
      <c r="EG651" t="s">
        <v>164</v>
      </c>
      <c r="EH651">
        <v>0</v>
      </c>
      <c r="EI651" t="s">
        <v>3</v>
      </c>
      <c r="EJ651">
        <v>2</v>
      </c>
      <c r="EK651">
        <v>110004</v>
      </c>
      <c r="EL651" t="s">
        <v>172</v>
      </c>
      <c r="EM651" t="s">
        <v>173</v>
      </c>
      <c r="EO651" t="s">
        <v>193</v>
      </c>
      <c r="EQ651">
        <v>768</v>
      </c>
      <c r="ER651">
        <v>42.07</v>
      </c>
      <c r="ES651">
        <v>7.95</v>
      </c>
      <c r="ET651">
        <v>0</v>
      </c>
      <c r="EU651">
        <v>0</v>
      </c>
      <c r="EV651">
        <v>34.119999999999997</v>
      </c>
      <c r="EW651">
        <v>4</v>
      </c>
      <c r="EX651">
        <v>0</v>
      </c>
      <c r="EY651">
        <v>0</v>
      </c>
      <c r="EZ651">
        <v>0</v>
      </c>
      <c r="FQ651">
        <v>0</v>
      </c>
      <c r="FR651">
        <f t="shared" si="573"/>
        <v>0</v>
      </c>
      <c r="FS651">
        <v>0</v>
      </c>
      <c r="FX651">
        <v>92</v>
      </c>
      <c r="FY651">
        <v>65</v>
      </c>
      <c r="GA651" t="s">
        <v>3</v>
      </c>
      <c r="GG651">
        <v>2</v>
      </c>
      <c r="GH651">
        <v>1</v>
      </c>
      <c r="GI651">
        <v>-2</v>
      </c>
      <c r="GJ651">
        <v>0</v>
      </c>
      <c r="GK651">
        <f>ROUND(R651*(R12)/100,0)</f>
        <v>0</v>
      </c>
      <c r="GL651">
        <f t="shared" si="574"/>
        <v>0</v>
      </c>
      <c r="GM651">
        <f t="shared" si="575"/>
        <v>126</v>
      </c>
      <c r="GN651">
        <f t="shared" si="576"/>
        <v>0</v>
      </c>
      <c r="GO651">
        <f t="shared" si="577"/>
        <v>126</v>
      </c>
      <c r="GP651">
        <f t="shared" si="578"/>
        <v>0</v>
      </c>
      <c r="GR651">
        <v>0</v>
      </c>
    </row>
    <row r="652" spans="1:200" x14ac:dyDescent="0.2">
      <c r="A652">
        <v>17</v>
      </c>
      <c r="B652">
        <v>1</v>
      </c>
      <c r="C652">
        <f>ROW(SmtRes!A866)</f>
        <v>866</v>
      </c>
      <c r="D652">
        <f>ROW(EtalonRes!A890)</f>
        <v>890</v>
      </c>
      <c r="E652" t="s">
        <v>819</v>
      </c>
      <c r="F652" t="s">
        <v>820</v>
      </c>
      <c r="G652" t="s">
        <v>821</v>
      </c>
      <c r="H652" t="s">
        <v>347</v>
      </c>
      <c r="I652">
        <v>1</v>
      </c>
      <c r="J652">
        <v>0</v>
      </c>
      <c r="O652">
        <f t="shared" si="542"/>
        <v>37881</v>
      </c>
      <c r="P652">
        <f t="shared" si="543"/>
        <v>160</v>
      </c>
      <c r="Q652">
        <f t="shared" si="544"/>
        <v>26939</v>
      </c>
      <c r="R652">
        <f t="shared" si="545"/>
        <v>2819</v>
      </c>
      <c r="S652">
        <f t="shared" si="546"/>
        <v>10782</v>
      </c>
      <c r="T652">
        <f t="shared" si="547"/>
        <v>0</v>
      </c>
      <c r="U652">
        <f t="shared" si="548"/>
        <v>729</v>
      </c>
      <c r="V652">
        <f t="shared" si="549"/>
        <v>243.00000000000003</v>
      </c>
      <c r="W652">
        <f t="shared" si="550"/>
        <v>0</v>
      </c>
      <c r="X652">
        <f t="shared" si="551"/>
        <v>10881</v>
      </c>
      <c r="Y652">
        <f t="shared" si="552"/>
        <v>8161</v>
      </c>
      <c r="AA652">
        <v>23982063</v>
      </c>
      <c r="AB652">
        <f t="shared" si="553"/>
        <v>37881</v>
      </c>
      <c r="AC652">
        <f t="shared" si="554"/>
        <v>160</v>
      </c>
      <c r="AD652">
        <f t="shared" si="555"/>
        <v>26939</v>
      </c>
      <c r="AE652">
        <f t="shared" si="556"/>
        <v>2819</v>
      </c>
      <c r="AF652">
        <f t="shared" si="557"/>
        <v>10782</v>
      </c>
      <c r="AG652">
        <f t="shared" si="558"/>
        <v>0</v>
      </c>
      <c r="AH652">
        <f t="shared" si="559"/>
        <v>729</v>
      </c>
      <c r="AI652">
        <f t="shared" si="560"/>
        <v>243.00000000000003</v>
      </c>
      <c r="AJ652">
        <f t="shared" si="561"/>
        <v>0</v>
      </c>
      <c r="AK652">
        <v>28101.13</v>
      </c>
      <c r="AL652">
        <v>159.72999999999999</v>
      </c>
      <c r="AM652">
        <v>19954.8</v>
      </c>
      <c r="AN652">
        <v>2088</v>
      </c>
      <c r="AO652">
        <v>7986.6</v>
      </c>
      <c r="AP652">
        <v>0</v>
      </c>
      <c r="AQ652">
        <v>540</v>
      </c>
      <c r="AR652">
        <v>180</v>
      </c>
      <c r="AS652">
        <v>0</v>
      </c>
      <c r="AT652">
        <v>80</v>
      </c>
      <c r="AU652">
        <v>60</v>
      </c>
      <c r="AV652">
        <v>1</v>
      </c>
      <c r="AW652">
        <v>1</v>
      </c>
      <c r="AZ652">
        <v>1</v>
      </c>
      <c r="BA652">
        <v>1</v>
      </c>
      <c r="BB652">
        <v>1</v>
      </c>
      <c r="BC652">
        <v>1</v>
      </c>
      <c r="BD652" t="s">
        <v>3</v>
      </c>
      <c r="BE652" t="s">
        <v>3</v>
      </c>
      <c r="BF652" t="s">
        <v>3</v>
      </c>
      <c r="BG652" t="s">
        <v>3</v>
      </c>
      <c r="BH652">
        <v>0</v>
      </c>
      <c r="BI652">
        <v>2</v>
      </c>
      <c r="BJ652" t="s">
        <v>822</v>
      </c>
      <c r="BM652">
        <v>110008</v>
      </c>
      <c r="BN652">
        <v>0</v>
      </c>
      <c r="BO652" t="s">
        <v>3</v>
      </c>
      <c r="BP652">
        <v>0</v>
      </c>
      <c r="BQ652">
        <v>3</v>
      </c>
      <c r="BS652">
        <v>1</v>
      </c>
      <c r="BT652">
        <v>1</v>
      </c>
      <c r="BU652">
        <v>1</v>
      </c>
      <c r="BV652">
        <v>1</v>
      </c>
      <c r="BW652">
        <v>1</v>
      </c>
      <c r="BX652">
        <v>1</v>
      </c>
      <c r="BY652" t="s">
        <v>3</v>
      </c>
      <c r="BZ652">
        <v>80</v>
      </c>
      <c r="CA652">
        <v>60</v>
      </c>
      <c r="CF652">
        <v>0</v>
      </c>
      <c r="CG652">
        <v>0</v>
      </c>
      <c r="CM652">
        <v>0</v>
      </c>
      <c r="CN652" t="s">
        <v>1707</v>
      </c>
      <c r="CO652">
        <v>0</v>
      </c>
      <c r="CP652">
        <f t="shared" si="562"/>
        <v>37881</v>
      </c>
      <c r="CQ652">
        <f t="shared" si="563"/>
        <v>160</v>
      </c>
      <c r="CR652">
        <f t="shared" si="564"/>
        <v>26939</v>
      </c>
      <c r="CS652">
        <f t="shared" si="565"/>
        <v>2819</v>
      </c>
      <c r="CT652">
        <f t="shared" si="566"/>
        <v>10782</v>
      </c>
      <c r="CU652">
        <f t="shared" si="567"/>
        <v>0</v>
      </c>
      <c r="CV652">
        <f t="shared" si="568"/>
        <v>729</v>
      </c>
      <c r="CW652">
        <f t="shared" si="569"/>
        <v>243.00000000000003</v>
      </c>
      <c r="CX652">
        <f t="shared" si="570"/>
        <v>0</v>
      </c>
      <c r="CY652">
        <f t="shared" si="571"/>
        <v>10880.8</v>
      </c>
      <c r="CZ652">
        <f t="shared" si="572"/>
        <v>8160.6</v>
      </c>
      <c r="DC652" t="s">
        <v>3</v>
      </c>
      <c r="DD652" t="s">
        <v>3</v>
      </c>
      <c r="DE652" t="s">
        <v>179</v>
      </c>
      <c r="DF652" t="s">
        <v>179</v>
      </c>
      <c r="DG652" t="s">
        <v>179</v>
      </c>
      <c r="DH652" t="s">
        <v>3</v>
      </c>
      <c r="DI652" t="s">
        <v>179</v>
      </c>
      <c r="DJ652" t="s">
        <v>179</v>
      </c>
      <c r="DK652" t="s">
        <v>3</v>
      </c>
      <c r="DL652" t="s">
        <v>3</v>
      </c>
      <c r="DM652" t="s">
        <v>3</v>
      </c>
      <c r="DN652">
        <v>0</v>
      </c>
      <c r="DO652">
        <v>0</v>
      </c>
      <c r="DP652">
        <v>1</v>
      </c>
      <c r="DQ652">
        <v>1</v>
      </c>
      <c r="DU652">
        <v>1013</v>
      </c>
      <c r="DV652" t="s">
        <v>347</v>
      </c>
      <c r="DW652" t="s">
        <v>347</v>
      </c>
      <c r="DX652">
        <v>1</v>
      </c>
      <c r="EE652">
        <v>20573167</v>
      </c>
      <c r="EF652">
        <v>3</v>
      </c>
      <c r="EG652" t="s">
        <v>164</v>
      </c>
      <c r="EH652">
        <v>0</v>
      </c>
      <c r="EI652" t="s">
        <v>3</v>
      </c>
      <c r="EJ652">
        <v>2</v>
      </c>
      <c r="EK652">
        <v>110008</v>
      </c>
      <c r="EL652" t="s">
        <v>268</v>
      </c>
      <c r="EM652" t="s">
        <v>173</v>
      </c>
      <c r="EO652" t="s">
        <v>193</v>
      </c>
      <c r="EQ652">
        <v>768</v>
      </c>
      <c r="ER652">
        <v>28101.13</v>
      </c>
      <c r="ES652">
        <v>159.72999999999999</v>
      </c>
      <c r="ET652">
        <v>19954.8</v>
      </c>
      <c r="EU652">
        <v>2088</v>
      </c>
      <c r="EV652">
        <v>7986.6</v>
      </c>
      <c r="EW652">
        <v>540</v>
      </c>
      <c r="EX652">
        <v>180</v>
      </c>
      <c r="EY652">
        <v>0</v>
      </c>
      <c r="EZ652">
        <v>0</v>
      </c>
      <c r="FQ652">
        <v>0</v>
      </c>
      <c r="FR652">
        <f t="shared" si="573"/>
        <v>0</v>
      </c>
      <c r="FS652">
        <v>0</v>
      </c>
      <c r="FX652">
        <v>80</v>
      </c>
      <c r="FY652">
        <v>60</v>
      </c>
      <c r="GA652" t="s">
        <v>3</v>
      </c>
      <c r="GG652">
        <v>2</v>
      </c>
      <c r="GH652">
        <v>1</v>
      </c>
      <c r="GI652">
        <v>-2</v>
      </c>
      <c r="GJ652">
        <v>0</v>
      </c>
      <c r="GK652">
        <f>ROUND(R652*(R12)/100,0)</f>
        <v>0</v>
      </c>
      <c r="GL652">
        <f t="shared" si="574"/>
        <v>0</v>
      </c>
      <c r="GM652">
        <f t="shared" si="575"/>
        <v>56923</v>
      </c>
      <c r="GN652">
        <f t="shared" si="576"/>
        <v>0</v>
      </c>
      <c r="GO652">
        <f t="shared" si="577"/>
        <v>56923</v>
      </c>
      <c r="GP652">
        <f t="shared" si="578"/>
        <v>0</v>
      </c>
      <c r="GR652">
        <v>0</v>
      </c>
    </row>
    <row r="653" spans="1:200" x14ac:dyDescent="0.2">
      <c r="A653">
        <v>17</v>
      </c>
      <c r="B653">
        <v>1</v>
      </c>
      <c r="C653">
        <f>ROW(SmtRes!A869)</f>
        <v>869</v>
      </c>
      <c r="D653">
        <f>ROW(EtalonRes!A893)</f>
        <v>893</v>
      </c>
      <c r="E653" t="s">
        <v>823</v>
      </c>
      <c r="F653" t="s">
        <v>824</v>
      </c>
      <c r="G653" t="s">
        <v>825</v>
      </c>
      <c r="H653" t="s">
        <v>826</v>
      </c>
      <c r="I653">
        <v>6.6</v>
      </c>
      <c r="J653">
        <v>0</v>
      </c>
      <c r="O653">
        <f t="shared" si="542"/>
        <v>93</v>
      </c>
      <c r="P653">
        <f t="shared" si="543"/>
        <v>7</v>
      </c>
      <c r="Q653">
        <f t="shared" si="544"/>
        <v>0</v>
      </c>
      <c r="R653">
        <f t="shared" si="545"/>
        <v>0</v>
      </c>
      <c r="S653">
        <f t="shared" si="546"/>
        <v>86</v>
      </c>
      <c r="T653">
        <f t="shared" si="547"/>
        <v>0</v>
      </c>
      <c r="U653">
        <f t="shared" si="548"/>
        <v>8.91</v>
      </c>
      <c r="V653">
        <f t="shared" si="549"/>
        <v>0</v>
      </c>
      <c r="W653">
        <f t="shared" si="550"/>
        <v>0</v>
      </c>
      <c r="X653">
        <f t="shared" si="551"/>
        <v>69</v>
      </c>
      <c r="Y653">
        <f t="shared" si="552"/>
        <v>52</v>
      </c>
      <c r="AA653">
        <v>23982063</v>
      </c>
      <c r="AB653">
        <f t="shared" si="553"/>
        <v>14</v>
      </c>
      <c r="AC653">
        <f t="shared" si="554"/>
        <v>1</v>
      </c>
      <c r="AD653">
        <f t="shared" si="555"/>
        <v>0</v>
      </c>
      <c r="AE653">
        <f t="shared" si="556"/>
        <v>0</v>
      </c>
      <c r="AF653">
        <f t="shared" si="557"/>
        <v>13</v>
      </c>
      <c r="AG653">
        <f t="shared" si="558"/>
        <v>0</v>
      </c>
      <c r="AH653">
        <f t="shared" si="559"/>
        <v>1.35</v>
      </c>
      <c r="AI653">
        <f t="shared" si="560"/>
        <v>0</v>
      </c>
      <c r="AJ653">
        <f t="shared" si="561"/>
        <v>0</v>
      </c>
      <c r="AK653">
        <v>10.27</v>
      </c>
      <c r="AL653">
        <v>0.65</v>
      </c>
      <c r="AM653">
        <v>0</v>
      </c>
      <c r="AN653">
        <v>0</v>
      </c>
      <c r="AO653">
        <v>9.6199999999999992</v>
      </c>
      <c r="AP653">
        <v>0</v>
      </c>
      <c r="AQ653">
        <v>1</v>
      </c>
      <c r="AR653">
        <v>0</v>
      </c>
      <c r="AS653">
        <v>0</v>
      </c>
      <c r="AT653">
        <v>80</v>
      </c>
      <c r="AU653">
        <v>60</v>
      </c>
      <c r="AV653">
        <v>1</v>
      </c>
      <c r="AW653">
        <v>1</v>
      </c>
      <c r="AZ653">
        <v>1</v>
      </c>
      <c r="BA653">
        <v>1</v>
      </c>
      <c r="BB653">
        <v>1</v>
      </c>
      <c r="BC653">
        <v>1</v>
      </c>
      <c r="BD653" t="s">
        <v>3</v>
      </c>
      <c r="BE653" t="s">
        <v>3</v>
      </c>
      <c r="BF653" t="s">
        <v>3</v>
      </c>
      <c r="BG653" t="s">
        <v>3</v>
      </c>
      <c r="BH653">
        <v>0</v>
      </c>
      <c r="BI653">
        <v>2</v>
      </c>
      <c r="BJ653" t="s">
        <v>827</v>
      </c>
      <c r="BM653">
        <v>110001</v>
      </c>
      <c r="BN653">
        <v>0</v>
      </c>
      <c r="BO653" t="s">
        <v>3</v>
      </c>
      <c r="BP653">
        <v>0</v>
      </c>
      <c r="BQ653">
        <v>3</v>
      </c>
      <c r="BS653">
        <v>1</v>
      </c>
      <c r="BT653">
        <v>1</v>
      </c>
      <c r="BU653">
        <v>1</v>
      </c>
      <c r="BV653">
        <v>1</v>
      </c>
      <c r="BW653">
        <v>1</v>
      </c>
      <c r="BX653">
        <v>1</v>
      </c>
      <c r="BY653" t="s">
        <v>3</v>
      </c>
      <c r="BZ653">
        <v>80</v>
      </c>
      <c r="CA653">
        <v>60</v>
      </c>
      <c r="CF653">
        <v>0</v>
      </c>
      <c r="CG653">
        <v>0</v>
      </c>
      <c r="CM653">
        <v>0</v>
      </c>
      <c r="CN653" t="s">
        <v>1707</v>
      </c>
      <c r="CO653">
        <v>0</v>
      </c>
      <c r="CP653">
        <f t="shared" si="562"/>
        <v>93</v>
      </c>
      <c r="CQ653">
        <f t="shared" si="563"/>
        <v>1</v>
      </c>
      <c r="CR653">
        <f t="shared" si="564"/>
        <v>0</v>
      </c>
      <c r="CS653">
        <f t="shared" si="565"/>
        <v>0</v>
      </c>
      <c r="CT653">
        <f t="shared" si="566"/>
        <v>13</v>
      </c>
      <c r="CU653">
        <f t="shared" si="567"/>
        <v>0</v>
      </c>
      <c r="CV653">
        <f t="shared" si="568"/>
        <v>1.35</v>
      </c>
      <c r="CW653">
        <f t="shared" si="569"/>
        <v>0</v>
      </c>
      <c r="CX653">
        <f t="shared" si="570"/>
        <v>0</v>
      </c>
      <c r="CY653">
        <f t="shared" si="571"/>
        <v>68.8</v>
      </c>
      <c r="CZ653">
        <f t="shared" si="572"/>
        <v>51.6</v>
      </c>
      <c r="DC653" t="s">
        <v>3</v>
      </c>
      <c r="DD653" t="s">
        <v>3</v>
      </c>
      <c r="DE653" t="s">
        <v>179</v>
      </c>
      <c r="DF653" t="s">
        <v>179</v>
      </c>
      <c r="DG653" t="s">
        <v>179</v>
      </c>
      <c r="DH653" t="s">
        <v>3</v>
      </c>
      <c r="DI653" t="s">
        <v>179</v>
      </c>
      <c r="DJ653" t="s">
        <v>179</v>
      </c>
      <c r="DK653" t="s">
        <v>3</v>
      </c>
      <c r="DL653" t="s">
        <v>3</v>
      </c>
      <c r="DM653" t="s">
        <v>3</v>
      </c>
      <c r="DN653">
        <v>0</v>
      </c>
      <c r="DO653">
        <v>0</v>
      </c>
      <c r="DP653">
        <v>1</v>
      </c>
      <c r="DQ653">
        <v>1</v>
      </c>
      <c r="DU653">
        <v>1013</v>
      </c>
      <c r="DV653" t="s">
        <v>826</v>
      </c>
      <c r="DW653" t="s">
        <v>826</v>
      </c>
      <c r="DX653">
        <v>1</v>
      </c>
      <c r="EE653">
        <v>20573163</v>
      </c>
      <c r="EF653">
        <v>3</v>
      </c>
      <c r="EG653" t="s">
        <v>164</v>
      </c>
      <c r="EH653">
        <v>0</v>
      </c>
      <c r="EI653" t="s">
        <v>3</v>
      </c>
      <c r="EJ653">
        <v>2</v>
      </c>
      <c r="EK653">
        <v>110001</v>
      </c>
      <c r="EL653" t="s">
        <v>192</v>
      </c>
      <c r="EM653" t="s">
        <v>173</v>
      </c>
      <c r="EO653" t="s">
        <v>193</v>
      </c>
      <c r="EQ653">
        <v>768</v>
      </c>
      <c r="ER653">
        <v>10.27</v>
      </c>
      <c r="ES653">
        <v>0.65</v>
      </c>
      <c r="ET653">
        <v>0</v>
      </c>
      <c r="EU653">
        <v>0</v>
      </c>
      <c r="EV653">
        <v>9.6199999999999992</v>
      </c>
      <c r="EW653">
        <v>1</v>
      </c>
      <c r="EX653">
        <v>0</v>
      </c>
      <c r="EY653">
        <v>0</v>
      </c>
      <c r="EZ653">
        <v>0</v>
      </c>
      <c r="FQ653">
        <v>0</v>
      </c>
      <c r="FR653">
        <f t="shared" si="573"/>
        <v>0</v>
      </c>
      <c r="FS653">
        <v>0</v>
      </c>
      <c r="FX653">
        <v>80</v>
      </c>
      <c r="FY653">
        <v>60</v>
      </c>
      <c r="GA653" t="s">
        <v>3</v>
      </c>
      <c r="GG653">
        <v>2</v>
      </c>
      <c r="GH653">
        <v>-2</v>
      </c>
      <c r="GI653">
        <v>-2</v>
      </c>
      <c r="GJ653">
        <v>0</v>
      </c>
      <c r="GK653">
        <f>ROUND(R653*(R12)/100,0)</f>
        <v>0</v>
      </c>
      <c r="GL653">
        <f t="shared" si="574"/>
        <v>0</v>
      </c>
      <c r="GM653">
        <f t="shared" si="575"/>
        <v>214</v>
      </c>
      <c r="GN653">
        <f t="shared" si="576"/>
        <v>0</v>
      </c>
      <c r="GO653">
        <f t="shared" si="577"/>
        <v>214</v>
      </c>
      <c r="GP653">
        <f t="shared" si="578"/>
        <v>0</v>
      </c>
      <c r="GR653">
        <v>0</v>
      </c>
    </row>
    <row r="654" spans="1:200" x14ac:dyDescent="0.2">
      <c r="A654">
        <v>17</v>
      </c>
      <c r="B654">
        <v>1</v>
      </c>
      <c r="C654">
        <f>ROW(SmtRes!A872)</f>
        <v>872</v>
      </c>
      <c r="D654">
        <f>ROW(EtalonRes!A896)</f>
        <v>896</v>
      </c>
      <c r="E654" t="s">
        <v>828</v>
      </c>
      <c r="F654" t="s">
        <v>824</v>
      </c>
      <c r="G654" t="s">
        <v>829</v>
      </c>
      <c r="H654" t="s">
        <v>826</v>
      </c>
      <c r="I654">
        <v>2.4</v>
      </c>
      <c r="J654">
        <v>0</v>
      </c>
      <c r="O654">
        <f t="shared" si="542"/>
        <v>33</v>
      </c>
      <c r="P654">
        <f t="shared" si="543"/>
        <v>2</v>
      </c>
      <c r="Q654">
        <f t="shared" si="544"/>
        <v>0</v>
      </c>
      <c r="R654">
        <f t="shared" si="545"/>
        <v>0</v>
      </c>
      <c r="S654">
        <f t="shared" si="546"/>
        <v>31</v>
      </c>
      <c r="T654">
        <f t="shared" si="547"/>
        <v>0</v>
      </c>
      <c r="U654">
        <f t="shared" si="548"/>
        <v>3.24</v>
      </c>
      <c r="V654">
        <f t="shared" si="549"/>
        <v>0</v>
      </c>
      <c r="W654">
        <f t="shared" si="550"/>
        <v>0</v>
      </c>
      <c r="X654">
        <f t="shared" si="551"/>
        <v>25</v>
      </c>
      <c r="Y654">
        <f t="shared" si="552"/>
        <v>19</v>
      </c>
      <c r="AA654">
        <v>23982063</v>
      </c>
      <c r="AB654">
        <f t="shared" si="553"/>
        <v>14</v>
      </c>
      <c r="AC654">
        <f t="shared" si="554"/>
        <v>1</v>
      </c>
      <c r="AD654">
        <f t="shared" si="555"/>
        <v>0</v>
      </c>
      <c r="AE654">
        <f t="shared" si="556"/>
        <v>0</v>
      </c>
      <c r="AF654">
        <f t="shared" si="557"/>
        <v>13</v>
      </c>
      <c r="AG654">
        <f t="shared" si="558"/>
        <v>0</v>
      </c>
      <c r="AH654">
        <f t="shared" si="559"/>
        <v>1.35</v>
      </c>
      <c r="AI654">
        <f t="shared" si="560"/>
        <v>0</v>
      </c>
      <c r="AJ654">
        <f t="shared" si="561"/>
        <v>0</v>
      </c>
      <c r="AK654">
        <v>10.27</v>
      </c>
      <c r="AL654">
        <v>0.65</v>
      </c>
      <c r="AM654">
        <v>0</v>
      </c>
      <c r="AN654">
        <v>0</v>
      </c>
      <c r="AO654">
        <v>9.6199999999999992</v>
      </c>
      <c r="AP654">
        <v>0</v>
      </c>
      <c r="AQ654">
        <v>1</v>
      </c>
      <c r="AR654">
        <v>0</v>
      </c>
      <c r="AS654">
        <v>0</v>
      </c>
      <c r="AT654">
        <v>80</v>
      </c>
      <c r="AU654">
        <v>60</v>
      </c>
      <c r="AV654">
        <v>1</v>
      </c>
      <c r="AW654">
        <v>1</v>
      </c>
      <c r="AZ654">
        <v>1</v>
      </c>
      <c r="BA654">
        <v>1</v>
      </c>
      <c r="BB654">
        <v>1</v>
      </c>
      <c r="BC654">
        <v>1</v>
      </c>
      <c r="BD654" t="s">
        <v>3</v>
      </c>
      <c r="BE654" t="s">
        <v>3</v>
      </c>
      <c r="BF654" t="s">
        <v>3</v>
      </c>
      <c r="BG654" t="s">
        <v>3</v>
      </c>
      <c r="BH654">
        <v>0</v>
      </c>
      <c r="BI654">
        <v>2</v>
      </c>
      <c r="BJ654" t="s">
        <v>827</v>
      </c>
      <c r="BM654">
        <v>110001</v>
      </c>
      <c r="BN654">
        <v>0</v>
      </c>
      <c r="BO654" t="s">
        <v>3</v>
      </c>
      <c r="BP654">
        <v>0</v>
      </c>
      <c r="BQ654">
        <v>3</v>
      </c>
      <c r="BS654">
        <v>1</v>
      </c>
      <c r="BT654">
        <v>1</v>
      </c>
      <c r="BU654">
        <v>1</v>
      </c>
      <c r="BV654">
        <v>1</v>
      </c>
      <c r="BW654">
        <v>1</v>
      </c>
      <c r="BX654">
        <v>1</v>
      </c>
      <c r="BY654" t="s">
        <v>3</v>
      </c>
      <c r="BZ654">
        <v>80</v>
      </c>
      <c r="CA654">
        <v>60</v>
      </c>
      <c r="CF654">
        <v>0</v>
      </c>
      <c r="CG654">
        <v>0</v>
      </c>
      <c r="CM654">
        <v>0</v>
      </c>
      <c r="CN654" t="s">
        <v>1707</v>
      </c>
      <c r="CO654">
        <v>0</v>
      </c>
      <c r="CP654">
        <f t="shared" si="562"/>
        <v>33</v>
      </c>
      <c r="CQ654">
        <f t="shared" si="563"/>
        <v>1</v>
      </c>
      <c r="CR654">
        <f t="shared" si="564"/>
        <v>0</v>
      </c>
      <c r="CS654">
        <f t="shared" si="565"/>
        <v>0</v>
      </c>
      <c r="CT654">
        <f t="shared" si="566"/>
        <v>13</v>
      </c>
      <c r="CU654">
        <f t="shared" si="567"/>
        <v>0</v>
      </c>
      <c r="CV654">
        <f t="shared" si="568"/>
        <v>1.35</v>
      </c>
      <c r="CW654">
        <f t="shared" si="569"/>
        <v>0</v>
      </c>
      <c r="CX654">
        <f t="shared" si="570"/>
        <v>0</v>
      </c>
      <c r="CY654">
        <f t="shared" si="571"/>
        <v>24.8</v>
      </c>
      <c r="CZ654">
        <f t="shared" si="572"/>
        <v>18.600000000000001</v>
      </c>
      <c r="DC654" t="s">
        <v>3</v>
      </c>
      <c r="DD654" t="s">
        <v>3</v>
      </c>
      <c r="DE654" t="s">
        <v>179</v>
      </c>
      <c r="DF654" t="s">
        <v>179</v>
      </c>
      <c r="DG654" t="s">
        <v>179</v>
      </c>
      <c r="DH654" t="s">
        <v>3</v>
      </c>
      <c r="DI654" t="s">
        <v>179</v>
      </c>
      <c r="DJ654" t="s">
        <v>179</v>
      </c>
      <c r="DK654" t="s">
        <v>3</v>
      </c>
      <c r="DL654" t="s">
        <v>3</v>
      </c>
      <c r="DM654" t="s">
        <v>3</v>
      </c>
      <c r="DN654">
        <v>0</v>
      </c>
      <c r="DO654">
        <v>0</v>
      </c>
      <c r="DP654">
        <v>1</v>
      </c>
      <c r="DQ654">
        <v>1</v>
      </c>
      <c r="DU654">
        <v>1013</v>
      </c>
      <c r="DV654" t="s">
        <v>826</v>
      </c>
      <c r="DW654" t="s">
        <v>826</v>
      </c>
      <c r="DX654">
        <v>1</v>
      </c>
      <c r="EE654">
        <v>20573163</v>
      </c>
      <c r="EF654">
        <v>3</v>
      </c>
      <c r="EG654" t="s">
        <v>164</v>
      </c>
      <c r="EH654">
        <v>0</v>
      </c>
      <c r="EI654" t="s">
        <v>3</v>
      </c>
      <c r="EJ654">
        <v>2</v>
      </c>
      <c r="EK654">
        <v>110001</v>
      </c>
      <c r="EL654" t="s">
        <v>192</v>
      </c>
      <c r="EM654" t="s">
        <v>173</v>
      </c>
      <c r="EO654" t="s">
        <v>193</v>
      </c>
      <c r="EQ654">
        <v>768</v>
      </c>
      <c r="ER654">
        <v>10.27</v>
      </c>
      <c r="ES654">
        <v>0.65</v>
      </c>
      <c r="ET654">
        <v>0</v>
      </c>
      <c r="EU654">
        <v>0</v>
      </c>
      <c r="EV654">
        <v>9.6199999999999992</v>
      </c>
      <c r="EW654">
        <v>1</v>
      </c>
      <c r="EX654">
        <v>0</v>
      </c>
      <c r="EY654">
        <v>0</v>
      </c>
      <c r="EZ654">
        <v>0</v>
      </c>
      <c r="FQ654">
        <v>0</v>
      </c>
      <c r="FR654">
        <f t="shared" si="573"/>
        <v>0</v>
      </c>
      <c r="FS654">
        <v>0</v>
      </c>
      <c r="FX654">
        <v>80</v>
      </c>
      <c r="FY654">
        <v>60</v>
      </c>
      <c r="GA654" t="s">
        <v>3</v>
      </c>
      <c r="GG654">
        <v>2</v>
      </c>
      <c r="GH654">
        <v>-2</v>
      </c>
      <c r="GI654">
        <v>-2</v>
      </c>
      <c r="GJ654">
        <v>0</v>
      </c>
      <c r="GK654">
        <f>ROUND(R654*(R12)/100,0)</f>
        <v>0</v>
      </c>
      <c r="GL654">
        <f t="shared" si="574"/>
        <v>0</v>
      </c>
      <c r="GM654">
        <f t="shared" si="575"/>
        <v>77</v>
      </c>
      <c r="GN654">
        <f t="shared" si="576"/>
        <v>0</v>
      </c>
      <c r="GO654">
        <f t="shared" si="577"/>
        <v>77</v>
      </c>
      <c r="GP654">
        <f t="shared" si="578"/>
        <v>0</v>
      </c>
      <c r="GR654">
        <v>0</v>
      </c>
    </row>
    <row r="655" spans="1:200" x14ac:dyDescent="0.2">
      <c r="A655">
        <v>17</v>
      </c>
      <c r="B655">
        <v>1</v>
      </c>
      <c r="C655">
        <f>ROW(SmtRes!A889)</f>
        <v>889</v>
      </c>
      <c r="D655">
        <f>ROW(EtalonRes!A914)</f>
        <v>914</v>
      </c>
      <c r="E655" t="s">
        <v>830</v>
      </c>
      <c r="F655" t="s">
        <v>279</v>
      </c>
      <c r="G655" t="s">
        <v>831</v>
      </c>
      <c r="H655" t="s">
        <v>209</v>
      </c>
      <c r="I655">
        <v>33</v>
      </c>
      <c r="J655">
        <v>0</v>
      </c>
      <c r="O655">
        <f t="shared" ref="O655:O686" si="579">ROUND(CP655,0)</f>
        <v>36399</v>
      </c>
      <c r="P655">
        <f t="shared" ref="P655:P686" si="580">ROUND(CQ655*I655,0)</f>
        <v>4554</v>
      </c>
      <c r="Q655">
        <f t="shared" ref="Q655:Q686" si="581">ROUND(CR655*I655,0)</f>
        <v>165</v>
      </c>
      <c r="R655">
        <f t="shared" ref="R655:R686" si="582">ROUND(CS655*I655,0)</f>
        <v>33</v>
      </c>
      <c r="S655">
        <f t="shared" ref="S655:S686" si="583">ROUND(CT655*I655,0)</f>
        <v>31680</v>
      </c>
      <c r="T655">
        <f t="shared" ref="T655:T686" si="584">ROUND(CU655*I655,0)</f>
        <v>0</v>
      </c>
      <c r="U655">
        <f t="shared" ref="U655:U686" si="585">CV655*I655</f>
        <v>3060.585</v>
      </c>
      <c r="V655">
        <f t="shared" ref="V655:V686" si="586">CW655*I655</f>
        <v>1.7820000000000003</v>
      </c>
      <c r="W655">
        <f t="shared" ref="W655:W686" si="587">ROUND(CX655*I655,0)</f>
        <v>0</v>
      </c>
      <c r="X655">
        <f t="shared" ref="X655:X686" si="588">ROUND(CY655,0)</f>
        <v>29176</v>
      </c>
      <c r="Y655">
        <f t="shared" ref="Y655:Y686" si="589">ROUND(CZ655,0)</f>
        <v>20613</v>
      </c>
      <c r="AA655">
        <v>23982063</v>
      </c>
      <c r="AB655">
        <f t="shared" ref="AB655:AB686" si="590">ROUND((AC655+AD655+AF655),0)</f>
        <v>1103</v>
      </c>
      <c r="AC655">
        <f t="shared" ref="AC655:AC686" si="591">ROUND((ES655),0)</f>
        <v>138</v>
      </c>
      <c r="AD655">
        <f t="shared" ref="AD655:AD685" si="592">ROUND(((ET655*1.35)),0)</f>
        <v>5</v>
      </c>
      <c r="AE655">
        <f t="shared" ref="AE655:AE685" si="593">ROUND(((EU655*1.35)),0)</f>
        <v>1</v>
      </c>
      <c r="AF655">
        <f t="shared" ref="AF655:AF685" si="594">ROUND(((EV655*1.35)),0)</f>
        <v>960</v>
      </c>
      <c r="AG655">
        <f t="shared" ref="AG655:AG686" si="595">ROUND((AP655),0)</f>
        <v>0</v>
      </c>
      <c r="AH655">
        <f t="shared" ref="AH655:AH685" si="596">((EW655*1.35))</f>
        <v>92.745000000000005</v>
      </c>
      <c r="AI655">
        <f t="shared" ref="AI655:AI685" si="597">((EX655*1.35))</f>
        <v>5.4000000000000006E-2</v>
      </c>
      <c r="AJ655">
        <f t="shared" ref="AJ655:AJ686" si="598">ROUND((AS655),0)</f>
        <v>0</v>
      </c>
      <c r="AK655">
        <v>852.15</v>
      </c>
      <c r="AL655">
        <v>137.5</v>
      </c>
      <c r="AM655">
        <v>3.6</v>
      </c>
      <c r="AN655">
        <v>0.4</v>
      </c>
      <c r="AO655">
        <v>711.05</v>
      </c>
      <c r="AP655">
        <v>0</v>
      </c>
      <c r="AQ655">
        <v>68.7</v>
      </c>
      <c r="AR655">
        <v>0.04</v>
      </c>
      <c r="AS655">
        <v>0</v>
      </c>
      <c r="AT655">
        <v>92</v>
      </c>
      <c r="AU655">
        <v>65</v>
      </c>
      <c r="AV655">
        <v>1</v>
      </c>
      <c r="AW655">
        <v>1</v>
      </c>
      <c r="AZ655">
        <v>1</v>
      </c>
      <c r="BA655">
        <v>1</v>
      </c>
      <c r="BB655">
        <v>1</v>
      </c>
      <c r="BC655">
        <v>1</v>
      </c>
      <c r="BD655" t="s">
        <v>3</v>
      </c>
      <c r="BE655" t="s">
        <v>3</v>
      </c>
      <c r="BF655" t="s">
        <v>3</v>
      </c>
      <c r="BG655" t="s">
        <v>3</v>
      </c>
      <c r="BH655">
        <v>0</v>
      </c>
      <c r="BI655">
        <v>2</v>
      </c>
      <c r="BJ655" t="s">
        <v>832</v>
      </c>
      <c r="BM655">
        <v>110004</v>
      </c>
      <c r="BN655">
        <v>0</v>
      </c>
      <c r="BO655" t="s">
        <v>3</v>
      </c>
      <c r="BP655">
        <v>0</v>
      </c>
      <c r="BQ655">
        <v>3</v>
      </c>
      <c r="BS655">
        <v>1</v>
      </c>
      <c r="BT655">
        <v>1</v>
      </c>
      <c r="BU655">
        <v>1</v>
      </c>
      <c r="BV655">
        <v>1</v>
      </c>
      <c r="BW655">
        <v>1</v>
      </c>
      <c r="BX655">
        <v>1</v>
      </c>
      <c r="BY655" t="s">
        <v>3</v>
      </c>
      <c r="BZ655">
        <v>92</v>
      </c>
      <c r="CA655">
        <v>65</v>
      </c>
      <c r="CF655">
        <v>0</v>
      </c>
      <c r="CG655">
        <v>0</v>
      </c>
      <c r="CM655">
        <v>0</v>
      </c>
      <c r="CN655" t="s">
        <v>1707</v>
      </c>
      <c r="CO655">
        <v>0</v>
      </c>
      <c r="CP655">
        <f t="shared" ref="CP655:CP686" si="599">(P655+Q655+S655)</f>
        <v>36399</v>
      </c>
      <c r="CQ655">
        <f t="shared" ref="CQ655:CQ686" si="600">AC655*BC655</f>
        <v>138</v>
      </c>
      <c r="CR655">
        <f t="shared" ref="CR655:CR686" si="601">AD655*BB655</f>
        <v>5</v>
      </c>
      <c r="CS655">
        <f t="shared" ref="CS655:CS686" si="602">AE655*BS655</f>
        <v>1</v>
      </c>
      <c r="CT655">
        <f t="shared" ref="CT655:CT686" si="603">AF655*BA655</f>
        <v>960</v>
      </c>
      <c r="CU655">
        <f t="shared" ref="CU655:CU686" si="604">AG655</f>
        <v>0</v>
      </c>
      <c r="CV655">
        <f t="shared" ref="CV655:CV686" si="605">AH655</f>
        <v>92.745000000000005</v>
      </c>
      <c r="CW655">
        <f t="shared" ref="CW655:CW686" si="606">AI655</f>
        <v>5.4000000000000006E-2</v>
      </c>
      <c r="CX655">
        <f t="shared" ref="CX655:CX686" si="607">AJ655</f>
        <v>0</v>
      </c>
      <c r="CY655">
        <f t="shared" ref="CY655:CY686" si="608">(((S655+R655)*AT655)/100)</f>
        <v>29175.96</v>
      </c>
      <c r="CZ655">
        <f t="shared" ref="CZ655:CZ686" si="609">(((S655+R655)*AU655)/100)</f>
        <v>20613.45</v>
      </c>
      <c r="DC655" t="s">
        <v>3</v>
      </c>
      <c r="DD655" t="s">
        <v>3</v>
      </c>
      <c r="DE655" t="s">
        <v>179</v>
      </c>
      <c r="DF655" t="s">
        <v>179</v>
      </c>
      <c r="DG655" t="s">
        <v>179</v>
      </c>
      <c r="DH655" t="s">
        <v>3</v>
      </c>
      <c r="DI655" t="s">
        <v>179</v>
      </c>
      <c r="DJ655" t="s">
        <v>179</v>
      </c>
      <c r="DK655" t="s">
        <v>3</v>
      </c>
      <c r="DL655" t="s">
        <v>3</v>
      </c>
      <c r="DM655" t="s">
        <v>3</v>
      </c>
      <c r="DN655">
        <v>0</v>
      </c>
      <c r="DO655">
        <v>0</v>
      </c>
      <c r="DP655">
        <v>1</v>
      </c>
      <c r="DQ655">
        <v>1</v>
      </c>
      <c r="DU655">
        <v>1010</v>
      </c>
      <c r="DV655" t="s">
        <v>209</v>
      </c>
      <c r="DW655" t="s">
        <v>209</v>
      </c>
      <c r="DX655">
        <v>1</v>
      </c>
      <c r="EE655">
        <v>20573165</v>
      </c>
      <c r="EF655">
        <v>3</v>
      </c>
      <c r="EG655" t="s">
        <v>164</v>
      </c>
      <c r="EH655">
        <v>0</v>
      </c>
      <c r="EI655" t="s">
        <v>3</v>
      </c>
      <c r="EJ655">
        <v>2</v>
      </c>
      <c r="EK655">
        <v>110004</v>
      </c>
      <c r="EL655" t="s">
        <v>172</v>
      </c>
      <c r="EM655" t="s">
        <v>173</v>
      </c>
      <c r="EO655" t="s">
        <v>193</v>
      </c>
      <c r="EQ655">
        <v>768</v>
      </c>
      <c r="ER655">
        <v>852.15</v>
      </c>
      <c r="ES655">
        <v>137.5</v>
      </c>
      <c r="ET655">
        <v>3.6</v>
      </c>
      <c r="EU655">
        <v>0.4</v>
      </c>
      <c r="EV655">
        <v>711.05</v>
      </c>
      <c r="EW655">
        <v>68.7</v>
      </c>
      <c r="EX655">
        <v>0.04</v>
      </c>
      <c r="EY655">
        <v>0</v>
      </c>
      <c r="EZ655">
        <v>0</v>
      </c>
      <c r="FQ655">
        <v>0</v>
      </c>
      <c r="FR655">
        <f t="shared" ref="FR655:FR686" si="610">ROUND(IF(AND(BH655=3,BI655=3),P655,0),0)</f>
        <v>0</v>
      </c>
      <c r="FS655">
        <v>0</v>
      </c>
      <c r="FX655">
        <v>92</v>
      </c>
      <c r="FY655">
        <v>65</v>
      </c>
      <c r="GA655" t="s">
        <v>3</v>
      </c>
      <c r="GG655">
        <v>2</v>
      </c>
      <c r="GH655">
        <v>-2</v>
      </c>
      <c r="GI655">
        <v>-2</v>
      </c>
      <c r="GJ655">
        <v>0</v>
      </c>
      <c r="GK655">
        <f>ROUND(R655*(R12)/100,0)</f>
        <v>0</v>
      </c>
      <c r="GL655">
        <f t="shared" ref="GL655:GL686" si="611">ROUND(IF(AND(BH655=3,BI655=3,FS655&lt;&gt;0),P655,0),0)</f>
        <v>0</v>
      </c>
      <c r="GM655">
        <f t="shared" ref="GM655:GM686" si="612">O655+X655+Y655</f>
        <v>86188</v>
      </c>
      <c r="GN655">
        <f t="shared" ref="GN655:GN686" si="613">ROUND(IF(OR(BI655=0,BI655=1),O655+X655+Y655,0),0)</f>
        <v>0</v>
      </c>
      <c r="GO655">
        <f t="shared" ref="GO655:GO686" si="614">ROUND(IF(BI655=2,O655+X655+Y655,0),0)</f>
        <v>86188</v>
      </c>
      <c r="GP655">
        <f t="shared" ref="GP655:GP686" si="615">ROUND(IF(BI655=4,O655+X655+Y655,0),0)</f>
        <v>0</v>
      </c>
      <c r="GR655">
        <v>0</v>
      </c>
    </row>
    <row r="656" spans="1:200" x14ac:dyDescent="0.2">
      <c r="A656">
        <v>17</v>
      </c>
      <c r="B656">
        <v>1</v>
      </c>
      <c r="C656">
        <f>ROW(SmtRes!A893)</f>
        <v>893</v>
      </c>
      <c r="D656">
        <f>ROW(EtalonRes!A918)</f>
        <v>918</v>
      </c>
      <c r="E656" t="s">
        <v>833</v>
      </c>
      <c r="F656" t="s">
        <v>834</v>
      </c>
      <c r="G656" t="s">
        <v>835</v>
      </c>
      <c r="H656" t="s">
        <v>209</v>
      </c>
      <c r="I656">
        <v>33</v>
      </c>
      <c r="J656">
        <v>0</v>
      </c>
      <c r="O656">
        <f t="shared" si="579"/>
        <v>1221</v>
      </c>
      <c r="P656">
        <f t="shared" si="580"/>
        <v>0</v>
      </c>
      <c r="Q656">
        <f t="shared" si="581"/>
        <v>363</v>
      </c>
      <c r="R656">
        <f t="shared" si="582"/>
        <v>33</v>
      </c>
      <c r="S656">
        <f t="shared" si="583"/>
        <v>858</v>
      </c>
      <c r="T656">
        <f t="shared" si="584"/>
        <v>0</v>
      </c>
      <c r="U656">
        <f t="shared" si="585"/>
        <v>102.01950000000001</v>
      </c>
      <c r="V656">
        <f t="shared" si="586"/>
        <v>4.0095000000000001</v>
      </c>
      <c r="W656">
        <f t="shared" si="587"/>
        <v>0</v>
      </c>
      <c r="X656">
        <f t="shared" si="588"/>
        <v>713</v>
      </c>
      <c r="Y656">
        <f t="shared" si="589"/>
        <v>535</v>
      </c>
      <c r="AA656">
        <v>23982063</v>
      </c>
      <c r="AB656">
        <f t="shared" si="590"/>
        <v>37</v>
      </c>
      <c r="AC656">
        <f t="shared" si="591"/>
        <v>0</v>
      </c>
      <c r="AD656">
        <f t="shared" si="592"/>
        <v>11</v>
      </c>
      <c r="AE656">
        <f t="shared" si="593"/>
        <v>1</v>
      </c>
      <c r="AF656">
        <f t="shared" si="594"/>
        <v>26</v>
      </c>
      <c r="AG656">
        <f t="shared" si="595"/>
        <v>0</v>
      </c>
      <c r="AH656">
        <f t="shared" si="596"/>
        <v>3.0915000000000004</v>
      </c>
      <c r="AI656">
        <f t="shared" si="597"/>
        <v>0.1215</v>
      </c>
      <c r="AJ656">
        <f t="shared" si="598"/>
        <v>0</v>
      </c>
      <c r="AK656">
        <v>28.02</v>
      </c>
      <c r="AL656">
        <v>0.39</v>
      </c>
      <c r="AM656">
        <v>8.1</v>
      </c>
      <c r="AN656">
        <v>0.91</v>
      </c>
      <c r="AO656">
        <v>19.53</v>
      </c>
      <c r="AP656">
        <v>0</v>
      </c>
      <c r="AQ656">
        <v>2.29</v>
      </c>
      <c r="AR656">
        <v>0.09</v>
      </c>
      <c r="AS656">
        <v>0</v>
      </c>
      <c r="AT656">
        <v>80</v>
      </c>
      <c r="AU656">
        <v>60</v>
      </c>
      <c r="AV656">
        <v>1</v>
      </c>
      <c r="AW656">
        <v>1</v>
      </c>
      <c r="AZ656">
        <v>1</v>
      </c>
      <c r="BA656">
        <v>1</v>
      </c>
      <c r="BB656">
        <v>1</v>
      </c>
      <c r="BC656">
        <v>1</v>
      </c>
      <c r="BD656" t="s">
        <v>3</v>
      </c>
      <c r="BE656" t="s">
        <v>3</v>
      </c>
      <c r="BF656" t="s">
        <v>3</v>
      </c>
      <c r="BG656" t="s">
        <v>3</v>
      </c>
      <c r="BH656">
        <v>0</v>
      </c>
      <c r="BI656">
        <v>2</v>
      </c>
      <c r="BJ656" t="s">
        <v>836</v>
      </c>
      <c r="BM656">
        <v>110001</v>
      </c>
      <c r="BN656">
        <v>0</v>
      </c>
      <c r="BO656" t="s">
        <v>3</v>
      </c>
      <c r="BP656">
        <v>0</v>
      </c>
      <c r="BQ656">
        <v>3</v>
      </c>
      <c r="BS656">
        <v>1</v>
      </c>
      <c r="BT656">
        <v>1</v>
      </c>
      <c r="BU656">
        <v>1</v>
      </c>
      <c r="BV656">
        <v>1</v>
      </c>
      <c r="BW656">
        <v>1</v>
      </c>
      <c r="BX656">
        <v>1</v>
      </c>
      <c r="BY656" t="s">
        <v>3</v>
      </c>
      <c r="BZ656">
        <v>80</v>
      </c>
      <c r="CA656">
        <v>60</v>
      </c>
      <c r="CF656">
        <v>0</v>
      </c>
      <c r="CG656">
        <v>0</v>
      </c>
      <c r="CM656">
        <v>0</v>
      </c>
      <c r="CN656" t="s">
        <v>1707</v>
      </c>
      <c r="CO656">
        <v>0</v>
      </c>
      <c r="CP656">
        <f t="shared" si="599"/>
        <v>1221</v>
      </c>
      <c r="CQ656">
        <f t="shared" si="600"/>
        <v>0</v>
      </c>
      <c r="CR656">
        <f t="shared" si="601"/>
        <v>11</v>
      </c>
      <c r="CS656">
        <f t="shared" si="602"/>
        <v>1</v>
      </c>
      <c r="CT656">
        <f t="shared" si="603"/>
        <v>26</v>
      </c>
      <c r="CU656">
        <f t="shared" si="604"/>
        <v>0</v>
      </c>
      <c r="CV656">
        <f t="shared" si="605"/>
        <v>3.0915000000000004</v>
      </c>
      <c r="CW656">
        <f t="shared" si="606"/>
        <v>0.1215</v>
      </c>
      <c r="CX656">
        <f t="shared" si="607"/>
        <v>0</v>
      </c>
      <c r="CY656">
        <f t="shared" si="608"/>
        <v>712.8</v>
      </c>
      <c r="CZ656">
        <f t="shared" si="609"/>
        <v>534.6</v>
      </c>
      <c r="DC656" t="s">
        <v>3</v>
      </c>
      <c r="DD656" t="s">
        <v>3</v>
      </c>
      <c r="DE656" t="s">
        <v>179</v>
      </c>
      <c r="DF656" t="s">
        <v>179</v>
      </c>
      <c r="DG656" t="s">
        <v>179</v>
      </c>
      <c r="DH656" t="s">
        <v>3</v>
      </c>
      <c r="DI656" t="s">
        <v>179</v>
      </c>
      <c r="DJ656" t="s">
        <v>179</v>
      </c>
      <c r="DK656" t="s">
        <v>3</v>
      </c>
      <c r="DL656" t="s">
        <v>3</v>
      </c>
      <c r="DM656" t="s">
        <v>3</v>
      </c>
      <c r="DN656">
        <v>0</v>
      </c>
      <c r="DO656">
        <v>0</v>
      </c>
      <c r="DP656">
        <v>1</v>
      </c>
      <c r="DQ656">
        <v>1</v>
      </c>
      <c r="DU656">
        <v>1010</v>
      </c>
      <c r="DV656" t="s">
        <v>209</v>
      </c>
      <c r="DW656" t="s">
        <v>209</v>
      </c>
      <c r="DX656">
        <v>1</v>
      </c>
      <c r="EE656">
        <v>20573163</v>
      </c>
      <c r="EF656">
        <v>3</v>
      </c>
      <c r="EG656" t="s">
        <v>164</v>
      </c>
      <c r="EH656">
        <v>0</v>
      </c>
      <c r="EI656" t="s">
        <v>3</v>
      </c>
      <c r="EJ656">
        <v>2</v>
      </c>
      <c r="EK656">
        <v>110001</v>
      </c>
      <c r="EL656" t="s">
        <v>192</v>
      </c>
      <c r="EM656" t="s">
        <v>173</v>
      </c>
      <c r="EO656" t="s">
        <v>193</v>
      </c>
      <c r="EQ656">
        <v>768</v>
      </c>
      <c r="ER656">
        <v>28.02</v>
      </c>
      <c r="ES656">
        <v>0.39</v>
      </c>
      <c r="ET656">
        <v>8.1</v>
      </c>
      <c r="EU656">
        <v>0.91</v>
      </c>
      <c r="EV656">
        <v>19.53</v>
      </c>
      <c r="EW656">
        <v>2.29</v>
      </c>
      <c r="EX656">
        <v>0.09</v>
      </c>
      <c r="EY656">
        <v>0</v>
      </c>
      <c r="EZ656">
        <v>0</v>
      </c>
      <c r="FQ656">
        <v>0</v>
      </c>
      <c r="FR656">
        <f t="shared" si="610"/>
        <v>0</v>
      </c>
      <c r="FS656">
        <v>0</v>
      </c>
      <c r="FX656">
        <v>80</v>
      </c>
      <c r="FY656">
        <v>60</v>
      </c>
      <c r="GA656" t="s">
        <v>3</v>
      </c>
      <c r="GG656">
        <v>2</v>
      </c>
      <c r="GH656">
        <v>-2</v>
      </c>
      <c r="GI656">
        <v>-2</v>
      </c>
      <c r="GJ656">
        <v>0</v>
      </c>
      <c r="GK656">
        <f>ROUND(R656*(R12)/100,0)</f>
        <v>0</v>
      </c>
      <c r="GL656">
        <f t="shared" si="611"/>
        <v>0</v>
      </c>
      <c r="GM656">
        <f t="shared" si="612"/>
        <v>2469</v>
      </c>
      <c r="GN656">
        <f t="shared" si="613"/>
        <v>0</v>
      </c>
      <c r="GO656">
        <f t="shared" si="614"/>
        <v>2469</v>
      </c>
      <c r="GP656">
        <f t="shared" si="615"/>
        <v>0</v>
      </c>
      <c r="GR656">
        <v>0</v>
      </c>
    </row>
    <row r="657" spans="1:200" x14ac:dyDescent="0.2">
      <c r="A657">
        <v>17</v>
      </c>
      <c r="B657">
        <v>1</v>
      </c>
      <c r="C657">
        <f>ROW(SmtRes!A897)</f>
        <v>897</v>
      </c>
      <c r="D657">
        <f>ROW(EtalonRes!A922)</f>
        <v>922</v>
      </c>
      <c r="E657" t="s">
        <v>837</v>
      </c>
      <c r="F657" t="s">
        <v>834</v>
      </c>
      <c r="G657" t="s">
        <v>838</v>
      </c>
      <c r="H657" t="s">
        <v>209</v>
      </c>
      <c r="I657">
        <v>33</v>
      </c>
      <c r="J657">
        <v>0</v>
      </c>
      <c r="O657">
        <f t="shared" si="579"/>
        <v>1221</v>
      </c>
      <c r="P657">
        <f t="shared" si="580"/>
        <v>0</v>
      </c>
      <c r="Q657">
        <f t="shared" si="581"/>
        <v>363</v>
      </c>
      <c r="R657">
        <f t="shared" si="582"/>
        <v>33</v>
      </c>
      <c r="S657">
        <f t="shared" si="583"/>
        <v>858</v>
      </c>
      <c r="T657">
        <f t="shared" si="584"/>
        <v>0</v>
      </c>
      <c r="U657">
        <f t="shared" si="585"/>
        <v>102.01950000000001</v>
      </c>
      <c r="V657">
        <f t="shared" si="586"/>
        <v>4.0095000000000001</v>
      </c>
      <c r="W657">
        <f t="shared" si="587"/>
        <v>0</v>
      </c>
      <c r="X657">
        <f t="shared" si="588"/>
        <v>713</v>
      </c>
      <c r="Y657">
        <f t="shared" si="589"/>
        <v>535</v>
      </c>
      <c r="AA657">
        <v>23982063</v>
      </c>
      <c r="AB657">
        <f t="shared" si="590"/>
        <v>37</v>
      </c>
      <c r="AC657">
        <f t="shared" si="591"/>
        <v>0</v>
      </c>
      <c r="AD657">
        <f t="shared" si="592"/>
        <v>11</v>
      </c>
      <c r="AE657">
        <f t="shared" si="593"/>
        <v>1</v>
      </c>
      <c r="AF657">
        <f t="shared" si="594"/>
        <v>26</v>
      </c>
      <c r="AG657">
        <f t="shared" si="595"/>
        <v>0</v>
      </c>
      <c r="AH657">
        <f t="shared" si="596"/>
        <v>3.0915000000000004</v>
      </c>
      <c r="AI657">
        <f t="shared" si="597"/>
        <v>0.1215</v>
      </c>
      <c r="AJ657">
        <f t="shared" si="598"/>
        <v>0</v>
      </c>
      <c r="AK657">
        <v>28.02</v>
      </c>
      <c r="AL657">
        <v>0.39</v>
      </c>
      <c r="AM657">
        <v>8.1</v>
      </c>
      <c r="AN657">
        <v>0.91</v>
      </c>
      <c r="AO657">
        <v>19.53</v>
      </c>
      <c r="AP657">
        <v>0</v>
      </c>
      <c r="AQ657">
        <v>2.29</v>
      </c>
      <c r="AR657">
        <v>0.09</v>
      </c>
      <c r="AS657">
        <v>0</v>
      </c>
      <c r="AT657">
        <v>80</v>
      </c>
      <c r="AU657">
        <v>60</v>
      </c>
      <c r="AV657">
        <v>1</v>
      </c>
      <c r="AW657">
        <v>1</v>
      </c>
      <c r="AZ657">
        <v>1</v>
      </c>
      <c r="BA657">
        <v>1</v>
      </c>
      <c r="BB657">
        <v>1</v>
      </c>
      <c r="BC657">
        <v>1</v>
      </c>
      <c r="BD657" t="s">
        <v>3</v>
      </c>
      <c r="BE657" t="s">
        <v>3</v>
      </c>
      <c r="BF657" t="s">
        <v>3</v>
      </c>
      <c r="BG657" t="s">
        <v>3</v>
      </c>
      <c r="BH657">
        <v>0</v>
      </c>
      <c r="BI657">
        <v>2</v>
      </c>
      <c r="BJ657" t="s">
        <v>836</v>
      </c>
      <c r="BM657">
        <v>110001</v>
      </c>
      <c r="BN657">
        <v>0</v>
      </c>
      <c r="BO657" t="s">
        <v>3</v>
      </c>
      <c r="BP657">
        <v>0</v>
      </c>
      <c r="BQ657">
        <v>3</v>
      </c>
      <c r="BS657">
        <v>1</v>
      </c>
      <c r="BT657">
        <v>1</v>
      </c>
      <c r="BU657">
        <v>1</v>
      </c>
      <c r="BV657">
        <v>1</v>
      </c>
      <c r="BW657">
        <v>1</v>
      </c>
      <c r="BX657">
        <v>1</v>
      </c>
      <c r="BY657" t="s">
        <v>3</v>
      </c>
      <c r="BZ657">
        <v>80</v>
      </c>
      <c r="CA657">
        <v>60</v>
      </c>
      <c r="CF657">
        <v>0</v>
      </c>
      <c r="CG657">
        <v>0</v>
      </c>
      <c r="CM657">
        <v>0</v>
      </c>
      <c r="CN657" t="s">
        <v>1707</v>
      </c>
      <c r="CO657">
        <v>0</v>
      </c>
      <c r="CP657">
        <f t="shared" si="599"/>
        <v>1221</v>
      </c>
      <c r="CQ657">
        <f t="shared" si="600"/>
        <v>0</v>
      </c>
      <c r="CR657">
        <f t="shared" si="601"/>
        <v>11</v>
      </c>
      <c r="CS657">
        <f t="shared" si="602"/>
        <v>1</v>
      </c>
      <c r="CT657">
        <f t="shared" si="603"/>
        <v>26</v>
      </c>
      <c r="CU657">
        <f t="shared" si="604"/>
        <v>0</v>
      </c>
      <c r="CV657">
        <f t="shared" si="605"/>
        <v>3.0915000000000004</v>
      </c>
      <c r="CW657">
        <f t="shared" si="606"/>
        <v>0.1215</v>
      </c>
      <c r="CX657">
        <f t="shared" si="607"/>
        <v>0</v>
      </c>
      <c r="CY657">
        <f t="shared" si="608"/>
        <v>712.8</v>
      </c>
      <c r="CZ657">
        <f t="shared" si="609"/>
        <v>534.6</v>
      </c>
      <c r="DC657" t="s">
        <v>3</v>
      </c>
      <c r="DD657" t="s">
        <v>3</v>
      </c>
      <c r="DE657" t="s">
        <v>179</v>
      </c>
      <c r="DF657" t="s">
        <v>179</v>
      </c>
      <c r="DG657" t="s">
        <v>179</v>
      </c>
      <c r="DH657" t="s">
        <v>3</v>
      </c>
      <c r="DI657" t="s">
        <v>179</v>
      </c>
      <c r="DJ657" t="s">
        <v>179</v>
      </c>
      <c r="DK657" t="s">
        <v>3</v>
      </c>
      <c r="DL657" t="s">
        <v>3</v>
      </c>
      <c r="DM657" t="s">
        <v>3</v>
      </c>
      <c r="DN657">
        <v>0</v>
      </c>
      <c r="DO657">
        <v>0</v>
      </c>
      <c r="DP657">
        <v>1</v>
      </c>
      <c r="DQ657">
        <v>1</v>
      </c>
      <c r="DU657">
        <v>1010</v>
      </c>
      <c r="DV657" t="s">
        <v>209</v>
      </c>
      <c r="DW657" t="s">
        <v>209</v>
      </c>
      <c r="DX657">
        <v>1</v>
      </c>
      <c r="EE657">
        <v>20573163</v>
      </c>
      <c r="EF657">
        <v>3</v>
      </c>
      <c r="EG657" t="s">
        <v>164</v>
      </c>
      <c r="EH657">
        <v>0</v>
      </c>
      <c r="EI657" t="s">
        <v>3</v>
      </c>
      <c r="EJ657">
        <v>2</v>
      </c>
      <c r="EK657">
        <v>110001</v>
      </c>
      <c r="EL657" t="s">
        <v>192</v>
      </c>
      <c r="EM657" t="s">
        <v>173</v>
      </c>
      <c r="EO657" t="s">
        <v>193</v>
      </c>
      <c r="EQ657">
        <v>768</v>
      </c>
      <c r="ER657">
        <v>28.02</v>
      </c>
      <c r="ES657">
        <v>0.39</v>
      </c>
      <c r="ET657">
        <v>8.1</v>
      </c>
      <c r="EU657">
        <v>0.91</v>
      </c>
      <c r="EV657">
        <v>19.53</v>
      </c>
      <c r="EW657">
        <v>2.29</v>
      </c>
      <c r="EX657">
        <v>0.09</v>
      </c>
      <c r="EY657">
        <v>0</v>
      </c>
      <c r="EZ657">
        <v>0</v>
      </c>
      <c r="FQ657">
        <v>0</v>
      </c>
      <c r="FR657">
        <f t="shared" si="610"/>
        <v>0</v>
      </c>
      <c r="FS657">
        <v>0</v>
      </c>
      <c r="FX657">
        <v>80</v>
      </c>
      <c r="FY657">
        <v>60</v>
      </c>
      <c r="GA657" t="s">
        <v>3</v>
      </c>
      <c r="GG657">
        <v>2</v>
      </c>
      <c r="GH657">
        <v>-2</v>
      </c>
      <c r="GI657">
        <v>-2</v>
      </c>
      <c r="GJ657">
        <v>0</v>
      </c>
      <c r="GK657">
        <f>ROUND(R657*(R12)/100,0)</f>
        <v>0</v>
      </c>
      <c r="GL657">
        <f t="shared" si="611"/>
        <v>0</v>
      </c>
      <c r="GM657">
        <f t="shared" si="612"/>
        <v>2469</v>
      </c>
      <c r="GN657">
        <f t="shared" si="613"/>
        <v>0</v>
      </c>
      <c r="GO657">
        <f t="shared" si="614"/>
        <v>2469</v>
      </c>
      <c r="GP657">
        <f t="shared" si="615"/>
        <v>0</v>
      </c>
      <c r="GR657">
        <v>0</v>
      </c>
    </row>
    <row r="658" spans="1:200" x14ac:dyDescent="0.2">
      <c r="A658">
        <v>17</v>
      </c>
      <c r="B658">
        <v>1</v>
      </c>
      <c r="C658">
        <f>ROW(SmtRes!A901)</f>
        <v>901</v>
      </c>
      <c r="D658">
        <f>ROW(EtalonRes!A926)</f>
        <v>926</v>
      </c>
      <c r="E658" t="s">
        <v>839</v>
      </c>
      <c r="F658" t="s">
        <v>834</v>
      </c>
      <c r="G658" t="s">
        <v>840</v>
      </c>
      <c r="H658" t="s">
        <v>209</v>
      </c>
      <c r="I658">
        <v>33</v>
      </c>
      <c r="J658">
        <v>0</v>
      </c>
      <c r="O658">
        <f t="shared" si="579"/>
        <v>1221</v>
      </c>
      <c r="P658">
        <f t="shared" si="580"/>
        <v>0</v>
      </c>
      <c r="Q658">
        <f t="shared" si="581"/>
        <v>363</v>
      </c>
      <c r="R658">
        <f t="shared" si="582"/>
        <v>33</v>
      </c>
      <c r="S658">
        <f t="shared" si="583"/>
        <v>858</v>
      </c>
      <c r="T658">
        <f t="shared" si="584"/>
        <v>0</v>
      </c>
      <c r="U658">
        <f t="shared" si="585"/>
        <v>102.01950000000001</v>
      </c>
      <c r="V658">
        <f t="shared" si="586"/>
        <v>4.0095000000000001</v>
      </c>
      <c r="W658">
        <f t="shared" si="587"/>
        <v>0</v>
      </c>
      <c r="X658">
        <f t="shared" si="588"/>
        <v>713</v>
      </c>
      <c r="Y658">
        <f t="shared" si="589"/>
        <v>535</v>
      </c>
      <c r="AA658">
        <v>23982063</v>
      </c>
      <c r="AB658">
        <f t="shared" si="590"/>
        <v>37</v>
      </c>
      <c r="AC658">
        <f t="shared" si="591"/>
        <v>0</v>
      </c>
      <c r="AD658">
        <f t="shared" si="592"/>
        <v>11</v>
      </c>
      <c r="AE658">
        <f t="shared" si="593"/>
        <v>1</v>
      </c>
      <c r="AF658">
        <f t="shared" si="594"/>
        <v>26</v>
      </c>
      <c r="AG658">
        <f t="shared" si="595"/>
        <v>0</v>
      </c>
      <c r="AH658">
        <f t="shared" si="596"/>
        <v>3.0915000000000004</v>
      </c>
      <c r="AI658">
        <f t="shared" si="597"/>
        <v>0.1215</v>
      </c>
      <c r="AJ658">
        <f t="shared" si="598"/>
        <v>0</v>
      </c>
      <c r="AK658">
        <v>28.02</v>
      </c>
      <c r="AL658">
        <v>0.39</v>
      </c>
      <c r="AM658">
        <v>8.1</v>
      </c>
      <c r="AN658">
        <v>0.91</v>
      </c>
      <c r="AO658">
        <v>19.53</v>
      </c>
      <c r="AP658">
        <v>0</v>
      </c>
      <c r="AQ658">
        <v>2.29</v>
      </c>
      <c r="AR658">
        <v>0.09</v>
      </c>
      <c r="AS658">
        <v>0</v>
      </c>
      <c r="AT658">
        <v>80</v>
      </c>
      <c r="AU658">
        <v>60</v>
      </c>
      <c r="AV658">
        <v>1</v>
      </c>
      <c r="AW658">
        <v>1</v>
      </c>
      <c r="AZ658">
        <v>1</v>
      </c>
      <c r="BA658">
        <v>1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0</v>
      </c>
      <c r="BI658">
        <v>2</v>
      </c>
      <c r="BJ658" t="s">
        <v>836</v>
      </c>
      <c r="BM658">
        <v>110001</v>
      </c>
      <c r="BN658">
        <v>0</v>
      </c>
      <c r="BO658" t="s">
        <v>3</v>
      </c>
      <c r="BP658">
        <v>0</v>
      </c>
      <c r="BQ658">
        <v>3</v>
      </c>
      <c r="BS658">
        <v>1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80</v>
      </c>
      <c r="CA658">
        <v>60</v>
      </c>
      <c r="CF658">
        <v>0</v>
      </c>
      <c r="CG658">
        <v>0</v>
      </c>
      <c r="CM658">
        <v>0</v>
      </c>
      <c r="CN658" t="s">
        <v>1707</v>
      </c>
      <c r="CO658">
        <v>0</v>
      </c>
      <c r="CP658">
        <f t="shared" si="599"/>
        <v>1221</v>
      </c>
      <c r="CQ658">
        <f t="shared" si="600"/>
        <v>0</v>
      </c>
      <c r="CR658">
        <f t="shared" si="601"/>
        <v>11</v>
      </c>
      <c r="CS658">
        <f t="shared" si="602"/>
        <v>1</v>
      </c>
      <c r="CT658">
        <f t="shared" si="603"/>
        <v>26</v>
      </c>
      <c r="CU658">
        <f t="shared" si="604"/>
        <v>0</v>
      </c>
      <c r="CV658">
        <f t="shared" si="605"/>
        <v>3.0915000000000004</v>
      </c>
      <c r="CW658">
        <f t="shared" si="606"/>
        <v>0.1215</v>
      </c>
      <c r="CX658">
        <f t="shared" si="607"/>
        <v>0</v>
      </c>
      <c r="CY658">
        <f t="shared" si="608"/>
        <v>712.8</v>
      </c>
      <c r="CZ658">
        <f t="shared" si="609"/>
        <v>534.6</v>
      </c>
      <c r="DC658" t="s">
        <v>3</v>
      </c>
      <c r="DD658" t="s">
        <v>3</v>
      </c>
      <c r="DE658" t="s">
        <v>179</v>
      </c>
      <c r="DF658" t="s">
        <v>179</v>
      </c>
      <c r="DG658" t="s">
        <v>179</v>
      </c>
      <c r="DH658" t="s">
        <v>3</v>
      </c>
      <c r="DI658" t="s">
        <v>179</v>
      </c>
      <c r="DJ658" t="s">
        <v>179</v>
      </c>
      <c r="DK658" t="s">
        <v>3</v>
      </c>
      <c r="DL658" t="s">
        <v>3</v>
      </c>
      <c r="DM658" t="s">
        <v>3</v>
      </c>
      <c r="DN658">
        <v>0</v>
      </c>
      <c r="DO658">
        <v>0</v>
      </c>
      <c r="DP658">
        <v>1</v>
      </c>
      <c r="DQ658">
        <v>1</v>
      </c>
      <c r="DU658">
        <v>1010</v>
      </c>
      <c r="DV658" t="s">
        <v>209</v>
      </c>
      <c r="DW658" t="s">
        <v>209</v>
      </c>
      <c r="DX658">
        <v>1</v>
      </c>
      <c r="EE658">
        <v>20573163</v>
      </c>
      <c r="EF658">
        <v>3</v>
      </c>
      <c r="EG658" t="s">
        <v>164</v>
      </c>
      <c r="EH658">
        <v>0</v>
      </c>
      <c r="EI658" t="s">
        <v>3</v>
      </c>
      <c r="EJ658">
        <v>2</v>
      </c>
      <c r="EK658">
        <v>110001</v>
      </c>
      <c r="EL658" t="s">
        <v>192</v>
      </c>
      <c r="EM658" t="s">
        <v>173</v>
      </c>
      <c r="EO658" t="s">
        <v>193</v>
      </c>
      <c r="EQ658">
        <v>768</v>
      </c>
      <c r="ER658">
        <v>28.02</v>
      </c>
      <c r="ES658">
        <v>0.39</v>
      </c>
      <c r="ET658">
        <v>8.1</v>
      </c>
      <c r="EU658">
        <v>0.91</v>
      </c>
      <c r="EV658">
        <v>19.53</v>
      </c>
      <c r="EW658">
        <v>2.29</v>
      </c>
      <c r="EX658">
        <v>0.09</v>
      </c>
      <c r="EY658">
        <v>0</v>
      </c>
      <c r="EZ658">
        <v>0</v>
      </c>
      <c r="FQ658">
        <v>0</v>
      </c>
      <c r="FR658">
        <f t="shared" si="610"/>
        <v>0</v>
      </c>
      <c r="FS658">
        <v>0</v>
      </c>
      <c r="FX658">
        <v>80</v>
      </c>
      <c r="FY658">
        <v>60</v>
      </c>
      <c r="GA658" t="s">
        <v>3</v>
      </c>
      <c r="GG658">
        <v>2</v>
      </c>
      <c r="GH658">
        <v>-2</v>
      </c>
      <c r="GI658">
        <v>-2</v>
      </c>
      <c r="GJ658">
        <v>0</v>
      </c>
      <c r="GK658">
        <f>ROUND(R658*(R12)/100,0)</f>
        <v>0</v>
      </c>
      <c r="GL658">
        <f t="shared" si="611"/>
        <v>0</v>
      </c>
      <c r="GM658">
        <f t="shared" si="612"/>
        <v>2469</v>
      </c>
      <c r="GN658">
        <f t="shared" si="613"/>
        <v>0</v>
      </c>
      <c r="GO658">
        <f t="shared" si="614"/>
        <v>2469</v>
      </c>
      <c r="GP658">
        <f t="shared" si="615"/>
        <v>0</v>
      </c>
      <c r="GR658">
        <v>0</v>
      </c>
    </row>
    <row r="659" spans="1:200" x14ac:dyDescent="0.2">
      <c r="A659">
        <v>17</v>
      </c>
      <c r="B659">
        <v>1</v>
      </c>
      <c r="C659">
        <f>ROW(SmtRes!A905)</f>
        <v>905</v>
      </c>
      <c r="D659">
        <f>ROW(EtalonRes!A930)</f>
        <v>930</v>
      </c>
      <c r="E659" t="s">
        <v>841</v>
      </c>
      <c r="F659" t="s">
        <v>834</v>
      </c>
      <c r="G659" t="s">
        <v>842</v>
      </c>
      <c r="H659" t="s">
        <v>209</v>
      </c>
      <c r="I659">
        <v>33</v>
      </c>
      <c r="J659">
        <v>0</v>
      </c>
      <c r="O659">
        <f t="shared" si="579"/>
        <v>1221</v>
      </c>
      <c r="P659">
        <f t="shared" si="580"/>
        <v>0</v>
      </c>
      <c r="Q659">
        <f t="shared" si="581"/>
        <v>363</v>
      </c>
      <c r="R659">
        <f t="shared" si="582"/>
        <v>33</v>
      </c>
      <c r="S659">
        <f t="shared" si="583"/>
        <v>858</v>
      </c>
      <c r="T659">
        <f t="shared" si="584"/>
        <v>0</v>
      </c>
      <c r="U659">
        <f t="shared" si="585"/>
        <v>102.01950000000001</v>
      </c>
      <c r="V659">
        <f t="shared" si="586"/>
        <v>4.0095000000000001</v>
      </c>
      <c r="W659">
        <f t="shared" si="587"/>
        <v>0</v>
      </c>
      <c r="X659">
        <f t="shared" si="588"/>
        <v>713</v>
      </c>
      <c r="Y659">
        <f t="shared" si="589"/>
        <v>535</v>
      </c>
      <c r="AA659">
        <v>23982063</v>
      </c>
      <c r="AB659">
        <f t="shared" si="590"/>
        <v>37</v>
      </c>
      <c r="AC659">
        <f t="shared" si="591"/>
        <v>0</v>
      </c>
      <c r="AD659">
        <f t="shared" si="592"/>
        <v>11</v>
      </c>
      <c r="AE659">
        <f t="shared" si="593"/>
        <v>1</v>
      </c>
      <c r="AF659">
        <f t="shared" si="594"/>
        <v>26</v>
      </c>
      <c r="AG659">
        <f t="shared" si="595"/>
        <v>0</v>
      </c>
      <c r="AH659">
        <f t="shared" si="596"/>
        <v>3.0915000000000004</v>
      </c>
      <c r="AI659">
        <f t="shared" si="597"/>
        <v>0.1215</v>
      </c>
      <c r="AJ659">
        <f t="shared" si="598"/>
        <v>0</v>
      </c>
      <c r="AK659">
        <v>28.02</v>
      </c>
      <c r="AL659">
        <v>0.39</v>
      </c>
      <c r="AM659">
        <v>8.1</v>
      </c>
      <c r="AN659">
        <v>0.91</v>
      </c>
      <c r="AO659">
        <v>19.53</v>
      </c>
      <c r="AP659">
        <v>0</v>
      </c>
      <c r="AQ659">
        <v>2.29</v>
      </c>
      <c r="AR659">
        <v>0.09</v>
      </c>
      <c r="AS659">
        <v>0</v>
      </c>
      <c r="AT659">
        <v>80</v>
      </c>
      <c r="AU659">
        <v>60</v>
      </c>
      <c r="AV659">
        <v>1</v>
      </c>
      <c r="AW659">
        <v>1</v>
      </c>
      <c r="AZ659">
        <v>1</v>
      </c>
      <c r="BA659">
        <v>1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0</v>
      </c>
      <c r="BI659">
        <v>2</v>
      </c>
      <c r="BJ659" t="s">
        <v>836</v>
      </c>
      <c r="BM659">
        <v>110001</v>
      </c>
      <c r="BN659">
        <v>0</v>
      </c>
      <c r="BO659" t="s">
        <v>3</v>
      </c>
      <c r="BP659">
        <v>0</v>
      </c>
      <c r="BQ659">
        <v>3</v>
      </c>
      <c r="BS659">
        <v>1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80</v>
      </c>
      <c r="CA659">
        <v>60</v>
      </c>
      <c r="CF659">
        <v>0</v>
      </c>
      <c r="CG659">
        <v>0</v>
      </c>
      <c r="CM659">
        <v>0</v>
      </c>
      <c r="CN659" t="s">
        <v>1707</v>
      </c>
      <c r="CO659">
        <v>0</v>
      </c>
      <c r="CP659">
        <f t="shared" si="599"/>
        <v>1221</v>
      </c>
      <c r="CQ659">
        <f t="shared" si="600"/>
        <v>0</v>
      </c>
      <c r="CR659">
        <f t="shared" si="601"/>
        <v>11</v>
      </c>
      <c r="CS659">
        <f t="shared" si="602"/>
        <v>1</v>
      </c>
      <c r="CT659">
        <f t="shared" si="603"/>
        <v>26</v>
      </c>
      <c r="CU659">
        <f t="shared" si="604"/>
        <v>0</v>
      </c>
      <c r="CV659">
        <f t="shared" si="605"/>
        <v>3.0915000000000004</v>
      </c>
      <c r="CW659">
        <f t="shared" si="606"/>
        <v>0.1215</v>
      </c>
      <c r="CX659">
        <f t="shared" si="607"/>
        <v>0</v>
      </c>
      <c r="CY659">
        <f t="shared" si="608"/>
        <v>712.8</v>
      </c>
      <c r="CZ659">
        <f t="shared" si="609"/>
        <v>534.6</v>
      </c>
      <c r="DC659" t="s">
        <v>3</v>
      </c>
      <c r="DD659" t="s">
        <v>3</v>
      </c>
      <c r="DE659" t="s">
        <v>179</v>
      </c>
      <c r="DF659" t="s">
        <v>179</v>
      </c>
      <c r="DG659" t="s">
        <v>179</v>
      </c>
      <c r="DH659" t="s">
        <v>3</v>
      </c>
      <c r="DI659" t="s">
        <v>179</v>
      </c>
      <c r="DJ659" t="s">
        <v>179</v>
      </c>
      <c r="DK659" t="s">
        <v>3</v>
      </c>
      <c r="DL659" t="s">
        <v>3</v>
      </c>
      <c r="DM659" t="s">
        <v>3</v>
      </c>
      <c r="DN659">
        <v>0</v>
      </c>
      <c r="DO659">
        <v>0</v>
      </c>
      <c r="DP659">
        <v>1</v>
      </c>
      <c r="DQ659">
        <v>1</v>
      </c>
      <c r="DU659">
        <v>1010</v>
      </c>
      <c r="DV659" t="s">
        <v>209</v>
      </c>
      <c r="DW659" t="s">
        <v>209</v>
      </c>
      <c r="DX659">
        <v>1</v>
      </c>
      <c r="EE659">
        <v>20573163</v>
      </c>
      <c r="EF659">
        <v>3</v>
      </c>
      <c r="EG659" t="s">
        <v>164</v>
      </c>
      <c r="EH659">
        <v>0</v>
      </c>
      <c r="EI659" t="s">
        <v>3</v>
      </c>
      <c r="EJ659">
        <v>2</v>
      </c>
      <c r="EK659">
        <v>110001</v>
      </c>
      <c r="EL659" t="s">
        <v>192</v>
      </c>
      <c r="EM659" t="s">
        <v>173</v>
      </c>
      <c r="EO659" t="s">
        <v>193</v>
      </c>
      <c r="EQ659">
        <v>768</v>
      </c>
      <c r="ER659">
        <v>28.02</v>
      </c>
      <c r="ES659">
        <v>0.39</v>
      </c>
      <c r="ET659">
        <v>8.1</v>
      </c>
      <c r="EU659">
        <v>0.91</v>
      </c>
      <c r="EV659">
        <v>19.53</v>
      </c>
      <c r="EW659">
        <v>2.29</v>
      </c>
      <c r="EX659">
        <v>0.09</v>
      </c>
      <c r="EY659">
        <v>0</v>
      </c>
      <c r="EZ659">
        <v>0</v>
      </c>
      <c r="FQ659">
        <v>0</v>
      </c>
      <c r="FR659">
        <f t="shared" si="610"/>
        <v>0</v>
      </c>
      <c r="FS659">
        <v>0</v>
      </c>
      <c r="FX659">
        <v>80</v>
      </c>
      <c r="FY659">
        <v>60</v>
      </c>
      <c r="GA659" t="s">
        <v>3</v>
      </c>
      <c r="GG659">
        <v>2</v>
      </c>
      <c r="GH659">
        <v>-2</v>
      </c>
      <c r="GI659">
        <v>-2</v>
      </c>
      <c r="GJ659">
        <v>0</v>
      </c>
      <c r="GK659">
        <f>ROUND(R659*(R12)/100,0)</f>
        <v>0</v>
      </c>
      <c r="GL659">
        <f t="shared" si="611"/>
        <v>0</v>
      </c>
      <c r="GM659">
        <f t="shared" si="612"/>
        <v>2469</v>
      </c>
      <c r="GN659">
        <f t="shared" si="613"/>
        <v>0</v>
      </c>
      <c r="GO659">
        <f t="shared" si="614"/>
        <v>2469</v>
      </c>
      <c r="GP659">
        <f t="shared" si="615"/>
        <v>0</v>
      </c>
      <c r="GR659">
        <v>0</v>
      </c>
    </row>
    <row r="660" spans="1:200" x14ac:dyDescent="0.2">
      <c r="A660">
        <v>17</v>
      </c>
      <c r="B660">
        <v>1</v>
      </c>
      <c r="C660">
        <f>ROW(SmtRes!A909)</f>
        <v>909</v>
      </c>
      <c r="D660">
        <f>ROW(EtalonRes!A934)</f>
        <v>934</v>
      </c>
      <c r="E660" t="s">
        <v>843</v>
      </c>
      <c r="F660" t="s">
        <v>834</v>
      </c>
      <c r="G660" t="s">
        <v>844</v>
      </c>
      <c r="H660" t="s">
        <v>209</v>
      </c>
      <c r="I660">
        <v>33</v>
      </c>
      <c r="J660">
        <v>0</v>
      </c>
      <c r="O660">
        <f t="shared" si="579"/>
        <v>1221</v>
      </c>
      <c r="P660">
        <f t="shared" si="580"/>
        <v>0</v>
      </c>
      <c r="Q660">
        <f t="shared" si="581"/>
        <v>363</v>
      </c>
      <c r="R660">
        <f t="shared" si="582"/>
        <v>33</v>
      </c>
      <c r="S660">
        <f t="shared" si="583"/>
        <v>858</v>
      </c>
      <c r="T660">
        <f t="shared" si="584"/>
        <v>0</v>
      </c>
      <c r="U660">
        <f t="shared" si="585"/>
        <v>102.01950000000001</v>
      </c>
      <c r="V660">
        <f t="shared" si="586"/>
        <v>4.0095000000000001</v>
      </c>
      <c r="W660">
        <f t="shared" si="587"/>
        <v>0</v>
      </c>
      <c r="X660">
        <f t="shared" si="588"/>
        <v>713</v>
      </c>
      <c r="Y660">
        <f t="shared" si="589"/>
        <v>535</v>
      </c>
      <c r="AA660">
        <v>23982063</v>
      </c>
      <c r="AB660">
        <f t="shared" si="590"/>
        <v>37</v>
      </c>
      <c r="AC660">
        <f t="shared" si="591"/>
        <v>0</v>
      </c>
      <c r="AD660">
        <f t="shared" si="592"/>
        <v>11</v>
      </c>
      <c r="AE660">
        <f t="shared" si="593"/>
        <v>1</v>
      </c>
      <c r="AF660">
        <f t="shared" si="594"/>
        <v>26</v>
      </c>
      <c r="AG660">
        <f t="shared" si="595"/>
        <v>0</v>
      </c>
      <c r="AH660">
        <f t="shared" si="596"/>
        <v>3.0915000000000004</v>
      </c>
      <c r="AI660">
        <f t="shared" si="597"/>
        <v>0.1215</v>
      </c>
      <c r="AJ660">
        <f t="shared" si="598"/>
        <v>0</v>
      </c>
      <c r="AK660">
        <v>28.02</v>
      </c>
      <c r="AL660">
        <v>0.39</v>
      </c>
      <c r="AM660">
        <v>8.1</v>
      </c>
      <c r="AN660">
        <v>0.91</v>
      </c>
      <c r="AO660">
        <v>19.53</v>
      </c>
      <c r="AP660">
        <v>0</v>
      </c>
      <c r="AQ660">
        <v>2.29</v>
      </c>
      <c r="AR660">
        <v>0.09</v>
      </c>
      <c r="AS660">
        <v>0</v>
      </c>
      <c r="AT660">
        <v>80</v>
      </c>
      <c r="AU660">
        <v>60</v>
      </c>
      <c r="AV660">
        <v>1</v>
      </c>
      <c r="AW660">
        <v>1</v>
      </c>
      <c r="AZ660">
        <v>1</v>
      </c>
      <c r="BA660">
        <v>1</v>
      </c>
      <c r="BB660">
        <v>1</v>
      </c>
      <c r="BC660">
        <v>1</v>
      </c>
      <c r="BD660" t="s">
        <v>3</v>
      </c>
      <c r="BE660" t="s">
        <v>3</v>
      </c>
      <c r="BF660" t="s">
        <v>3</v>
      </c>
      <c r="BG660" t="s">
        <v>3</v>
      </c>
      <c r="BH660">
        <v>0</v>
      </c>
      <c r="BI660">
        <v>2</v>
      </c>
      <c r="BJ660" t="s">
        <v>836</v>
      </c>
      <c r="BM660">
        <v>110001</v>
      </c>
      <c r="BN660">
        <v>0</v>
      </c>
      <c r="BO660" t="s">
        <v>3</v>
      </c>
      <c r="BP660">
        <v>0</v>
      </c>
      <c r="BQ660">
        <v>3</v>
      </c>
      <c r="BS660">
        <v>1</v>
      </c>
      <c r="BT660">
        <v>1</v>
      </c>
      <c r="BU660">
        <v>1</v>
      </c>
      <c r="BV660">
        <v>1</v>
      </c>
      <c r="BW660">
        <v>1</v>
      </c>
      <c r="BX660">
        <v>1</v>
      </c>
      <c r="BY660" t="s">
        <v>3</v>
      </c>
      <c r="BZ660">
        <v>80</v>
      </c>
      <c r="CA660">
        <v>60</v>
      </c>
      <c r="CF660">
        <v>0</v>
      </c>
      <c r="CG660">
        <v>0</v>
      </c>
      <c r="CM660">
        <v>0</v>
      </c>
      <c r="CN660" t="s">
        <v>1707</v>
      </c>
      <c r="CO660">
        <v>0</v>
      </c>
      <c r="CP660">
        <f t="shared" si="599"/>
        <v>1221</v>
      </c>
      <c r="CQ660">
        <f t="shared" si="600"/>
        <v>0</v>
      </c>
      <c r="CR660">
        <f t="shared" si="601"/>
        <v>11</v>
      </c>
      <c r="CS660">
        <f t="shared" si="602"/>
        <v>1</v>
      </c>
      <c r="CT660">
        <f t="shared" si="603"/>
        <v>26</v>
      </c>
      <c r="CU660">
        <f t="shared" si="604"/>
        <v>0</v>
      </c>
      <c r="CV660">
        <f t="shared" si="605"/>
        <v>3.0915000000000004</v>
      </c>
      <c r="CW660">
        <f t="shared" si="606"/>
        <v>0.1215</v>
      </c>
      <c r="CX660">
        <f t="shared" si="607"/>
        <v>0</v>
      </c>
      <c r="CY660">
        <f t="shared" si="608"/>
        <v>712.8</v>
      </c>
      <c r="CZ660">
        <f t="shared" si="609"/>
        <v>534.6</v>
      </c>
      <c r="DC660" t="s">
        <v>3</v>
      </c>
      <c r="DD660" t="s">
        <v>3</v>
      </c>
      <c r="DE660" t="s">
        <v>179</v>
      </c>
      <c r="DF660" t="s">
        <v>179</v>
      </c>
      <c r="DG660" t="s">
        <v>179</v>
      </c>
      <c r="DH660" t="s">
        <v>3</v>
      </c>
      <c r="DI660" t="s">
        <v>179</v>
      </c>
      <c r="DJ660" t="s">
        <v>179</v>
      </c>
      <c r="DK660" t="s">
        <v>3</v>
      </c>
      <c r="DL660" t="s">
        <v>3</v>
      </c>
      <c r="DM660" t="s">
        <v>3</v>
      </c>
      <c r="DN660">
        <v>0</v>
      </c>
      <c r="DO660">
        <v>0</v>
      </c>
      <c r="DP660">
        <v>1</v>
      </c>
      <c r="DQ660">
        <v>1</v>
      </c>
      <c r="DU660">
        <v>1010</v>
      </c>
      <c r="DV660" t="s">
        <v>209</v>
      </c>
      <c r="DW660" t="s">
        <v>209</v>
      </c>
      <c r="DX660">
        <v>1</v>
      </c>
      <c r="EE660">
        <v>20573163</v>
      </c>
      <c r="EF660">
        <v>3</v>
      </c>
      <c r="EG660" t="s">
        <v>164</v>
      </c>
      <c r="EH660">
        <v>0</v>
      </c>
      <c r="EI660" t="s">
        <v>3</v>
      </c>
      <c r="EJ660">
        <v>2</v>
      </c>
      <c r="EK660">
        <v>110001</v>
      </c>
      <c r="EL660" t="s">
        <v>192</v>
      </c>
      <c r="EM660" t="s">
        <v>173</v>
      </c>
      <c r="EO660" t="s">
        <v>193</v>
      </c>
      <c r="EQ660">
        <v>768</v>
      </c>
      <c r="ER660">
        <v>28.02</v>
      </c>
      <c r="ES660">
        <v>0.39</v>
      </c>
      <c r="ET660">
        <v>8.1</v>
      </c>
      <c r="EU660">
        <v>0.91</v>
      </c>
      <c r="EV660">
        <v>19.53</v>
      </c>
      <c r="EW660">
        <v>2.29</v>
      </c>
      <c r="EX660">
        <v>0.09</v>
      </c>
      <c r="EY660">
        <v>0</v>
      </c>
      <c r="EZ660">
        <v>0</v>
      </c>
      <c r="FQ660">
        <v>0</v>
      </c>
      <c r="FR660">
        <f t="shared" si="610"/>
        <v>0</v>
      </c>
      <c r="FS660">
        <v>0</v>
      </c>
      <c r="FX660">
        <v>80</v>
      </c>
      <c r="FY660">
        <v>60</v>
      </c>
      <c r="GA660" t="s">
        <v>3</v>
      </c>
      <c r="GG660">
        <v>2</v>
      </c>
      <c r="GH660">
        <v>-2</v>
      </c>
      <c r="GI660">
        <v>-2</v>
      </c>
      <c r="GJ660">
        <v>0</v>
      </c>
      <c r="GK660">
        <f>ROUND(R660*(R12)/100,0)</f>
        <v>0</v>
      </c>
      <c r="GL660">
        <f t="shared" si="611"/>
        <v>0</v>
      </c>
      <c r="GM660">
        <f t="shared" si="612"/>
        <v>2469</v>
      </c>
      <c r="GN660">
        <f t="shared" si="613"/>
        <v>0</v>
      </c>
      <c r="GO660">
        <f t="shared" si="614"/>
        <v>2469</v>
      </c>
      <c r="GP660">
        <f t="shared" si="615"/>
        <v>0</v>
      </c>
      <c r="GR660">
        <v>0</v>
      </c>
    </row>
    <row r="661" spans="1:200" x14ac:dyDescent="0.2">
      <c r="A661">
        <v>17</v>
      </c>
      <c r="B661">
        <v>1</v>
      </c>
      <c r="C661">
        <f>ROW(SmtRes!A916)</f>
        <v>916</v>
      </c>
      <c r="D661">
        <f>ROW(EtalonRes!A941)</f>
        <v>941</v>
      </c>
      <c r="E661" t="s">
        <v>845</v>
      </c>
      <c r="F661" t="s">
        <v>846</v>
      </c>
      <c r="G661" t="s">
        <v>847</v>
      </c>
      <c r="H661" t="s">
        <v>168</v>
      </c>
      <c r="I661">
        <v>33</v>
      </c>
      <c r="J661">
        <v>0</v>
      </c>
      <c r="O661">
        <f t="shared" si="579"/>
        <v>957</v>
      </c>
      <c r="P661">
        <f t="shared" si="580"/>
        <v>33</v>
      </c>
      <c r="Q661">
        <f t="shared" si="581"/>
        <v>495</v>
      </c>
      <c r="R661">
        <f t="shared" si="582"/>
        <v>33</v>
      </c>
      <c r="S661">
        <f t="shared" si="583"/>
        <v>429</v>
      </c>
      <c r="T661">
        <f t="shared" si="584"/>
        <v>0</v>
      </c>
      <c r="U661">
        <f t="shared" si="585"/>
        <v>44.104500000000002</v>
      </c>
      <c r="V661">
        <f t="shared" si="586"/>
        <v>2.2275</v>
      </c>
      <c r="W661">
        <f t="shared" si="587"/>
        <v>0</v>
      </c>
      <c r="X661">
        <f t="shared" si="588"/>
        <v>439</v>
      </c>
      <c r="Y661">
        <f t="shared" si="589"/>
        <v>300</v>
      </c>
      <c r="AA661">
        <v>23982063</v>
      </c>
      <c r="AB661">
        <f t="shared" si="590"/>
        <v>29</v>
      </c>
      <c r="AC661">
        <f t="shared" si="591"/>
        <v>1</v>
      </c>
      <c r="AD661">
        <f t="shared" si="592"/>
        <v>15</v>
      </c>
      <c r="AE661">
        <f t="shared" si="593"/>
        <v>1</v>
      </c>
      <c r="AF661">
        <f t="shared" si="594"/>
        <v>13</v>
      </c>
      <c r="AG661">
        <f t="shared" si="595"/>
        <v>0</v>
      </c>
      <c r="AH661">
        <f t="shared" si="596"/>
        <v>1.3365</v>
      </c>
      <c r="AI661">
        <f t="shared" si="597"/>
        <v>6.7500000000000004E-2</v>
      </c>
      <c r="AJ661">
        <f t="shared" si="598"/>
        <v>0</v>
      </c>
      <c r="AK661">
        <v>22.05</v>
      </c>
      <c r="AL661">
        <v>0.81</v>
      </c>
      <c r="AM661">
        <v>11.42</v>
      </c>
      <c r="AN661">
        <v>0.68</v>
      </c>
      <c r="AO661">
        <v>9.82</v>
      </c>
      <c r="AP661">
        <v>0</v>
      </c>
      <c r="AQ661">
        <v>0.99</v>
      </c>
      <c r="AR661">
        <v>0.05</v>
      </c>
      <c r="AS661">
        <v>0</v>
      </c>
      <c r="AT661">
        <v>95</v>
      </c>
      <c r="AU661">
        <v>65</v>
      </c>
      <c r="AV661">
        <v>1</v>
      </c>
      <c r="AW661">
        <v>1</v>
      </c>
      <c r="AZ661">
        <v>1</v>
      </c>
      <c r="BA661">
        <v>1</v>
      </c>
      <c r="BB661">
        <v>1</v>
      </c>
      <c r="BC661">
        <v>1</v>
      </c>
      <c r="BD661" t="s">
        <v>3</v>
      </c>
      <c r="BE661" t="s">
        <v>3</v>
      </c>
      <c r="BF661" t="s">
        <v>3</v>
      </c>
      <c r="BG661" t="s">
        <v>3</v>
      </c>
      <c r="BH661">
        <v>0</v>
      </c>
      <c r="BI661">
        <v>2</v>
      </c>
      <c r="BJ661" t="s">
        <v>848</v>
      </c>
      <c r="BM661">
        <v>108001</v>
      </c>
      <c r="BN661">
        <v>0</v>
      </c>
      <c r="BO661" t="s">
        <v>3</v>
      </c>
      <c r="BP661">
        <v>0</v>
      </c>
      <c r="BQ661">
        <v>3</v>
      </c>
      <c r="BS661">
        <v>1</v>
      </c>
      <c r="BT661">
        <v>1</v>
      </c>
      <c r="BU661">
        <v>1</v>
      </c>
      <c r="BV661">
        <v>1</v>
      </c>
      <c r="BW661">
        <v>1</v>
      </c>
      <c r="BX661">
        <v>1</v>
      </c>
      <c r="BY661" t="s">
        <v>3</v>
      </c>
      <c r="BZ661">
        <v>95</v>
      </c>
      <c r="CA661">
        <v>65</v>
      </c>
      <c r="CF661">
        <v>0</v>
      </c>
      <c r="CG661">
        <v>0</v>
      </c>
      <c r="CM661">
        <v>0</v>
      </c>
      <c r="CN661" t="s">
        <v>1707</v>
      </c>
      <c r="CO661">
        <v>0</v>
      </c>
      <c r="CP661">
        <f t="shared" si="599"/>
        <v>957</v>
      </c>
      <c r="CQ661">
        <f t="shared" si="600"/>
        <v>1</v>
      </c>
      <c r="CR661">
        <f t="shared" si="601"/>
        <v>15</v>
      </c>
      <c r="CS661">
        <f t="shared" si="602"/>
        <v>1</v>
      </c>
      <c r="CT661">
        <f t="shared" si="603"/>
        <v>13</v>
      </c>
      <c r="CU661">
        <f t="shared" si="604"/>
        <v>0</v>
      </c>
      <c r="CV661">
        <f t="shared" si="605"/>
        <v>1.3365</v>
      </c>
      <c r="CW661">
        <f t="shared" si="606"/>
        <v>6.7500000000000004E-2</v>
      </c>
      <c r="CX661">
        <f t="shared" si="607"/>
        <v>0</v>
      </c>
      <c r="CY661">
        <f t="shared" si="608"/>
        <v>438.9</v>
      </c>
      <c r="CZ661">
        <f t="shared" si="609"/>
        <v>300.3</v>
      </c>
      <c r="DC661" t="s">
        <v>3</v>
      </c>
      <c r="DD661" t="s">
        <v>3</v>
      </c>
      <c r="DE661" t="s">
        <v>179</v>
      </c>
      <c r="DF661" t="s">
        <v>179</v>
      </c>
      <c r="DG661" t="s">
        <v>179</v>
      </c>
      <c r="DH661" t="s">
        <v>3</v>
      </c>
      <c r="DI661" t="s">
        <v>179</v>
      </c>
      <c r="DJ661" t="s">
        <v>179</v>
      </c>
      <c r="DK661" t="s">
        <v>3</v>
      </c>
      <c r="DL661" t="s">
        <v>3</v>
      </c>
      <c r="DM661" t="s">
        <v>3</v>
      </c>
      <c r="DN661">
        <v>0</v>
      </c>
      <c r="DO661">
        <v>0</v>
      </c>
      <c r="DP661">
        <v>1</v>
      </c>
      <c r="DQ661">
        <v>1</v>
      </c>
      <c r="DU661">
        <v>1013</v>
      </c>
      <c r="DV661" t="s">
        <v>168</v>
      </c>
      <c r="DW661" t="s">
        <v>168</v>
      </c>
      <c r="DX661">
        <v>1</v>
      </c>
      <c r="EE661">
        <v>20573159</v>
      </c>
      <c r="EF661">
        <v>3</v>
      </c>
      <c r="EG661" t="s">
        <v>164</v>
      </c>
      <c r="EH661">
        <v>0</v>
      </c>
      <c r="EI661" t="s">
        <v>3</v>
      </c>
      <c r="EJ661">
        <v>2</v>
      </c>
      <c r="EK661">
        <v>108001</v>
      </c>
      <c r="EL661" t="s">
        <v>202</v>
      </c>
      <c r="EM661" t="s">
        <v>203</v>
      </c>
      <c r="EO661" t="s">
        <v>193</v>
      </c>
      <c r="EQ661">
        <v>768</v>
      </c>
      <c r="ER661">
        <v>22.05</v>
      </c>
      <c r="ES661">
        <v>0.81</v>
      </c>
      <c r="ET661">
        <v>11.42</v>
      </c>
      <c r="EU661">
        <v>0.68</v>
      </c>
      <c r="EV661">
        <v>9.82</v>
      </c>
      <c r="EW661">
        <v>0.99</v>
      </c>
      <c r="EX661">
        <v>0.05</v>
      </c>
      <c r="EY661">
        <v>0</v>
      </c>
      <c r="EZ661">
        <v>0</v>
      </c>
      <c r="FQ661">
        <v>0</v>
      </c>
      <c r="FR661">
        <f t="shared" si="610"/>
        <v>0</v>
      </c>
      <c r="FS661">
        <v>0</v>
      </c>
      <c r="FX661">
        <v>95</v>
      </c>
      <c r="FY661">
        <v>65</v>
      </c>
      <c r="GA661" t="s">
        <v>3</v>
      </c>
      <c r="GG661">
        <v>2</v>
      </c>
      <c r="GH661">
        <v>1</v>
      </c>
      <c r="GI661">
        <v>-2</v>
      </c>
      <c r="GJ661">
        <v>0</v>
      </c>
      <c r="GK661">
        <f>ROUND(R661*(R12)/100,0)</f>
        <v>0</v>
      </c>
      <c r="GL661">
        <f t="shared" si="611"/>
        <v>0</v>
      </c>
      <c r="GM661">
        <f t="shared" si="612"/>
        <v>1696</v>
      </c>
      <c r="GN661">
        <f t="shared" si="613"/>
        <v>0</v>
      </c>
      <c r="GO661">
        <f t="shared" si="614"/>
        <v>1696</v>
      </c>
      <c r="GP661">
        <f t="shared" si="615"/>
        <v>0</v>
      </c>
      <c r="GR661">
        <v>0</v>
      </c>
    </row>
    <row r="662" spans="1:200" x14ac:dyDescent="0.2">
      <c r="A662">
        <v>17</v>
      </c>
      <c r="B662">
        <v>1</v>
      </c>
      <c r="C662">
        <f>ROW(SmtRes!A919)</f>
        <v>919</v>
      </c>
      <c r="D662">
        <f>ROW(EtalonRes!A944)</f>
        <v>944</v>
      </c>
      <c r="E662" t="s">
        <v>849</v>
      </c>
      <c r="F662" t="s">
        <v>231</v>
      </c>
      <c r="G662" t="s">
        <v>850</v>
      </c>
      <c r="H662" t="s">
        <v>851</v>
      </c>
      <c r="I662">
        <v>33</v>
      </c>
      <c r="J662">
        <v>0</v>
      </c>
      <c r="O662">
        <f t="shared" si="579"/>
        <v>429</v>
      </c>
      <c r="P662">
        <f t="shared" si="580"/>
        <v>0</v>
      </c>
      <c r="Q662">
        <f t="shared" si="581"/>
        <v>33</v>
      </c>
      <c r="R662">
        <f t="shared" si="582"/>
        <v>0</v>
      </c>
      <c r="S662">
        <f t="shared" si="583"/>
        <v>396</v>
      </c>
      <c r="T662">
        <f t="shared" si="584"/>
        <v>0</v>
      </c>
      <c r="U662">
        <f t="shared" si="585"/>
        <v>45.886500000000005</v>
      </c>
      <c r="V662">
        <f t="shared" si="586"/>
        <v>0</v>
      </c>
      <c r="W662">
        <f t="shared" si="587"/>
        <v>0</v>
      </c>
      <c r="X662">
        <f t="shared" si="588"/>
        <v>364</v>
      </c>
      <c r="Y662">
        <f t="shared" si="589"/>
        <v>257</v>
      </c>
      <c r="AA662">
        <v>23982063</v>
      </c>
      <c r="AB662">
        <f t="shared" si="590"/>
        <v>13</v>
      </c>
      <c r="AC662">
        <f t="shared" si="591"/>
        <v>0</v>
      </c>
      <c r="AD662">
        <f t="shared" si="592"/>
        <v>1</v>
      </c>
      <c r="AE662">
        <f t="shared" si="593"/>
        <v>0</v>
      </c>
      <c r="AF662">
        <f t="shared" si="594"/>
        <v>12</v>
      </c>
      <c r="AG662">
        <f t="shared" si="595"/>
        <v>0</v>
      </c>
      <c r="AH662">
        <f t="shared" si="596"/>
        <v>1.3905000000000001</v>
      </c>
      <c r="AI662">
        <f t="shared" si="597"/>
        <v>0</v>
      </c>
      <c r="AJ662">
        <f t="shared" si="598"/>
        <v>0</v>
      </c>
      <c r="AK662">
        <v>9.9499999999999993</v>
      </c>
      <c r="AL662">
        <v>0.18</v>
      </c>
      <c r="AM662">
        <v>0.87</v>
      </c>
      <c r="AN662">
        <v>0</v>
      </c>
      <c r="AO662">
        <v>8.9</v>
      </c>
      <c r="AP662">
        <v>0</v>
      </c>
      <c r="AQ662">
        <v>1.03</v>
      </c>
      <c r="AR662">
        <v>0</v>
      </c>
      <c r="AS662">
        <v>0</v>
      </c>
      <c r="AT662">
        <v>92</v>
      </c>
      <c r="AU662">
        <v>65</v>
      </c>
      <c r="AV662">
        <v>1</v>
      </c>
      <c r="AW662">
        <v>1</v>
      </c>
      <c r="AZ662">
        <v>1</v>
      </c>
      <c r="BA662">
        <v>1</v>
      </c>
      <c r="BB662">
        <v>1</v>
      </c>
      <c r="BC662">
        <v>1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2</v>
      </c>
      <c r="BJ662" t="s">
        <v>274</v>
      </c>
      <c r="BM662">
        <v>111002</v>
      </c>
      <c r="BN662">
        <v>0</v>
      </c>
      <c r="BO662" t="s">
        <v>3</v>
      </c>
      <c r="BP662">
        <v>0</v>
      </c>
      <c r="BQ662">
        <v>3</v>
      </c>
      <c r="BS662">
        <v>1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92</v>
      </c>
      <c r="CA662">
        <v>65</v>
      </c>
      <c r="CF662">
        <v>0</v>
      </c>
      <c r="CG662">
        <v>0</v>
      </c>
      <c r="CM662">
        <v>0</v>
      </c>
      <c r="CN662" t="s">
        <v>1707</v>
      </c>
      <c r="CO662">
        <v>0</v>
      </c>
      <c r="CP662">
        <f t="shared" si="599"/>
        <v>429</v>
      </c>
      <c r="CQ662">
        <f t="shared" si="600"/>
        <v>0</v>
      </c>
      <c r="CR662">
        <f t="shared" si="601"/>
        <v>1</v>
      </c>
      <c r="CS662">
        <f t="shared" si="602"/>
        <v>0</v>
      </c>
      <c r="CT662">
        <f t="shared" si="603"/>
        <v>12</v>
      </c>
      <c r="CU662">
        <f t="shared" si="604"/>
        <v>0</v>
      </c>
      <c r="CV662">
        <f t="shared" si="605"/>
        <v>1.3905000000000001</v>
      </c>
      <c r="CW662">
        <f t="shared" si="606"/>
        <v>0</v>
      </c>
      <c r="CX662">
        <f t="shared" si="607"/>
        <v>0</v>
      </c>
      <c r="CY662">
        <f t="shared" si="608"/>
        <v>364.32</v>
      </c>
      <c r="CZ662">
        <f t="shared" si="609"/>
        <v>257.39999999999998</v>
      </c>
      <c r="DC662" t="s">
        <v>3</v>
      </c>
      <c r="DD662" t="s">
        <v>3</v>
      </c>
      <c r="DE662" t="s">
        <v>179</v>
      </c>
      <c r="DF662" t="s">
        <v>179</v>
      </c>
      <c r="DG662" t="s">
        <v>179</v>
      </c>
      <c r="DH662" t="s">
        <v>3</v>
      </c>
      <c r="DI662" t="s">
        <v>179</v>
      </c>
      <c r="DJ662" t="s">
        <v>179</v>
      </c>
      <c r="DK662" t="s">
        <v>3</v>
      </c>
      <c r="DL662" t="s">
        <v>3</v>
      </c>
      <c r="DM662" t="s">
        <v>3</v>
      </c>
      <c r="DN662">
        <v>0</v>
      </c>
      <c r="DO662">
        <v>0</v>
      </c>
      <c r="DP662">
        <v>1</v>
      </c>
      <c r="DQ662">
        <v>1</v>
      </c>
      <c r="DU662">
        <v>1013</v>
      </c>
      <c r="DV662" t="s">
        <v>851</v>
      </c>
      <c r="DW662" t="s">
        <v>851</v>
      </c>
      <c r="DX662">
        <v>1</v>
      </c>
      <c r="EE662">
        <v>20573169</v>
      </c>
      <c r="EF662">
        <v>3</v>
      </c>
      <c r="EG662" t="s">
        <v>164</v>
      </c>
      <c r="EH662">
        <v>0</v>
      </c>
      <c r="EI662" t="s">
        <v>3</v>
      </c>
      <c r="EJ662">
        <v>2</v>
      </c>
      <c r="EK662">
        <v>111002</v>
      </c>
      <c r="EL662" t="s">
        <v>228</v>
      </c>
      <c r="EM662" t="s">
        <v>229</v>
      </c>
      <c r="EO662" t="s">
        <v>193</v>
      </c>
      <c r="EQ662">
        <v>768</v>
      </c>
      <c r="ER662">
        <v>9.9499999999999993</v>
      </c>
      <c r="ES662">
        <v>0.18</v>
      </c>
      <c r="ET662">
        <v>0.87</v>
      </c>
      <c r="EU662">
        <v>0</v>
      </c>
      <c r="EV662">
        <v>8.9</v>
      </c>
      <c r="EW662">
        <v>1.03</v>
      </c>
      <c r="EX662">
        <v>0</v>
      </c>
      <c r="EY662">
        <v>0</v>
      </c>
      <c r="EZ662">
        <v>0</v>
      </c>
      <c r="FQ662">
        <v>0</v>
      </c>
      <c r="FR662">
        <f t="shared" si="610"/>
        <v>0</v>
      </c>
      <c r="FS662">
        <v>0</v>
      </c>
      <c r="FX662">
        <v>92</v>
      </c>
      <c r="FY662">
        <v>65</v>
      </c>
      <c r="GA662" t="s">
        <v>3</v>
      </c>
      <c r="GG662">
        <v>2</v>
      </c>
      <c r="GH662">
        <v>-2</v>
      </c>
      <c r="GI662">
        <v>-2</v>
      </c>
      <c r="GJ662">
        <v>0</v>
      </c>
      <c r="GK662">
        <f>ROUND(R662*(R12)/100,0)</f>
        <v>0</v>
      </c>
      <c r="GL662">
        <f t="shared" si="611"/>
        <v>0</v>
      </c>
      <c r="GM662">
        <f t="shared" si="612"/>
        <v>1050</v>
      </c>
      <c r="GN662">
        <f t="shared" si="613"/>
        <v>0</v>
      </c>
      <c r="GO662">
        <f t="shared" si="614"/>
        <v>1050</v>
      </c>
      <c r="GP662">
        <f t="shared" si="615"/>
        <v>0</v>
      </c>
      <c r="GR662">
        <v>0</v>
      </c>
    </row>
    <row r="663" spans="1:200" x14ac:dyDescent="0.2">
      <c r="A663">
        <v>17</v>
      </c>
      <c r="B663">
        <v>1</v>
      </c>
      <c r="C663">
        <f>ROW(SmtRes!A923)</f>
        <v>923</v>
      </c>
      <c r="D663">
        <f>ROW(EtalonRes!A948)</f>
        <v>948</v>
      </c>
      <c r="E663" t="s">
        <v>852</v>
      </c>
      <c r="F663" t="s">
        <v>283</v>
      </c>
      <c r="G663" t="s">
        <v>853</v>
      </c>
      <c r="H663" t="s">
        <v>285</v>
      </c>
      <c r="I663">
        <v>33</v>
      </c>
      <c r="J663">
        <v>0</v>
      </c>
      <c r="O663">
        <f t="shared" si="579"/>
        <v>1155</v>
      </c>
      <c r="P663">
        <f t="shared" si="580"/>
        <v>0</v>
      </c>
      <c r="Q663">
        <f t="shared" si="581"/>
        <v>561</v>
      </c>
      <c r="R663">
        <f t="shared" si="582"/>
        <v>0</v>
      </c>
      <c r="S663">
        <f t="shared" si="583"/>
        <v>594</v>
      </c>
      <c r="T663">
        <f t="shared" si="584"/>
        <v>0</v>
      </c>
      <c r="U663">
        <f t="shared" si="585"/>
        <v>46.777500000000003</v>
      </c>
      <c r="V663">
        <f t="shared" si="586"/>
        <v>0</v>
      </c>
      <c r="W663">
        <f t="shared" si="587"/>
        <v>0</v>
      </c>
      <c r="X663">
        <f t="shared" si="588"/>
        <v>594</v>
      </c>
      <c r="Y663">
        <f t="shared" si="589"/>
        <v>386</v>
      </c>
      <c r="AA663">
        <v>23982063</v>
      </c>
      <c r="AB663">
        <f t="shared" si="590"/>
        <v>35</v>
      </c>
      <c r="AC663">
        <f t="shared" si="591"/>
        <v>0</v>
      </c>
      <c r="AD663">
        <f t="shared" si="592"/>
        <v>17</v>
      </c>
      <c r="AE663">
        <f t="shared" si="593"/>
        <v>0</v>
      </c>
      <c r="AF663">
        <f t="shared" si="594"/>
        <v>18</v>
      </c>
      <c r="AG663">
        <f t="shared" si="595"/>
        <v>0</v>
      </c>
      <c r="AH663">
        <f t="shared" si="596"/>
        <v>1.4175000000000002</v>
      </c>
      <c r="AI663">
        <f t="shared" si="597"/>
        <v>0</v>
      </c>
      <c r="AJ663">
        <f t="shared" si="598"/>
        <v>0</v>
      </c>
      <c r="AK663">
        <v>26.27</v>
      </c>
      <c r="AL663">
        <v>0.27</v>
      </c>
      <c r="AM663">
        <v>12.43</v>
      </c>
      <c r="AN663">
        <v>0</v>
      </c>
      <c r="AO663">
        <v>13.57</v>
      </c>
      <c r="AP663">
        <v>0</v>
      </c>
      <c r="AQ663">
        <v>1.05</v>
      </c>
      <c r="AR663">
        <v>0</v>
      </c>
      <c r="AS663">
        <v>0</v>
      </c>
      <c r="AT663">
        <v>100</v>
      </c>
      <c r="AU663">
        <v>65</v>
      </c>
      <c r="AV663">
        <v>1</v>
      </c>
      <c r="AW663">
        <v>1</v>
      </c>
      <c r="AZ663">
        <v>1</v>
      </c>
      <c r="BA663">
        <v>1</v>
      </c>
      <c r="BB663">
        <v>1</v>
      </c>
      <c r="BC663">
        <v>1</v>
      </c>
      <c r="BD663" t="s">
        <v>3</v>
      </c>
      <c r="BE663" t="s">
        <v>3</v>
      </c>
      <c r="BF663" t="s">
        <v>3</v>
      </c>
      <c r="BG663" t="s">
        <v>3</v>
      </c>
      <c r="BH663">
        <v>0</v>
      </c>
      <c r="BI663">
        <v>2</v>
      </c>
      <c r="BJ663" t="s">
        <v>286</v>
      </c>
      <c r="BM663">
        <v>110007</v>
      </c>
      <c r="BN663">
        <v>0</v>
      </c>
      <c r="BO663" t="s">
        <v>3</v>
      </c>
      <c r="BP663">
        <v>0</v>
      </c>
      <c r="BQ663">
        <v>3</v>
      </c>
      <c r="BS663">
        <v>1</v>
      </c>
      <c r="BT663">
        <v>1</v>
      </c>
      <c r="BU663">
        <v>1</v>
      </c>
      <c r="BV663">
        <v>1</v>
      </c>
      <c r="BW663">
        <v>1</v>
      </c>
      <c r="BX663">
        <v>1</v>
      </c>
      <c r="BY663" t="s">
        <v>3</v>
      </c>
      <c r="BZ663">
        <v>100</v>
      </c>
      <c r="CA663">
        <v>65</v>
      </c>
      <c r="CF663">
        <v>0</v>
      </c>
      <c r="CG663">
        <v>0</v>
      </c>
      <c r="CM663">
        <v>0</v>
      </c>
      <c r="CN663" t="s">
        <v>1707</v>
      </c>
      <c r="CO663">
        <v>0</v>
      </c>
      <c r="CP663">
        <f t="shared" si="599"/>
        <v>1155</v>
      </c>
      <c r="CQ663">
        <f t="shared" si="600"/>
        <v>0</v>
      </c>
      <c r="CR663">
        <f t="shared" si="601"/>
        <v>17</v>
      </c>
      <c r="CS663">
        <f t="shared" si="602"/>
        <v>0</v>
      </c>
      <c r="CT663">
        <f t="shared" si="603"/>
        <v>18</v>
      </c>
      <c r="CU663">
        <f t="shared" si="604"/>
        <v>0</v>
      </c>
      <c r="CV663">
        <f t="shared" si="605"/>
        <v>1.4175000000000002</v>
      </c>
      <c r="CW663">
        <f t="shared" si="606"/>
        <v>0</v>
      </c>
      <c r="CX663">
        <f t="shared" si="607"/>
        <v>0</v>
      </c>
      <c r="CY663">
        <f t="shared" si="608"/>
        <v>594</v>
      </c>
      <c r="CZ663">
        <f t="shared" si="609"/>
        <v>386.1</v>
      </c>
      <c r="DC663" t="s">
        <v>3</v>
      </c>
      <c r="DD663" t="s">
        <v>3</v>
      </c>
      <c r="DE663" t="s">
        <v>179</v>
      </c>
      <c r="DF663" t="s">
        <v>179</v>
      </c>
      <c r="DG663" t="s">
        <v>179</v>
      </c>
      <c r="DH663" t="s">
        <v>3</v>
      </c>
      <c r="DI663" t="s">
        <v>179</v>
      </c>
      <c r="DJ663" t="s">
        <v>179</v>
      </c>
      <c r="DK663" t="s">
        <v>3</v>
      </c>
      <c r="DL663" t="s">
        <v>3</v>
      </c>
      <c r="DM663" t="s">
        <v>3</v>
      </c>
      <c r="DN663">
        <v>0</v>
      </c>
      <c r="DO663">
        <v>0</v>
      </c>
      <c r="DP663">
        <v>1</v>
      </c>
      <c r="DQ663">
        <v>1</v>
      </c>
      <c r="DU663">
        <v>1013</v>
      </c>
      <c r="DV663" t="s">
        <v>285</v>
      </c>
      <c r="DW663" t="s">
        <v>285</v>
      </c>
      <c r="DX663">
        <v>1</v>
      </c>
      <c r="EE663">
        <v>20573209</v>
      </c>
      <c r="EF663">
        <v>3</v>
      </c>
      <c r="EG663" t="s">
        <v>164</v>
      </c>
      <c r="EH663">
        <v>0</v>
      </c>
      <c r="EI663" t="s">
        <v>3</v>
      </c>
      <c r="EJ663">
        <v>2</v>
      </c>
      <c r="EK663">
        <v>110007</v>
      </c>
      <c r="EL663" t="s">
        <v>287</v>
      </c>
      <c r="EM663" t="s">
        <v>173</v>
      </c>
      <c r="EO663" t="s">
        <v>193</v>
      </c>
      <c r="EQ663">
        <v>768</v>
      </c>
      <c r="ER663">
        <v>26.27</v>
      </c>
      <c r="ES663">
        <v>0.27</v>
      </c>
      <c r="ET663">
        <v>12.43</v>
      </c>
      <c r="EU663">
        <v>0</v>
      </c>
      <c r="EV663">
        <v>13.57</v>
      </c>
      <c r="EW663">
        <v>1.05</v>
      </c>
      <c r="EX663">
        <v>0</v>
      </c>
      <c r="EY663">
        <v>0</v>
      </c>
      <c r="EZ663">
        <v>0</v>
      </c>
      <c r="FQ663">
        <v>0</v>
      </c>
      <c r="FR663">
        <f t="shared" si="610"/>
        <v>0</v>
      </c>
      <c r="FS663">
        <v>0</v>
      </c>
      <c r="FX663">
        <v>100</v>
      </c>
      <c r="FY663">
        <v>65</v>
      </c>
      <c r="GA663" t="s">
        <v>3</v>
      </c>
      <c r="GG663">
        <v>2</v>
      </c>
      <c r="GH663">
        <v>-2</v>
      </c>
      <c r="GI663">
        <v>-2</v>
      </c>
      <c r="GJ663">
        <v>0</v>
      </c>
      <c r="GK663">
        <f>ROUND(R663*(R12)/100,0)</f>
        <v>0</v>
      </c>
      <c r="GL663">
        <f t="shared" si="611"/>
        <v>0</v>
      </c>
      <c r="GM663">
        <f t="shared" si="612"/>
        <v>2135</v>
      </c>
      <c r="GN663">
        <f t="shared" si="613"/>
        <v>0</v>
      </c>
      <c r="GO663">
        <f t="shared" si="614"/>
        <v>2135</v>
      </c>
      <c r="GP663">
        <f t="shared" si="615"/>
        <v>0</v>
      </c>
      <c r="GR663">
        <v>0</v>
      </c>
    </row>
    <row r="664" spans="1:200" x14ac:dyDescent="0.2">
      <c r="A664">
        <v>17</v>
      </c>
      <c r="B664">
        <v>1</v>
      </c>
      <c r="C664">
        <f>ROW(SmtRes!A940)</f>
        <v>940</v>
      </c>
      <c r="D664">
        <f>ROW(EtalonRes!A966)</f>
        <v>966</v>
      </c>
      <c r="E664" t="s">
        <v>854</v>
      </c>
      <c r="F664" t="s">
        <v>279</v>
      </c>
      <c r="G664" t="s">
        <v>855</v>
      </c>
      <c r="H664" t="s">
        <v>209</v>
      </c>
      <c r="I664">
        <v>2</v>
      </c>
      <c r="J664">
        <v>0</v>
      </c>
      <c r="O664">
        <f t="shared" si="579"/>
        <v>2206</v>
      </c>
      <c r="P664">
        <f t="shared" si="580"/>
        <v>276</v>
      </c>
      <c r="Q664">
        <f t="shared" si="581"/>
        <v>10</v>
      </c>
      <c r="R664">
        <f t="shared" si="582"/>
        <v>2</v>
      </c>
      <c r="S664">
        <f t="shared" si="583"/>
        <v>1920</v>
      </c>
      <c r="T664">
        <f t="shared" si="584"/>
        <v>0</v>
      </c>
      <c r="U664">
        <f t="shared" si="585"/>
        <v>185.49</v>
      </c>
      <c r="V664">
        <f t="shared" si="586"/>
        <v>0.10800000000000001</v>
      </c>
      <c r="W664">
        <f t="shared" si="587"/>
        <v>0</v>
      </c>
      <c r="X664">
        <f t="shared" si="588"/>
        <v>1768</v>
      </c>
      <c r="Y664">
        <f t="shared" si="589"/>
        <v>1249</v>
      </c>
      <c r="AA664">
        <v>23982063</v>
      </c>
      <c r="AB664">
        <f t="shared" si="590"/>
        <v>1103</v>
      </c>
      <c r="AC664">
        <f t="shared" si="591"/>
        <v>138</v>
      </c>
      <c r="AD664">
        <f t="shared" si="592"/>
        <v>5</v>
      </c>
      <c r="AE664">
        <f t="shared" si="593"/>
        <v>1</v>
      </c>
      <c r="AF664">
        <f t="shared" si="594"/>
        <v>960</v>
      </c>
      <c r="AG664">
        <f t="shared" si="595"/>
        <v>0</v>
      </c>
      <c r="AH664">
        <f t="shared" si="596"/>
        <v>92.745000000000005</v>
      </c>
      <c r="AI664">
        <f t="shared" si="597"/>
        <v>5.4000000000000006E-2</v>
      </c>
      <c r="AJ664">
        <f t="shared" si="598"/>
        <v>0</v>
      </c>
      <c r="AK664">
        <v>852.15</v>
      </c>
      <c r="AL664">
        <v>137.5</v>
      </c>
      <c r="AM664">
        <v>3.6</v>
      </c>
      <c r="AN664">
        <v>0.4</v>
      </c>
      <c r="AO664">
        <v>711.05</v>
      </c>
      <c r="AP664">
        <v>0</v>
      </c>
      <c r="AQ664">
        <v>68.7</v>
      </c>
      <c r="AR664">
        <v>0.04</v>
      </c>
      <c r="AS664">
        <v>0</v>
      </c>
      <c r="AT664">
        <v>92</v>
      </c>
      <c r="AU664">
        <v>65</v>
      </c>
      <c r="AV664">
        <v>1</v>
      </c>
      <c r="AW664">
        <v>1</v>
      </c>
      <c r="AZ664">
        <v>1</v>
      </c>
      <c r="BA664">
        <v>1</v>
      </c>
      <c r="BB664">
        <v>1</v>
      </c>
      <c r="BC664">
        <v>1</v>
      </c>
      <c r="BD664" t="s">
        <v>3</v>
      </c>
      <c r="BE664" t="s">
        <v>3</v>
      </c>
      <c r="BF664" t="s">
        <v>3</v>
      </c>
      <c r="BG664" t="s">
        <v>3</v>
      </c>
      <c r="BH664">
        <v>0</v>
      </c>
      <c r="BI664">
        <v>2</v>
      </c>
      <c r="BJ664" t="s">
        <v>832</v>
      </c>
      <c r="BM664">
        <v>110004</v>
      </c>
      <c r="BN664">
        <v>0</v>
      </c>
      <c r="BO664" t="s">
        <v>3</v>
      </c>
      <c r="BP664">
        <v>0</v>
      </c>
      <c r="BQ664">
        <v>3</v>
      </c>
      <c r="BS664">
        <v>1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92</v>
      </c>
      <c r="CA664">
        <v>65</v>
      </c>
      <c r="CF664">
        <v>0</v>
      </c>
      <c r="CG664">
        <v>0</v>
      </c>
      <c r="CM664">
        <v>0</v>
      </c>
      <c r="CN664" t="s">
        <v>1707</v>
      </c>
      <c r="CO664">
        <v>0</v>
      </c>
      <c r="CP664">
        <f t="shared" si="599"/>
        <v>2206</v>
      </c>
      <c r="CQ664">
        <f t="shared" si="600"/>
        <v>138</v>
      </c>
      <c r="CR664">
        <f t="shared" si="601"/>
        <v>5</v>
      </c>
      <c r="CS664">
        <f t="shared" si="602"/>
        <v>1</v>
      </c>
      <c r="CT664">
        <f t="shared" si="603"/>
        <v>960</v>
      </c>
      <c r="CU664">
        <f t="shared" si="604"/>
        <v>0</v>
      </c>
      <c r="CV664">
        <f t="shared" si="605"/>
        <v>92.745000000000005</v>
      </c>
      <c r="CW664">
        <f t="shared" si="606"/>
        <v>5.4000000000000006E-2</v>
      </c>
      <c r="CX664">
        <f t="shared" si="607"/>
        <v>0</v>
      </c>
      <c r="CY664">
        <f t="shared" si="608"/>
        <v>1768.24</v>
      </c>
      <c r="CZ664">
        <f t="shared" si="609"/>
        <v>1249.3</v>
      </c>
      <c r="DC664" t="s">
        <v>3</v>
      </c>
      <c r="DD664" t="s">
        <v>3</v>
      </c>
      <c r="DE664" t="s">
        <v>179</v>
      </c>
      <c r="DF664" t="s">
        <v>179</v>
      </c>
      <c r="DG664" t="s">
        <v>179</v>
      </c>
      <c r="DH664" t="s">
        <v>3</v>
      </c>
      <c r="DI664" t="s">
        <v>179</v>
      </c>
      <c r="DJ664" t="s">
        <v>179</v>
      </c>
      <c r="DK664" t="s">
        <v>3</v>
      </c>
      <c r="DL664" t="s">
        <v>3</v>
      </c>
      <c r="DM664" t="s">
        <v>3</v>
      </c>
      <c r="DN664">
        <v>0</v>
      </c>
      <c r="DO664">
        <v>0</v>
      </c>
      <c r="DP664">
        <v>1</v>
      </c>
      <c r="DQ664">
        <v>1</v>
      </c>
      <c r="DU664">
        <v>1010</v>
      </c>
      <c r="DV664" t="s">
        <v>209</v>
      </c>
      <c r="DW664" t="s">
        <v>209</v>
      </c>
      <c r="DX664">
        <v>1</v>
      </c>
      <c r="EE664">
        <v>20573165</v>
      </c>
      <c r="EF664">
        <v>3</v>
      </c>
      <c r="EG664" t="s">
        <v>164</v>
      </c>
      <c r="EH664">
        <v>0</v>
      </c>
      <c r="EI664" t="s">
        <v>3</v>
      </c>
      <c r="EJ664">
        <v>2</v>
      </c>
      <c r="EK664">
        <v>110004</v>
      </c>
      <c r="EL664" t="s">
        <v>172</v>
      </c>
      <c r="EM664" t="s">
        <v>173</v>
      </c>
      <c r="EO664" t="s">
        <v>193</v>
      </c>
      <c r="EQ664">
        <v>768</v>
      </c>
      <c r="ER664">
        <v>852.15</v>
      </c>
      <c r="ES664">
        <v>137.5</v>
      </c>
      <c r="ET664">
        <v>3.6</v>
      </c>
      <c r="EU664">
        <v>0.4</v>
      </c>
      <c r="EV664">
        <v>711.05</v>
      </c>
      <c r="EW664">
        <v>68.7</v>
      </c>
      <c r="EX664">
        <v>0.04</v>
      </c>
      <c r="EY664">
        <v>0</v>
      </c>
      <c r="EZ664">
        <v>0</v>
      </c>
      <c r="FQ664">
        <v>0</v>
      </c>
      <c r="FR664">
        <f t="shared" si="610"/>
        <v>0</v>
      </c>
      <c r="FS664">
        <v>0</v>
      </c>
      <c r="FX664">
        <v>92</v>
      </c>
      <c r="FY664">
        <v>65</v>
      </c>
      <c r="GA664" t="s">
        <v>3</v>
      </c>
      <c r="GG664">
        <v>2</v>
      </c>
      <c r="GH664">
        <v>-2</v>
      </c>
      <c r="GI664">
        <v>-2</v>
      </c>
      <c r="GJ664">
        <v>0</v>
      </c>
      <c r="GK664">
        <f>ROUND(R664*(R12)/100,0)</f>
        <v>0</v>
      </c>
      <c r="GL664">
        <f t="shared" si="611"/>
        <v>0</v>
      </c>
      <c r="GM664">
        <f t="shared" si="612"/>
        <v>5223</v>
      </c>
      <c r="GN664">
        <f t="shared" si="613"/>
        <v>0</v>
      </c>
      <c r="GO664">
        <f t="shared" si="614"/>
        <v>5223</v>
      </c>
      <c r="GP664">
        <f t="shared" si="615"/>
        <v>0</v>
      </c>
      <c r="GR664">
        <v>0</v>
      </c>
    </row>
    <row r="665" spans="1:200" x14ac:dyDescent="0.2">
      <c r="A665">
        <v>17</v>
      </c>
      <c r="B665">
        <v>1</v>
      </c>
      <c r="C665">
        <f>ROW(SmtRes!A944)</f>
        <v>944</v>
      </c>
      <c r="D665">
        <f>ROW(EtalonRes!A970)</f>
        <v>970</v>
      </c>
      <c r="E665" t="s">
        <v>856</v>
      </c>
      <c r="F665" t="s">
        <v>834</v>
      </c>
      <c r="G665" t="s">
        <v>857</v>
      </c>
      <c r="H665" t="s">
        <v>209</v>
      </c>
      <c r="I665">
        <v>4</v>
      </c>
      <c r="J665">
        <v>0</v>
      </c>
      <c r="O665">
        <f t="shared" si="579"/>
        <v>148</v>
      </c>
      <c r="P665">
        <f t="shared" si="580"/>
        <v>0</v>
      </c>
      <c r="Q665">
        <f t="shared" si="581"/>
        <v>44</v>
      </c>
      <c r="R665">
        <f t="shared" si="582"/>
        <v>4</v>
      </c>
      <c r="S665">
        <f t="shared" si="583"/>
        <v>104</v>
      </c>
      <c r="T665">
        <f t="shared" si="584"/>
        <v>0</v>
      </c>
      <c r="U665">
        <f t="shared" si="585"/>
        <v>12.366000000000001</v>
      </c>
      <c r="V665">
        <f t="shared" si="586"/>
        <v>0.48599999999999999</v>
      </c>
      <c r="W665">
        <f t="shared" si="587"/>
        <v>0</v>
      </c>
      <c r="X665">
        <f t="shared" si="588"/>
        <v>86</v>
      </c>
      <c r="Y665">
        <f t="shared" si="589"/>
        <v>65</v>
      </c>
      <c r="AA665">
        <v>23982063</v>
      </c>
      <c r="AB665">
        <f t="shared" si="590"/>
        <v>37</v>
      </c>
      <c r="AC665">
        <f t="shared" si="591"/>
        <v>0</v>
      </c>
      <c r="AD665">
        <f t="shared" si="592"/>
        <v>11</v>
      </c>
      <c r="AE665">
        <f t="shared" si="593"/>
        <v>1</v>
      </c>
      <c r="AF665">
        <f t="shared" si="594"/>
        <v>26</v>
      </c>
      <c r="AG665">
        <f t="shared" si="595"/>
        <v>0</v>
      </c>
      <c r="AH665">
        <f t="shared" si="596"/>
        <v>3.0915000000000004</v>
      </c>
      <c r="AI665">
        <f t="shared" si="597"/>
        <v>0.1215</v>
      </c>
      <c r="AJ665">
        <f t="shared" si="598"/>
        <v>0</v>
      </c>
      <c r="AK665">
        <v>28.02</v>
      </c>
      <c r="AL665">
        <v>0.39</v>
      </c>
      <c r="AM665">
        <v>8.1</v>
      </c>
      <c r="AN665">
        <v>0.91</v>
      </c>
      <c r="AO665">
        <v>19.53</v>
      </c>
      <c r="AP665">
        <v>0</v>
      </c>
      <c r="AQ665">
        <v>2.29</v>
      </c>
      <c r="AR665">
        <v>0.09</v>
      </c>
      <c r="AS665">
        <v>0</v>
      </c>
      <c r="AT665">
        <v>80</v>
      </c>
      <c r="AU665">
        <v>60</v>
      </c>
      <c r="AV665">
        <v>1</v>
      </c>
      <c r="AW665">
        <v>1</v>
      </c>
      <c r="AZ665">
        <v>1</v>
      </c>
      <c r="BA665">
        <v>1</v>
      </c>
      <c r="BB665">
        <v>1</v>
      </c>
      <c r="BC665">
        <v>1</v>
      </c>
      <c r="BD665" t="s">
        <v>3</v>
      </c>
      <c r="BE665" t="s">
        <v>3</v>
      </c>
      <c r="BF665" t="s">
        <v>3</v>
      </c>
      <c r="BG665" t="s">
        <v>3</v>
      </c>
      <c r="BH665">
        <v>0</v>
      </c>
      <c r="BI665">
        <v>2</v>
      </c>
      <c r="BJ665" t="s">
        <v>836</v>
      </c>
      <c r="BM665">
        <v>110001</v>
      </c>
      <c r="BN665">
        <v>0</v>
      </c>
      <c r="BO665" t="s">
        <v>3</v>
      </c>
      <c r="BP665">
        <v>0</v>
      </c>
      <c r="BQ665">
        <v>3</v>
      </c>
      <c r="BS665">
        <v>1</v>
      </c>
      <c r="BT665">
        <v>1</v>
      </c>
      <c r="BU665">
        <v>1</v>
      </c>
      <c r="BV665">
        <v>1</v>
      </c>
      <c r="BW665">
        <v>1</v>
      </c>
      <c r="BX665">
        <v>1</v>
      </c>
      <c r="BY665" t="s">
        <v>3</v>
      </c>
      <c r="BZ665">
        <v>80</v>
      </c>
      <c r="CA665">
        <v>60</v>
      </c>
      <c r="CF665">
        <v>0</v>
      </c>
      <c r="CG665">
        <v>0</v>
      </c>
      <c r="CM665">
        <v>0</v>
      </c>
      <c r="CN665" t="s">
        <v>1707</v>
      </c>
      <c r="CO665">
        <v>0</v>
      </c>
      <c r="CP665">
        <f t="shared" si="599"/>
        <v>148</v>
      </c>
      <c r="CQ665">
        <f t="shared" si="600"/>
        <v>0</v>
      </c>
      <c r="CR665">
        <f t="shared" si="601"/>
        <v>11</v>
      </c>
      <c r="CS665">
        <f t="shared" si="602"/>
        <v>1</v>
      </c>
      <c r="CT665">
        <f t="shared" si="603"/>
        <v>26</v>
      </c>
      <c r="CU665">
        <f t="shared" si="604"/>
        <v>0</v>
      </c>
      <c r="CV665">
        <f t="shared" si="605"/>
        <v>3.0915000000000004</v>
      </c>
      <c r="CW665">
        <f t="shared" si="606"/>
        <v>0.1215</v>
      </c>
      <c r="CX665">
        <f t="shared" si="607"/>
        <v>0</v>
      </c>
      <c r="CY665">
        <f t="shared" si="608"/>
        <v>86.4</v>
      </c>
      <c r="CZ665">
        <f t="shared" si="609"/>
        <v>64.8</v>
      </c>
      <c r="DC665" t="s">
        <v>3</v>
      </c>
      <c r="DD665" t="s">
        <v>3</v>
      </c>
      <c r="DE665" t="s">
        <v>179</v>
      </c>
      <c r="DF665" t="s">
        <v>179</v>
      </c>
      <c r="DG665" t="s">
        <v>179</v>
      </c>
      <c r="DH665" t="s">
        <v>3</v>
      </c>
      <c r="DI665" t="s">
        <v>179</v>
      </c>
      <c r="DJ665" t="s">
        <v>179</v>
      </c>
      <c r="DK665" t="s">
        <v>3</v>
      </c>
      <c r="DL665" t="s">
        <v>3</v>
      </c>
      <c r="DM665" t="s">
        <v>3</v>
      </c>
      <c r="DN665">
        <v>0</v>
      </c>
      <c r="DO665">
        <v>0</v>
      </c>
      <c r="DP665">
        <v>1</v>
      </c>
      <c r="DQ665">
        <v>1</v>
      </c>
      <c r="DU665">
        <v>1010</v>
      </c>
      <c r="DV665" t="s">
        <v>209</v>
      </c>
      <c r="DW665" t="s">
        <v>209</v>
      </c>
      <c r="DX665">
        <v>1</v>
      </c>
      <c r="EE665">
        <v>20573163</v>
      </c>
      <c r="EF665">
        <v>3</v>
      </c>
      <c r="EG665" t="s">
        <v>164</v>
      </c>
      <c r="EH665">
        <v>0</v>
      </c>
      <c r="EI665" t="s">
        <v>3</v>
      </c>
      <c r="EJ665">
        <v>2</v>
      </c>
      <c r="EK665">
        <v>110001</v>
      </c>
      <c r="EL665" t="s">
        <v>192</v>
      </c>
      <c r="EM665" t="s">
        <v>173</v>
      </c>
      <c r="EO665" t="s">
        <v>193</v>
      </c>
      <c r="EQ665">
        <v>768</v>
      </c>
      <c r="ER665">
        <v>28.02</v>
      </c>
      <c r="ES665">
        <v>0.39</v>
      </c>
      <c r="ET665">
        <v>8.1</v>
      </c>
      <c r="EU665">
        <v>0.91</v>
      </c>
      <c r="EV665">
        <v>19.53</v>
      </c>
      <c r="EW665">
        <v>2.29</v>
      </c>
      <c r="EX665">
        <v>0.09</v>
      </c>
      <c r="EY665">
        <v>0</v>
      </c>
      <c r="EZ665">
        <v>0</v>
      </c>
      <c r="FQ665">
        <v>0</v>
      </c>
      <c r="FR665">
        <f t="shared" si="610"/>
        <v>0</v>
      </c>
      <c r="FS665">
        <v>0</v>
      </c>
      <c r="FX665">
        <v>80</v>
      </c>
      <c r="FY665">
        <v>60</v>
      </c>
      <c r="GA665" t="s">
        <v>3</v>
      </c>
      <c r="GG665">
        <v>2</v>
      </c>
      <c r="GH665">
        <v>-2</v>
      </c>
      <c r="GI665">
        <v>-2</v>
      </c>
      <c r="GJ665">
        <v>0</v>
      </c>
      <c r="GK665">
        <f>ROUND(R665*(R12)/100,0)</f>
        <v>0</v>
      </c>
      <c r="GL665">
        <f t="shared" si="611"/>
        <v>0</v>
      </c>
      <c r="GM665">
        <f t="shared" si="612"/>
        <v>299</v>
      </c>
      <c r="GN665">
        <f t="shared" si="613"/>
        <v>0</v>
      </c>
      <c r="GO665">
        <f t="shared" si="614"/>
        <v>299</v>
      </c>
      <c r="GP665">
        <f t="shared" si="615"/>
        <v>0</v>
      </c>
      <c r="GR665">
        <v>0</v>
      </c>
    </row>
    <row r="666" spans="1:200" x14ac:dyDescent="0.2">
      <c r="A666">
        <v>17</v>
      </c>
      <c r="B666">
        <v>1</v>
      </c>
      <c r="C666">
        <f>ROW(SmtRes!A948)</f>
        <v>948</v>
      </c>
      <c r="D666">
        <f>ROW(EtalonRes!A974)</f>
        <v>974</v>
      </c>
      <c r="E666" t="s">
        <v>858</v>
      </c>
      <c r="F666" t="s">
        <v>834</v>
      </c>
      <c r="G666" t="s">
        <v>838</v>
      </c>
      <c r="H666" t="s">
        <v>209</v>
      </c>
      <c r="I666">
        <v>2</v>
      </c>
      <c r="J666">
        <v>0</v>
      </c>
      <c r="O666">
        <f t="shared" si="579"/>
        <v>74</v>
      </c>
      <c r="P666">
        <f t="shared" si="580"/>
        <v>0</v>
      </c>
      <c r="Q666">
        <f t="shared" si="581"/>
        <v>22</v>
      </c>
      <c r="R666">
        <f t="shared" si="582"/>
        <v>2</v>
      </c>
      <c r="S666">
        <f t="shared" si="583"/>
        <v>52</v>
      </c>
      <c r="T666">
        <f t="shared" si="584"/>
        <v>0</v>
      </c>
      <c r="U666">
        <f t="shared" si="585"/>
        <v>6.1830000000000007</v>
      </c>
      <c r="V666">
        <f t="shared" si="586"/>
        <v>0.24299999999999999</v>
      </c>
      <c r="W666">
        <f t="shared" si="587"/>
        <v>0</v>
      </c>
      <c r="X666">
        <f t="shared" si="588"/>
        <v>43</v>
      </c>
      <c r="Y666">
        <f t="shared" si="589"/>
        <v>32</v>
      </c>
      <c r="AA666">
        <v>23982063</v>
      </c>
      <c r="AB666">
        <f t="shared" si="590"/>
        <v>37</v>
      </c>
      <c r="AC666">
        <f t="shared" si="591"/>
        <v>0</v>
      </c>
      <c r="AD666">
        <f t="shared" si="592"/>
        <v>11</v>
      </c>
      <c r="AE666">
        <f t="shared" si="593"/>
        <v>1</v>
      </c>
      <c r="AF666">
        <f t="shared" si="594"/>
        <v>26</v>
      </c>
      <c r="AG666">
        <f t="shared" si="595"/>
        <v>0</v>
      </c>
      <c r="AH666">
        <f t="shared" si="596"/>
        <v>3.0915000000000004</v>
      </c>
      <c r="AI666">
        <f t="shared" si="597"/>
        <v>0.1215</v>
      </c>
      <c r="AJ666">
        <f t="shared" si="598"/>
        <v>0</v>
      </c>
      <c r="AK666">
        <v>28.02</v>
      </c>
      <c r="AL666">
        <v>0.39</v>
      </c>
      <c r="AM666">
        <v>8.1</v>
      </c>
      <c r="AN666">
        <v>0.91</v>
      </c>
      <c r="AO666">
        <v>19.53</v>
      </c>
      <c r="AP666">
        <v>0</v>
      </c>
      <c r="AQ666">
        <v>2.29</v>
      </c>
      <c r="AR666">
        <v>0.09</v>
      </c>
      <c r="AS666">
        <v>0</v>
      </c>
      <c r="AT666">
        <v>80</v>
      </c>
      <c r="AU666">
        <v>60</v>
      </c>
      <c r="AV666">
        <v>1</v>
      </c>
      <c r="AW666">
        <v>1</v>
      </c>
      <c r="AZ666">
        <v>1</v>
      </c>
      <c r="BA666">
        <v>1</v>
      </c>
      <c r="BB666">
        <v>1</v>
      </c>
      <c r="BC666">
        <v>1</v>
      </c>
      <c r="BD666" t="s">
        <v>3</v>
      </c>
      <c r="BE666" t="s">
        <v>3</v>
      </c>
      <c r="BF666" t="s">
        <v>3</v>
      </c>
      <c r="BG666" t="s">
        <v>3</v>
      </c>
      <c r="BH666">
        <v>0</v>
      </c>
      <c r="BI666">
        <v>2</v>
      </c>
      <c r="BJ666" t="s">
        <v>836</v>
      </c>
      <c r="BM666">
        <v>110001</v>
      </c>
      <c r="BN666">
        <v>0</v>
      </c>
      <c r="BO666" t="s">
        <v>3</v>
      </c>
      <c r="BP666">
        <v>0</v>
      </c>
      <c r="BQ666">
        <v>3</v>
      </c>
      <c r="BS666">
        <v>1</v>
      </c>
      <c r="BT666">
        <v>1</v>
      </c>
      <c r="BU666">
        <v>1</v>
      </c>
      <c r="BV666">
        <v>1</v>
      </c>
      <c r="BW666">
        <v>1</v>
      </c>
      <c r="BX666">
        <v>1</v>
      </c>
      <c r="BY666" t="s">
        <v>3</v>
      </c>
      <c r="BZ666">
        <v>80</v>
      </c>
      <c r="CA666">
        <v>60</v>
      </c>
      <c r="CF666">
        <v>0</v>
      </c>
      <c r="CG666">
        <v>0</v>
      </c>
      <c r="CM666">
        <v>0</v>
      </c>
      <c r="CN666" t="s">
        <v>1707</v>
      </c>
      <c r="CO666">
        <v>0</v>
      </c>
      <c r="CP666">
        <f t="shared" si="599"/>
        <v>74</v>
      </c>
      <c r="CQ666">
        <f t="shared" si="600"/>
        <v>0</v>
      </c>
      <c r="CR666">
        <f t="shared" si="601"/>
        <v>11</v>
      </c>
      <c r="CS666">
        <f t="shared" si="602"/>
        <v>1</v>
      </c>
      <c r="CT666">
        <f t="shared" si="603"/>
        <v>26</v>
      </c>
      <c r="CU666">
        <f t="shared" si="604"/>
        <v>0</v>
      </c>
      <c r="CV666">
        <f t="shared" si="605"/>
        <v>3.0915000000000004</v>
      </c>
      <c r="CW666">
        <f t="shared" si="606"/>
        <v>0.1215</v>
      </c>
      <c r="CX666">
        <f t="shared" si="607"/>
        <v>0</v>
      </c>
      <c r="CY666">
        <f t="shared" si="608"/>
        <v>43.2</v>
      </c>
      <c r="CZ666">
        <f t="shared" si="609"/>
        <v>32.4</v>
      </c>
      <c r="DC666" t="s">
        <v>3</v>
      </c>
      <c r="DD666" t="s">
        <v>3</v>
      </c>
      <c r="DE666" t="s">
        <v>179</v>
      </c>
      <c r="DF666" t="s">
        <v>179</v>
      </c>
      <c r="DG666" t="s">
        <v>179</v>
      </c>
      <c r="DH666" t="s">
        <v>3</v>
      </c>
      <c r="DI666" t="s">
        <v>179</v>
      </c>
      <c r="DJ666" t="s">
        <v>179</v>
      </c>
      <c r="DK666" t="s">
        <v>3</v>
      </c>
      <c r="DL666" t="s">
        <v>3</v>
      </c>
      <c r="DM666" t="s">
        <v>3</v>
      </c>
      <c r="DN666">
        <v>0</v>
      </c>
      <c r="DO666">
        <v>0</v>
      </c>
      <c r="DP666">
        <v>1</v>
      </c>
      <c r="DQ666">
        <v>1</v>
      </c>
      <c r="DU666">
        <v>1010</v>
      </c>
      <c r="DV666" t="s">
        <v>209</v>
      </c>
      <c r="DW666" t="s">
        <v>209</v>
      </c>
      <c r="DX666">
        <v>1</v>
      </c>
      <c r="EE666">
        <v>20573163</v>
      </c>
      <c r="EF666">
        <v>3</v>
      </c>
      <c r="EG666" t="s">
        <v>164</v>
      </c>
      <c r="EH666">
        <v>0</v>
      </c>
      <c r="EI666" t="s">
        <v>3</v>
      </c>
      <c r="EJ666">
        <v>2</v>
      </c>
      <c r="EK666">
        <v>110001</v>
      </c>
      <c r="EL666" t="s">
        <v>192</v>
      </c>
      <c r="EM666" t="s">
        <v>173</v>
      </c>
      <c r="EO666" t="s">
        <v>193</v>
      </c>
      <c r="EQ666">
        <v>768</v>
      </c>
      <c r="ER666">
        <v>28.02</v>
      </c>
      <c r="ES666">
        <v>0.39</v>
      </c>
      <c r="ET666">
        <v>8.1</v>
      </c>
      <c r="EU666">
        <v>0.91</v>
      </c>
      <c r="EV666">
        <v>19.53</v>
      </c>
      <c r="EW666">
        <v>2.29</v>
      </c>
      <c r="EX666">
        <v>0.09</v>
      </c>
      <c r="EY666">
        <v>0</v>
      </c>
      <c r="EZ666">
        <v>0</v>
      </c>
      <c r="FQ666">
        <v>0</v>
      </c>
      <c r="FR666">
        <f t="shared" si="610"/>
        <v>0</v>
      </c>
      <c r="FS666">
        <v>0</v>
      </c>
      <c r="FX666">
        <v>80</v>
      </c>
      <c r="FY666">
        <v>60</v>
      </c>
      <c r="GA666" t="s">
        <v>3</v>
      </c>
      <c r="GG666">
        <v>2</v>
      </c>
      <c r="GH666">
        <v>-2</v>
      </c>
      <c r="GI666">
        <v>-2</v>
      </c>
      <c r="GJ666">
        <v>0</v>
      </c>
      <c r="GK666">
        <f>ROUND(R666*(R12)/100,0)</f>
        <v>0</v>
      </c>
      <c r="GL666">
        <f t="shared" si="611"/>
        <v>0</v>
      </c>
      <c r="GM666">
        <f t="shared" si="612"/>
        <v>149</v>
      </c>
      <c r="GN666">
        <f t="shared" si="613"/>
        <v>0</v>
      </c>
      <c r="GO666">
        <f t="shared" si="614"/>
        <v>149</v>
      </c>
      <c r="GP666">
        <f t="shared" si="615"/>
        <v>0</v>
      </c>
      <c r="GR666">
        <v>0</v>
      </c>
    </row>
    <row r="667" spans="1:200" x14ac:dyDescent="0.2">
      <c r="A667">
        <v>17</v>
      </c>
      <c r="B667">
        <v>1</v>
      </c>
      <c r="C667">
        <f>ROW(SmtRes!A952)</f>
        <v>952</v>
      </c>
      <c r="D667">
        <f>ROW(EtalonRes!A978)</f>
        <v>978</v>
      </c>
      <c r="E667" t="s">
        <v>859</v>
      </c>
      <c r="F667" t="s">
        <v>834</v>
      </c>
      <c r="G667" t="s">
        <v>840</v>
      </c>
      <c r="H667" t="s">
        <v>209</v>
      </c>
      <c r="I667">
        <v>2</v>
      </c>
      <c r="J667">
        <v>0</v>
      </c>
      <c r="O667">
        <f t="shared" si="579"/>
        <v>74</v>
      </c>
      <c r="P667">
        <f t="shared" si="580"/>
        <v>0</v>
      </c>
      <c r="Q667">
        <f t="shared" si="581"/>
        <v>22</v>
      </c>
      <c r="R667">
        <f t="shared" si="582"/>
        <v>2</v>
      </c>
      <c r="S667">
        <f t="shared" si="583"/>
        <v>52</v>
      </c>
      <c r="T667">
        <f t="shared" si="584"/>
        <v>0</v>
      </c>
      <c r="U667">
        <f t="shared" si="585"/>
        <v>6.1830000000000007</v>
      </c>
      <c r="V667">
        <f t="shared" si="586"/>
        <v>0.24299999999999999</v>
      </c>
      <c r="W667">
        <f t="shared" si="587"/>
        <v>0</v>
      </c>
      <c r="X667">
        <f t="shared" si="588"/>
        <v>43</v>
      </c>
      <c r="Y667">
        <f t="shared" si="589"/>
        <v>32</v>
      </c>
      <c r="AA667">
        <v>23982063</v>
      </c>
      <c r="AB667">
        <f t="shared" si="590"/>
        <v>37</v>
      </c>
      <c r="AC667">
        <f t="shared" si="591"/>
        <v>0</v>
      </c>
      <c r="AD667">
        <f t="shared" si="592"/>
        <v>11</v>
      </c>
      <c r="AE667">
        <f t="shared" si="593"/>
        <v>1</v>
      </c>
      <c r="AF667">
        <f t="shared" si="594"/>
        <v>26</v>
      </c>
      <c r="AG667">
        <f t="shared" si="595"/>
        <v>0</v>
      </c>
      <c r="AH667">
        <f t="shared" si="596"/>
        <v>3.0915000000000004</v>
      </c>
      <c r="AI667">
        <f t="shared" si="597"/>
        <v>0.1215</v>
      </c>
      <c r="AJ667">
        <f t="shared" si="598"/>
        <v>0</v>
      </c>
      <c r="AK667">
        <v>28.02</v>
      </c>
      <c r="AL667">
        <v>0.39</v>
      </c>
      <c r="AM667">
        <v>8.1</v>
      </c>
      <c r="AN667">
        <v>0.91</v>
      </c>
      <c r="AO667">
        <v>19.53</v>
      </c>
      <c r="AP667">
        <v>0</v>
      </c>
      <c r="AQ667">
        <v>2.29</v>
      </c>
      <c r="AR667">
        <v>0.09</v>
      </c>
      <c r="AS667">
        <v>0</v>
      </c>
      <c r="AT667">
        <v>80</v>
      </c>
      <c r="AU667">
        <v>60</v>
      </c>
      <c r="AV667">
        <v>1</v>
      </c>
      <c r="AW667">
        <v>1</v>
      </c>
      <c r="AZ667">
        <v>1</v>
      </c>
      <c r="BA667">
        <v>1</v>
      </c>
      <c r="BB667">
        <v>1</v>
      </c>
      <c r="BC667">
        <v>1</v>
      </c>
      <c r="BD667" t="s">
        <v>3</v>
      </c>
      <c r="BE667" t="s">
        <v>3</v>
      </c>
      <c r="BF667" t="s">
        <v>3</v>
      </c>
      <c r="BG667" t="s">
        <v>3</v>
      </c>
      <c r="BH667">
        <v>0</v>
      </c>
      <c r="BI667">
        <v>2</v>
      </c>
      <c r="BJ667" t="s">
        <v>836</v>
      </c>
      <c r="BM667">
        <v>110001</v>
      </c>
      <c r="BN667">
        <v>0</v>
      </c>
      <c r="BO667" t="s">
        <v>3</v>
      </c>
      <c r="BP667">
        <v>0</v>
      </c>
      <c r="BQ667">
        <v>3</v>
      </c>
      <c r="BS667">
        <v>1</v>
      </c>
      <c r="BT667">
        <v>1</v>
      </c>
      <c r="BU667">
        <v>1</v>
      </c>
      <c r="BV667">
        <v>1</v>
      </c>
      <c r="BW667">
        <v>1</v>
      </c>
      <c r="BX667">
        <v>1</v>
      </c>
      <c r="BY667" t="s">
        <v>3</v>
      </c>
      <c r="BZ667">
        <v>80</v>
      </c>
      <c r="CA667">
        <v>60</v>
      </c>
      <c r="CF667">
        <v>0</v>
      </c>
      <c r="CG667">
        <v>0</v>
      </c>
      <c r="CM667">
        <v>0</v>
      </c>
      <c r="CN667" t="s">
        <v>1707</v>
      </c>
      <c r="CO667">
        <v>0</v>
      </c>
      <c r="CP667">
        <f t="shared" si="599"/>
        <v>74</v>
      </c>
      <c r="CQ667">
        <f t="shared" si="600"/>
        <v>0</v>
      </c>
      <c r="CR667">
        <f t="shared" si="601"/>
        <v>11</v>
      </c>
      <c r="CS667">
        <f t="shared" si="602"/>
        <v>1</v>
      </c>
      <c r="CT667">
        <f t="shared" si="603"/>
        <v>26</v>
      </c>
      <c r="CU667">
        <f t="shared" si="604"/>
        <v>0</v>
      </c>
      <c r="CV667">
        <f t="shared" si="605"/>
        <v>3.0915000000000004</v>
      </c>
      <c r="CW667">
        <f t="shared" si="606"/>
        <v>0.1215</v>
      </c>
      <c r="CX667">
        <f t="shared" si="607"/>
        <v>0</v>
      </c>
      <c r="CY667">
        <f t="shared" si="608"/>
        <v>43.2</v>
      </c>
      <c r="CZ667">
        <f t="shared" si="609"/>
        <v>32.4</v>
      </c>
      <c r="DC667" t="s">
        <v>3</v>
      </c>
      <c r="DD667" t="s">
        <v>3</v>
      </c>
      <c r="DE667" t="s">
        <v>179</v>
      </c>
      <c r="DF667" t="s">
        <v>179</v>
      </c>
      <c r="DG667" t="s">
        <v>179</v>
      </c>
      <c r="DH667" t="s">
        <v>3</v>
      </c>
      <c r="DI667" t="s">
        <v>179</v>
      </c>
      <c r="DJ667" t="s">
        <v>179</v>
      </c>
      <c r="DK667" t="s">
        <v>3</v>
      </c>
      <c r="DL667" t="s">
        <v>3</v>
      </c>
      <c r="DM667" t="s">
        <v>3</v>
      </c>
      <c r="DN667">
        <v>0</v>
      </c>
      <c r="DO667">
        <v>0</v>
      </c>
      <c r="DP667">
        <v>1</v>
      </c>
      <c r="DQ667">
        <v>1</v>
      </c>
      <c r="DU667">
        <v>1010</v>
      </c>
      <c r="DV667" t="s">
        <v>209</v>
      </c>
      <c r="DW667" t="s">
        <v>209</v>
      </c>
      <c r="DX667">
        <v>1</v>
      </c>
      <c r="EE667">
        <v>20573163</v>
      </c>
      <c r="EF667">
        <v>3</v>
      </c>
      <c r="EG667" t="s">
        <v>164</v>
      </c>
      <c r="EH667">
        <v>0</v>
      </c>
      <c r="EI667" t="s">
        <v>3</v>
      </c>
      <c r="EJ667">
        <v>2</v>
      </c>
      <c r="EK667">
        <v>110001</v>
      </c>
      <c r="EL667" t="s">
        <v>192</v>
      </c>
      <c r="EM667" t="s">
        <v>173</v>
      </c>
      <c r="EO667" t="s">
        <v>193</v>
      </c>
      <c r="EQ667">
        <v>768</v>
      </c>
      <c r="ER667">
        <v>28.02</v>
      </c>
      <c r="ES667">
        <v>0.39</v>
      </c>
      <c r="ET667">
        <v>8.1</v>
      </c>
      <c r="EU667">
        <v>0.91</v>
      </c>
      <c r="EV667">
        <v>19.53</v>
      </c>
      <c r="EW667">
        <v>2.29</v>
      </c>
      <c r="EX667">
        <v>0.09</v>
      </c>
      <c r="EY667">
        <v>0</v>
      </c>
      <c r="EZ667">
        <v>0</v>
      </c>
      <c r="FQ667">
        <v>0</v>
      </c>
      <c r="FR667">
        <f t="shared" si="610"/>
        <v>0</v>
      </c>
      <c r="FS667">
        <v>0</v>
      </c>
      <c r="FX667">
        <v>80</v>
      </c>
      <c r="FY667">
        <v>60</v>
      </c>
      <c r="GA667" t="s">
        <v>3</v>
      </c>
      <c r="GG667">
        <v>2</v>
      </c>
      <c r="GH667">
        <v>-2</v>
      </c>
      <c r="GI667">
        <v>-2</v>
      </c>
      <c r="GJ667">
        <v>0</v>
      </c>
      <c r="GK667">
        <f>ROUND(R667*(R12)/100,0)</f>
        <v>0</v>
      </c>
      <c r="GL667">
        <f t="shared" si="611"/>
        <v>0</v>
      </c>
      <c r="GM667">
        <f t="shared" si="612"/>
        <v>149</v>
      </c>
      <c r="GN667">
        <f t="shared" si="613"/>
        <v>0</v>
      </c>
      <c r="GO667">
        <f t="shared" si="614"/>
        <v>149</v>
      </c>
      <c r="GP667">
        <f t="shared" si="615"/>
        <v>0</v>
      </c>
      <c r="GR667">
        <v>0</v>
      </c>
    </row>
    <row r="668" spans="1:200" x14ac:dyDescent="0.2">
      <c r="A668">
        <v>17</v>
      </c>
      <c r="B668">
        <v>1</v>
      </c>
      <c r="C668">
        <f>ROW(SmtRes!A956)</f>
        <v>956</v>
      </c>
      <c r="D668">
        <f>ROW(EtalonRes!A982)</f>
        <v>982</v>
      </c>
      <c r="E668" t="s">
        <v>860</v>
      </c>
      <c r="F668" t="s">
        <v>834</v>
      </c>
      <c r="G668" t="s">
        <v>861</v>
      </c>
      <c r="H668" t="s">
        <v>209</v>
      </c>
      <c r="I668">
        <v>2</v>
      </c>
      <c r="J668">
        <v>0</v>
      </c>
      <c r="O668">
        <f t="shared" si="579"/>
        <v>74</v>
      </c>
      <c r="P668">
        <f t="shared" si="580"/>
        <v>0</v>
      </c>
      <c r="Q668">
        <f t="shared" si="581"/>
        <v>22</v>
      </c>
      <c r="R668">
        <f t="shared" si="582"/>
        <v>2</v>
      </c>
      <c r="S668">
        <f t="shared" si="583"/>
        <v>52</v>
      </c>
      <c r="T668">
        <f t="shared" si="584"/>
        <v>0</v>
      </c>
      <c r="U668">
        <f t="shared" si="585"/>
        <v>6.1830000000000007</v>
      </c>
      <c r="V668">
        <f t="shared" si="586"/>
        <v>0.24299999999999999</v>
      </c>
      <c r="W668">
        <f t="shared" si="587"/>
        <v>0</v>
      </c>
      <c r="X668">
        <f t="shared" si="588"/>
        <v>43</v>
      </c>
      <c r="Y668">
        <f t="shared" si="589"/>
        <v>32</v>
      </c>
      <c r="AA668">
        <v>23982063</v>
      </c>
      <c r="AB668">
        <f t="shared" si="590"/>
        <v>37</v>
      </c>
      <c r="AC668">
        <f t="shared" si="591"/>
        <v>0</v>
      </c>
      <c r="AD668">
        <f t="shared" si="592"/>
        <v>11</v>
      </c>
      <c r="AE668">
        <f t="shared" si="593"/>
        <v>1</v>
      </c>
      <c r="AF668">
        <f t="shared" si="594"/>
        <v>26</v>
      </c>
      <c r="AG668">
        <f t="shared" si="595"/>
        <v>0</v>
      </c>
      <c r="AH668">
        <f t="shared" si="596"/>
        <v>3.0915000000000004</v>
      </c>
      <c r="AI668">
        <f t="shared" si="597"/>
        <v>0.1215</v>
      </c>
      <c r="AJ668">
        <f t="shared" si="598"/>
        <v>0</v>
      </c>
      <c r="AK668">
        <v>28.02</v>
      </c>
      <c r="AL668">
        <v>0.39</v>
      </c>
      <c r="AM668">
        <v>8.1</v>
      </c>
      <c r="AN668">
        <v>0.91</v>
      </c>
      <c r="AO668">
        <v>19.53</v>
      </c>
      <c r="AP668">
        <v>0</v>
      </c>
      <c r="AQ668">
        <v>2.29</v>
      </c>
      <c r="AR668">
        <v>0.09</v>
      </c>
      <c r="AS668">
        <v>0</v>
      </c>
      <c r="AT668">
        <v>80</v>
      </c>
      <c r="AU668">
        <v>60</v>
      </c>
      <c r="AV668">
        <v>1</v>
      </c>
      <c r="AW668">
        <v>1</v>
      </c>
      <c r="AZ668">
        <v>1</v>
      </c>
      <c r="BA668">
        <v>1</v>
      </c>
      <c r="BB668">
        <v>1</v>
      </c>
      <c r="BC668">
        <v>1</v>
      </c>
      <c r="BD668" t="s">
        <v>3</v>
      </c>
      <c r="BE668" t="s">
        <v>3</v>
      </c>
      <c r="BF668" t="s">
        <v>3</v>
      </c>
      <c r="BG668" t="s">
        <v>3</v>
      </c>
      <c r="BH668">
        <v>0</v>
      </c>
      <c r="BI668">
        <v>2</v>
      </c>
      <c r="BJ668" t="s">
        <v>836</v>
      </c>
      <c r="BM668">
        <v>110001</v>
      </c>
      <c r="BN668">
        <v>0</v>
      </c>
      <c r="BO668" t="s">
        <v>3</v>
      </c>
      <c r="BP668">
        <v>0</v>
      </c>
      <c r="BQ668">
        <v>3</v>
      </c>
      <c r="BS668">
        <v>1</v>
      </c>
      <c r="BT668">
        <v>1</v>
      </c>
      <c r="BU668">
        <v>1</v>
      </c>
      <c r="BV668">
        <v>1</v>
      </c>
      <c r="BW668">
        <v>1</v>
      </c>
      <c r="BX668">
        <v>1</v>
      </c>
      <c r="BY668" t="s">
        <v>3</v>
      </c>
      <c r="BZ668">
        <v>80</v>
      </c>
      <c r="CA668">
        <v>60</v>
      </c>
      <c r="CF668">
        <v>0</v>
      </c>
      <c r="CG668">
        <v>0</v>
      </c>
      <c r="CM668">
        <v>0</v>
      </c>
      <c r="CN668" t="s">
        <v>1707</v>
      </c>
      <c r="CO668">
        <v>0</v>
      </c>
      <c r="CP668">
        <f t="shared" si="599"/>
        <v>74</v>
      </c>
      <c r="CQ668">
        <f t="shared" si="600"/>
        <v>0</v>
      </c>
      <c r="CR668">
        <f t="shared" si="601"/>
        <v>11</v>
      </c>
      <c r="CS668">
        <f t="shared" si="602"/>
        <v>1</v>
      </c>
      <c r="CT668">
        <f t="shared" si="603"/>
        <v>26</v>
      </c>
      <c r="CU668">
        <f t="shared" si="604"/>
        <v>0</v>
      </c>
      <c r="CV668">
        <f t="shared" si="605"/>
        <v>3.0915000000000004</v>
      </c>
      <c r="CW668">
        <f t="shared" si="606"/>
        <v>0.1215</v>
      </c>
      <c r="CX668">
        <f t="shared" si="607"/>
        <v>0</v>
      </c>
      <c r="CY668">
        <f t="shared" si="608"/>
        <v>43.2</v>
      </c>
      <c r="CZ668">
        <f t="shared" si="609"/>
        <v>32.4</v>
      </c>
      <c r="DC668" t="s">
        <v>3</v>
      </c>
      <c r="DD668" t="s">
        <v>3</v>
      </c>
      <c r="DE668" t="s">
        <v>179</v>
      </c>
      <c r="DF668" t="s">
        <v>179</v>
      </c>
      <c r="DG668" t="s">
        <v>179</v>
      </c>
      <c r="DH668" t="s">
        <v>3</v>
      </c>
      <c r="DI668" t="s">
        <v>179</v>
      </c>
      <c r="DJ668" t="s">
        <v>179</v>
      </c>
      <c r="DK668" t="s">
        <v>3</v>
      </c>
      <c r="DL668" t="s">
        <v>3</v>
      </c>
      <c r="DM668" t="s">
        <v>3</v>
      </c>
      <c r="DN668">
        <v>0</v>
      </c>
      <c r="DO668">
        <v>0</v>
      </c>
      <c r="DP668">
        <v>1</v>
      </c>
      <c r="DQ668">
        <v>1</v>
      </c>
      <c r="DU668">
        <v>1010</v>
      </c>
      <c r="DV668" t="s">
        <v>209</v>
      </c>
      <c r="DW668" t="s">
        <v>209</v>
      </c>
      <c r="DX668">
        <v>1</v>
      </c>
      <c r="EE668">
        <v>20573163</v>
      </c>
      <c r="EF668">
        <v>3</v>
      </c>
      <c r="EG668" t="s">
        <v>164</v>
      </c>
      <c r="EH668">
        <v>0</v>
      </c>
      <c r="EI668" t="s">
        <v>3</v>
      </c>
      <c r="EJ668">
        <v>2</v>
      </c>
      <c r="EK668">
        <v>110001</v>
      </c>
      <c r="EL668" t="s">
        <v>192</v>
      </c>
      <c r="EM668" t="s">
        <v>173</v>
      </c>
      <c r="EO668" t="s">
        <v>193</v>
      </c>
      <c r="EQ668">
        <v>768</v>
      </c>
      <c r="ER668">
        <v>28.02</v>
      </c>
      <c r="ES668">
        <v>0.39</v>
      </c>
      <c r="ET668">
        <v>8.1</v>
      </c>
      <c r="EU668">
        <v>0.91</v>
      </c>
      <c r="EV668">
        <v>19.53</v>
      </c>
      <c r="EW668">
        <v>2.29</v>
      </c>
      <c r="EX668">
        <v>0.09</v>
      </c>
      <c r="EY668">
        <v>0</v>
      </c>
      <c r="EZ668">
        <v>0</v>
      </c>
      <c r="FQ668">
        <v>0</v>
      </c>
      <c r="FR668">
        <f t="shared" si="610"/>
        <v>0</v>
      </c>
      <c r="FS668">
        <v>0</v>
      </c>
      <c r="FX668">
        <v>80</v>
      </c>
      <c r="FY668">
        <v>60</v>
      </c>
      <c r="GA668" t="s">
        <v>3</v>
      </c>
      <c r="GG668">
        <v>2</v>
      </c>
      <c r="GH668">
        <v>-2</v>
      </c>
      <c r="GI668">
        <v>-2</v>
      </c>
      <c r="GJ668">
        <v>0</v>
      </c>
      <c r="GK668">
        <f>ROUND(R668*(R12)/100,0)</f>
        <v>0</v>
      </c>
      <c r="GL668">
        <f t="shared" si="611"/>
        <v>0</v>
      </c>
      <c r="GM668">
        <f t="shared" si="612"/>
        <v>149</v>
      </c>
      <c r="GN668">
        <f t="shared" si="613"/>
        <v>0</v>
      </c>
      <c r="GO668">
        <f t="shared" si="614"/>
        <v>149</v>
      </c>
      <c r="GP668">
        <f t="shared" si="615"/>
        <v>0</v>
      </c>
      <c r="GR668">
        <v>0</v>
      </c>
    </row>
    <row r="669" spans="1:200" x14ac:dyDescent="0.2">
      <c r="A669">
        <v>17</v>
      </c>
      <c r="B669">
        <v>1</v>
      </c>
      <c r="C669">
        <f>ROW(SmtRes!A960)</f>
        <v>960</v>
      </c>
      <c r="D669">
        <f>ROW(EtalonRes!A986)</f>
        <v>986</v>
      </c>
      <c r="E669" t="s">
        <v>862</v>
      </c>
      <c r="F669" t="s">
        <v>834</v>
      </c>
      <c r="G669" t="s">
        <v>842</v>
      </c>
      <c r="H669" t="s">
        <v>209</v>
      </c>
      <c r="I669">
        <v>6</v>
      </c>
      <c r="J669">
        <v>0</v>
      </c>
      <c r="O669">
        <f t="shared" si="579"/>
        <v>222</v>
      </c>
      <c r="P669">
        <f t="shared" si="580"/>
        <v>0</v>
      </c>
      <c r="Q669">
        <f t="shared" si="581"/>
        <v>66</v>
      </c>
      <c r="R669">
        <f t="shared" si="582"/>
        <v>6</v>
      </c>
      <c r="S669">
        <f t="shared" si="583"/>
        <v>156</v>
      </c>
      <c r="T669">
        <f t="shared" si="584"/>
        <v>0</v>
      </c>
      <c r="U669">
        <f t="shared" si="585"/>
        <v>18.549000000000003</v>
      </c>
      <c r="V669">
        <f t="shared" si="586"/>
        <v>0.72899999999999998</v>
      </c>
      <c r="W669">
        <f t="shared" si="587"/>
        <v>0</v>
      </c>
      <c r="X669">
        <f t="shared" si="588"/>
        <v>130</v>
      </c>
      <c r="Y669">
        <f t="shared" si="589"/>
        <v>97</v>
      </c>
      <c r="AA669">
        <v>23982063</v>
      </c>
      <c r="AB669">
        <f t="shared" si="590"/>
        <v>37</v>
      </c>
      <c r="AC669">
        <f t="shared" si="591"/>
        <v>0</v>
      </c>
      <c r="AD669">
        <f t="shared" si="592"/>
        <v>11</v>
      </c>
      <c r="AE669">
        <f t="shared" si="593"/>
        <v>1</v>
      </c>
      <c r="AF669">
        <f t="shared" si="594"/>
        <v>26</v>
      </c>
      <c r="AG669">
        <f t="shared" si="595"/>
        <v>0</v>
      </c>
      <c r="AH669">
        <f t="shared" si="596"/>
        <v>3.0915000000000004</v>
      </c>
      <c r="AI669">
        <f t="shared" si="597"/>
        <v>0.1215</v>
      </c>
      <c r="AJ669">
        <f t="shared" si="598"/>
        <v>0</v>
      </c>
      <c r="AK669">
        <v>28.02</v>
      </c>
      <c r="AL669">
        <v>0.39</v>
      </c>
      <c r="AM669">
        <v>8.1</v>
      </c>
      <c r="AN669">
        <v>0.91</v>
      </c>
      <c r="AO669">
        <v>19.53</v>
      </c>
      <c r="AP669">
        <v>0</v>
      </c>
      <c r="AQ669">
        <v>2.29</v>
      </c>
      <c r="AR669">
        <v>0.09</v>
      </c>
      <c r="AS669">
        <v>0</v>
      </c>
      <c r="AT669">
        <v>80</v>
      </c>
      <c r="AU669">
        <v>60</v>
      </c>
      <c r="AV669">
        <v>1</v>
      </c>
      <c r="AW669">
        <v>1</v>
      </c>
      <c r="AZ669">
        <v>1</v>
      </c>
      <c r="BA669">
        <v>1</v>
      </c>
      <c r="BB669">
        <v>1</v>
      </c>
      <c r="BC669">
        <v>1</v>
      </c>
      <c r="BD669" t="s">
        <v>3</v>
      </c>
      <c r="BE669" t="s">
        <v>3</v>
      </c>
      <c r="BF669" t="s">
        <v>3</v>
      </c>
      <c r="BG669" t="s">
        <v>3</v>
      </c>
      <c r="BH669">
        <v>0</v>
      </c>
      <c r="BI669">
        <v>2</v>
      </c>
      <c r="BJ669" t="s">
        <v>836</v>
      </c>
      <c r="BM669">
        <v>110001</v>
      </c>
      <c r="BN669">
        <v>0</v>
      </c>
      <c r="BO669" t="s">
        <v>3</v>
      </c>
      <c r="BP669">
        <v>0</v>
      </c>
      <c r="BQ669">
        <v>3</v>
      </c>
      <c r="BS669">
        <v>1</v>
      </c>
      <c r="BT669">
        <v>1</v>
      </c>
      <c r="BU669">
        <v>1</v>
      </c>
      <c r="BV669">
        <v>1</v>
      </c>
      <c r="BW669">
        <v>1</v>
      </c>
      <c r="BX669">
        <v>1</v>
      </c>
      <c r="BY669" t="s">
        <v>3</v>
      </c>
      <c r="BZ669">
        <v>80</v>
      </c>
      <c r="CA669">
        <v>60</v>
      </c>
      <c r="CF669">
        <v>0</v>
      </c>
      <c r="CG669">
        <v>0</v>
      </c>
      <c r="CM669">
        <v>0</v>
      </c>
      <c r="CN669" t="s">
        <v>1707</v>
      </c>
      <c r="CO669">
        <v>0</v>
      </c>
      <c r="CP669">
        <f t="shared" si="599"/>
        <v>222</v>
      </c>
      <c r="CQ669">
        <f t="shared" si="600"/>
        <v>0</v>
      </c>
      <c r="CR669">
        <f t="shared" si="601"/>
        <v>11</v>
      </c>
      <c r="CS669">
        <f t="shared" si="602"/>
        <v>1</v>
      </c>
      <c r="CT669">
        <f t="shared" si="603"/>
        <v>26</v>
      </c>
      <c r="CU669">
        <f t="shared" si="604"/>
        <v>0</v>
      </c>
      <c r="CV669">
        <f t="shared" si="605"/>
        <v>3.0915000000000004</v>
      </c>
      <c r="CW669">
        <f t="shared" si="606"/>
        <v>0.1215</v>
      </c>
      <c r="CX669">
        <f t="shared" si="607"/>
        <v>0</v>
      </c>
      <c r="CY669">
        <f t="shared" si="608"/>
        <v>129.6</v>
      </c>
      <c r="CZ669">
        <f t="shared" si="609"/>
        <v>97.2</v>
      </c>
      <c r="DC669" t="s">
        <v>3</v>
      </c>
      <c r="DD669" t="s">
        <v>3</v>
      </c>
      <c r="DE669" t="s">
        <v>179</v>
      </c>
      <c r="DF669" t="s">
        <v>179</v>
      </c>
      <c r="DG669" t="s">
        <v>179</v>
      </c>
      <c r="DH669" t="s">
        <v>3</v>
      </c>
      <c r="DI669" t="s">
        <v>179</v>
      </c>
      <c r="DJ669" t="s">
        <v>179</v>
      </c>
      <c r="DK669" t="s">
        <v>3</v>
      </c>
      <c r="DL669" t="s">
        <v>3</v>
      </c>
      <c r="DM669" t="s">
        <v>3</v>
      </c>
      <c r="DN669">
        <v>0</v>
      </c>
      <c r="DO669">
        <v>0</v>
      </c>
      <c r="DP669">
        <v>1</v>
      </c>
      <c r="DQ669">
        <v>1</v>
      </c>
      <c r="DU669">
        <v>1010</v>
      </c>
      <c r="DV669" t="s">
        <v>209</v>
      </c>
      <c r="DW669" t="s">
        <v>209</v>
      </c>
      <c r="DX669">
        <v>1</v>
      </c>
      <c r="EE669">
        <v>20573163</v>
      </c>
      <c r="EF669">
        <v>3</v>
      </c>
      <c r="EG669" t="s">
        <v>164</v>
      </c>
      <c r="EH669">
        <v>0</v>
      </c>
      <c r="EI669" t="s">
        <v>3</v>
      </c>
      <c r="EJ669">
        <v>2</v>
      </c>
      <c r="EK669">
        <v>110001</v>
      </c>
      <c r="EL669" t="s">
        <v>192</v>
      </c>
      <c r="EM669" t="s">
        <v>173</v>
      </c>
      <c r="EO669" t="s">
        <v>193</v>
      </c>
      <c r="EQ669">
        <v>768</v>
      </c>
      <c r="ER669">
        <v>28.02</v>
      </c>
      <c r="ES669">
        <v>0.39</v>
      </c>
      <c r="ET669">
        <v>8.1</v>
      </c>
      <c r="EU669">
        <v>0.91</v>
      </c>
      <c r="EV669">
        <v>19.53</v>
      </c>
      <c r="EW669">
        <v>2.29</v>
      </c>
      <c r="EX669">
        <v>0.09</v>
      </c>
      <c r="EY669">
        <v>0</v>
      </c>
      <c r="EZ669">
        <v>0</v>
      </c>
      <c r="FQ669">
        <v>0</v>
      </c>
      <c r="FR669">
        <f t="shared" si="610"/>
        <v>0</v>
      </c>
      <c r="FS669">
        <v>0</v>
      </c>
      <c r="FX669">
        <v>80</v>
      </c>
      <c r="FY669">
        <v>60</v>
      </c>
      <c r="GA669" t="s">
        <v>3</v>
      </c>
      <c r="GG669">
        <v>2</v>
      </c>
      <c r="GH669">
        <v>-2</v>
      </c>
      <c r="GI669">
        <v>-2</v>
      </c>
      <c r="GJ669">
        <v>0</v>
      </c>
      <c r="GK669">
        <f>ROUND(R669*(R12)/100,0)</f>
        <v>0</v>
      </c>
      <c r="GL669">
        <f t="shared" si="611"/>
        <v>0</v>
      </c>
      <c r="GM669">
        <f t="shared" si="612"/>
        <v>449</v>
      </c>
      <c r="GN669">
        <f t="shared" si="613"/>
        <v>0</v>
      </c>
      <c r="GO669">
        <f t="shared" si="614"/>
        <v>449</v>
      </c>
      <c r="GP669">
        <f t="shared" si="615"/>
        <v>0</v>
      </c>
      <c r="GR669">
        <v>0</v>
      </c>
    </row>
    <row r="670" spans="1:200" x14ac:dyDescent="0.2">
      <c r="A670">
        <v>17</v>
      </c>
      <c r="B670">
        <v>1</v>
      </c>
      <c r="C670">
        <f>ROW(SmtRes!A964)</f>
        <v>964</v>
      </c>
      <c r="D670">
        <f>ROW(EtalonRes!A990)</f>
        <v>990</v>
      </c>
      <c r="E670" t="s">
        <v>863</v>
      </c>
      <c r="F670" t="s">
        <v>834</v>
      </c>
      <c r="G670" t="s">
        <v>864</v>
      </c>
      <c r="H670" t="s">
        <v>209</v>
      </c>
      <c r="I670">
        <v>4</v>
      </c>
      <c r="J670">
        <v>0</v>
      </c>
      <c r="O670">
        <f t="shared" si="579"/>
        <v>148</v>
      </c>
      <c r="P670">
        <f t="shared" si="580"/>
        <v>0</v>
      </c>
      <c r="Q670">
        <f t="shared" si="581"/>
        <v>44</v>
      </c>
      <c r="R670">
        <f t="shared" si="582"/>
        <v>4</v>
      </c>
      <c r="S670">
        <f t="shared" si="583"/>
        <v>104</v>
      </c>
      <c r="T670">
        <f t="shared" si="584"/>
        <v>0</v>
      </c>
      <c r="U670">
        <f t="shared" si="585"/>
        <v>12.366000000000001</v>
      </c>
      <c r="V670">
        <f t="shared" si="586"/>
        <v>0.48599999999999999</v>
      </c>
      <c r="W670">
        <f t="shared" si="587"/>
        <v>0</v>
      </c>
      <c r="X670">
        <f t="shared" si="588"/>
        <v>86</v>
      </c>
      <c r="Y670">
        <f t="shared" si="589"/>
        <v>65</v>
      </c>
      <c r="AA670">
        <v>23982063</v>
      </c>
      <c r="AB670">
        <f t="shared" si="590"/>
        <v>37</v>
      </c>
      <c r="AC670">
        <f t="shared" si="591"/>
        <v>0</v>
      </c>
      <c r="AD670">
        <f t="shared" si="592"/>
        <v>11</v>
      </c>
      <c r="AE670">
        <f t="shared" si="593"/>
        <v>1</v>
      </c>
      <c r="AF670">
        <f t="shared" si="594"/>
        <v>26</v>
      </c>
      <c r="AG670">
        <f t="shared" si="595"/>
        <v>0</v>
      </c>
      <c r="AH670">
        <f t="shared" si="596"/>
        <v>3.0915000000000004</v>
      </c>
      <c r="AI670">
        <f t="shared" si="597"/>
        <v>0.1215</v>
      </c>
      <c r="AJ670">
        <f t="shared" si="598"/>
        <v>0</v>
      </c>
      <c r="AK670">
        <v>28.02</v>
      </c>
      <c r="AL670">
        <v>0.39</v>
      </c>
      <c r="AM670">
        <v>8.1</v>
      </c>
      <c r="AN670">
        <v>0.91</v>
      </c>
      <c r="AO670">
        <v>19.53</v>
      </c>
      <c r="AP670">
        <v>0</v>
      </c>
      <c r="AQ670">
        <v>2.29</v>
      </c>
      <c r="AR670">
        <v>0.09</v>
      </c>
      <c r="AS670">
        <v>0</v>
      </c>
      <c r="AT670">
        <v>80</v>
      </c>
      <c r="AU670">
        <v>60</v>
      </c>
      <c r="AV670">
        <v>1</v>
      </c>
      <c r="AW670">
        <v>1</v>
      </c>
      <c r="AZ670">
        <v>1</v>
      </c>
      <c r="BA670">
        <v>1</v>
      </c>
      <c r="BB670">
        <v>1</v>
      </c>
      <c r="BC670">
        <v>1</v>
      </c>
      <c r="BD670" t="s">
        <v>3</v>
      </c>
      <c r="BE670" t="s">
        <v>3</v>
      </c>
      <c r="BF670" t="s">
        <v>3</v>
      </c>
      <c r="BG670" t="s">
        <v>3</v>
      </c>
      <c r="BH670">
        <v>0</v>
      </c>
      <c r="BI670">
        <v>2</v>
      </c>
      <c r="BJ670" t="s">
        <v>836</v>
      </c>
      <c r="BM670">
        <v>110001</v>
      </c>
      <c r="BN670">
        <v>0</v>
      </c>
      <c r="BO670" t="s">
        <v>3</v>
      </c>
      <c r="BP670">
        <v>0</v>
      </c>
      <c r="BQ670">
        <v>3</v>
      </c>
      <c r="BS670">
        <v>1</v>
      </c>
      <c r="BT670">
        <v>1</v>
      </c>
      <c r="BU670">
        <v>1</v>
      </c>
      <c r="BV670">
        <v>1</v>
      </c>
      <c r="BW670">
        <v>1</v>
      </c>
      <c r="BX670">
        <v>1</v>
      </c>
      <c r="BY670" t="s">
        <v>3</v>
      </c>
      <c r="BZ670">
        <v>80</v>
      </c>
      <c r="CA670">
        <v>60</v>
      </c>
      <c r="CF670">
        <v>0</v>
      </c>
      <c r="CG670">
        <v>0</v>
      </c>
      <c r="CM670">
        <v>0</v>
      </c>
      <c r="CN670" t="s">
        <v>1707</v>
      </c>
      <c r="CO670">
        <v>0</v>
      </c>
      <c r="CP670">
        <f t="shared" si="599"/>
        <v>148</v>
      </c>
      <c r="CQ670">
        <f t="shared" si="600"/>
        <v>0</v>
      </c>
      <c r="CR670">
        <f t="shared" si="601"/>
        <v>11</v>
      </c>
      <c r="CS670">
        <f t="shared" si="602"/>
        <v>1</v>
      </c>
      <c r="CT670">
        <f t="shared" si="603"/>
        <v>26</v>
      </c>
      <c r="CU670">
        <f t="shared" si="604"/>
        <v>0</v>
      </c>
      <c r="CV670">
        <f t="shared" si="605"/>
        <v>3.0915000000000004</v>
      </c>
      <c r="CW670">
        <f t="shared" si="606"/>
        <v>0.1215</v>
      </c>
      <c r="CX670">
        <f t="shared" si="607"/>
        <v>0</v>
      </c>
      <c r="CY670">
        <f t="shared" si="608"/>
        <v>86.4</v>
      </c>
      <c r="CZ670">
        <f t="shared" si="609"/>
        <v>64.8</v>
      </c>
      <c r="DC670" t="s">
        <v>3</v>
      </c>
      <c r="DD670" t="s">
        <v>3</v>
      </c>
      <c r="DE670" t="s">
        <v>179</v>
      </c>
      <c r="DF670" t="s">
        <v>179</v>
      </c>
      <c r="DG670" t="s">
        <v>179</v>
      </c>
      <c r="DH670" t="s">
        <v>3</v>
      </c>
      <c r="DI670" t="s">
        <v>179</v>
      </c>
      <c r="DJ670" t="s">
        <v>179</v>
      </c>
      <c r="DK670" t="s">
        <v>3</v>
      </c>
      <c r="DL670" t="s">
        <v>3</v>
      </c>
      <c r="DM670" t="s">
        <v>3</v>
      </c>
      <c r="DN670">
        <v>0</v>
      </c>
      <c r="DO670">
        <v>0</v>
      </c>
      <c r="DP670">
        <v>1</v>
      </c>
      <c r="DQ670">
        <v>1</v>
      </c>
      <c r="DU670">
        <v>1010</v>
      </c>
      <c r="DV670" t="s">
        <v>209</v>
      </c>
      <c r="DW670" t="s">
        <v>209</v>
      </c>
      <c r="DX670">
        <v>1</v>
      </c>
      <c r="EE670">
        <v>20573163</v>
      </c>
      <c r="EF670">
        <v>3</v>
      </c>
      <c r="EG670" t="s">
        <v>164</v>
      </c>
      <c r="EH670">
        <v>0</v>
      </c>
      <c r="EI670" t="s">
        <v>3</v>
      </c>
      <c r="EJ670">
        <v>2</v>
      </c>
      <c r="EK670">
        <v>110001</v>
      </c>
      <c r="EL670" t="s">
        <v>192</v>
      </c>
      <c r="EM670" t="s">
        <v>173</v>
      </c>
      <c r="EO670" t="s">
        <v>193</v>
      </c>
      <c r="EQ670">
        <v>768</v>
      </c>
      <c r="ER670">
        <v>28.02</v>
      </c>
      <c r="ES670">
        <v>0.39</v>
      </c>
      <c r="ET670">
        <v>8.1</v>
      </c>
      <c r="EU670">
        <v>0.91</v>
      </c>
      <c r="EV670">
        <v>19.53</v>
      </c>
      <c r="EW670">
        <v>2.29</v>
      </c>
      <c r="EX670">
        <v>0.09</v>
      </c>
      <c r="EY670">
        <v>0</v>
      </c>
      <c r="EZ670">
        <v>0</v>
      </c>
      <c r="FQ670">
        <v>0</v>
      </c>
      <c r="FR670">
        <f t="shared" si="610"/>
        <v>0</v>
      </c>
      <c r="FS670">
        <v>0</v>
      </c>
      <c r="FX670">
        <v>80</v>
      </c>
      <c r="FY670">
        <v>60</v>
      </c>
      <c r="GA670" t="s">
        <v>3</v>
      </c>
      <c r="GG670">
        <v>2</v>
      </c>
      <c r="GH670">
        <v>-2</v>
      </c>
      <c r="GI670">
        <v>-2</v>
      </c>
      <c r="GJ670">
        <v>0</v>
      </c>
      <c r="GK670">
        <f>ROUND(R670*(R12)/100,0)</f>
        <v>0</v>
      </c>
      <c r="GL670">
        <f t="shared" si="611"/>
        <v>0</v>
      </c>
      <c r="GM670">
        <f t="shared" si="612"/>
        <v>299</v>
      </c>
      <c r="GN670">
        <f t="shared" si="613"/>
        <v>0</v>
      </c>
      <c r="GO670">
        <f t="shared" si="614"/>
        <v>299</v>
      </c>
      <c r="GP670">
        <f t="shared" si="615"/>
        <v>0</v>
      </c>
      <c r="GR670">
        <v>0</v>
      </c>
    </row>
    <row r="671" spans="1:200" x14ac:dyDescent="0.2">
      <c r="A671">
        <v>17</v>
      </c>
      <c r="B671">
        <v>1</v>
      </c>
      <c r="C671">
        <f>ROW(SmtRes!A971)</f>
        <v>971</v>
      </c>
      <c r="D671">
        <f>ROW(EtalonRes!A997)</f>
        <v>997</v>
      </c>
      <c r="E671" t="s">
        <v>865</v>
      </c>
      <c r="F671" t="s">
        <v>846</v>
      </c>
      <c r="G671" t="s">
        <v>866</v>
      </c>
      <c r="H671" t="s">
        <v>851</v>
      </c>
      <c r="I671">
        <v>4</v>
      </c>
      <c r="J671">
        <v>0</v>
      </c>
      <c r="O671">
        <f t="shared" si="579"/>
        <v>184</v>
      </c>
      <c r="P671">
        <f t="shared" si="580"/>
        <v>8</v>
      </c>
      <c r="Q671">
        <f t="shared" si="581"/>
        <v>108</v>
      </c>
      <c r="R671">
        <f t="shared" si="582"/>
        <v>4</v>
      </c>
      <c r="S671">
        <f t="shared" si="583"/>
        <v>68</v>
      </c>
      <c r="T671">
        <f t="shared" si="584"/>
        <v>0</v>
      </c>
      <c r="U671">
        <f t="shared" si="585"/>
        <v>6.6960000000000006</v>
      </c>
      <c r="V671">
        <f t="shared" si="586"/>
        <v>0.43200000000000005</v>
      </c>
      <c r="W671">
        <f t="shared" si="587"/>
        <v>0</v>
      </c>
      <c r="X671">
        <f t="shared" si="588"/>
        <v>68</v>
      </c>
      <c r="Y671">
        <f t="shared" si="589"/>
        <v>47</v>
      </c>
      <c r="AA671">
        <v>23982063</v>
      </c>
      <c r="AB671">
        <f t="shared" si="590"/>
        <v>46</v>
      </c>
      <c r="AC671">
        <f t="shared" si="591"/>
        <v>2</v>
      </c>
      <c r="AD671">
        <f t="shared" si="592"/>
        <v>27</v>
      </c>
      <c r="AE671">
        <f t="shared" si="593"/>
        <v>1</v>
      </c>
      <c r="AF671">
        <f t="shared" si="594"/>
        <v>17</v>
      </c>
      <c r="AG671">
        <f t="shared" si="595"/>
        <v>0</v>
      </c>
      <c r="AH671">
        <f t="shared" si="596"/>
        <v>1.6740000000000002</v>
      </c>
      <c r="AI671">
        <f t="shared" si="597"/>
        <v>0.10800000000000001</v>
      </c>
      <c r="AJ671">
        <f t="shared" si="598"/>
        <v>0</v>
      </c>
      <c r="AK671">
        <v>34.24</v>
      </c>
      <c r="AL671">
        <v>2.08</v>
      </c>
      <c r="AM671">
        <v>19.86</v>
      </c>
      <c r="AN671">
        <v>1.08</v>
      </c>
      <c r="AO671">
        <v>12.3</v>
      </c>
      <c r="AP671">
        <v>0</v>
      </c>
      <c r="AQ671">
        <v>1.24</v>
      </c>
      <c r="AR671">
        <v>0.08</v>
      </c>
      <c r="AS671">
        <v>0</v>
      </c>
      <c r="AT671">
        <v>95</v>
      </c>
      <c r="AU671">
        <v>65</v>
      </c>
      <c r="AV671">
        <v>1</v>
      </c>
      <c r="AW671">
        <v>1</v>
      </c>
      <c r="AZ671">
        <v>1</v>
      </c>
      <c r="BA671">
        <v>1</v>
      </c>
      <c r="BB671">
        <v>1</v>
      </c>
      <c r="BC671">
        <v>1</v>
      </c>
      <c r="BD671" t="s">
        <v>3</v>
      </c>
      <c r="BE671" t="s">
        <v>3</v>
      </c>
      <c r="BF671" t="s">
        <v>3</v>
      </c>
      <c r="BG671" t="s">
        <v>3</v>
      </c>
      <c r="BH671">
        <v>0</v>
      </c>
      <c r="BI671">
        <v>2</v>
      </c>
      <c r="BJ671" t="s">
        <v>867</v>
      </c>
      <c r="BM671">
        <v>108001</v>
      </c>
      <c r="BN671">
        <v>0</v>
      </c>
      <c r="BO671" t="s">
        <v>3</v>
      </c>
      <c r="BP671">
        <v>0</v>
      </c>
      <c r="BQ671">
        <v>3</v>
      </c>
      <c r="BS671">
        <v>1</v>
      </c>
      <c r="BT671">
        <v>1</v>
      </c>
      <c r="BU671">
        <v>1</v>
      </c>
      <c r="BV671">
        <v>1</v>
      </c>
      <c r="BW671">
        <v>1</v>
      </c>
      <c r="BX671">
        <v>1</v>
      </c>
      <c r="BY671" t="s">
        <v>3</v>
      </c>
      <c r="BZ671">
        <v>95</v>
      </c>
      <c r="CA671">
        <v>65</v>
      </c>
      <c r="CF671">
        <v>0</v>
      </c>
      <c r="CG671">
        <v>0</v>
      </c>
      <c r="CM671">
        <v>0</v>
      </c>
      <c r="CN671" t="s">
        <v>1707</v>
      </c>
      <c r="CO671">
        <v>0</v>
      </c>
      <c r="CP671">
        <f t="shared" si="599"/>
        <v>184</v>
      </c>
      <c r="CQ671">
        <f t="shared" si="600"/>
        <v>2</v>
      </c>
      <c r="CR671">
        <f t="shared" si="601"/>
        <v>27</v>
      </c>
      <c r="CS671">
        <f t="shared" si="602"/>
        <v>1</v>
      </c>
      <c r="CT671">
        <f t="shared" si="603"/>
        <v>17</v>
      </c>
      <c r="CU671">
        <f t="shared" si="604"/>
        <v>0</v>
      </c>
      <c r="CV671">
        <f t="shared" si="605"/>
        <v>1.6740000000000002</v>
      </c>
      <c r="CW671">
        <f t="shared" si="606"/>
        <v>0.10800000000000001</v>
      </c>
      <c r="CX671">
        <f t="shared" si="607"/>
        <v>0</v>
      </c>
      <c r="CY671">
        <f t="shared" si="608"/>
        <v>68.400000000000006</v>
      </c>
      <c r="CZ671">
        <f t="shared" si="609"/>
        <v>46.8</v>
      </c>
      <c r="DC671" t="s">
        <v>3</v>
      </c>
      <c r="DD671" t="s">
        <v>3</v>
      </c>
      <c r="DE671" t="s">
        <v>179</v>
      </c>
      <c r="DF671" t="s">
        <v>179</v>
      </c>
      <c r="DG671" t="s">
        <v>179</v>
      </c>
      <c r="DH671" t="s">
        <v>3</v>
      </c>
      <c r="DI671" t="s">
        <v>179</v>
      </c>
      <c r="DJ671" t="s">
        <v>179</v>
      </c>
      <c r="DK671" t="s">
        <v>3</v>
      </c>
      <c r="DL671" t="s">
        <v>3</v>
      </c>
      <c r="DM671" t="s">
        <v>3</v>
      </c>
      <c r="DN671">
        <v>0</v>
      </c>
      <c r="DO671">
        <v>0</v>
      </c>
      <c r="DP671">
        <v>1</v>
      </c>
      <c r="DQ671">
        <v>1</v>
      </c>
      <c r="DU671">
        <v>1013</v>
      </c>
      <c r="DV671" t="s">
        <v>851</v>
      </c>
      <c r="DW671" t="s">
        <v>851</v>
      </c>
      <c r="DX671">
        <v>1</v>
      </c>
      <c r="EE671">
        <v>20573159</v>
      </c>
      <c r="EF671">
        <v>3</v>
      </c>
      <c r="EG671" t="s">
        <v>164</v>
      </c>
      <c r="EH671">
        <v>0</v>
      </c>
      <c r="EI671" t="s">
        <v>3</v>
      </c>
      <c r="EJ671">
        <v>2</v>
      </c>
      <c r="EK671">
        <v>108001</v>
      </c>
      <c r="EL671" t="s">
        <v>202</v>
      </c>
      <c r="EM671" t="s">
        <v>203</v>
      </c>
      <c r="EO671" t="s">
        <v>193</v>
      </c>
      <c r="EQ671">
        <v>768</v>
      </c>
      <c r="ER671">
        <v>34.24</v>
      </c>
      <c r="ES671">
        <v>2.08</v>
      </c>
      <c r="ET671">
        <v>19.86</v>
      </c>
      <c r="EU671">
        <v>1.08</v>
      </c>
      <c r="EV671">
        <v>12.3</v>
      </c>
      <c r="EW671">
        <v>1.24</v>
      </c>
      <c r="EX671">
        <v>0.08</v>
      </c>
      <c r="EY671">
        <v>0</v>
      </c>
      <c r="EZ671">
        <v>0</v>
      </c>
      <c r="FQ671">
        <v>0</v>
      </c>
      <c r="FR671">
        <f t="shared" si="610"/>
        <v>0</v>
      </c>
      <c r="FS671">
        <v>0</v>
      </c>
      <c r="FX671">
        <v>95</v>
      </c>
      <c r="FY671">
        <v>65</v>
      </c>
      <c r="GA671" t="s">
        <v>3</v>
      </c>
      <c r="GG671">
        <v>2</v>
      </c>
      <c r="GH671">
        <v>-2</v>
      </c>
      <c r="GI671">
        <v>-2</v>
      </c>
      <c r="GJ671">
        <v>0</v>
      </c>
      <c r="GK671">
        <f>ROUND(R671*(R12)/100,0)</f>
        <v>0</v>
      </c>
      <c r="GL671">
        <f t="shared" si="611"/>
        <v>0</v>
      </c>
      <c r="GM671">
        <f t="shared" si="612"/>
        <v>299</v>
      </c>
      <c r="GN671">
        <f t="shared" si="613"/>
        <v>0</v>
      </c>
      <c r="GO671">
        <f t="shared" si="614"/>
        <v>299</v>
      </c>
      <c r="GP671">
        <f t="shared" si="615"/>
        <v>0</v>
      </c>
      <c r="GR671">
        <v>0</v>
      </c>
    </row>
    <row r="672" spans="1:200" x14ac:dyDescent="0.2">
      <c r="A672">
        <v>17</v>
      </c>
      <c r="B672">
        <v>1</v>
      </c>
      <c r="C672">
        <f>ROW(SmtRes!A974)</f>
        <v>974</v>
      </c>
      <c r="D672">
        <f>ROW(EtalonRes!A1000)</f>
        <v>1000</v>
      </c>
      <c r="E672" t="s">
        <v>868</v>
      </c>
      <c r="F672" t="s">
        <v>231</v>
      </c>
      <c r="G672" t="s">
        <v>850</v>
      </c>
      <c r="H672" t="s">
        <v>851</v>
      </c>
      <c r="I672">
        <v>6</v>
      </c>
      <c r="J672">
        <v>0</v>
      </c>
      <c r="O672">
        <f t="shared" si="579"/>
        <v>78</v>
      </c>
      <c r="P672">
        <f t="shared" si="580"/>
        <v>0</v>
      </c>
      <c r="Q672">
        <f t="shared" si="581"/>
        <v>6</v>
      </c>
      <c r="R672">
        <f t="shared" si="582"/>
        <v>0</v>
      </c>
      <c r="S672">
        <f t="shared" si="583"/>
        <v>72</v>
      </c>
      <c r="T672">
        <f t="shared" si="584"/>
        <v>0</v>
      </c>
      <c r="U672">
        <f t="shared" si="585"/>
        <v>8.343</v>
      </c>
      <c r="V672">
        <f t="shared" si="586"/>
        <v>0</v>
      </c>
      <c r="W672">
        <f t="shared" si="587"/>
        <v>0</v>
      </c>
      <c r="X672">
        <f t="shared" si="588"/>
        <v>66</v>
      </c>
      <c r="Y672">
        <f t="shared" si="589"/>
        <v>47</v>
      </c>
      <c r="AA672">
        <v>23982063</v>
      </c>
      <c r="AB672">
        <f t="shared" si="590"/>
        <v>13</v>
      </c>
      <c r="AC672">
        <f t="shared" si="591"/>
        <v>0</v>
      </c>
      <c r="AD672">
        <f t="shared" si="592"/>
        <v>1</v>
      </c>
      <c r="AE672">
        <f t="shared" si="593"/>
        <v>0</v>
      </c>
      <c r="AF672">
        <f t="shared" si="594"/>
        <v>12</v>
      </c>
      <c r="AG672">
        <f t="shared" si="595"/>
        <v>0</v>
      </c>
      <c r="AH672">
        <f t="shared" si="596"/>
        <v>1.3905000000000001</v>
      </c>
      <c r="AI672">
        <f t="shared" si="597"/>
        <v>0</v>
      </c>
      <c r="AJ672">
        <f t="shared" si="598"/>
        <v>0</v>
      </c>
      <c r="AK672">
        <v>9.9499999999999993</v>
      </c>
      <c r="AL672">
        <v>0.18</v>
      </c>
      <c r="AM672">
        <v>0.87</v>
      </c>
      <c r="AN672">
        <v>0</v>
      </c>
      <c r="AO672">
        <v>8.9</v>
      </c>
      <c r="AP672">
        <v>0</v>
      </c>
      <c r="AQ672">
        <v>1.03</v>
      </c>
      <c r="AR672">
        <v>0</v>
      </c>
      <c r="AS672">
        <v>0</v>
      </c>
      <c r="AT672">
        <v>92</v>
      </c>
      <c r="AU672">
        <v>65</v>
      </c>
      <c r="AV672">
        <v>1</v>
      </c>
      <c r="AW672">
        <v>1</v>
      </c>
      <c r="AZ672">
        <v>1</v>
      </c>
      <c r="BA672">
        <v>1</v>
      </c>
      <c r="BB672">
        <v>1</v>
      </c>
      <c r="BC672">
        <v>1</v>
      </c>
      <c r="BD672" t="s">
        <v>3</v>
      </c>
      <c r="BE672" t="s">
        <v>3</v>
      </c>
      <c r="BF672" t="s">
        <v>3</v>
      </c>
      <c r="BG672" t="s">
        <v>3</v>
      </c>
      <c r="BH672">
        <v>0</v>
      </c>
      <c r="BI672">
        <v>2</v>
      </c>
      <c r="BJ672" t="s">
        <v>274</v>
      </c>
      <c r="BM672">
        <v>111002</v>
      </c>
      <c r="BN672">
        <v>0</v>
      </c>
      <c r="BO672" t="s">
        <v>3</v>
      </c>
      <c r="BP672">
        <v>0</v>
      </c>
      <c r="BQ672">
        <v>3</v>
      </c>
      <c r="BS672">
        <v>1</v>
      </c>
      <c r="BT672">
        <v>1</v>
      </c>
      <c r="BU672">
        <v>1</v>
      </c>
      <c r="BV672">
        <v>1</v>
      </c>
      <c r="BW672">
        <v>1</v>
      </c>
      <c r="BX672">
        <v>1</v>
      </c>
      <c r="BY672" t="s">
        <v>3</v>
      </c>
      <c r="BZ672">
        <v>92</v>
      </c>
      <c r="CA672">
        <v>65</v>
      </c>
      <c r="CF672">
        <v>0</v>
      </c>
      <c r="CG672">
        <v>0</v>
      </c>
      <c r="CM672">
        <v>0</v>
      </c>
      <c r="CN672" t="s">
        <v>1707</v>
      </c>
      <c r="CO672">
        <v>0</v>
      </c>
      <c r="CP672">
        <f t="shared" si="599"/>
        <v>78</v>
      </c>
      <c r="CQ672">
        <f t="shared" si="600"/>
        <v>0</v>
      </c>
      <c r="CR672">
        <f t="shared" si="601"/>
        <v>1</v>
      </c>
      <c r="CS672">
        <f t="shared" si="602"/>
        <v>0</v>
      </c>
      <c r="CT672">
        <f t="shared" si="603"/>
        <v>12</v>
      </c>
      <c r="CU672">
        <f t="shared" si="604"/>
        <v>0</v>
      </c>
      <c r="CV672">
        <f t="shared" si="605"/>
        <v>1.3905000000000001</v>
      </c>
      <c r="CW672">
        <f t="shared" si="606"/>
        <v>0</v>
      </c>
      <c r="CX672">
        <f t="shared" si="607"/>
        <v>0</v>
      </c>
      <c r="CY672">
        <f t="shared" si="608"/>
        <v>66.239999999999995</v>
      </c>
      <c r="CZ672">
        <f t="shared" si="609"/>
        <v>46.8</v>
      </c>
      <c r="DC672" t="s">
        <v>3</v>
      </c>
      <c r="DD672" t="s">
        <v>3</v>
      </c>
      <c r="DE672" t="s">
        <v>179</v>
      </c>
      <c r="DF672" t="s">
        <v>179</v>
      </c>
      <c r="DG672" t="s">
        <v>179</v>
      </c>
      <c r="DH672" t="s">
        <v>3</v>
      </c>
      <c r="DI672" t="s">
        <v>179</v>
      </c>
      <c r="DJ672" t="s">
        <v>179</v>
      </c>
      <c r="DK672" t="s">
        <v>3</v>
      </c>
      <c r="DL672" t="s">
        <v>3</v>
      </c>
      <c r="DM672" t="s">
        <v>3</v>
      </c>
      <c r="DN672">
        <v>0</v>
      </c>
      <c r="DO672">
        <v>0</v>
      </c>
      <c r="DP672">
        <v>1</v>
      </c>
      <c r="DQ672">
        <v>1</v>
      </c>
      <c r="DU672">
        <v>1013</v>
      </c>
      <c r="DV672" t="s">
        <v>851</v>
      </c>
      <c r="DW672" t="s">
        <v>851</v>
      </c>
      <c r="DX672">
        <v>1</v>
      </c>
      <c r="EE672">
        <v>20573169</v>
      </c>
      <c r="EF672">
        <v>3</v>
      </c>
      <c r="EG672" t="s">
        <v>164</v>
      </c>
      <c r="EH672">
        <v>0</v>
      </c>
      <c r="EI672" t="s">
        <v>3</v>
      </c>
      <c r="EJ672">
        <v>2</v>
      </c>
      <c r="EK672">
        <v>111002</v>
      </c>
      <c r="EL672" t="s">
        <v>228</v>
      </c>
      <c r="EM672" t="s">
        <v>229</v>
      </c>
      <c r="EO672" t="s">
        <v>193</v>
      </c>
      <c r="EQ672">
        <v>768</v>
      </c>
      <c r="ER672">
        <v>9.9499999999999993</v>
      </c>
      <c r="ES672">
        <v>0.18</v>
      </c>
      <c r="ET672">
        <v>0.87</v>
      </c>
      <c r="EU672">
        <v>0</v>
      </c>
      <c r="EV672">
        <v>8.9</v>
      </c>
      <c r="EW672">
        <v>1.03</v>
      </c>
      <c r="EX672">
        <v>0</v>
      </c>
      <c r="EY672">
        <v>0</v>
      </c>
      <c r="EZ672">
        <v>0</v>
      </c>
      <c r="FQ672">
        <v>0</v>
      </c>
      <c r="FR672">
        <f t="shared" si="610"/>
        <v>0</v>
      </c>
      <c r="FS672">
        <v>0</v>
      </c>
      <c r="FX672">
        <v>92</v>
      </c>
      <c r="FY672">
        <v>65</v>
      </c>
      <c r="GA672" t="s">
        <v>3</v>
      </c>
      <c r="GG672">
        <v>2</v>
      </c>
      <c r="GH672">
        <v>-2</v>
      </c>
      <c r="GI672">
        <v>-2</v>
      </c>
      <c r="GJ672">
        <v>0</v>
      </c>
      <c r="GK672">
        <f>ROUND(R672*(R12)/100,0)</f>
        <v>0</v>
      </c>
      <c r="GL672">
        <f t="shared" si="611"/>
        <v>0</v>
      </c>
      <c r="GM672">
        <f t="shared" si="612"/>
        <v>191</v>
      </c>
      <c r="GN672">
        <f t="shared" si="613"/>
        <v>0</v>
      </c>
      <c r="GO672">
        <f t="shared" si="614"/>
        <v>191</v>
      </c>
      <c r="GP672">
        <f t="shared" si="615"/>
        <v>0</v>
      </c>
      <c r="GR672">
        <v>0</v>
      </c>
    </row>
    <row r="673" spans="1:200" x14ac:dyDescent="0.2">
      <c r="A673">
        <v>17</v>
      </c>
      <c r="B673">
        <v>1</v>
      </c>
      <c r="C673">
        <f>ROW(SmtRes!A978)</f>
        <v>978</v>
      </c>
      <c r="D673">
        <f>ROW(EtalonRes!A1004)</f>
        <v>1004</v>
      </c>
      <c r="E673" t="s">
        <v>869</v>
      </c>
      <c r="F673" t="s">
        <v>283</v>
      </c>
      <c r="G673" t="s">
        <v>870</v>
      </c>
      <c r="H673" t="s">
        <v>285</v>
      </c>
      <c r="I673">
        <v>2</v>
      </c>
      <c r="J673">
        <v>0</v>
      </c>
      <c r="O673">
        <f t="shared" si="579"/>
        <v>70</v>
      </c>
      <c r="P673">
        <f t="shared" si="580"/>
        <v>0</v>
      </c>
      <c r="Q673">
        <f t="shared" si="581"/>
        <v>34</v>
      </c>
      <c r="R673">
        <f t="shared" si="582"/>
        <v>0</v>
      </c>
      <c r="S673">
        <f t="shared" si="583"/>
        <v>36</v>
      </c>
      <c r="T673">
        <f t="shared" si="584"/>
        <v>0</v>
      </c>
      <c r="U673">
        <f t="shared" si="585"/>
        <v>2.8350000000000004</v>
      </c>
      <c r="V673">
        <f t="shared" si="586"/>
        <v>0</v>
      </c>
      <c r="W673">
        <f t="shared" si="587"/>
        <v>0</v>
      </c>
      <c r="X673">
        <f t="shared" si="588"/>
        <v>36</v>
      </c>
      <c r="Y673">
        <f t="shared" si="589"/>
        <v>23</v>
      </c>
      <c r="AA673">
        <v>23982063</v>
      </c>
      <c r="AB673">
        <f t="shared" si="590"/>
        <v>35</v>
      </c>
      <c r="AC673">
        <f t="shared" si="591"/>
        <v>0</v>
      </c>
      <c r="AD673">
        <f t="shared" si="592"/>
        <v>17</v>
      </c>
      <c r="AE673">
        <f t="shared" si="593"/>
        <v>0</v>
      </c>
      <c r="AF673">
        <f t="shared" si="594"/>
        <v>18</v>
      </c>
      <c r="AG673">
        <f t="shared" si="595"/>
        <v>0</v>
      </c>
      <c r="AH673">
        <f t="shared" si="596"/>
        <v>1.4175000000000002</v>
      </c>
      <c r="AI673">
        <f t="shared" si="597"/>
        <v>0</v>
      </c>
      <c r="AJ673">
        <f t="shared" si="598"/>
        <v>0</v>
      </c>
      <c r="AK673">
        <v>26.27</v>
      </c>
      <c r="AL673">
        <v>0.27</v>
      </c>
      <c r="AM673">
        <v>12.43</v>
      </c>
      <c r="AN673">
        <v>0</v>
      </c>
      <c r="AO673">
        <v>13.57</v>
      </c>
      <c r="AP673">
        <v>0</v>
      </c>
      <c r="AQ673">
        <v>1.05</v>
      </c>
      <c r="AR673">
        <v>0</v>
      </c>
      <c r="AS673">
        <v>0</v>
      </c>
      <c r="AT673">
        <v>100</v>
      </c>
      <c r="AU673">
        <v>65</v>
      </c>
      <c r="AV673">
        <v>1</v>
      </c>
      <c r="AW673">
        <v>1</v>
      </c>
      <c r="AZ673">
        <v>1</v>
      </c>
      <c r="BA673">
        <v>1</v>
      </c>
      <c r="BB673">
        <v>1</v>
      </c>
      <c r="BC673">
        <v>1</v>
      </c>
      <c r="BD673" t="s">
        <v>3</v>
      </c>
      <c r="BE673" t="s">
        <v>3</v>
      </c>
      <c r="BF673" t="s">
        <v>3</v>
      </c>
      <c r="BG673" t="s">
        <v>3</v>
      </c>
      <c r="BH673">
        <v>0</v>
      </c>
      <c r="BI673">
        <v>2</v>
      </c>
      <c r="BJ673" t="s">
        <v>286</v>
      </c>
      <c r="BM673">
        <v>110007</v>
      </c>
      <c r="BN673">
        <v>0</v>
      </c>
      <c r="BO673" t="s">
        <v>3</v>
      </c>
      <c r="BP673">
        <v>0</v>
      </c>
      <c r="BQ673">
        <v>3</v>
      </c>
      <c r="BS673">
        <v>1</v>
      </c>
      <c r="BT673">
        <v>1</v>
      </c>
      <c r="BU673">
        <v>1</v>
      </c>
      <c r="BV673">
        <v>1</v>
      </c>
      <c r="BW673">
        <v>1</v>
      </c>
      <c r="BX673">
        <v>1</v>
      </c>
      <c r="BY673" t="s">
        <v>3</v>
      </c>
      <c r="BZ673">
        <v>100</v>
      </c>
      <c r="CA673">
        <v>65</v>
      </c>
      <c r="CF673">
        <v>0</v>
      </c>
      <c r="CG673">
        <v>0</v>
      </c>
      <c r="CM673">
        <v>0</v>
      </c>
      <c r="CN673" t="s">
        <v>1707</v>
      </c>
      <c r="CO673">
        <v>0</v>
      </c>
      <c r="CP673">
        <f t="shared" si="599"/>
        <v>70</v>
      </c>
      <c r="CQ673">
        <f t="shared" si="600"/>
        <v>0</v>
      </c>
      <c r="CR673">
        <f t="shared" si="601"/>
        <v>17</v>
      </c>
      <c r="CS673">
        <f t="shared" si="602"/>
        <v>0</v>
      </c>
      <c r="CT673">
        <f t="shared" si="603"/>
        <v>18</v>
      </c>
      <c r="CU673">
        <f t="shared" si="604"/>
        <v>0</v>
      </c>
      <c r="CV673">
        <f t="shared" si="605"/>
        <v>1.4175000000000002</v>
      </c>
      <c r="CW673">
        <f t="shared" si="606"/>
        <v>0</v>
      </c>
      <c r="CX673">
        <f t="shared" si="607"/>
        <v>0</v>
      </c>
      <c r="CY673">
        <f t="shared" si="608"/>
        <v>36</v>
      </c>
      <c r="CZ673">
        <f t="shared" si="609"/>
        <v>23.4</v>
      </c>
      <c r="DC673" t="s">
        <v>3</v>
      </c>
      <c r="DD673" t="s">
        <v>3</v>
      </c>
      <c r="DE673" t="s">
        <v>179</v>
      </c>
      <c r="DF673" t="s">
        <v>179</v>
      </c>
      <c r="DG673" t="s">
        <v>179</v>
      </c>
      <c r="DH673" t="s">
        <v>3</v>
      </c>
      <c r="DI673" t="s">
        <v>179</v>
      </c>
      <c r="DJ673" t="s">
        <v>179</v>
      </c>
      <c r="DK673" t="s">
        <v>3</v>
      </c>
      <c r="DL673" t="s">
        <v>3</v>
      </c>
      <c r="DM673" t="s">
        <v>3</v>
      </c>
      <c r="DN673">
        <v>0</v>
      </c>
      <c r="DO673">
        <v>0</v>
      </c>
      <c r="DP673">
        <v>1</v>
      </c>
      <c r="DQ673">
        <v>1</v>
      </c>
      <c r="DU673">
        <v>1013</v>
      </c>
      <c r="DV673" t="s">
        <v>285</v>
      </c>
      <c r="DW673" t="s">
        <v>285</v>
      </c>
      <c r="DX673">
        <v>1</v>
      </c>
      <c r="EE673">
        <v>20573209</v>
      </c>
      <c r="EF673">
        <v>3</v>
      </c>
      <c r="EG673" t="s">
        <v>164</v>
      </c>
      <c r="EH673">
        <v>0</v>
      </c>
      <c r="EI673" t="s">
        <v>3</v>
      </c>
      <c r="EJ673">
        <v>2</v>
      </c>
      <c r="EK673">
        <v>110007</v>
      </c>
      <c r="EL673" t="s">
        <v>287</v>
      </c>
      <c r="EM673" t="s">
        <v>173</v>
      </c>
      <c r="EO673" t="s">
        <v>193</v>
      </c>
      <c r="EQ673">
        <v>768</v>
      </c>
      <c r="ER673">
        <v>26.27</v>
      </c>
      <c r="ES673">
        <v>0.27</v>
      </c>
      <c r="ET673">
        <v>12.43</v>
      </c>
      <c r="EU673">
        <v>0</v>
      </c>
      <c r="EV673">
        <v>13.57</v>
      </c>
      <c r="EW673">
        <v>1.05</v>
      </c>
      <c r="EX673">
        <v>0</v>
      </c>
      <c r="EY673">
        <v>0</v>
      </c>
      <c r="EZ673">
        <v>0</v>
      </c>
      <c r="FQ673">
        <v>0</v>
      </c>
      <c r="FR673">
        <f t="shared" si="610"/>
        <v>0</v>
      </c>
      <c r="FS673">
        <v>0</v>
      </c>
      <c r="FX673">
        <v>100</v>
      </c>
      <c r="FY673">
        <v>65</v>
      </c>
      <c r="GA673" t="s">
        <v>3</v>
      </c>
      <c r="GG673">
        <v>2</v>
      </c>
      <c r="GH673">
        <v>-2</v>
      </c>
      <c r="GI673">
        <v>-2</v>
      </c>
      <c r="GJ673">
        <v>0</v>
      </c>
      <c r="GK673">
        <f>ROUND(R673*(R12)/100,0)</f>
        <v>0</v>
      </c>
      <c r="GL673">
        <f t="shared" si="611"/>
        <v>0</v>
      </c>
      <c r="GM673">
        <f t="shared" si="612"/>
        <v>129</v>
      </c>
      <c r="GN673">
        <f t="shared" si="613"/>
        <v>0</v>
      </c>
      <c r="GO673">
        <f t="shared" si="614"/>
        <v>129</v>
      </c>
      <c r="GP673">
        <f t="shared" si="615"/>
        <v>0</v>
      </c>
      <c r="GR673">
        <v>0</v>
      </c>
    </row>
    <row r="674" spans="1:200" x14ac:dyDescent="0.2">
      <c r="A674">
        <v>17</v>
      </c>
      <c r="B674">
        <v>1</v>
      </c>
      <c r="C674">
        <f>ROW(SmtRes!A995)</f>
        <v>995</v>
      </c>
      <c r="D674">
        <f>ROW(EtalonRes!A1022)</f>
        <v>1022</v>
      </c>
      <c r="E674" t="s">
        <v>871</v>
      </c>
      <c r="F674" t="s">
        <v>279</v>
      </c>
      <c r="G674" t="s">
        <v>831</v>
      </c>
      <c r="H674" t="s">
        <v>209</v>
      </c>
      <c r="I674">
        <v>2</v>
      </c>
      <c r="J674">
        <v>0</v>
      </c>
      <c r="O674">
        <f t="shared" si="579"/>
        <v>2206</v>
      </c>
      <c r="P674">
        <f t="shared" si="580"/>
        <v>276</v>
      </c>
      <c r="Q674">
        <f t="shared" si="581"/>
        <v>10</v>
      </c>
      <c r="R674">
        <f t="shared" si="582"/>
        <v>2</v>
      </c>
      <c r="S674">
        <f t="shared" si="583"/>
        <v>1920</v>
      </c>
      <c r="T674">
        <f t="shared" si="584"/>
        <v>0</v>
      </c>
      <c r="U674">
        <f t="shared" si="585"/>
        <v>185.49</v>
      </c>
      <c r="V674">
        <f t="shared" si="586"/>
        <v>0.10800000000000001</v>
      </c>
      <c r="W674">
        <f t="shared" si="587"/>
        <v>0</v>
      </c>
      <c r="X674">
        <f t="shared" si="588"/>
        <v>1768</v>
      </c>
      <c r="Y674">
        <f t="shared" si="589"/>
        <v>1249</v>
      </c>
      <c r="AA674">
        <v>23982063</v>
      </c>
      <c r="AB674">
        <f t="shared" si="590"/>
        <v>1103</v>
      </c>
      <c r="AC674">
        <f t="shared" si="591"/>
        <v>138</v>
      </c>
      <c r="AD674">
        <f t="shared" si="592"/>
        <v>5</v>
      </c>
      <c r="AE674">
        <f t="shared" si="593"/>
        <v>1</v>
      </c>
      <c r="AF674">
        <f t="shared" si="594"/>
        <v>960</v>
      </c>
      <c r="AG674">
        <f t="shared" si="595"/>
        <v>0</v>
      </c>
      <c r="AH674">
        <f t="shared" si="596"/>
        <v>92.745000000000005</v>
      </c>
      <c r="AI674">
        <f t="shared" si="597"/>
        <v>5.4000000000000006E-2</v>
      </c>
      <c r="AJ674">
        <f t="shared" si="598"/>
        <v>0</v>
      </c>
      <c r="AK674">
        <v>852.15</v>
      </c>
      <c r="AL674">
        <v>137.5</v>
      </c>
      <c r="AM674">
        <v>3.6</v>
      </c>
      <c r="AN674">
        <v>0.4</v>
      </c>
      <c r="AO674">
        <v>711.05</v>
      </c>
      <c r="AP674">
        <v>0</v>
      </c>
      <c r="AQ674">
        <v>68.7</v>
      </c>
      <c r="AR674">
        <v>0.04</v>
      </c>
      <c r="AS674">
        <v>0</v>
      </c>
      <c r="AT674">
        <v>92</v>
      </c>
      <c r="AU674">
        <v>65</v>
      </c>
      <c r="AV674">
        <v>1</v>
      </c>
      <c r="AW674">
        <v>1</v>
      </c>
      <c r="AZ674">
        <v>1</v>
      </c>
      <c r="BA674">
        <v>1</v>
      </c>
      <c r="BB674">
        <v>1</v>
      </c>
      <c r="BC674">
        <v>1</v>
      </c>
      <c r="BD674" t="s">
        <v>3</v>
      </c>
      <c r="BE674" t="s">
        <v>3</v>
      </c>
      <c r="BF674" t="s">
        <v>3</v>
      </c>
      <c r="BG674" t="s">
        <v>3</v>
      </c>
      <c r="BH674">
        <v>0</v>
      </c>
      <c r="BI674">
        <v>2</v>
      </c>
      <c r="BJ674" t="s">
        <v>832</v>
      </c>
      <c r="BM674">
        <v>110004</v>
      </c>
      <c r="BN674">
        <v>0</v>
      </c>
      <c r="BO674" t="s">
        <v>3</v>
      </c>
      <c r="BP674">
        <v>0</v>
      </c>
      <c r="BQ674">
        <v>3</v>
      </c>
      <c r="BS674">
        <v>1</v>
      </c>
      <c r="BT674">
        <v>1</v>
      </c>
      <c r="BU674">
        <v>1</v>
      </c>
      <c r="BV674">
        <v>1</v>
      </c>
      <c r="BW674">
        <v>1</v>
      </c>
      <c r="BX674">
        <v>1</v>
      </c>
      <c r="BY674" t="s">
        <v>3</v>
      </c>
      <c r="BZ674">
        <v>92</v>
      </c>
      <c r="CA674">
        <v>65</v>
      </c>
      <c r="CF674">
        <v>0</v>
      </c>
      <c r="CG674">
        <v>0</v>
      </c>
      <c r="CM674">
        <v>0</v>
      </c>
      <c r="CN674" t="s">
        <v>1707</v>
      </c>
      <c r="CO674">
        <v>0</v>
      </c>
      <c r="CP674">
        <f t="shared" si="599"/>
        <v>2206</v>
      </c>
      <c r="CQ674">
        <f t="shared" si="600"/>
        <v>138</v>
      </c>
      <c r="CR674">
        <f t="shared" si="601"/>
        <v>5</v>
      </c>
      <c r="CS674">
        <f t="shared" si="602"/>
        <v>1</v>
      </c>
      <c r="CT674">
        <f t="shared" si="603"/>
        <v>960</v>
      </c>
      <c r="CU674">
        <f t="shared" si="604"/>
        <v>0</v>
      </c>
      <c r="CV674">
        <f t="shared" si="605"/>
        <v>92.745000000000005</v>
      </c>
      <c r="CW674">
        <f t="shared" si="606"/>
        <v>5.4000000000000006E-2</v>
      </c>
      <c r="CX674">
        <f t="shared" si="607"/>
        <v>0</v>
      </c>
      <c r="CY674">
        <f t="shared" si="608"/>
        <v>1768.24</v>
      </c>
      <c r="CZ674">
        <f t="shared" si="609"/>
        <v>1249.3</v>
      </c>
      <c r="DC674" t="s">
        <v>3</v>
      </c>
      <c r="DD674" t="s">
        <v>3</v>
      </c>
      <c r="DE674" t="s">
        <v>179</v>
      </c>
      <c r="DF674" t="s">
        <v>179</v>
      </c>
      <c r="DG674" t="s">
        <v>179</v>
      </c>
      <c r="DH674" t="s">
        <v>3</v>
      </c>
      <c r="DI674" t="s">
        <v>179</v>
      </c>
      <c r="DJ674" t="s">
        <v>179</v>
      </c>
      <c r="DK674" t="s">
        <v>3</v>
      </c>
      <c r="DL674" t="s">
        <v>3</v>
      </c>
      <c r="DM674" t="s">
        <v>3</v>
      </c>
      <c r="DN674">
        <v>0</v>
      </c>
      <c r="DO674">
        <v>0</v>
      </c>
      <c r="DP674">
        <v>1</v>
      </c>
      <c r="DQ674">
        <v>1</v>
      </c>
      <c r="DU674">
        <v>1010</v>
      </c>
      <c r="DV674" t="s">
        <v>209</v>
      </c>
      <c r="DW674" t="s">
        <v>209</v>
      </c>
      <c r="DX674">
        <v>1</v>
      </c>
      <c r="EE674">
        <v>20573165</v>
      </c>
      <c r="EF674">
        <v>3</v>
      </c>
      <c r="EG674" t="s">
        <v>164</v>
      </c>
      <c r="EH674">
        <v>0</v>
      </c>
      <c r="EI674" t="s">
        <v>3</v>
      </c>
      <c r="EJ674">
        <v>2</v>
      </c>
      <c r="EK674">
        <v>110004</v>
      </c>
      <c r="EL674" t="s">
        <v>172</v>
      </c>
      <c r="EM674" t="s">
        <v>173</v>
      </c>
      <c r="EO674" t="s">
        <v>193</v>
      </c>
      <c r="EQ674">
        <v>768</v>
      </c>
      <c r="ER674">
        <v>852.15</v>
      </c>
      <c r="ES674">
        <v>137.5</v>
      </c>
      <c r="ET674">
        <v>3.6</v>
      </c>
      <c r="EU674">
        <v>0.4</v>
      </c>
      <c r="EV674">
        <v>711.05</v>
      </c>
      <c r="EW674">
        <v>68.7</v>
      </c>
      <c r="EX674">
        <v>0.04</v>
      </c>
      <c r="EY674">
        <v>0</v>
      </c>
      <c r="EZ674">
        <v>0</v>
      </c>
      <c r="FQ674">
        <v>0</v>
      </c>
      <c r="FR674">
        <f t="shared" si="610"/>
        <v>0</v>
      </c>
      <c r="FS674">
        <v>0</v>
      </c>
      <c r="FX674">
        <v>92</v>
      </c>
      <c r="FY674">
        <v>65</v>
      </c>
      <c r="GA674" t="s">
        <v>3</v>
      </c>
      <c r="GG674">
        <v>2</v>
      </c>
      <c r="GH674">
        <v>1</v>
      </c>
      <c r="GI674">
        <v>-2</v>
      </c>
      <c r="GJ674">
        <v>0</v>
      </c>
      <c r="GK674">
        <f>ROUND(R674*(R12)/100,0)</f>
        <v>0</v>
      </c>
      <c r="GL674">
        <f t="shared" si="611"/>
        <v>0</v>
      </c>
      <c r="GM674">
        <f t="shared" si="612"/>
        <v>5223</v>
      </c>
      <c r="GN674">
        <f t="shared" si="613"/>
        <v>0</v>
      </c>
      <c r="GO674">
        <f t="shared" si="614"/>
        <v>5223</v>
      </c>
      <c r="GP674">
        <f t="shared" si="615"/>
        <v>0</v>
      </c>
      <c r="GR674">
        <v>0</v>
      </c>
    </row>
    <row r="675" spans="1:200" x14ac:dyDescent="0.2">
      <c r="A675">
        <v>17</v>
      </c>
      <c r="B675">
        <v>1</v>
      </c>
      <c r="C675">
        <f>ROW(SmtRes!A999)</f>
        <v>999</v>
      </c>
      <c r="D675">
        <f>ROW(EtalonRes!A1026)</f>
        <v>1026</v>
      </c>
      <c r="E675" t="s">
        <v>872</v>
      </c>
      <c r="F675" t="s">
        <v>834</v>
      </c>
      <c r="G675" t="s">
        <v>835</v>
      </c>
      <c r="H675" t="s">
        <v>209</v>
      </c>
      <c r="I675">
        <v>2</v>
      </c>
      <c r="J675">
        <v>0</v>
      </c>
      <c r="O675">
        <f t="shared" si="579"/>
        <v>74</v>
      </c>
      <c r="P675">
        <f t="shared" si="580"/>
        <v>0</v>
      </c>
      <c r="Q675">
        <f t="shared" si="581"/>
        <v>22</v>
      </c>
      <c r="R675">
        <f t="shared" si="582"/>
        <v>2</v>
      </c>
      <c r="S675">
        <f t="shared" si="583"/>
        <v>52</v>
      </c>
      <c r="T675">
        <f t="shared" si="584"/>
        <v>0</v>
      </c>
      <c r="U675">
        <f t="shared" si="585"/>
        <v>6.1830000000000007</v>
      </c>
      <c r="V675">
        <f t="shared" si="586"/>
        <v>0.24299999999999999</v>
      </c>
      <c r="W675">
        <f t="shared" si="587"/>
        <v>0</v>
      </c>
      <c r="X675">
        <f t="shared" si="588"/>
        <v>43</v>
      </c>
      <c r="Y675">
        <f t="shared" si="589"/>
        <v>32</v>
      </c>
      <c r="AA675">
        <v>23982063</v>
      </c>
      <c r="AB675">
        <f t="shared" si="590"/>
        <v>37</v>
      </c>
      <c r="AC675">
        <f t="shared" si="591"/>
        <v>0</v>
      </c>
      <c r="AD675">
        <f t="shared" si="592"/>
        <v>11</v>
      </c>
      <c r="AE675">
        <f t="shared" si="593"/>
        <v>1</v>
      </c>
      <c r="AF675">
        <f t="shared" si="594"/>
        <v>26</v>
      </c>
      <c r="AG675">
        <f t="shared" si="595"/>
        <v>0</v>
      </c>
      <c r="AH675">
        <f t="shared" si="596"/>
        <v>3.0915000000000004</v>
      </c>
      <c r="AI675">
        <f t="shared" si="597"/>
        <v>0.1215</v>
      </c>
      <c r="AJ675">
        <f t="shared" si="598"/>
        <v>0</v>
      </c>
      <c r="AK675">
        <v>28.02</v>
      </c>
      <c r="AL675">
        <v>0.39</v>
      </c>
      <c r="AM675">
        <v>8.1</v>
      </c>
      <c r="AN675">
        <v>0.91</v>
      </c>
      <c r="AO675">
        <v>19.53</v>
      </c>
      <c r="AP675">
        <v>0</v>
      </c>
      <c r="AQ675">
        <v>2.29</v>
      </c>
      <c r="AR675">
        <v>0.09</v>
      </c>
      <c r="AS675">
        <v>0</v>
      </c>
      <c r="AT675">
        <v>80</v>
      </c>
      <c r="AU675">
        <v>60</v>
      </c>
      <c r="AV675">
        <v>1</v>
      </c>
      <c r="AW675">
        <v>1</v>
      </c>
      <c r="AZ675">
        <v>1</v>
      </c>
      <c r="BA675">
        <v>1</v>
      </c>
      <c r="BB675">
        <v>1</v>
      </c>
      <c r="BC675">
        <v>1</v>
      </c>
      <c r="BD675" t="s">
        <v>3</v>
      </c>
      <c r="BE675" t="s">
        <v>3</v>
      </c>
      <c r="BF675" t="s">
        <v>3</v>
      </c>
      <c r="BG675" t="s">
        <v>3</v>
      </c>
      <c r="BH675">
        <v>0</v>
      </c>
      <c r="BI675">
        <v>2</v>
      </c>
      <c r="BJ675" t="s">
        <v>836</v>
      </c>
      <c r="BM675">
        <v>110001</v>
      </c>
      <c r="BN675">
        <v>0</v>
      </c>
      <c r="BO675" t="s">
        <v>3</v>
      </c>
      <c r="BP675">
        <v>0</v>
      </c>
      <c r="BQ675">
        <v>3</v>
      </c>
      <c r="BS675">
        <v>1</v>
      </c>
      <c r="BT675">
        <v>1</v>
      </c>
      <c r="BU675">
        <v>1</v>
      </c>
      <c r="BV675">
        <v>1</v>
      </c>
      <c r="BW675">
        <v>1</v>
      </c>
      <c r="BX675">
        <v>1</v>
      </c>
      <c r="BY675" t="s">
        <v>3</v>
      </c>
      <c r="BZ675">
        <v>80</v>
      </c>
      <c r="CA675">
        <v>60</v>
      </c>
      <c r="CF675">
        <v>0</v>
      </c>
      <c r="CG675">
        <v>0</v>
      </c>
      <c r="CM675">
        <v>0</v>
      </c>
      <c r="CN675" t="s">
        <v>1707</v>
      </c>
      <c r="CO675">
        <v>0</v>
      </c>
      <c r="CP675">
        <f t="shared" si="599"/>
        <v>74</v>
      </c>
      <c r="CQ675">
        <f t="shared" si="600"/>
        <v>0</v>
      </c>
      <c r="CR675">
        <f t="shared" si="601"/>
        <v>11</v>
      </c>
      <c r="CS675">
        <f t="shared" si="602"/>
        <v>1</v>
      </c>
      <c r="CT675">
        <f t="shared" si="603"/>
        <v>26</v>
      </c>
      <c r="CU675">
        <f t="shared" si="604"/>
        <v>0</v>
      </c>
      <c r="CV675">
        <f t="shared" si="605"/>
        <v>3.0915000000000004</v>
      </c>
      <c r="CW675">
        <f t="shared" si="606"/>
        <v>0.1215</v>
      </c>
      <c r="CX675">
        <f t="shared" si="607"/>
        <v>0</v>
      </c>
      <c r="CY675">
        <f t="shared" si="608"/>
        <v>43.2</v>
      </c>
      <c r="CZ675">
        <f t="shared" si="609"/>
        <v>32.4</v>
      </c>
      <c r="DC675" t="s">
        <v>3</v>
      </c>
      <c r="DD675" t="s">
        <v>3</v>
      </c>
      <c r="DE675" t="s">
        <v>179</v>
      </c>
      <c r="DF675" t="s">
        <v>179</v>
      </c>
      <c r="DG675" t="s">
        <v>179</v>
      </c>
      <c r="DH675" t="s">
        <v>3</v>
      </c>
      <c r="DI675" t="s">
        <v>179</v>
      </c>
      <c r="DJ675" t="s">
        <v>179</v>
      </c>
      <c r="DK675" t="s">
        <v>3</v>
      </c>
      <c r="DL675" t="s">
        <v>3</v>
      </c>
      <c r="DM675" t="s">
        <v>3</v>
      </c>
      <c r="DN675">
        <v>0</v>
      </c>
      <c r="DO675">
        <v>0</v>
      </c>
      <c r="DP675">
        <v>1</v>
      </c>
      <c r="DQ675">
        <v>1</v>
      </c>
      <c r="DU675">
        <v>1010</v>
      </c>
      <c r="DV675" t="s">
        <v>209</v>
      </c>
      <c r="DW675" t="s">
        <v>209</v>
      </c>
      <c r="DX675">
        <v>1</v>
      </c>
      <c r="EE675">
        <v>20573163</v>
      </c>
      <c r="EF675">
        <v>3</v>
      </c>
      <c r="EG675" t="s">
        <v>164</v>
      </c>
      <c r="EH675">
        <v>0</v>
      </c>
      <c r="EI675" t="s">
        <v>3</v>
      </c>
      <c r="EJ675">
        <v>2</v>
      </c>
      <c r="EK675">
        <v>110001</v>
      </c>
      <c r="EL675" t="s">
        <v>192</v>
      </c>
      <c r="EM675" t="s">
        <v>173</v>
      </c>
      <c r="EO675" t="s">
        <v>193</v>
      </c>
      <c r="EQ675">
        <v>768</v>
      </c>
      <c r="ER675">
        <v>28.02</v>
      </c>
      <c r="ES675">
        <v>0.39</v>
      </c>
      <c r="ET675">
        <v>8.1</v>
      </c>
      <c r="EU675">
        <v>0.91</v>
      </c>
      <c r="EV675">
        <v>19.53</v>
      </c>
      <c r="EW675">
        <v>2.29</v>
      </c>
      <c r="EX675">
        <v>0.09</v>
      </c>
      <c r="EY675">
        <v>0</v>
      </c>
      <c r="EZ675">
        <v>0</v>
      </c>
      <c r="FQ675">
        <v>0</v>
      </c>
      <c r="FR675">
        <f t="shared" si="610"/>
        <v>0</v>
      </c>
      <c r="FS675">
        <v>0</v>
      </c>
      <c r="FX675">
        <v>80</v>
      </c>
      <c r="FY675">
        <v>60</v>
      </c>
      <c r="GA675" t="s">
        <v>3</v>
      </c>
      <c r="GG675">
        <v>2</v>
      </c>
      <c r="GH675">
        <v>1</v>
      </c>
      <c r="GI675">
        <v>-2</v>
      </c>
      <c r="GJ675">
        <v>0</v>
      </c>
      <c r="GK675">
        <f>ROUND(R675*(R12)/100,0)</f>
        <v>0</v>
      </c>
      <c r="GL675">
        <f t="shared" si="611"/>
        <v>0</v>
      </c>
      <c r="GM675">
        <f t="shared" si="612"/>
        <v>149</v>
      </c>
      <c r="GN675">
        <f t="shared" si="613"/>
        <v>0</v>
      </c>
      <c r="GO675">
        <f t="shared" si="614"/>
        <v>149</v>
      </c>
      <c r="GP675">
        <f t="shared" si="615"/>
        <v>0</v>
      </c>
      <c r="GR675">
        <v>0</v>
      </c>
    </row>
    <row r="676" spans="1:200" x14ac:dyDescent="0.2">
      <c r="A676">
        <v>17</v>
      </c>
      <c r="B676">
        <v>1</v>
      </c>
      <c r="C676">
        <f>ROW(SmtRes!A1003)</f>
        <v>1003</v>
      </c>
      <c r="D676">
        <f>ROW(EtalonRes!A1030)</f>
        <v>1030</v>
      </c>
      <c r="E676" t="s">
        <v>873</v>
      </c>
      <c r="F676" t="s">
        <v>834</v>
      </c>
      <c r="G676" t="s">
        <v>838</v>
      </c>
      <c r="H676" t="s">
        <v>209</v>
      </c>
      <c r="I676">
        <v>2</v>
      </c>
      <c r="J676">
        <v>0</v>
      </c>
      <c r="O676">
        <f t="shared" si="579"/>
        <v>74</v>
      </c>
      <c r="P676">
        <f t="shared" si="580"/>
        <v>0</v>
      </c>
      <c r="Q676">
        <f t="shared" si="581"/>
        <v>22</v>
      </c>
      <c r="R676">
        <f t="shared" si="582"/>
        <v>2</v>
      </c>
      <c r="S676">
        <f t="shared" si="583"/>
        <v>52</v>
      </c>
      <c r="T676">
        <f t="shared" si="584"/>
        <v>0</v>
      </c>
      <c r="U676">
        <f t="shared" si="585"/>
        <v>6.1830000000000007</v>
      </c>
      <c r="V676">
        <f t="shared" si="586"/>
        <v>0.24299999999999999</v>
      </c>
      <c r="W676">
        <f t="shared" si="587"/>
        <v>0</v>
      </c>
      <c r="X676">
        <f t="shared" si="588"/>
        <v>43</v>
      </c>
      <c r="Y676">
        <f t="shared" si="589"/>
        <v>32</v>
      </c>
      <c r="AA676">
        <v>23982063</v>
      </c>
      <c r="AB676">
        <f t="shared" si="590"/>
        <v>37</v>
      </c>
      <c r="AC676">
        <f t="shared" si="591"/>
        <v>0</v>
      </c>
      <c r="AD676">
        <f t="shared" si="592"/>
        <v>11</v>
      </c>
      <c r="AE676">
        <f t="shared" si="593"/>
        <v>1</v>
      </c>
      <c r="AF676">
        <f t="shared" si="594"/>
        <v>26</v>
      </c>
      <c r="AG676">
        <f t="shared" si="595"/>
        <v>0</v>
      </c>
      <c r="AH676">
        <f t="shared" si="596"/>
        <v>3.0915000000000004</v>
      </c>
      <c r="AI676">
        <f t="shared" si="597"/>
        <v>0.1215</v>
      </c>
      <c r="AJ676">
        <f t="shared" si="598"/>
        <v>0</v>
      </c>
      <c r="AK676">
        <v>28.02</v>
      </c>
      <c r="AL676">
        <v>0.39</v>
      </c>
      <c r="AM676">
        <v>8.1</v>
      </c>
      <c r="AN676">
        <v>0.91</v>
      </c>
      <c r="AO676">
        <v>19.53</v>
      </c>
      <c r="AP676">
        <v>0</v>
      </c>
      <c r="AQ676">
        <v>2.29</v>
      </c>
      <c r="AR676">
        <v>0.09</v>
      </c>
      <c r="AS676">
        <v>0</v>
      </c>
      <c r="AT676">
        <v>80</v>
      </c>
      <c r="AU676">
        <v>60</v>
      </c>
      <c r="AV676">
        <v>1</v>
      </c>
      <c r="AW676">
        <v>1</v>
      </c>
      <c r="AZ676">
        <v>1</v>
      </c>
      <c r="BA676">
        <v>1</v>
      </c>
      <c r="BB676">
        <v>1</v>
      </c>
      <c r="BC676">
        <v>1</v>
      </c>
      <c r="BD676" t="s">
        <v>3</v>
      </c>
      <c r="BE676" t="s">
        <v>3</v>
      </c>
      <c r="BF676" t="s">
        <v>3</v>
      </c>
      <c r="BG676" t="s">
        <v>3</v>
      </c>
      <c r="BH676">
        <v>0</v>
      </c>
      <c r="BI676">
        <v>2</v>
      </c>
      <c r="BJ676" t="s">
        <v>836</v>
      </c>
      <c r="BM676">
        <v>110001</v>
      </c>
      <c r="BN676">
        <v>0</v>
      </c>
      <c r="BO676" t="s">
        <v>3</v>
      </c>
      <c r="BP676">
        <v>0</v>
      </c>
      <c r="BQ676">
        <v>3</v>
      </c>
      <c r="BS676">
        <v>1</v>
      </c>
      <c r="BT676">
        <v>1</v>
      </c>
      <c r="BU676">
        <v>1</v>
      </c>
      <c r="BV676">
        <v>1</v>
      </c>
      <c r="BW676">
        <v>1</v>
      </c>
      <c r="BX676">
        <v>1</v>
      </c>
      <c r="BY676" t="s">
        <v>3</v>
      </c>
      <c r="BZ676">
        <v>80</v>
      </c>
      <c r="CA676">
        <v>60</v>
      </c>
      <c r="CF676">
        <v>0</v>
      </c>
      <c r="CG676">
        <v>0</v>
      </c>
      <c r="CM676">
        <v>0</v>
      </c>
      <c r="CN676" t="s">
        <v>1707</v>
      </c>
      <c r="CO676">
        <v>0</v>
      </c>
      <c r="CP676">
        <f t="shared" si="599"/>
        <v>74</v>
      </c>
      <c r="CQ676">
        <f t="shared" si="600"/>
        <v>0</v>
      </c>
      <c r="CR676">
        <f t="shared" si="601"/>
        <v>11</v>
      </c>
      <c r="CS676">
        <f t="shared" si="602"/>
        <v>1</v>
      </c>
      <c r="CT676">
        <f t="shared" si="603"/>
        <v>26</v>
      </c>
      <c r="CU676">
        <f t="shared" si="604"/>
        <v>0</v>
      </c>
      <c r="CV676">
        <f t="shared" si="605"/>
        <v>3.0915000000000004</v>
      </c>
      <c r="CW676">
        <f t="shared" si="606"/>
        <v>0.1215</v>
      </c>
      <c r="CX676">
        <f t="shared" si="607"/>
        <v>0</v>
      </c>
      <c r="CY676">
        <f t="shared" si="608"/>
        <v>43.2</v>
      </c>
      <c r="CZ676">
        <f t="shared" si="609"/>
        <v>32.4</v>
      </c>
      <c r="DC676" t="s">
        <v>3</v>
      </c>
      <c r="DD676" t="s">
        <v>3</v>
      </c>
      <c r="DE676" t="s">
        <v>179</v>
      </c>
      <c r="DF676" t="s">
        <v>179</v>
      </c>
      <c r="DG676" t="s">
        <v>179</v>
      </c>
      <c r="DH676" t="s">
        <v>3</v>
      </c>
      <c r="DI676" t="s">
        <v>179</v>
      </c>
      <c r="DJ676" t="s">
        <v>179</v>
      </c>
      <c r="DK676" t="s">
        <v>3</v>
      </c>
      <c r="DL676" t="s">
        <v>3</v>
      </c>
      <c r="DM676" t="s">
        <v>3</v>
      </c>
      <c r="DN676">
        <v>0</v>
      </c>
      <c r="DO676">
        <v>0</v>
      </c>
      <c r="DP676">
        <v>1</v>
      </c>
      <c r="DQ676">
        <v>1</v>
      </c>
      <c r="DU676">
        <v>1010</v>
      </c>
      <c r="DV676" t="s">
        <v>209</v>
      </c>
      <c r="DW676" t="s">
        <v>209</v>
      </c>
      <c r="DX676">
        <v>1</v>
      </c>
      <c r="EE676">
        <v>20573163</v>
      </c>
      <c r="EF676">
        <v>3</v>
      </c>
      <c r="EG676" t="s">
        <v>164</v>
      </c>
      <c r="EH676">
        <v>0</v>
      </c>
      <c r="EI676" t="s">
        <v>3</v>
      </c>
      <c r="EJ676">
        <v>2</v>
      </c>
      <c r="EK676">
        <v>110001</v>
      </c>
      <c r="EL676" t="s">
        <v>192</v>
      </c>
      <c r="EM676" t="s">
        <v>173</v>
      </c>
      <c r="EO676" t="s">
        <v>193</v>
      </c>
      <c r="EQ676">
        <v>768</v>
      </c>
      <c r="ER676">
        <v>28.02</v>
      </c>
      <c r="ES676">
        <v>0.39</v>
      </c>
      <c r="ET676">
        <v>8.1</v>
      </c>
      <c r="EU676">
        <v>0.91</v>
      </c>
      <c r="EV676">
        <v>19.53</v>
      </c>
      <c r="EW676">
        <v>2.29</v>
      </c>
      <c r="EX676">
        <v>0.09</v>
      </c>
      <c r="EY676">
        <v>0</v>
      </c>
      <c r="EZ676">
        <v>0</v>
      </c>
      <c r="FQ676">
        <v>0</v>
      </c>
      <c r="FR676">
        <f t="shared" si="610"/>
        <v>0</v>
      </c>
      <c r="FS676">
        <v>0</v>
      </c>
      <c r="FX676">
        <v>80</v>
      </c>
      <c r="FY676">
        <v>60</v>
      </c>
      <c r="GA676" t="s">
        <v>3</v>
      </c>
      <c r="GG676">
        <v>2</v>
      </c>
      <c r="GH676">
        <v>1</v>
      </c>
      <c r="GI676">
        <v>-2</v>
      </c>
      <c r="GJ676">
        <v>0</v>
      </c>
      <c r="GK676">
        <f>ROUND(R676*(R12)/100,0)</f>
        <v>0</v>
      </c>
      <c r="GL676">
        <f t="shared" si="611"/>
        <v>0</v>
      </c>
      <c r="GM676">
        <f t="shared" si="612"/>
        <v>149</v>
      </c>
      <c r="GN676">
        <f t="shared" si="613"/>
        <v>0</v>
      </c>
      <c r="GO676">
        <f t="shared" si="614"/>
        <v>149</v>
      </c>
      <c r="GP676">
        <f t="shared" si="615"/>
        <v>0</v>
      </c>
      <c r="GR676">
        <v>0</v>
      </c>
    </row>
    <row r="677" spans="1:200" x14ac:dyDescent="0.2">
      <c r="A677">
        <v>17</v>
      </c>
      <c r="B677">
        <v>1</v>
      </c>
      <c r="C677">
        <f>ROW(SmtRes!A1007)</f>
        <v>1007</v>
      </c>
      <c r="D677">
        <f>ROW(EtalonRes!A1034)</f>
        <v>1034</v>
      </c>
      <c r="E677" t="s">
        <v>874</v>
      </c>
      <c r="F677" t="s">
        <v>834</v>
      </c>
      <c r="G677" t="s">
        <v>840</v>
      </c>
      <c r="H677" t="s">
        <v>209</v>
      </c>
      <c r="I677">
        <v>2</v>
      </c>
      <c r="J677">
        <v>0</v>
      </c>
      <c r="O677">
        <f t="shared" si="579"/>
        <v>74</v>
      </c>
      <c r="P677">
        <f t="shared" si="580"/>
        <v>0</v>
      </c>
      <c r="Q677">
        <f t="shared" si="581"/>
        <v>22</v>
      </c>
      <c r="R677">
        <f t="shared" si="582"/>
        <v>2</v>
      </c>
      <c r="S677">
        <f t="shared" si="583"/>
        <v>52</v>
      </c>
      <c r="T677">
        <f t="shared" si="584"/>
        <v>0</v>
      </c>
      <c r="U677">
        <f t="shared" si="585"/>
        <v>6.1830000000000007</v>
      </c>
      <c r="V677">
        <f t="shared" si="586"/>
        <v>0.24299999999999999</v>
      </c>
      <c r="W677">
        <f t="shared" si="587"/>
        <v>0</v>
      </c>
      <c r="X677">
        <f t="shared" si="588"/>
        <v>43</v>
      </c>
      <c r="Y677">
        <f t="shared" si="589"/>
        <v>32</v>
      </c>
      <c r="AA677">
        <v>23982063</v>
      </c>
      <c r="AB677">
        <f t="shared" si="590"/>
        <v>37</v>
      </c>
      <c r="AC677">
        <f t="shared" si="591"/>
        <v>0</v>
      </c>
      <c r="AD677">
        <f t="shared" si="592"/>
        <v>11</v>
      </c>
      <c r="AE677">
        <f t="shared" si="593"/>
        <v>1</v>
      </c>
      <c r="AF677">
        <f t="shared" si="594"/>
        <v>26</v>
      </c>
      <c r="AG677">
        <f t="shared" si="595"/>
        <v>0</v>
      </c>
      <c r="AH677">
        <f t="shared" si="596"/>
        <v>3.0915000000000004</v>
      </c>
      <c r="AI677">
        <f t="shared" si="597"/>
        <v>0.1215</v>
      </c>
      <c r="AJ677">
        <f t="shared" si="598"/>
        <v>0</v>
      </c>
      <c r="AK677">
        <v>28.02</v>
      </c>
      <c r="AL677">
        <v>0.39</v>
      </c>
      <c r="AM677">
        <v>8.1</v>
      </c>
      <c r="AN677">
        <v>0.91</v>
      </c>
      <c r="AO677">
        <v>19.53</v>
      </c>
      <c r="AP677">
        <v>0</v>
      </c>
      <c r="AQ677">
        <v>2.29</v>
      </c>
      <c r="AR677">
        <v>0.09</v>
      </c>
      <c r="AS677">
        <v>0</v>
      </c>
      <c r="AT677">
        <v>80</v>
      </c>
      <c r="AU677">
        <v>60</v>
      </c>
      <c r="AV677">
        <v>1</v>
      </c>
      <c r="AW677">
        <v>1</v>
      </c>
      <c r="AZ677">
        <v>1</v>
      </c>
      <c r="BA677">
        <v>1</v>
      </c>
      <c r="BB677">
        <v>1</v>
      </c>
      <c r="BC677">
        <v>1</v>
      </c>
      <c r="BD677" t="s">
        <v>3</v>
      </c>
      <c r="BE677" t="s">
        <v>3</v>
      </c>
      <c r="BF677" t="s">
        <v>3</v>
      </c>
      <c r="BG677" t="s">
        <v>3</v>
      </c>
      <c r="BH677">
        <v>0</v>
      </c>
      <c r="BI677">
        <v>2</v>
      </c>
      <c r="BJ677" t="s">
        <v>836</v>
      </c>
      <c r="BM677">
        <v>110001</v>
      </c>
      <c r="BN677">
        <v>0</v>
      </c>
      <c r="BO677" t="s">
        <v>3</v>
      </c>
      <c r="BP677">
        <v>0</v>
      </c>
      <c r="BQ677">
        <v>3</v>
      </c>
      <c r="BS677">
        <v>1</v>
      </c>
      <c r="BT677">
        <v>1</v>
      </c>
      <c r="BU677">
        <v>1</v>
      </c>
      <c r="BV677">
        <v>1</v>
      </c>
      <c r="BW677">
        <v>1</v>
      </c>
      <c r="BX677">
        <v>1</v>
      </c>
      <c r="BY677" t="s">
        <v>3</v>
      </c>
      <c r="BZ677">
        <v>80</v>
      </c>
      <c r="CA677">
        <v>60</v>
      </c>
      <c r="CF677">
        <v>0</v>
      </c>
      <c r="CG677">
        <v>0</v>
      </c>
      <c r="CM677">
        <v>0</v>
      </c>
      <c r="CN677" t="s">
        <v>1707</v>
      </c>
      <c r="CO677">
        <v>0</v>
      </c>
      <c r="CP677">
        <f t="shared" si="599"/>
        <v>74</v>
      </c>
      <c r="CQ677">
        <f t="shared" si="600"/>
        <v>0</v>
      </c>
      <c r="CR677">
        <f t="shared" si="601"/>
        <v>11</v>
      </c>
      <c r="CS677">
        <f t="shared" si="602"/>
        <v>1</v>
      </c>
      <c r="CT677">
        <f t="shared" si="603"/>
        <v>26</v>
      </c>
      <c r="CU677">
        <f t="shared" si="604"/>
        <v>0</v>
      </c>
      <c r="CV677">
        <f t="shared" si="605"/>
        <v>3.0915000000000004</v>
      </c>
      <c r="CW677">
        <f t="shared" si="606"/>
        <v>0.1215</v>
      </c>
      <c r="CX677">
        <f t="shared" si="607"/>
        <v>0</v>
      </c>
      <c r="CY677">
        <f t="shared" si="608"/>
        <v>43.2</v>
      </c>
      <c r="CZ677">
        <f t="shared" si="609"/>
        <v>32.4</v>
      </c>
      <c r="DC677" t="s">
        <v>3</v>
      </c>
      <c r="DD677" t="s">
        <v>3</v>
      </c>
      <c r="DE677" t="s">
        <v>179</v>
      </c>
      <c r="DF677" t="s">
        <v>179</v>
      </c>
      <c r="DG677" t="s">
        <v>179</v>
      </c>
      <c r="DH677" t="s">
        <v>3</v>
      </c>
      <c r="DI677" t="s">
        <v>179</v>
      </c>
      <c r="DJ677" t="s">
        <v>179</v>
      </c>
      <c r="DK677" t="s">
        <v>3</v>
      </c>
      <c r="DL677" t="s">
        <v>3</v>
      </c>
      <c r="DM677" t="s">
        <v>3</v>
      </c>
      <c r="DN677">
        <v>0</v>
      </c>
      <c r="DO677">
        <v>0</v>
      </c>
      <c r="DP677">
        <v>1</v>
      </c>
      <c r="DQ677">
        <v>1</v>
      </c>
      <c r="DU677">
        <v>1010</v>
      </c>
      <c r="DV677" t="s">
        <v>209</v>
      </c>
      <c r="DW677" t="s">
        <v>209</v>
      </c>
      <c r="DX677">
        <v>1</v>
      </c>
      <c r="EE677">
        <v>20573163</v>
      </c>
      <c r="EF677">
        <v>3</v>
      </c>
      <c r="EG677" t="s">
        <v>164</v>
      </c>
      <c r="EH677">
        <v>0</v>
      </c>
      <c r="EI677" t="s">
        <v>3</v>
      </c>
      <c r="EJ677">
        <v>2</v>
      </c>
      <c r="EK677">
        <v>110001</v>
      </c>
      <c r="EL677" t="s">
        <v>192</v>
      </c>
      <c r="EM677" t="s">
        <v>173</v>
      </c>
      <c r="EO677" t="s">
        <v>193</v>
      </c>
      <c r="EQ677">
        <v>768</v>
      </c>
      <c r="ER677">
        <v>28.02</v>
      </c>
      <c r="ES677">
        <v>0.39</v>
      </c>
      <c r="ET677">
        <v>8.1</v>
      </c>
      <c r="EU677">
        <v>0.91</v>
      </c>
      <c r="EV677">
        <v>19.53</v>
      </c>
      <c r="EW677">
        <v>2.29</v>
      </c>
      <c r="EX677">
        <v>0.09</v>
      </c>
      <c r="EY677">
        <v>0</v>
      </c>
      <c r="EZ677">
        <v>0</v>
      </c>
      <c r="FQ677">
        <v>0</v>
      </c>
      <c r="FR677">
        <f t="shared" si="610"/>
        <v>0</v>
      </c>
      <c r="FS677">
        <v>0</v>
      </c>
      <c r="FX677">
        <v>80</v>
      </c>
      <c r="FY677">
        <v>60</v>
      </c>
      <c r="GA677" t="s">
        <v>3</v>
      </c>
      <c r="GG677">
        <v>2</v>
      </c>
      <c r="GH677">
        <v>1</v>
      </c>
      <c r="GI677">
        <v>-2</v>
      </c>
      <c r="GJ677">
        <v>0</v>
      </c>
      <c r="GK677">
        <f>ROUND(R677*(R12)/100,0)</f>
        <v>0</v>
      </c>
      <c r="GL677">
        <f t="shared" si="611"/>
        <v>0</v>
      </c>
      <c r="GM677">
        <f t="shared" si="612"/>
        <v>149</v>
      </c>
      <c r="GN677">
        <f t="shared" si="613"/>
        <v>0</v>
      </c>
      <c r="GO677">
        <f t="shared" si="614"/>
        <v>149</v>
      </c>
      <c r="GP677">
        <f t="shared" si="615"/>
        <v>0</v>
      </c>
      <c r="GR677">
        <v>0</v>
      </c>
    </row>
    <row r="678" spans="1:200" x14ac:dyDescent="0.2">
      <c r="A678">
        <v>17</v>
      </c>
      <c r="B678">
        <v>1</v>
      </c>
      <c r="C678">
        <f>ROW(SmtRes!A1011)</f>
        <v>1011</v>
      </c>
      <c r="D678">
        <f>ROW(EtalonRes!A1038)</f>
        <v>1038</v>
      </c>
      <c r="E678" t="s">
        <v>875</v>
      </c>
      <c r="F678" t="s">
        <v>834</v>
      </c>
      <c r="G678" t="s">
        <v>842</v>
      </c>
      <c r="H678" t="s">
        <v>209</v>
      </c>
      <c r="I678">
        <v>2</v>
      </c>
      <c r="J678">
        <v>0</v>
      </c>
      <c r="O678">
        <f t="shared" si="579"/>
        <v>74</v>
      </c>
      <c r="P678">
        <f t="shared" si="580"/>
        <v>0</v>
      </c>
      <c r="Q678">
        <f t="shared" si="581"/>
        <v>22</v>
      </c>
      <c r="R678">
        <f t="shared" si="582"/>
        <v>2</v>
      </c>
      <c r="S678">
        <f t="shared" si="583"/>
        <v>52</v>
      </c>
      <c r="T678">
        <f t="shared" si="584"/>
        <v>0</v>
      </c>
      <c r="U678">
        <f t="shared" si="585"/>
        <v>6.1830000000000007</v>
      </c>
      <c r="V678">
        <f t="shared" si="586"/>
        <v>0.24299999999999999</v>
      </c>
      <c r="W678">
        <f t="shared" si="587"/>
        <v>0</v>
      </c>
      <c r="X678">
        <f t="shared" si="588"/>
        <v>43</v>
      </c>
      <c r="Y678">
        <f t="shared" si="589"/>
        <v>32</v>
      </c>
      <c r="AA678">
        <v>23982063</v>
      </c>
      <c r="AB678">
        <f t="shared" si="590"/>
        <v>37</v>
      </c>
      <c r="AC678">
        <f t="shared" si="591"/>
        <v>0</v>
      </c>
      <c r="AD678">
        <f t="shared" si="592"/>
        <v>11</v>
      </c>
      <c r="AE678">
        <f t="shared" si="593"/>
        <v>1</v>
      </c>
      <c r="AF678">
        <f t="shared" si="594"/>
        <v>26</v>
      </c>
      <c r="AG678">
        <f t="shared" si="595"/>
        <v>0</v>
      </c>
      <c r="AH678">
        <f t="shared" si="596"/>
        <v>3.0915000000000004</v>
      </c>
      <c r="AI678">
        <f t="shared" si="597"/>
        <v>0.1215</v>
      </c>
      <c r="AJ678">
        <f t="shared" si="598"/>
        <v>0</v>
      </c>
      <c r="AK678">
        <v>28.02</v>
      </c>
      <c r="AL678">
        <v>0.39</v>
      </c>
      <c r="AM678">
        <v>8.1</v>
      </c>
      <c r="AN678">
        <v>0.91</v>
      </c>
      <c r="AO678">
        <v>19.53</v>
      </c>
      <c r="AP678">
        <v>0</v>
      </c>
      <c r="AQ678">
        <v>2.29</v>
      </c>
      <c r="AR678">
        <v>0.09</v>
      </c>
      <c r="AS678">
        <v>0</v>
      </c>
      <c r="AT678">
        <v>80</v>
      </c>
      <c r="AU678">
        <v>60</v>
      </c>
      <c r="AV678">
        <v>1</v>
      </c>
      <c r="AW678">
        <v>1</v>
      </c>
      <c r="AZ678">
        <v>1</v>
      </c>
      <c r="BA678">
        <v>1</v>
      </c>
      <c r="BB678">
        <v>1</v>
      </c>
      <c r="BC678">
        <v>1</v>
      </c>
      <c r="BD678" t="s">
        <v>3</v>
      </c>
      <c r="BE678" t="s">
        <v>3</v>
      </c>
      <c r="BF678" t="s">
        <v>3</v>
      </c>
      <c r="BG678" t="s">
        <v>3</v>
      </c>
      <c r="BH678">
        <v>0</v>
      </c>
      <c r="BI678">
        <v>2</v>
      </c>
      <c r="BJ678" t="s">
        <v>836</v>
      </c>
      <c r="BM678">
        <v>110001</v>
      </c>
      <c r="BN678">
        <v>0</v>
      </c>
      <c r="BO678" t="s">
        <v>3</v>
      </c>
      <c r="BP678">
        <v>0</v>
      </c>
      <c r="BQ678">
        <v>3</v>
      </c>
      <c r="BS678">
        <v>1</v>
      </c>
      <c r="BT678">
        <v>1</v>
      </c>
      <c r="BU678">
        <v>1</v>
      </c>
      <c r="BV678">
        <v>1</v>
      </c>
      <c r="BW678">
        <v>1</v>
      </c>
      <c r="BX678">
        <v>1</v>
      </c>
      <c r="BY678" t="s">
        <v>3</v>
      </c>
      <c r="BZ678">
        <v>80</v>
      </c>
      <c r="CA678">
        <v>60</v>
      </c>
      <c r="CF678">
        <v>0</v>
      </c>
      <c r="CG678">
        <v>0</v>
      </c>
      <c r="CM678">
        <v>0</v>
      </c>
      <c r="CN678" t="s">
        <v>1707</v>
      </c>
      <c r="CO678">
        <v>0</v>
      </c>
      <c r="CP678">
        <f t="shared" si="599"/>
        <v>74</v>
      </c>
      <c r="CQ678">
        <f t="shared" si="600"/>
        <v>0</v>
      </c>
      <c r="CR678">
        <f t="shared" si="601"/>
        <v>11</v>
      </c>
      <c r="CS678">
        <f t="shared" si="602"/>
        <v>1</v>
      </c>
      <c r="CT678">
        <f t="shared" si="603"/>
        <v>26</v>
      </c>
      <c r="CU678">
        <f t="shared" si="604"/>
        <v>0</v>
      </c>
      <c r="CV678">
        <f t="shared" si="605"/>
        <v>3.0915000000000004</v>
      </c>
      <c r="CW678">
        <f t="shared" si="606"/>
        <v>0.1215</v>
      </c>
      <c r="CX678">
        <f t="shared" si="607"/>
        <v>0</v>
      </c>
      <c r="CY678">
        <f t="shared" si="608"/>
        <v>43.2</v>
      </c>
      <c r="CZ678">
        <f t="shared" si="609"/>
        <v>32.4</v>
      </c>
      <c r="DC678" t="s">
        <v>3</v>
      </c>
      <c r="DD678" t="s">
        <v>3</v>
      </c>
      <c r="DE678" t="s">
        <v>179</v>
      </c>
      <c r="DF678" t="s">
        <v>179</v>
      </c>
      <c r="DG678" t="s">
        <v>179</v>
      </c>
      <c r="DH678" t="s">
        <v>3</v>
      </c>
      <c r="DI678" t="s">
        <v>179</v>
      </c>
      <c r="DJ678" t="s">
        <v>179</v>
      </c>
      <c r="DK678" t="s">
        <v>3</v>
      </c>
      <c r="DL678" t="s">
        <v>3</v>
      </c>
      <c r="DM678" t="s">
        <v>3</v>
      </c>
      <c r="DN678">
        <v>0</v>
      </c>
      <c r="DO678">
        <v>0</v>
      </c>
      <c r="DP678">
        <v>1</v>
      </c>
      <c r="DQ678">
        <v>1</v>
      </c>
      <c r="DU678">
        <v>1010</v>
      </c>
      <c r="DV678" t="s">
        <v>209</v>
      </c>
      <c r="DW678" t="s">
        <v>209</v>
      </c>
      <c r="DX678">
        <v>1</v>
      </c>
      <c r="EE678">
        <v>20573163</v>
      </c>
      <c r="EF678">
        <v>3</v>
      </c>
      <c r="EG678" t="s">
        <v>164</v>
      </c>
      <c r="EH678">
        <v>0</v>
      </c>
      <c r="EI678" t="s">
        <v>3</v>
      </c>
      <c r="EJ678">
        <v>2</v>
      </c>
      <c r="EK678">
        <v>110001</v>
      </c>
      <c r="EL678" t="s">
        <v>192</v>
      </c>
      <c r="EM678" t="s">
        <v>173</v>
      </c>
      <c r="EO678" t="s">
        <v>193</v>
      </c>
      <c r="EQ678">
        <v>768</v>
      </c>
      <c r="ER678">
        <v>28.02</v>
      </c>
      <c r="ES678">
        <v>0.39</v>
      </c>
      <c r="ET678">
        <v>8.1</v>
      </c>
      <c r="EU678">
        <v>0.91</v>
      </c>
      <c r="EV678">
        <v>19.53</v>
      </c>
      <c r="EW678">
        <v>2.29</v>
      </c>
      <c r="EX678">
        <v>0.09</v>
      </c>
      <c r="EY678">
        <v>0</v>
      </c>
      <c r="EZ678">
        <v>0</v>
      </c>
      <c r="FQ678">
        <v>0</v>
      </c>
      <c r="FR678">
        <f t="shared" si="610"/>
        <v>0</v>
      </c>
      <c r="FS678">
        <v>0</v>
      </c>
      <c r="FX678">
        <v>80</v>
      </c>
      <c r="FY678">
        <v>60</v>
      </c>
      <c r="GA678" t="s">
        <v>3</v>
      </c>
      <c r="GG678">
        <v>2</v>
      </c>
      <c r="GH678">
        <v>1</v>
      </c>
      <c r="GI678">
        <v>-2</v>
      </c>
      <c r="GJ678">
        <v>0</v>
      </c>
      <c r="GK678">
        <f>ROUND(R678*(R12)/100,0)</f>
        <v>0</v>
      </c>
      <c r="GL678">
        <f t="shared" si="611"/>
        <v>0</v>
      </c>
      <c r="GM678">
        <f t="shared" si="612"/>
        <v>149</v>
      </c>
      <c r="GN678">
        <f t="shared" si="613"/>
        <v>0</v>
      </c>
      <c r="GO678">
        <f t="shared" si="614"/>
        <v>149</v>
      </c>
      <c r="GP678">
        <f t="shared" si="615"/>
        <v>0</v>
      </c>
      <c r="GR678">
        <v>0</v>
      </c>
    </row>
    <row r="679" spans="1:200" x14ac:dyDescent="0.2">
      <c r="A679">
        <v>17</v>
      </c>
      <c r="B679">
        <v>1</v>
      </c>
      <c r="C679">
        <f>ROW(SmtRes!A1015)</f>
        <v>1015</v>
      </c>
      <c r="D679">
        <f>ROW(EtalonRes!A1042)</f>
        <v>1042</v>
      </c>
      <c r="E679" t="s">
        <v>876</v>
      </c>
      <c r="F679" t="s">
        <v>834</v>
      </c>
      <c r="G679" t="s">
        <v>844</v>
      </c>
      <c r="H679" t="s">
        <v>209</v>
      </c>
      <c r="I679">
        <v>2</v>
      </c>
      <c r="J679">
        <v>0</v>
      </c>
      <c r="O679">
        <f t="shared" si="579"/>
        <v>74</v>
      </c>
      <c r="P679">
        <f t="shared" si="580"/>
        <v>0</v>
      </c>
      <c r="Q679">
        <f t="shared" si="581"/>
        <v>22</v>
      </c>
      <c r="R679">
        <f t="shared" si="582"/>
        <v>2</v>
      </c>
      <c r="S679">
        <f t="shared" si="583"/>
        <v>52</v>
      </c>
      <c r="T679">
        <f t="shared" si="584"/>
        <v>0</v>
      </c>
      <c r="U679">
        <f t="shared" si="585"/>
        <v>6.1830000000000007</v>
      </c>
      <c r="V679">
        <f t="shared" si="586"/>
        <v>0.24299999999999999</v>
      </c>
      <c r="W679">
        <f t="shared" si="587"/>
        <v>0</v>
      </c>
      <c r="X679">
        <f t="shared" si="588"/>
        <v>43</v>
      </c>
      <c r="Y679">
        <f t="shared" si="589"/>
        <v>32</v>
      </c>
      <c r="AA679">
        <v>23982063</v>
      </c>
      <c r="AB679">
        <f t="shared" si="590"/>
        <v>37</v>
      </c>
      <c r="AC679">
        <f t="shared" si="591"/>
        <v>0</v>
      </c>
      <c r="AD679">
        <f t="shared" si="592"/>
        <v>11</v>
      </c>
      <c r="AE679">
        <f t="shared" si="593"/>
        <v>1</v>
      </c>
      <c r="AF679">
        <f t="shared" si="594"/>
        <v>26</v>
      </c>
      <c r="AG679">
        <f t="shared" si="595"/>
        <v>0</v>
      </c>
      <c r="AH679">
        <f t="shared" si="596"/>
        <v>3.0915000000000004</v>
      </c>
      <c r="AI679">
        <f t="shared" si="597"/>
        <v>0.1215</v>
      </c>
      <c r="AJ679">
        <f t="shared" si="598"/>
        <v>0</v>
      </c>
      <c r="AK679">
        <v>28.02</v>
      </c>
      <c r="AL679">
        <v>0.39</v>
      </c>
      <c r="AM679">
        <v>8.1</v>
      </c>
      <c r="AN679">
        <v>0.91</v>
      </c>
      <c r="AO679">
        <v>19.53</v>
      </c>
      <c r="AP679">
        <v>0</v>
      </c>
      <c r="AQ679">
        <v>2.29</v>
      </c>
      <c r="AR679">
        <v>0.09</v>
      </c>
      <c r="AS679">
        <v>0</v>
      </c>
      <c r="AT679">
        <v>80</v>
      </c>
      <c r="AU679">
        <v>60</v>
      </c>
      <c r="AV679">
        <v>1</v>
      </c>
      <c r="AW679">
        <v>1</v>
      </c>
      <c r="AZ679">
        <v>1</v>
      </c>
      <c r="BA679">
        <v>1</v>
      </c>
      <c r="BB679">
        <v>1</v>
      </c>
      <c r="BC679">
        <v>1</v>
      </c>
      <c r="BD679" t="s">
        <v>3</v>
      </c>
      <c r="BE679" t="s">
        <v>3</v>
      </c>
      <c r="BF679" t="s">
        <v>3</v>
      </c>
      <c r="BG679" t="s">
        <v>3</v>
      </c>
      <c r="BH679">
        <v>0</v>
      </c>
      <c r="BI679">
        <v>2</v>
      </c>
      <c r="BJ679" t="s">
        <v>836</v>
      </c>
      <c r="BM679">
        <v>110001</v>
      </c>
      <c r="BN679">
        <v>0</v>
      </c>
      <c r="BO679" t="s">
        <v>3</v>
      </c>
      <c r="BP679">
        <v>0</v>
      </c>
      <c r="BQ679">
        <v>3</v>
      </c>
      <c r="BS679">
        <v>1</v>
      </c>
      <c r="BT679">
        <v>1</v>
      </c>
      <c r="BU679">
        <v>1</v>
      </c>
      <c r="BV679">
        <v>1</v>
      </c>
      <c r="BW679">
        <v>1</v>
      </c>
      <c r="BX679">
        <v>1</v>
      </c>
      <c r="BY679" t="s">
        <v>3</v>
      </c>
      <c r="BZ679">
        <v>80</v>
      </c>
      <c r="CA679">
        <v>60</v>
      </c>
      <c r="CF679">
        <v>0</v>
      </c>
      <c r="CG679">
        <v>0</v>
      </c>
      <c r="CM679">
        <v>0</v>
      </c>
      <c r="CN679" t="s">
        <v>1707</v>
      </c>
      <c r="CO679">
        <v>0</v>
      </c>
      <c r="CP679">
        <f t="shared" si="599"/>
        <v>74</v>
      </c>
      <c r="CQ679">
        <f t="shared" si="600"/>
        <v>0</v>
      </c>
      <c r="CR679">
        <f t="shared" si="601"/>
        <v>11</v>
      </c>
      <c r="CS679">
        <f t="shared" si="602"/>
        <v>1</v>
      </c>
      <c r="CT679">
        <f t="shared" si="603"/>
        <v>26</v>
      </c>
      <c r="CU679">
        <f t="shared" si="604"/>
        <v>0</v>
      </c>
      <c r="CV679">
        <f t="shared" si="605"/>
        <v>3.0915000000000004</v>
      </c>
      <c r="CW679">
        <f t="shared" si="606"/>
        <v>0.1215</v>
      </c>
      <c r="CX679">
        <f t="shared" si="607"/>
        <v>0</v>
      </c>
      <c r="CY679">
        <f t="shared" si="608"/>
        <v>43.2</v>
      </c>
      <c r="CZ679">
        <f t="shared" si="609"/>
        <v>32.4</v>
      </c>
      <c r="DC679" t="s">
        <v>3</v>
      </c>
      <c r="DD679" t="s">
        <v>3</v>
      </c>
      <c r="DE679" t="s">
        <v>179</v>
      </c>
      <c r="DF679" t="s">
        <v>179</v>
      </c>
      <c r="DG679" t="s">
        <v>179</v>
      </c>
      <c r="DH679" t="s">
        <v>3</v>
      </c>
      <c r="DI679" t="s">
        <v>179</v>
      </c>
      <c r="DJ679" t="s">
        <v>179</v>
      </c>
      <c r="DK679" t="s">
        <v>3</v>
      </c>
      <c r="DL679" t="s">
        <v>3</v>
      </c>
      <c r="DM679" t="s">
        <v>3</v>
      </c>
      <c r="DN679">
        <v>0</v>
      </c>
      <c r="DO679">
        <v>0</v>
      </c>
      <c r="DP679">
        <v>1</v>
      </c>
      <c r="DQ679">
        <v>1</v>
      </c>
      <c r="DU679">
        <v>1010</v>
      </c>
      <c r="DV679" t="s">
        <v>209</v>
      </c>
      <c r="DW679" t="s">
        <v>209</v>
      </c>
      <c r="DX679">
        <v>1</v>
      </c>
      <c r="EE679">
        <v>20573163</v>
      </c>
      <c r="EF679">
        <v>3</v>
      </c>
      <c r="EG679" t="s">
        <v>164</v>
      </c>
      <c r="EH679">
        <v>0</v>
      </c>
      <c r="EI679" t="s">
        <v>3</v>
      </c>
      <c r="EJ679">
        <v>2</v>
      </c>
      <c r="EK679">
        <v>110001</v>
      </c>
      <c r="EL679" t="s">
        <v>192</v>
      </c>
      <c r="EM679" t="s">
        <v>173</v>
      </c>
      <c r="EO679" t="s">
        <v>193</v>
      </c>
      <c r="EQ679">
        <v>768</v>
      </c>
      <c r="ER679">
        <v>28.02</v>
      </c>
      <c r="ES679">
        <v>0.39</v>
      </c>
      <c r="ET679">
        <v>8.1</v>
      </c>
      <c r="EU679">
        <v>0.91</v>
      </c>
      <c r="EV679">
        <v>19.53</v>
      </c>
      <c r="EW679">
        <v>2.29</v>
      </c>
      <c r="EX679">
        <v>0.09</v>
      </c>
      <c r="EY679">
        <v>0</v>
      </c>
      <c r="EZ679">
        <v>0</v>
      </c>
      <c r="FQ679">
        <v>0</v>
      </c>
      <c r="FR679">
        <f t="shared" si="610"/>
        <v>0</v>
      </c>
      <c r="FS679">
        <v>0</v>
      </c>
      <c r="FX679">
        <v>80</v>
      </c>
      <c r="FY679">
        <v>60</v>
      </c>
      <c r="GA679" t="s">
        <v>3</v>
      </c>
      <c r="GG679">
        <v>2</v>
      </c>
      <c r="GH679">
        <v>1</v>
      </c>
      <c r="GI679">
        <v>-2</v>
      </c>
      <c r="GJ679">
        <v>0</v>
      </c>
      <c r="GK679">
        <f>ROUND(R679*(R12)/100,0)</f>
        <v>0</v>
      </c>
      <c r="GL679">
        <f t="shared" si="611"/>
        <v>0</v>
      </c>
      <c r="GM679">
        <f t="shared" si="612"/>
        <v>149</v>
      </c>
      <c r="GN679">
        <f t="shared" si="613"/>
        <v>0</v>
      </c>
      <c r="GO679">
        <f t="shared" si="614"/>
        <v>149</v>
      </c>
      <c r="GP679">
        <f t="shared" si="615"/>
        <v>0</v>
      </c>
      <c r="GR679">
        <v>0</v>
      </c>
    </row>
    <row r="680" spans="1:200" x14ac:dyDescent="0.2">
      <c r="A680">
        <v>17</v>
      </c>
      <c r="B680">
        <v>1</v>
      </c>
      <c r="C680">
        <f>ROW(SmtRes!A1022)</f>
        <v>1022</v>
      </c>
      <c r="D680">
        <f>ROW(EtalonRes!A1049)</f>
        <v>1049</v>
      </c>
      <c r="E680" t="s">
        <v>877</v>
      </c>
      <c r="F680" t="s">
        <v>846</v>
      </c>
      <c r="G680" t="s">
        <v>847</v>
      </c>
      <c r="H680" t="s">
        <v>168</v>
      </c>
      <c r="I680">
        <v>2</v>
      </c>
      <c r="J680">
        <v>0</v>
      </c>
      <c r="O680">
        <f t="shared" si="579"/>
        <v>58</v>
      </c>
      <c r="P680">
        <f t="shared" si="580"/>
        <v>2</v>
      </c>
      <c r="Q680">
        <f t="shared" si="581"/>
        <v>30</v>
      </c>
      <c r="R680">
        <f t="shared" si="582"/>
        <v>2</v>
      </c>
      <c r="S680">
        <f t="shared" si="583"/>
        <v>26</v>
      </c>
      <c r="T680">
        <f t="shared" si="584"/>
        <v>0</v>
      </c>
      <c r="U680">
        <f t="shared" si="585"/>
        <v>2.673</v>
      </c>
      <c r="V680">
        <f t="shared" si="586"/>
        <v>0.13500000000000001</v>
      </c>
      <c r="W680">
        <f t="shared" si="587"/>
        <v>0</v>
      </c>
      <c r="X680">
        <f t="shared" si="588"/>
        <v>27</v>
      </c>
      <c r="Y680">
        <f t="shared" si="589"/>
        <v>18</v>
      </c>
      <c r="AA680">
        <v>23982063</v>
      </c>
      <c r="AB680">
        <f t="shared" si="590"/>
        <v>29</v>
      </c>
      <c r="AC680">
        <f t="shared" si="591"/>
        <v>1</v>
      </c>
      <c r="AD680">
        <f t="shared" si="592"/>
        <v>15</v>
      </c>
      <c r="AE680">
        <f t="shared" si="593"/>
        <v>1</v>
      </c>
      <c r="AF680">
        <f t="shared" si="594"/>
        <v>13</v>
      </c>
      <c r="AG680">
        <f t="shared" si="595"/>
        <v>0</v>
      </c>
      <c r="AH680">
        <f t="shared" si="596"/>
        <v>1.3365</v>
      </c>
      <c r="AI680">
        <f t="shared" si="597"/>
        <v>6.7500000000000004E-2</v>
      </c>
      <c r="AJ680">
        <f t="shared" si="598"/>
        <v>0</v>
      </c>
      <c r="AK680">
        <v>22.05</v>
      </c>
      <c r="AL680">
        <v>0.81</v>
      </c>
      <c r="AM680">
        <v>11.42</v>
      </c>
      <c r="AN680">
        <v>0.68</v>
      </c>
      <c r="AO680">
        <v>9.82</v>
      </c>
      <c r="AP680">
        <v>0</v>
      </c>
      <c r="AQ680">
        <v>0.99</v>
      </c>
      <c r="AR680">
        <v>0.05</v>
      </c>
      <c r="AS680">
        <v>0</v>
      </c>
      <c r="AT680">
        <v>95</v>
      </c>
      <c r="AU680">
        <v>65</v>
      </c>
      <c r="AV680">
        <v>1</v>
      </c>
      <c r="AW680">
        <v>1</v>
      </c>
      <c r="AZ680">
        <v>1</v>
      </c>
      <c r="BA680">
        <v>1</v>
      </c>
      <c r="BB680">
        <v>1</v>
      </c>
      <c r="BC680">
        <v>1</v>
      </c>
      <c r="BD680" t="s">
        <v>3</v>
      </c>
      <c r="BE680" t="s">
        <v>3</v>
      </c>
      <c r="BF680" t="s">
        <v>3</v>
      </c>
      <c r="BG680" t="s">
        <v>3</v>
      </c>
      <c r="BH680">
        <v>0</v>
      </c>
      <c r="BI680">
        <v>2</v>
      </c>
      <c r="BJ680" t="s">
        <v>848</v>
      </c>
      <c r="BM680">
        <v>108001</v>
      </c>
      <c r="BN680">
        <v>0</v>
      </c>
      <c r="BO680" t="s">
        <v>3</v>
      </c>
      <c r="BP680">
        <v>0</v>
      </c>
      <c r="BQ680">
        <v>3</v>
      </c>
      <c r="BS680">
        <v>1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95</v>
      </c>
      <c r="CA680">
        <v>65</v>
      </c>
      <c r="CF680">
        <v>0</v>
      </c>
      <c r="CG680">
        <v>0</v>
      </c>
      <c r="CM680">
        <v>0</v>
      </c>
      <c r="CN680" t="s">
        <v>1707</v>
      </c>
      <c r="CO680">
        <v>0</v>
      </c>
      <c r="CP680">
        <f t="shared" si="599"/>
        <v>58</v>
      </c>
      <c r="CQ680">
        <f t="shared" si="600"/>
        <v>1</v>
      </c>
      <c r="CR680">
        <f t="shared" si="601"/>
        <v>15</v>
      </c>
      <c r="CS680">
        <f t="shared" si="602"/>
        <v>1</v>
      </c>
      <c r="CT680">
        <f t="shared" si="603"/>
        <v>13</v>
      </c>
      <c r="CU680">
        <f t="shared" si="604"/>
        <v>0</v>
      </c>
      <c r="CV680">
        <f t="shared" si="605"/>
        <v>1.3365</v>
      </c>
      <c r="CW680">
        <f t="shared" si="606"/>
        <v>6.7500000000000004E-2</v>
      </c>
      <c r="CX680">
        <f t="shared" si="607"/>
        <v>0</v>
      </c>
      <c r="CY680">
        <f t="shared" si="608"/>
        <v>26.6</v>
      </c>
      <c r="CZ680">
        <f t="shared" si="609"/>
        <v>18.2</v>
      </c>
      <c r="DC680" t="s">
        <v>3</v>
      </c>
      <c r="DD680" t="s">
        <v>3</v>
      </c>
      <c r="DE680" t="s">
        <v>179</v>
      </c>
      <c r="DF680" t="s">
        <v>179</v>
      </c>
      <c r="DG680" t="s">
        <v>179</v>
      </c>
      <c r="DH680" t="s">
        <v>3</v>
      </c>
      <c r="DI680" t="s">
        <v>179</v>
      </c>
      <c r="DJ680" t="s">
        <v>179</v>
      </c>
      <c r="DK680" t="s">
        <v>3</v>
      </c>
      <c r="DL680" t="s">
        <v>3</v>
      </c>
      <c r="DM680" t="s">
        <v>3</v>
      </c>
      <c r="DN680">
        <v>0</v>
      </c>
      <c r="DO680">
        <v>0</v>
      </c>
      <c r="DP680">
        <v>1</v>
      </c>
      <c r="DQ680">
        <v>1</v>
      </c>
      <c r="DU680">
        <v>1013</v>
      </c>
      <c r="DV680" t="s">
        <v>168</v>
      </c>
      <c r="DW680" t="s">
        <v>168</v>
      </c>
      <c r="DX680">
        <v>1</v>
      </c>
      <c r="EE680">
        <v>20573159</v>
      </c>
      <c r="EF680">
        <v>3</v>
      </c>
      <c r="EG680" t="s">
        <v>164</v>
      </c>
      <c r="EH680">
        <v>0</v>
      </c>
      <c r="EI680" t="s">
        <v>3</v>
      </c>
      <c r="EJ680">
        <v>2</v>
      </c>
      <c r="EK680">
        <v>108001</v>
      </c>
      <c r="EL680" t="s">
        <v>202</v>
      </c>
      <c r="EM680" t="s">
        <v>203</v>
      </c>
      <c r="EO680" t="s">
        <v>193</v>
      </c>
      <c r="EQ680">
        <v>768</v>
      </c>
      <c r="ER680">
        <v>22.05</v>
      </c>
      <c r="ES680">
        <v>0.81</v>
      </c>
      <c r="ET680">
        <v>11.42</v>
      </c>
      <c r="EU680">
        <v>0.68</v>
      </c>
      <c r="EV680">
        <v>9.82</v>
      </c>
      <c r="EW680">
        <v>0.99</v>
      </c>
      <c r="EX680">
        <v>0.05</v>
      </c>
      <c r="EY680">
        <v>0</v>
      </c>
      <c r="EZ680">
        <v>0</v>
      </c>
      <c r="FQ680">
        <v>0</v>
      </c>
      <c r="FR680">
        <f t="shared" si="610"/>
        <v>0</v>
      </c>
      <c r="FS680">
        <v>0</v>
      </c>
      <c r="FX680">
        <v>95</v>
      </c>
      <c r="FY680">
        <v>65</v>
      </c>
      <c r="GA680" t="s">
        <v>3</v>
      </c>
      <c r="GG680">
        <v>2</v>
      </c>
      <c r="GH680">
        <v>1</v>
      </c>
      <c r="GI680">
        <v>-2</v>
      </c>
      <c r="GJ680">
        <v>0</v>
      </c>
      <c r="GK680">
        <f>ROUND(R680*(R12)/100,0)</f>
        <v>0</v>
      </c>
      <c r="GL680">
        <f t="shared" si="611"/>
        <v>0</v>
      </c>
      <c r="GM680">
        <f t="shared" si="612"/>
        <v>103</v>
      </c>
      <c r="GN680">
        <f t="shared" si="613"/>
        <v>0</v>
      </c>
      <c r="GO680">
        <f t="shared" si="614"/>
        <v>103</v>
      </c>
      <c r="GP680">
        <f t="shared" si="615"/>
        <v>0</v>
      </c>
      <c r="GR680">
        <v>0</v>
      </c>
    </row>
    <row r="681" spans="1:200" x14ac:dyDescent="0.2">
      <c r="A681">
        <v>17</v>
      </c>
      <c r="B681">
        <v>1</v>
      </c>
      <c r="C681">
        <f>ROW(SmtRes!A1026)</f>
        <v>1026</v>
      </c>
      <c r="D681">
        <f>ROW(EtalonRes!A1053)</f>
        <v>1053</v>
      </c>
      <c r="E681" t="s">
        <v>878</v>
      </c>
      <c r="F681" t="s">
        <v>834</v>
      </c>
      <c r="G681" t="s">
        <v>879</v>
      </c>
      <c r="H681" t="s">
        <v>209</v>
      </c>
      <c r="I681">
        <v>2</v>
      </c>
      <c r="J681">
        <v>0</v>
      </c>
      <c r="O681">
        <f t="shared" si="579"/>
        <v>74</v>
      </c>
      <c r="P681">
        <f t="shared" si="580"/>
        <v>0</v>
      </c>
      <c r="Q681">
        <f t="shared" si="581"/>
        <v>22</v>
      </c>
      <c r="R681">
        <f t="shared" si="582"/>
        <v>2</v>
      </c>
      <c r="S681">
        <f t="shared" si="583"/>
        <v>52</v>
      </c>
      <c r="T681">
        <f t="shared" si="584"/>
        <v>0</v>
      </c>
      <c r="U681">
        <f t="shared" si="585"/>
        <v>6.1830000000000007</v>
      </c>
      <c r="V681">
        <f t="shared" si="586"/>
        <v>0.24299999999999999</v>
      </c>
      <c r="W681">
        <f t="shared" si="587"/>
        <v>0</v>
      </c>
      <c r="X681">
        <f t="shared" si="588"/>
        <v>43</v>
      </c>
      <c r="Y681">
        <f t="shared" si="589"/>
        <v>32</v>
      </c>
      <c r="AA681">
        <v>23982063</v>
      </c>
      <c r="AB681">
        <f t="shared" si="590"/>
        <v>37</v>
      </c>
      <c r="AC681">
        <f t="shared" si="591"/>
        <v>0</v>
      </c>
      <c r="AD681">
        <f t="shared" si="592"/>
        <v>11</v>
      </c>
      <c r="AE681">
        <f t="shared" si="593"/>
        <v>1</v>
      </c>
      <c r="AF681">
        <f t="shared" si="594"/>
        <v>26</v>
      </c>
      <c r="AG681">
        <f t="shared" si="595"/>
        <v>0</v>
      </c>
      <c r="AH681">
        <f t="shared" si="596"/>
        <v>3.0915000000000004</v>
      </c>
      <c r="AI681">
        <f t="shared" si="597"/>
        <v>0.1215</v>
      </c>
      <c r="AJ681">
        <f t="shared" si="598"/>
        <v>0</v>
      </c>
      <c r="AK681">
        <v>28.02</v>
      </c>
      <c r="AL681">
        <v>0.39</v>
      </c>
      <c r="AM681">
        <v>8.1</v>
      </c>
      <c r="AN681">
        <v>0.91</v>
      </c>
      <c r="AO681">
        <v>19.53</v>
      </c>
      <c r="AP681">
        <v>0</v>
      </c>
      <c r="AQ681">
        <v>2.29</v>
      </c>
      <c r="AR681">
        <v>0.09</v>
      </c>
      <c r="AS681">
        <v>0</v>
      </c>
      <c r="AT681">
        <v>80</v>
      </c>
      <c r="AU681">
        <v>60</v>
      </c>
      <c r="AV681">
        <v>1</v>
      </c>
      <c r="AW681">
        <v>1</v>
      </c>
      <c r="AZ681">
        <v>1</v>
      </c>
      <c r="BA681">
        <v>1</v>
      </c>
      <c r="BB681">
        <v>1</v>
      </c>
      <c r="BC681">
        <v>1</v>
      </c>
      <c r="BD681" t="s">
        <v>3</v>
      </c>
      <c r="BE681" t="s">
        <v>3</v>
      </c>
      <c r="BF681" t="s">
        <v>3</v>
      </c>
      <c r="BG681" t="s">
        <v>3</v>
      </c>
      <c r="BH681">
        <v>0</v>
      </c>
      <c r="BI681">
        <v>2</v>
      </c>
      <c r="BJ681" t="s">
        <v>836</v>
      </c>
      <c r="BM681">
        <v>110001</v>
      </c>
      <c r="BN681">
        <v>0</v>
      </c>
      <c r="BO681" t="s">
        <v>3</v>
      </c>
      <c r="BP681">
        <v>0</v>
      </c>
      <c r="BQ681">
        <v>3</v>
      </c>
      <c r="BS681">
        <v>1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3</v>
      </c>
      <c r="BZ681">
        <v>80</v>
      </c>
      <c r="CA681">
        <v>60</v>
      </c>
      <c r="CF681">
        <v>0</v>
      </c>
      <c r="CG681">
        <v>0</v>
      </c>
      <c r="CM681">
        <v>0</v>
      </c>
      <c r="CN681" t="s">
        <v>1707</v>
      </c>
      <c r="CO681">
        <v>0</v>
      </c>
      <c r="CP681">
        <f t="shared" si="599"/>
        <v>74</v>
      </c>
      <c r="CQ681">
        <f t="shared" si="600"/>
        <v>0</v>
      </c>
      <c r="CR681">
        <f t="shared" si="601"/>
        <v>11</v>
      </c>
      <c r="CS681">
        <f t="shared" si="602"/>
        <v>1</v>
      </c>
      <c r="CT681">
        <f t="shared" si="603"/>
        <v>26</v>
      </c>
      <c r="CU681">
        <f t="shared" si="604"/>
        <v>0</v>
      </c>
      <c r="CV681">
        <f t="shared" si="605"/>
        <v>3.0915000000000004</v>
      </c>
      <c r="CW681">
        <f t="shared" si="606"/>
        <v>0.1215</v>
      </c>
      <c r="CX681">
        <f t="shared" si="607"/>
        <v>0</v>
      </c>
      <c r="CY681">
        <f t="shared" si="608"/>
        <v>43.2</v>
      </c>
      <c r="CZ681">
        <f t="shared" si="609"/>
        <v>32.4</v>
      </c>
      <c r="DC681" t="s">
        <v>3</v>
      </c>
      <c r="DD681" t="s">
        <v>3</v>
      </c>
      <c r="DE681" t="s">
        <v>179</v>
      </c>
      <c r="DF681" t="s">
        <v>179</v>
      </c>
      <c r="DG681" t="s">
        <v>179</v>
      </c>
      <c r="DH681" t="s">
        <v>3</v>
      </c>
      <c r="DI681" t="s">
        <v>179</v>
      </c>
      <c r="DJ681" t="s">
        <v>179</v>
      </c>
      <c r="DK681" t="s">
        <v>3</v>
      </c>
      <c r="DL681" t="s">
        <v>3</v>
      </c>
      <c r="DM681" t="s">
        <v>3</v>
      </c>
      <c r="DN681">
        <v>0</v>
      </c>
      <c r="DO681">
        <v>0</v>
      </c>
      <c r="DP681">
        <v>1</v>
      </c>
      <c r="DQ681">
        <v>1</v>
      </c>
      <c r="DU681">
        <v>1010</v>
      </c>
      <c r="DV681" t="s">
        <v>209</v>
      </c>
      <c r="DW681" t="s">
        <v>209</v>
      </c>
      <c r="DX681">
        <v>1</v>
      </c>
      <c r="EE681">
        <v>20573163</v>
      </c>
      <c r="EF681">
        <v>3</v>
      </c>
      <c r="EG681" t="s">
        <v>164</v>
      </c>
      <c r="EH681">
        <v>0</v>
      </c>
      <c r="EI681" t="s">
        <v>3</v>
      </c>
      <c r="EJ681">
        <v>2</v>
      </c>
      <c r="EK681">
        <v>110001</v>
      </c>
      <c r="EL681" t="s">
        <v>192</v>
      </c>
      <c r="EM681" t="s">
        <v>173</v>
      </c>
      <c r="EO681" t="s">
        <v>193</v>
      </c>
      <c r="EQ681">
        <v>768</v>
      </c>
      <c r="ER681">
        <v>28.02</v>
      </c>
      <c r="ES681">
        <v>0.39</v>
      </c>
      <c r="ET681">
        <v>8.1</v>
      </c>
      <c r="EU681">
        <v>0.91</v>
      </c>
      <c r="EV681">
        <v>19.53</v>
      </c>
      <c r="EW681">
        <v>2.29</v>
      </c>
      <c r="EX681">
        <v>0.09</v>
      </c>
      <c r="EY681">
        <v>0</v>
      </c>
      <c r="EZ681">
        <v>0</v>
      </c>
      <c r="FQ681">
        <v>0</v>
      </c>
      <c r="FR681">
        <f t="shared" si="610"/>
        <v>0</v>
      </c>
      <c r="FS681">
        <v>0</v>
      </c>
      <c r="FX681">
        <v>80</v>
      </c>
      <c r="FY681">
        <v>60</v>
      </c>
      <c r="GA681" t="s">
        <v>3</v>
      </c>
      <c r="GG681">
        <v>2</v>
      </c>
      <c r="GH681">
        <v>1</v>
      </c>
      <c r="GI681">
        <v>-2</v>
      </c>
      <c r="GJ681">
        <v>0</v>
      </c>
      <c r="GK681">
        <f>ROUND(R681*(R12)/100,0)</f>
        <v>0</v>
      </c>
      <c r="GL681">
        <f t="shared" si="611"/>
        <v>0</v>
      </c>
      <c r="GM681">
        <f t="shared" si="612"/>
        <v>149</v>
      </c>
      <c r="GN681">
        <f t="shared" si="613"/>
        <v>0</v>
      </c>
      <c r="GO681">
        <f t="shared" si="614"/>
        <v>149</v>
      </c>
      <c r="GP681">
        <f t="shared" si="615"/>
        <v>0</v>
      </c>
      <c r="GR681">
        <v>0</v>
      </c>
    </row>
    <row r="682" spans="1:200" x14ac:dyDescent="0.2">
      <c r="A682">
        <v>17</v>
      </c>
      <c r="B682">
        <v>1</v>
      </c>
      <c r="C682">
        <f>ROW(SmtRes!A1029)</f>
        <v>1029</v>
      </c>
      <c r="D682">
        <f>ROW(EtalonRes!A1056)</f>
        <v>1056</v>
      </c>
      <c r="E682" t="s">
        <v>880</v>
      </c>
      <c r="F682" t="s">
        <v>231</v>
      </c>
      <c r="G682" t="s">
        <v>850</v>
      </c>
      <c r="H682" t="s">
        <v>851</v>
      </c>
      <c r="I682">
        <v>6</v>
      </c>
      <c r="J682">
        <v>0</v>
      </c>
      <c r="O682">
        <f t="shared" si="579"/>
        <v>78</v>
      </c>
      <c r="P682">
        <f t="shared" si="580"/>
        <v>0</v>
      </c>
      <c r="Q682">
        <f t="shared" si="581"/>
        <v>6</v>
      </c>
      <c r="R682">
        <f t="shared" si="582"/>
        <v>0</v>
      </c>
      <c r="S682">
        <f t="shared" si="583"/>
        <v>72</v>
      </c>
      <c r="T682">
        <f t="shared" si="584"/>
        <v>0</v>
      </c>
      <c r="U682">
        <f t="shared" si="585"/>
        <v>8.343</v>
      </c>
      <c r="V682">
        <f t="shared" si="586"/>
        <v>0</v>
      </c>
      <c r="W682">
        <f t="shared" si="587"/>
        <v>0</v>
      </c>
      <c r="X682">
        <f t="shared" si="588"/>
        <v>66</v>
      </c>
      <c r="Y682">
        <f t="shared" si="589"/>
        <v>47</v>
      </c>
      <c r="AA682">
        <v>23982063</v>
      </c>
      <c r="AB682">
        <f t="shared" si="590"/>
        <v>13</v>
      </c>
      <c r="AC682">
        <f t="shared" si="591"/>
        <v>0</v>
      </c>
      <c r="AD682">
        <f t="shared" si="592"/>
        <v>1</v>
      </c>
      <c r="AE682">
        <f t="shared" si="593"/>
        <v>0</v>
      </c>
      <c r="AF682">
        <f t="shared" si="594"/>
        <v>12</v>
      </c>
      <c r="AG682">
        <f t="shared" si="595"/>
        <v>0</v>
      </c>
      <c r="AH682">
        <f t="shared" si="596"/>
        <v>1.3905000000000001</v>
      </c>
      <c r="AI682">
        <f t="shared" si="597"/>
        <v>0</v>
      </c>
      <c r="AJ682">
        <f t="shared" si="598"/>
        <v>0</v>
      </c>
      <c r="AK682">
        <v>9.9499999999999993</v>
      </c>
      <c r="AL682">
        <v>0.18</v>
      </c>
      <c r="AM682">
        <v>0.87</v>
      </c>
      <c r="AN682">
        <v>0</v>
      </c>
      <c r="AO682">
        <v>8.9</v>
      </c>
      <c r="AP682">
        <v>0</v>
      </c>
      <c r="AQ682">
        <v>1.03</v>
      </c>
      <c r="AR682">
        <v>0</v>
      </c>
      <c r="AS682">
        <v>0</v>
      </c>
      <c r="AT682">
        <v>92</v>
      </c>
      <c r="AU682">
        <v>65</v>
      </c>
      <c r="AV682">
        <v>1</v>
      </c>
      <c r="AW682">
        <v>1</v>
      </c>
      <c r="AZ682">
        <v>1</v>
      </c>
      <c r="BA682">
        <v>1</v>
      </c>
      <c r="BB682">
        <v>1</v>
      </c>
      <c r="BC682">
        <v>1</v>
      </c>
      <c r="BD682" t="s">
        <v>3</v>
      </c>
      <c r="BE682" t="s">
        <v>3</v>
      </c>
      <c r="BF682" t="s">
        <v>3</v>
      </c>
      <c r="BG682" t="s">
        <v>3</v>
      </c>
      <c r="BH682">
        <v>0</v>
      </c>
      <c r="BI682">
        <v>2</v>
      </c>
      <c r="BJ682" t="s">
        <v>274</v>
      </c>
      <c r="BM682">
        <v>111002</v>
      </c>
      <c r="BN682">
        <v>0</v>
      </c>
      <c r="BO682" t="s">
        <v>3</v>
      </c>
      <c r="BP682">
        <v>0</v>
      </c>
      <c r="BQ682">
        <v>3</v>
      </c>
      <c r="BS682">
        <v>1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92</v>
      </c>
      <c r="CA682">
        <v>65</v>
      </c>
      <c r="CF682">
        <v>0</v>
      </c>
      <c r="CG682">
        <v>0</v>
      </c>
      <c r="CM682">
        <v>0</v>
      </c>
      <c r="CN682" t="s">
        <v>1707</v>
      </c>
      <c r="CO682">
        <v>0</v>
      </c>
      <c r="CP682">
        <f t="shared" si="599"/>
        <v>78</v>
      </c>
      <c r="CQ682">
        <f t="shared" si="600"/>
        <v>0</v>
      </c>
      <c r="CR682">
        <f t="shared" si="601"/>
        <v>1</v>
      </c>
      <c r="CS682">
        <f t="shared" si="602"/>
        <v>0</v>
      </c>
      <c r="CT682">
        <f t="shared" si="603"/>
        <v>12</v>
      </c>
      <c r="CU682">
        <f t="shared" si="604"/>
        <v>0</v>
      </c>
      <c r="CV682">
        <f t="shared" si="605"/>
        <v>1.3905000000000001</v>
      </c>
      <c r="CW682">
        <f t="shared" si="606"/>
        <v>0</v>
      </c>
      <c r="CX682">
        <f t="shared" si="607"/>
        <v>0</v>
      </c>
      <c r="CY682">
        <f t="shared" si="608"/>
        <v>66.239999999999995</v>
      </c>
      <c r="CZ682">
        <f t="shared" si="609"/>
        <v>46.8</v>
      </c>
      <c r="DC682" t="s">
        <v>3</v>
      </c>
      <c r="DD682" t="s">
        <v>3</v>
      </c>
      <c r="DE682" t="s">
        <v>179</v>
      </c>
      <c r="DF682" t="s">
        <v>179</v>
      </c>
      <c r="DG682" t="s">
        <v>179</v>
      </c>
      <c r="DH682" t="s">
        <v>3</v>
      </c>
      <c r="DI682" t="s">
        <v>179</v>
      </c>
      <c r="DJ682" t="s">
        <v>179</v>
      </c>
      <c r="DK682" t="s">
        <v>3</v>
      </c>
      <c r="DL682" t="s">
        <v>3</v>
      </c>
      <c r="DM682" t="s">
        <v>3</v>
      </c>
      <c r="DN682">
        <v>0</v>
      </c>
      <c r="DO682">
        <v>0</v>
      </c>
      <c r="DP682">
        <v>1</v>
      </c>
      <c r="DQ682">
        <v>1</v>
      </c>
      <c r="DU682">
        <v>1013</v>
      </c>
      <c r="DV682" t="s">
        <v>851</v>
      </c>
      <c r="DW682" t="s">
        <v>851</v>
      </c>
      <c r="DX682">
        <v>1</v>
      </c>
      <c r="EE682">
        <v>20573169</v>
      </c>
      <c r="EF682">
        <v>3</v>
      </c>
      <c r="EG682" t="s">
        <v>164</v>
      </c>
      <c r="EH682">
        <v>0</v>
      </c>
      <c r="EI682" t="s">
        <v>3</v>
      </c>
      <c r="EJ682">
        <v>2</v>
      </c>
      <c r="EK682">
        <v>111002</v>
      </c>
      <c r="EL682" t="s">
        <v>228</v>
      </c>
      <c r="EM682" t="s">
        <v>229</v>
      </c>
      <c r="EO682" t="s">
        <v>193</v>
      </c>
      <c r="EQ682">
        <v>768</v>
      </c>
      <c r="ER682">
        <v>9.9499999999999993</v>
      </c>
      <c r="ES682">
        <v>0.18</v>
      </c>
      <c r="ET682">
        <v>0.87</v>
      </c>
      <c r="EU682">
        <v>0</v>
      </c>
      <c r="EV682">
        <v>8.9</v>
      </c>
      <c r="EW682">
        <v>1.03</v>
      </c>
      <c r="EX682">
        <v>0</v>
      </c>
      <c r="EY682">
        <v>0</v>
      </c>
      <c r="EZ682">
        <v>0</v>
      </c>
      <c r="FQ682">
        <v>0</v>
      </c>
      <c r="FR682">
        <f t="shared" si="610"/>
        <v>0</v>
      </c>
      <c r="FS682">
        <v>0</v>
      </c>
      <c r="FX682">
        <v>92</v>
      </c>
      <c r="FY682">
        <v>65</v>
      </c>
      <c r="GA682" t="s">
        <v>3</v>
      </c>
      <c r="GG682">
        <v>2</v>
      </c>
      <c r="GH682">
        <v>1</v>
      </c>
      <c r="GI682">
        <v>-2</v>
      </c>
      <c r="GJ682">
        <v>0</v>
      </c>
      <c r="GK682">
        <f>ROUND(R682*(R12)/100,0)</f>
        <v>0</v>
      </c>
      <c r="GL682">
        <f t="shared" si="611"/>
        <v>0</v>
      </c>
      <c r="GM682">
        <f t="shared" si="612"/>
        <v>191</v>
      </c>
      <c r="GN682">
        <f t="shared" si="613"/>
        <v>0</v>
      </c>
      <c r="GO682">
        <f t="shared" si="614"/>
        <v>191</v>
      </c>
      <c r="GP682">
        <f t="shared" si="615"/>
        <v>0</v>
      </c>
      <c r="GR682">
        <v>0</v>
      </c>
    </row>
    <row r="683" spans="1:200" x14ac:dyDescent="0.2">
      <c r="A683">
        <v>17</v>
      </c>
      <c r="B683">
        <v>1</v>
      </c>
      <c r="C683">
        <f>ROW(SmtRes!A1033)</f>
        <v>1033</v>
      </c>
      <c r="D683">
        <f>ROW(EtalonRes!A1060)</f>
        <v>1060</v>
      </c>
      <c r="E683" t="s">
        <v>881</v>
      </c>
      <c r="F683" t="s">
        <v>283</v>
      </c>
      <c r="G683" t="s">
        <v>853</v>
      </c>
      <c r="H683" t="s">
        <v>285</v>
      </c>
      <c r="I683">
        <v>2</v>
      </c>
      <c r="J683">
        <v>0</v>
      </c>
      <c r="O683">
        <f t="shared" si="579"/>
        <v>70</v>
      </c>
      <c r="P683">
        <f t="shared" si="580"/>
        <v>0</v>
      </c>
      <c r="Q683">
        <f t="shared" si="581"/>
        <v>34</v>
      </c>
      <c r="R683">
        <f t="shared" si="582"/>
        <v>0</v>
      </c>
      <c r="S683">
        <f t="shared" si="583"/>
        <v>36</v>
      </c>
      <c r="T683">
        <f t="shared" si="584"/>
        <v>0</v>
      </c>
      <c r="U683">
        <f t="shared" si="585"/>
        <v>2.8350000000000004</v>
      </c>
      <c r="V683">
        <f t="shared" si="586"/>
        <v>0</v>
      </c>
      <c r="W683">
        <f t="shared" si="587"/>
        <v>0</v>
      </c>
      <c r="X683">
        <f t="shared" si="588"/>
        <v>36</v>
      </c>
      <c r="Y683">
        <f t="shared" si="589"/>
        <v>23</v>
      </c>
      <c r="AA683">
        <v>23982063</v>
      </c>
      <c r="AB683">
        <f t="shared" si="590"/>
        <v>35</v>
      </c>
      <c r="AC683">
        <f t="shared" si="591"/>
        <v>0</v>
      </c>
      <c r="AD683">
        <f t="shared" si="592"/>
        <v>17</v>
      </c>
      <c r="AE683">
        <f t="shared" si="593"/>
        <v>0</v>
      </c>
      <c r="AF683">
        <f t="shared" si="594"/>
        <v>18</v>
      </c>
      <c r="AG683">
        <f t="shared" si="595"/>
        <v>0</v>
      </c>
      <c r="AH683">
        <f t="shared" si="596"/>
        <v>1.4175000000000002</v>
      </c>
      <c r="AI683">
        <f t="shared" si="597"/>
        <v>0</v>
      </c>
      <c r="AJ683">
        <f t="shared" si="598"/>
        <v>0</v>
      </c>
      <c r="AK683">
        <v>26.27</v>
      </c>
      <c r="AL683">
        <v>0.27</v>
      </c>
      <c r="AM683">
        <v>12.43</v>
      </c>
      <c r="AN683">
        <v>0</v>
      </c>
      <c r="AO683">
        <v>13.57</v>
      </c>
      <c r="AP683">
        <v>0</v>
      </c>
      <c r="AQ683">
        <v>1.05</v>
      </c>
      <c r="AR683">
        <v>0</v>
      </c>
      <c r="AS683">
        <v>0</v>
      </c>
      <c r="AT683">
        <v>100</v>
      </c>
      <c r="AU683">
        <v>65</v>
      </c>
      <c r="AV683">
        <v>1</v>
      </c>
      <c r="AW683">
        <v>1</v>
      </c>
      <c r="AZ683">
        <v>1</v>
      </c>
      <c r="BA683">
        <v>1</v>
      </c>
      <c r="BB683">
        <v>1</v>
      </c>
      <c r="BC683">
        <v>1</v>
      </c>
      <c r="BD683" t="s">
        <v>3</v>
      </c>
      <c r="BE683" t="s">
        <v>3</v>
      </c>
      <c r="BF683" t="s">
        <v>3</v>
      </c>
      <c r="BG683" t="s">
        <v>3</v>
      </c>
      <c r="BH683">
        <v>0</v>
      </c>
      <c r="BI683">
        <v>2</v>
      </c>
      <c r="BJ683" t="s">
        <v>286</v>
      </c>
      <c r="BM683">
        <v>110007</v>
      </c>
      <c r="BN683">
        <v>0</v>
      </c>
      <c r="BO683" t="s">
        <v>3</v>
      </c>
      <c r="BP683">
        <v>0</v>
      </c>
      <c r="BQ683">
        <v>3</v>
      </c>
      <c r="BS683">
        <v>1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100</v>
      </c>
      <c r="CA683">
        <v>65</v>
      </c>
      <c r="CF683">
        <v>0</v>
      </c>
      <c r="CG683">
        <v>0</v>
      </c>
      <c r="CM683">
        <v>0</v>
      </c>
      <c r="CN683" t="s">
        <v>1707</v>
      </c>
      <c r="CO683">
        <v>0</v>
      </c>
      <c r="CP683">
        <f t="shared" si="599"/>
        <v>70</v>
      </c>
      <c r="CQ683">
        <f t="shared" si="600"/>
        <v>0</v>
      </c>
      <c r="CR683">
        <f t="shared" si="601"/>
        <v>17</v>
      </c>
      <c r="CS683">
        <f t="shared" si="602"/>
        <v>0</v>
      </c>
      <c r="CT683">
        <f t="shared" si="603"/>
        <v>18</v>
      </c>
      <c r="CU683">
        <f t="shared" si="604"/>
        <v>0</v>
      </c>
      <c r="CV683">
        <f t="shared" si="605"/>
        <v>1.4175000000000002</v>
      </c>
      <c r="CW683">
        <f t="shared" si="606"/>
        <v>0</v>
      </c>
      <c r="CX683">
        <f t="shared" si="607"/>
        <v>0</v>
      </c>
      <c r="CY683">
        <f t="shared" si="608"/>
        <v>36</v>
      </c>
      <c r="CZ683">
        <f t="shared" si="609"/>
        <v>23.4</v>
      </c>
      <c r="DC683" t="s">
        <v>3</v>
      </c>
      <c r="DD683" t="s">
        <v>3</v>
      </c>
      <c r="DE683" t="s">
        <v>179</v>
      </c>
      <c r="DF683" t="s">
        <v>179</v>
      </c>
      <c r="DG683" t="s">
        <v>179</v>
      </c>
      <c r="DH683" t="s">
        <v>3</v>
      </c>
      <c r="DI683" t="s">
        <v>179</v>
      </c>
      <c r="DJ683" t="s">
        <v>179</v>
      </c>
      <c r="DK683" t="s">
        <v>3</v>
      </c>
      <c r="DL683" t="s">
        <v>3</v>
      </c>
      <c r="DM683" t="s">
        <v>3</v>
      </c>
      <c r="DN683">
        <v>0</v>
      </c>
      <c r="DO683">
        <v>0</v>
      </c>
      <c r="DP683">
        <v>1</v>
      </c>
      <c r="DQ683">
        <v>1</v>
      </c>
      <c r="DU683">
        <v>1013</v>
      </c>
      <c r="DV683" t="s">
        <v>285</v>
      </c>
      <c r="DW683" t="s">
        <v>285</v>
      </c>
      <c r="DX683">
        <v>1</v>
      </c>
      <c r="EE683">
        <v>20573209</v>
      </c>
      <c r="EF683">
        <v>3</v>
      </c>
      <c r="EG683" t="s">
        <v>164</v>
      </c>
      <c r="EH683">
        <v>0</v>
      </c>
      <c r="EI683" t="s">
        <v>3</v>
      </c>
      <c r="EJ683">
        <v>2</v>
      </c>
      <c r="EK683">
        <v>110007</v>
      </c>
      <c r="EL683" t="s">
        <v>287</v>
      </c>
      <c r="EM683" t="s">
        <v>173</v>
      </c>
      <c r="EO683" t="s">
        <v>193</v>
      </c>
      <c r="EQ683">
        <v>768</v>
      </c>
      <c r="ER683">
        <v>26.27</v>
      </c>
      <c r="ES683">
        <v>0.27</v>
      </c>
      <c r="ET683">
        <v>12.43</v>
      </c>
      <c r="EU683">
        <v>0</v>
      </c>
      <c r="EV683">
        <v>13.57</v>
      </c>
      <c r="EW683">
        <v>1.05</v>
      </c>
      <c r="EX683">
        <v>0</v>
      </c>
      <c r="EY683">
        <v>0</v>
      </c>
      <c r="EZ683">
        <v>0</v>
      </c>
      <c r="FQ683">
        <v>0</v>
      </c>
      <c r="FR683">
        <f t="shared" si="610"/>
        <v>0</v>
      </c>
      <c r="FS683">
        <v>0</v>
      </c>
      <c r="FX683">
        <v>100</v>
      </c>
      <c r="FY683">
        <v>65</v>
      </c>
      <c r="GA683" t="s">
        <v>3</v>
      </c>
      <c r="GG683">
        <v>2</v>
      </c>
      <c r="GH683">
        <v>1</v>
      </c>
      <c r="GI683">
        <v>-2</v>
      </c>
      <c r="GJ683">
        <v>0</v>
      </c>
      <c r="GK683">
        <f>ROUND(R683*(R12)/100,0)</f>
        <v>0</v>
      </c>
      <c r="GL683">
        <f t="shared" si="611"/>
        <v>0</v>
      </c>
      <c r="GM683">
        <f t="shared" si="612"/>
        <v>129</v>
      </c>
      <c r="GN683">
        <f t="shared" si="613"/>
        <v>0</v>
      </c>
      <c r="GO683">
        <f t="shared" si="614"/>
        <v>129</v>
      </c>
      <c r="GP683">
        <f t="shared" si="615"/>
        <v>0</v>
      </c>
      <c r="GR683">
        <v>0</v>
      </c>
    </row>
    <row r="684" spans="1:200" x14ac:dyDescent="0.2">
      <c r="A684">
        <v>17</v>
      </c>
      <c r="B684">
        <v>1</v>
      </c>
      <c r="C684">
        <f>ROW(SmtRes!A1035)</f>
        <v>1035</v>
      </c>
      <c r="D684">
        <f>ROW(EtalonRes!A1062)</f>
        <v>1062</v>
      </c>
      <c r="E684" t="s">
        <v>882</v>
      </c>
      <c r="F684" t="s">
        <v>187</v>
      </c>
      <c r="G684" t="s">
        <v>883</v>
      </c>
      <c r="H684" t="s">
        <v>189</v>
      </c>
      <c r="I684">
        <v>141.19999999999999</v>
      </c>
      <c r="J684">
        <v>0</v>
      </c>
      <c r="O684">
        <f t="shared" si="579"/>
        <v>9319</v>
      </c>
      <c r="P684">
        <f t="shared" si="580"/>
        <v>141</v>
      </c>
      <c r="Q684">
        <f t="shared" si="581"/>
        <v>0</v>
      </c>
      <c r="R684">
        <f t="shared" si="582"/>
        <v>0</v>
      </c>
      <c r="S684">
        <f t="shared" si="583"/>
        <v>9178</v>
      </c>
      <c r="T684">
        <f t="shared" si="584"/>
        <v>0</v>
      </c>
      <c r="U684">
        <f t="shared" si="585"/>
        <v>953.09999999999991</v>
      </c>
      <c r="V684">
        <f t="shared" si="586"/>
        <v>0</v>
      </c>
      <c r="W684">
        <f t="shared" si="587"/>
        <v>0</v>
      </c>
      <c r="X684">
        <f t="shared" si="588"/>
        <v>7342</v>
      </c>
      <c r="Y684">
        <f t="shared" si="589"/>
        <v>5507</v>
      </c>
      <c r="AA684">
        <v>23982063</v>
      </c>
      <c r="AB684">
        <f t="shared" si="590"/>
        <v>66</v>
      </c>
      <c r="AC684">
        <f t="shared" si="591"/>
        <v>1</v>
      </c>
      <c r="AD684">
        <f t="shared" si="592"/>
        <v>0</v>
      </c>
      <c r="AE684">
        <f t="shared" si="593"/>
        <v>0</v>
      </c>
      <c r="AF684">
        <f t="shared" si="594"/>
        <v>65</v>
      </c>
      <c r="AG684">
        <f t="shared" si="595"/>
        <v>0</v>
      </c>
      <c r="AH684">
        <f t="shared" si="596"/>
        <v>6.75</v>
      </c>
      <c r="AI684">
        <f t="shared" si="597"/>
        <v>0</v>
      </c>
      <c r="AJ684">
        <f t="shared" si="598"/>
        <v>0</v>
      </c>
      <c r="AK684">
        <v>49.06</v>
      </c>
      <c r="AL684">
        <v>0.96</v>
      </c>
      <c r="AM684">
        <v>0</v>
      </c>
      <c r="AN684">
        <v>0</v>
      </c>
      <c r="AO684">
        <v>48.1</v>
      </c>
      <c r="AP684">
        <v>0</v>
      </c>
      <c r="AQ684">
        <v>5</v>
      </c>
      <c r="AR684">
        <v>0</v>
      </c>
      <c r="AS684">
        <v>0</v>
      </c>
      <c r="AT684">
        <v>80</v>
      </c>
      <c r="AU684">
        <v>60</v>
      </c>
      <c r="AV684">
        <v>1</v>
      </c>
      <c r="AW684">
        <v>1</v>
      </c>
      <c r="AZ684">
        <v>1</v>
      </c>
      <c r="BA684">
        <v>1</v>
      </c>
      <c r="BB684">
        <v>1</v>
      </c>
      <c r="BC684">
        <v>1</v>
      </c>
      <c r="BD684" t="s">
        <v>3</v>
      </c>
      <c r="BE684" t="s">
        <v>3</v>
      </c>
      <c r="BF684" t="s">
        <v>3</v>
      </c>
      <c r="BG684" t="s">
        <v>3</v>
      </c>
      <c r="BH684">
        <v>0</v>
      </c>
      <c r="BI684">
        <v>2</v>
      </c>
      <c r="BJ684" t="s">
        <v>190</v>
      </c>
      <c r="BM684">
        <v>110001</v>
      </c>
      <c r="BN684">
        <v>0</v>
      </c>
      <c r="BO684" t="s">
        <v>3</v>
      </c>
      <c r="BP684">
        <v>0</v>
      </c>
      <c r="BQ684">
        <v>3</v>
      </c>
      <c r="BS684">
        <v>1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3</v>
      </c>
      <c r="BZ684">
        <v>80</v>
      </c>
      <c r="CA684">
        <v>60</v>
      </c>
      <c r="CF684">
        <v>0</v>
      </c>
      <c r="CG684">
        <v>0</v>
      </c>
      <c r="CM684">
        <v>0</v>
      </c>
      <c r="CN684" t="s">
        <v>1707</v>
      </c>
      <c r="CO684">
        <v>0</v>
      </c>
      <c r="CP684">
        <f t="shared" si="599"/>
        <v>9319</v>
      </c>
      <c r="CQ684">
        <f t="shared" si="600"/>
        <v>1</v>
      </c>
      <c r="CR684">
        <f t="shared" si="601"/>
        <v>0</v>
      </c>
      <c r="CS684">
        <f t="shared" si="602"/>
        <v>0</v>
      </c>
      <c r="CT684">
        <f t="shared" si="603"/>
        <v>65</v>
      </c>
      <c r="CU684">
        <f t="shared" si="604"/>
        <v>0</v>
      </c>
      <c r="CV684">
        <f t="shared" si="605"/>
        <v>6.75</v>
      </c>
      <c r="CW684">
        <f t="shared" si="606"/>
        <v>0</v>
      </c>
      <c r="CX684">
        <f t="shared" si="607"/>
        <v>0</v>
      </c>
      <c r="CY684">
        <f t="shared" si="608"/>
        <v>7342.4</v>
      </c>
      <c r="CZ684">
        <f t="shared" si="609"/>
        <v>5506.8</v>
      </c>
      <c r="DC684" t="s">
        <v>3</v>
      </c>
      <c r="DD684" t="s">
        <v>3</v>
      </c>
      <c r="DE684" t="s">
        <v>179</v>
      </c>
      <c r="DF684" t="s">
        <v>179</v>
      </c>
      <c r="DG684" t="s">
        <v>179</v>
      </c>
      <c r="DH684" t="s">
        <v>3</v>
      </c>
      <c r="DI684" t="s">
        <v>179</v>
      </c>
      <c r="DJ684" t="s">
        <v>179</v>
      </c>
      <c r="DK684" t="s">
        <v>3</v>
      </c>
      <c r="DL684" t="s">
        <v>3</v>
      </c>
      <c r="DM684" t="s">
        <v>3</v>
      </c>
      <c r="DN684">
        <v>0</v>
      </c>
      <c r="DO684">
        <v>0</v>
      </c>
      <c r="DP684">
        <v>1</v>
      </c>
      <c r="DQ684">
        <v>1</v>
      </c>
      <c r="DU684">
        <v>1010</v>
      </c>
      <c r="DV684" t="s">
        <v>189</v>
      </c>
      <c r="DW684" t="s">
        <v>191</v>
      </c>
      <c r="DX684">
        <v>10</v>
      </c>
      <c r="EE684">
        <v>20573163</v>
      </c>
      <c r="EF684">
        <v>3</v>
      </c>
      <c r="EG684" t="s">
        <v>164</v>
      </c>
      <c r="EH684">
        <v>0</v>
      </c>
      <c r="EI684" t="s">
        <v>3</v>
      </c>
      <c r="EJ684">
        <v>2</v>
      </c>
      <c r="EK684">
        <v>110001</v>
      </c>
      <c r="EL684" t="s">
        <v>192</v>
      </c>
      <c r="EM684" t="s">
        <v>173</v>
      </c>
      <c r="EO684" t="s">
        <v>193</v>
      </c>
      <c r="EQ684">
        <v>768</v>
      </c>
      <c r="ER684">
        <v>49.06</v>
      </c>
      <c r="ES684">
        <v>0.96</v>
      </c>
      <c r="ET684">
        <v>0</v>
      </c>
      <c r="EU684">
        <v>0</v>
      </c>
      <c r="EV684">
        <v>48.1</v>
      </c>
      <c r="EW684">
        <v>5</v>
      </c>
      <c r="EX684">
        <v>0</v>
      </c>
      <c r="EY684">
        <v>0</v>
      </c>
      <c r="EZ684">
        <v>0</v>
      </c>
      <c r="FQ684">
        <v>0</v>
      </c>
      <c r="FR684">
        <f t="shared" si="610"/>
        <v>0</v>
      </c>
      <c r="FS684">
        <v>0</v>
      </c>
      <c r="FX684">
        <v>80</v>
      </c>
      <c r="FY684">
        <v>60</v>
      </c>
      <c r="GA684" t="s">
        <v>3</v>
      </c>
      <c r="GG684">
        <v>2</v>
      </c>
      <c r="GH684">
        <v>1</v>
      </c>
      <c r="GI684">
        <v>-2</v>
      </c>
      <c r="GJ684">
        <v>0</v>
      </c>
      <c r="GK684">
        <f>ROUND(R684*(R12)/100,0)</f>
        <v>0</v>
      </c>
      <c r="GL684">
        <f t="shared" si="611"/>
        <v>0</v>
      </c>
      <c r="GM684">
        <f t="shared" si="612"/>
        <v>22168</v>
      </c>
      <c r="GN684">
        <f t="shared" si="613"/>
        <v>0</v>
      </c>
      <c r="GO684">
        <f t="shared" si="614"/>
        <v>22168</v>
      </c>
      <c r="GP684">
        <f t="shared" si="615"/>
        <v>0</v>
      </c>
      <c r="GR684">
        <v>0</v>
      </c>
    </row>
    <row r="685" spans="1:200" x14ac:dyDescent="0.2">
      <c r="A685">
        <v>17</v>
      </c>
      <c r="B685">
        <v>1</v>
      </c>
      <c r="C685">
        <f>ROW(SmtRes!A1038)</f>
        <v>1038</v>
      </c>
      <c r="D685">
        <f>ROW(EtalonRes!A1065)</f>
        <v>1065</v>
      </c>
      <c r="E685" t="s">
        <v>884</v>
      </c>
      <c r="F685" t="s">
        <v>265</v>
      </c>
      <c r="G685" t="s">
        <v>306</v>
      </c>
      <c r="H685" t="s">
        <v>209</v>
      </c>
      <c r="I685">
        <v>37</v>
      </c>
      <c r="J685">
        <v>0</v>
      </c>
      <c r="O685">
        <f t="shared" si="579"/>
        <v>23976</v>
      </c>
      <c r="P685">
        <f t="shared" si="580"/>
        <v>333</v>
      </c>
      <c r="Q685">
        <f t="shared" si="581"/>
        <v>0</v>
      </c>
      <c r="R685">
        <f t="shared" si="582"/>
        <v>0</v>
      </c>
      <c r="S685">
        <f t="shared" si="583"/>
        <v>23643</v>
      </c>
      <c r="T685">
        <f t="shared" si="584"/>
        <v>0</v>
      </c>
      <c r="U685">
        <f t="shared" si="585"/>
        <v>1598.4</v>
      </c>
      <c r="V685">
        <f t="shared" si="586"/>
        <v>0</v>
      </c>
      <c r="W685">
        <f t="shared" si="587"/>
        <v>0</v>
      </c>
      <c r="X685">
        <f t="shared" si="588"/>
        <v>18914</v>
      </c>
      <c r="Y685">
        <f t="shared" si="589"/>
        <v>14186</v>
      </c>
      <c r="AA685">
        <v>23982063</v>
      </c>
      <c r="AB685">
        <f t="shared" si="590"/>
        <v>648</v>
      </c>
      <c r="AC685">
        <f t="shared" si="591"/>
        <v>9</v>
      </c>
      <c r="AD685">
        <f t="shared" si="592"/>
        <v>0</v>
      </c>
      <c r="AE685">
        <f t="shared" si="593"/>
        <v>0</v>
      </c>
      <c r="AF685">
        <f t="shared" si="594"/>
        <v>639</v>
      </c>
      <c r="AG685">
        <f t="shared" si="595"/>
        <v>0</v>
      </c>
      <c r="AH685">
        <f t="shared" si="596"/>
        <v>43.2</v>
      </c>
      <c r="AI685">
        <f t="shared" si="597"/>
        <v>0</v>
      </c>
      <c r="AJ685">
        <f t="shared" si="598"/>
        <v>0</v>
      </c>
      <c r="AK685">
        <v>482.75</v>
      </c>
      <c r="AL685">
        <v>9.4700000000000006</v>
      </c>
      <c r="AM685">
        <v>0</v>
      </c>
      <c r="AN685">
        <v>0</v>
      </c>
      <c r="AO685">
        <v>473.28</v>
      </c>
      <c r="AP685">
        <v>0</v>
      </c>
      <c r="AQ685">
        <v>32</v>
      </c>
      <c r="AR685">
        <v>0</v>
      </c>
      <c r="AS685">
        <v>0</v>
      </c>
      <c r="AT685">
        <v>80</v>
      </c>
      <c r="AU685">
        <v>60</v>
      </c>
      <c r="AV685">
        <v>1</v>
      </c>
      <c r="AW685">
        <v>1</v>
      </c>
      <c r="AZ685">
        <v>1</v>
      </c>
      <c r="BA685">
        <v>1</v>
      </c>
      <c r="BB685">
        <v>1</v>
      </c>
      <c r="BC685">
        <v>1</v>
      </c>
      <c r="BD685" t="s">
        <v>3</v>
      </c>
      <c r="BE685" t="s">
        <v>3</v>
      </c>
      <c r="BF685" t="s">
        <v>3</v>
      </c>
      <c r="BG685" t="s">
        <v>3</v>
      </c>
      <c r="BH685">
        <v>0</v>
      </c>
      <c r="BI685">
        <v>2</v>
      </c>
      <c r="BJ685" t="s">
        <v>307</v>
      </c>
      <c r="BM685">
        <v>110008</v>
      </c>
      <c r="BN685">
        <v>0</v>
      </c>
      <c r="BO685" t="s">
        <v>3</v>
      </c>
      <c r="BP685">
        <v>0</v>
      </c>
      <c r="BQ685">
        <v>3</v>
      </c>
      <c r="BS685">
        <v>1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80</v>
      </c>
      <c r="CA685">
        <v>60</v>
      </c>
      <c r="CF685">
        <v>0</v>
      </c>
      <c r="CG685">
        <v>0</v>
      </c>
      <c r="CM685">
        <v>0</v>
      </c>
      <c r="CN685" t="s">
        <v>1707</v>
      </c>
      <c r="CO685">
        <v>0</v>
      </c>
      <c r="CP685">
        <f t="shared" si="599"/>
        <v>23976</v>
      </c>
      <c r="CQ685">
        <f t="shared" si="600"/>
        <v>9</v>
      </c>
      <c r="CR685">
        <f t="shared" si="601"/>
        <v>0</v>
      </c>
      <c r="CS685">
        <f t="shared" si="602"/>
        <v>0</v>
      </c>
      <c r="CT685">
        <f t="shared" si="603"/>
        <v>639</v>
      </c>
      <c r="CU685">
        <f t="shared" si="604"/>
        <v>0</v>
      </c>
      <c r="CV685">
        <f t="shared" si="605"/>
        <v>43.2</v>
      </c>
      <c r="CW685">
        <f t="shared" si="606"/>
        <v>0</v>
      </c>
      <c r="CX685">
        <f t="shared" si="607"/>
        <v>0</v>
      </c>
      <c r="CY685">
        <f t="shared" si="608"/>
        <v>18914.400000000001</v>
      </c>
      <c r="CZ685">
        <f t="shared" si="609"/>
        <v>14185.8</v>
      </c>
      <c r="DC685" t="s">
        <v>3</v>
      </c>
      <c r="DD685" t="s">
        <v>3</v>
      </c>
      <c r="DE685" t="s">
        <v>179</v>
      </c>
      <c r="DF685" t="s">
        <v>179</v>
      </c>
      <c r="DG685" t="s">
        <v>179</v>
      </c>
      <c r="DH685" t="s">
        <v>3</v>
      </c>
      <c r="DI685" t="s">
        <v>179</v>
      </c>
      <c r="DJ685" t="s">
        <v>179</v>
      </c>
      <c r="DK685" t="s">
        <v>3</v>
      </c>
      <c r="DL685" t="s">
        <v>3</v>
      </c>
      <c r="DM685" t="s">
        <v>3</v>
      </c>
      <c r="DN685">
        <v>0</v>
      </c>
      <c r="DO685">
        <v>0</v>
      </c>
      <c r="DP685">
        <v>1</v>
      </c>
      <c r="DQ685">
        <v>1</v>
      </c>
      <c r="DU685">
        <v>1010</v>
      </c>
      <c r="DV685" t="s">
        <v>209</v>
      </c>
      <c r="DW685" t="s">
        <v>227</v>
      </c>
      <c r="DX685">
        <v>1</v>
      </c>
      <c r="EE685">
        <v>20573167</v>
      </c>
      <c r="EF685">
        <v>3</v>
      </c>
      <c r="EG685" t="s">
        <v>164</v>
      </c>
      <c r="EH685">
        <v>0</v>
      </c>
      <c r="EI685" t="s">
        <v>3</v>
      </c>
      <c r="EJ685">
        <v>2</v>
      </c>
      <c r="EK685">
        <v>110008</v>
      </c>
      <c r="EL685" t="s">
        <v>268</v>
      </c>
      <c r="EM685" t="s">
        <v>173</v>
      </c>
      <c r="EO685" t="s">
        <v>193</v>
      </c>
      <c r="EQ685">
        <v>768</v>
      </c>
      <c r="ER685">
        <v>482.75</v>
      </c>
      <c r="ES685">
        <v>9.4700000000000006</v>
      </c>
      <c r="ET685">
        <v>0</v>
      </c>
      <c r="EU685">
        <v>0</v>
      </c>
      <c r="EV685">
        <v>473.28</v>
      </c>
      <c r="EW685">
        <v>32</v>
      </c>
      <c r="EX685">
        <v>0</v>
      </c>
      <c r="EY685">
        <v>0</v>
      </c>
      <c r="EZ685">
        <v>0</v>
      </c>
      <c r="FQ685">
        <v>0</v>
      </c>
      <c r="FR685">
        <f t="shared" si="610"/>
        <v>0</v>
      </c>
      <c r="FS685">
        <v>0</v>
      </c>
      <c r="FX685">
        <v>80</v>
      </c>
      <c r="FY685">
        <v>60</v>
      </c>
      <c r="GA685" t="s">
        <v>3</v>
      </c>
      <c r="GG685">
        <v>2</v>
      </c>
      <c r="GH685">
        <v>1</v>
      </c>
      <c r="GI685">
        <v>-2</v>
      </c>
      <c r="GJ685">
        <v>0</v>
      </c>
      <c r="GK685">
        <f>ROUND(R685*(R12)/100,0)</f>
        <v>0</v>
      </c>
      <c r="GL685">
        <f t="shared" si="611"/>
        <v>0</v>
      </c>
      <c r="GM685">
        <f t="shared" si="612"/>
        <v>57076</v>
      </c>
      <c r="GN685">
        <f t="shared" si="613"/>
        <v>0</v>
      </c>
      <c r="GO685">
        <f t="shared" si="614"/>
        <v>57076</v>
      </c>
      <c r="GP685">
        <f t="shared" si="615"/>
        <v>0</v>
      </c>
      <c r="GR685">
        <v>0</v>
      </c>
    </row>
    <row r="686" spans="1:200" x14ac:dyDescent="0.2">
      <c r="A686">
        <v>17</v>
      </c>
      <c r="B686">
        <v>1</v>
      </c>
      <c r="C686">
        <f>ROW(SmtRes!A1053)</f>
        <v>1053</v>
      </c>
      <c r="D686">
        <f>ROW(EtalonRes!A1080)</f>
        <v>1080</v>
      </c>
      <c r="E686" t="s">
        <v>885</v>
      </c>
      <c r="F686" t="s">
        <v>886</v>
      </c>
      <c r="G686" t="s">
        <v>887</v>
      </c>
      <c r="H686" t="s">
        <v>168</v>
      </c>
      <c r="I686">
        <v>2</v>
      </c>
      <c r="J686">
        <v>0</v>
      </c>
      <c r="O686">
        <f t="shared" si="579"/>
        <v>3424</v>
      </c>
      <c r="P686">
        <f t="shared" si="580"/>
        <v>1874</v>
      </c>
      <c r="Q686">
        <f t="shared" si="581"/>
        <v>600</v>
      </c>
      <c r="R686">
        <f t="shared" si="582"/>
        <v>38</v>
      </c>
      <c r="S686">
        <f t="shared" si="583"/>
        <v>950</v>
      </c>
      <c r="T686">
        <f t="shared" si="584"/>
        <v>0</v>
      </c>
      <c r="U686">
        <f t="shared" si="585"/>
        <v>100.96999999999998</v>
      </c>
      <c r="V686">
        <f t="shared" si="586"/>
        <v>2.8059999999999996</v>
      </c>
      <c r="W686">
        <f t="shared" si="587"/>
        <v>0</v>
      </c>
      <c r="X686">
        <f t="shared" si="588"/>
        <v>790</v>
      </c>
      <c r="Y686">
        <f t="shared" si="589"/>
        <v>593</v>
      </c>
      <c r="AA686">
        <v>23982063</v>
      </c>
      <c r="AB686">
        <f t="shared" si="590"/>
        <v>1712</v>
      </c>
      <c r="AC686">
        <f t="shared" si="591"/>
        <v>937</v>
      </c>
      <c r="AD686">
        <f t="shared" ref="AD686:AF693" si="616">ROUND(((ET686*1.15)),0)</f>
        <v>300</v>
      </c>
      <c r="AE686">
        <f t="shared" si="616"/>
        <v>19</v>
      </c>
      <c r="AF686">
        <f t="shared" si="616"/>
        <v>475</v>
      </c>
      <c r="AG686">
        <f t="shared" si="595"/>
        <v>0</v>
      </c>
      <c r="AH686">
        <f t="shared" ref="AH686:AI693" si="617">((EW686*1.15))</f>
        <v>50.484999999999992</v>
      </c>
      <c r="AI686">
        <f t="shared" si="617"/>
        <v>1.4029999999999998</v>
      </c>
      <c r="AJ686">
        <f t="shared" si="598"/>
        <v>0</v>
      </c>
      <c r="AK686">
        <v>1610.58</v>
      </c>
      <c r="AL686">
        <v>937.01</v>
      </c>
      <c r="AM686">
        <v>260.91000000000003</v>
      </c>
      <c r="AN686">
        <v>16.559999999999999</v>
      </c>
      <c r="AO686">
        <v>412.66</v>
      </c>
      <c r="AP686">
        <v>0</v>
      </c>
      <c r="AQ686">
        <v>43.9</v>
      </c>
      <c r="AR686">
        <v>1.22</v>
      </c>
      <c r="AS686">
        <v>0</v>
      </c>
      <c r="AT686">
        <v>80</v>
      </c>
      <c r="AU686">
        <v>60</v>
      </c>
      <c r="AV686">
        <v>1</v>
      </c>
      <c r="AW686">
        <v>1</v>
      </c>
      <c r="AZ686">
        <v>1</v>
      </c>
      <c r="BA686">
        <v>1</v>
      </c>
      <c r="BB686">
        <v>1</v>
      </c>
      <c r="BC686">
        <v>1</v>
      </c>
      <c r="BD686" t="s">
        <v>3</v>
      </c>
      <c r="BE686" t="s">
        <v>3</v>
      </c>
      <c r="BF686" t="s">
        <v>3</v>
      </c>
      <c r="BG686" t="s">
        <v>3</v>
      </c>
      <c r="BH686">
        <v>0</v>
      </c>
      <c r="BI686">
        <v>2</v>
      </c>
      <c r="BJ686" t="s">
        <v>888</v>
      </c>
      <c r="BM686">
        <v>137001</v>
      </c>
      <c r="BN686">
        <v>0</v>
      </c>
      <c r="BO686" t="s">
        <v>3</v>
      </c>
      <c r="BP686">
        <v>0</v>
      </c>
      <c r="BQ686">
        <v>3</v>
      </c>
      <c r="BS686">
        <v>1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3</v>
      </c>
      <c r="BZ686">
        <v>80</v>
      </c>
      <c r="CA686">
        <v>60</v>
      </c>
      <c r="CF686">
        <v>0</v>
      </c>
      <c r="CG686">
        <v>0</v>
      </c>
      <c r="CM686">
        <v>0</v>
      </c>
      <c r="CN686" t="s">
        <v>1725</v>
      </c>
      <c r="CO686">
        <v>0</v>
      </c>
      <c r="CP686">
        <f t="shared" si="599"/>
        <v>3424</v>
      </c>
      <c r="CQ686">
        <f t="shared" si="600"/>
        <v>937</v>
      </c>
      <c r="CR686">
        <f t="shared" si="601"/>
        <v>300</v>
      </c>
      <c r="CS686">
        <f t="shared" si="602"/>
        <v>19</v>
      </c>
      <c r="CT686">
        <f t="shared" si="603"/>
        <v>475</v>
      </c>
      <c r="CU686">
        <f t="shared" si="604"/>
        <v>0</v>
      </c>
      <c r="CV686">
        <f t="shared" si="605"/>
        <v>50.484999999999992</v>
      </c>
      <c r="CW686">
        <f t="shared" si="606"/>
        <v>1.4029999999999998</v>
      </c>
      <c r="CX686">
        <f t="shared" si="607"/>
        <v>0</v>
      </c>
      <c r="CY686">
        <f t="shared" si="608"/>
        <v>790.4</v>
      </c>
      <c r="CZ686">
        <f t="shared" si="609"/>
        <v>592.79999999999995</v>
      </c>
      <c r="DC686" t="s">
        <v>3</v>
      </c>
      <c r="DD686" t="s">
        <v>3</v>
      </c>
      <c r="DE686" t="s">
        <v>170</v>
      </c>
      <c r="DF686" t="s">
        <v>170</v>
      </c>
      <c r="DG686" t="s">
        <v>170</v>
      </c>
      <c r="DH686" t="s">
        <v>3</v>
      </c>
      <c r="DI686" t="s">
        <v>170</v>
      </c>
      <c r="DJ686" t="s">
        <v>170</v>
      </c>
      <c r="DK686" t="s">
        <v>3</v>
      </c>
      <c r="DL686" t="s">
        <v>3</v>
      </c>
      <c r="DM686" t="s">
        <v>3</v>
      </c>
      <c r="DN686">
        <v>0</v>
      </c>
      <c r="DO686">
        <v>0</v>
      </c>
      <c r="DP686">
        <v>1</v>
      </c>
      <c r="DQ686">
        <v>1</v>
      </c>
      <c r="DU686">
        <v>1013</v>
      </c>
      <c r="DV686" t="s">
        <v>168</v>
      </c>
      <c r="DW686" t="s">
        <v>168</v>
      </c>
      <c r="DX686">
        <v>1</v>
      </c>
      <c r="EE686">
        <v>20573198</v>
      </c>
      <c r="EF686">
        <v>3</v>
      </c>
      <c r="EG686" t="s">
        <v>164</v>
      </c>
      <c r="EH686">
        <v>0</v>
      </c>
      <c r="EI686" t="s">
        <v>3</v>
      </c>
      <c r="EJ686">
        <v>2</v>
      </c>
      <c r="EK686">
        <v>137001</v>
      </c>
      <c r="EL686" t="s">
        <v>889</v>
      </c>
      <c r="EM686" t="s">
        <v>890</v>
      </c>
      <c r="EO686" t="s">
        <v>891</v>
      </c>
      <c r="EQ686">
        <v>768</v>
      </c>
      <c r="ER686">
        <v>1610.58</v>
      </c>
      <c r="ES686">
        <v>937.01</v>
      </c>
      <c r="ET686">
        <v>260.91000000000003</v>
      </c>
      <c r="EU686">
        <v>16.559999999999999</v>
      </c>
      <c r="EV686">
        <v>412.66</v>
      </c>
      <c r="EW686">
        <v>43.9</v>
      </c>
      <c r="EX686">
        <v>1.22</v>
      </c>
      <c r="EY686">
        <v>0</v>
      </c>
      <c r="EZ686">
        <v>0</v>
      </c>
      <c r="FQ686">
        <v>0</v>
      </c>
      <c r="FR686">
        <f t="shared" si="610"/>
        <v>0</v>
      </c>
      <c r="FS686">
        <v>0</v>
      </c>
      <c r="FX686">
        <v>80</v>
      </c>
      <c r="FY686">
        <v>60</v>
      </c>
      <c r="GA686" t="s">
        <v>3</v>
      </c>
      <c r="GG686">
        <v>2</v>
      </c>
      <c r="GH686">
        <v>1</v>
      </c>
      <c r="GI686">
        <v>-2</v>
      </c>
      <c r="GJ686">
        <v>0</v>
      </c>
      <c r="GK686">
        <f>ROUND(R686*(R12)/100,0)</f>
        <v>0</v>
      </c>
      <c r="GL686">
        <f t="shared" si="611"/>
        <v>0</v>
      </c>
      <c r="GM686">
        <f t="shared" si="612"/>
        <v>4807</v>
      </c>
      <c r="GN686">
        <f t="shared" si="613"/>
        <v>0</v>
      </c>
      <c r="GO686">
        <f t="shared" si="614"/>
        <v>4807</v>
      </c>
      <c r="GP686">
        <f t="shared" si="615"/>
        <v>0</v>
      </c>
      <c r="GR686">
        <v>0</v>
      </c>
    </row>
    <row r="687" spans="1:200" x14ac:dyDescent="0.2">
      <c r="A687">
        <v>17</v>
      </c>
      <c r="B687">
        <v>1</v>
      </c>
      <c r="C687">
        <f>ROW(SmtRes!A1061)</f>
        <v>1061</v>
      </c>
      <c r="D687">
        <f>ROW(EtalonRes!A1089)</f>
        <v>1089</v>
      </c>
      <c r="E687" t="s">
        <v>892</v>
      </c>
      <c r="F687" t="s">
        <v>893</v>
      </c>
      <c r="G687" t="s">
        <v>894</v>
      </c>
      <c r="H687" t="s">
        <v>168</v>
      </c>
      <c r="I687">
        <v>2</v>
      </c>
      <c r="J687">
        <v>0</v>
      </c>
      <c r="O687">
        <f t="shared" ref="O687:O722" si="618">ROUND(CP687,0)</f>
        <v>590</v>
      </c>
      <c r="P687">
        <f t="shared" ref="P687:P722" si="619">ROUND(CQ687*I687,0)</f>
        <v>22</v>
      </c>
      <c r="Q687">
        <f t="shared" ref="Q687:Q722" si="620">ROUND(CR687*I687,0)</f>
        <v>0</v>
      </c>
      <c r="R687">
        <f t="shared" ref="R687:R722" si="621">ROUND(CS687*I687,0)</f>
        <v>0</v>
      </c>
      <c r="S687">
        <f t="shared" ref="S687:S722" si="622">ROUND(CT687*I687,0)</f>
        <v>568</v>
      </c>
      <c r="T687">
        <f t="shared" ref="T687:T722" si="623">ROUND(CU687*I687,0)</f>
        <v>0</v>
      </c>
      <c r="U687">
        <f t="shared" ref="U687:U722" si="624">CV687*I687</f>
        <v>54.05</v>
      </c>
      <c r="V687">
        <f t="shared" ref="V687:V722" si="625">CW687*I687</f>
        <v>0</v>
      </c>
      <c r="W687">
        <f t="shared" ref="W687:W722" si="626">ROUND(CX687*I687,0)</f>
        <v>0</v>
      </c>
      <c r="X687">
        <f t="shared" ref="X687:X722" si="627">ROUND(CY687,0)</f>
        <v>523</v>
      </c>
      <c r="Y687">
        <f t="shared" ref="Y687:Y722" si="628">ROUND(CZ687,0)</f>
        <v>284</v>
      </c>
      <c r="AA687">
        <v>23982063</v>
      </c>
      <c r="AB687">
        <f t="shared" ref="AB687:AB718" si="629">ROUND((AC687+AD687+AF687),0)</f>
        <v>295</v>
      </c>
      <c r="AC687">
        <f t="shared" ref="AC687:AC722" si="630">ROUND((ES687),0)</f>
        <v>11</v>
      </c>
      <c r="AD687">
        <f t="shared" si="616"/>
        <v>0</v>
      </c>
      <c r="AE687">
        <f t="shared" si="616"/>
        <v>0</v>
      </c>
      <c r="AF687">
        <f t="shared" si="616"/>
        <v>284</v>
      </c>
      <c r="AG687">
        <f t="shared" ref="AG687:AG722" si="631">ROUND((AP687),0)</f>
        <v>0</v>
      </c>
      <c r="AH687">
        <f t="shared" si="617"/>
        <v>27.024999999999999</v>
      </c>
      <c r="AI687">
        <f t="shared" si="617"/>
        <v>0</v>
      </c>
      <c r="AJ687">
        <f t="shared" ref="AJ687:AJ722" si="632">ROUND((AS687),0)</f>
        <v>0</v>
      </c>
      <c r="AK687">
        <v>257.52</v>
      </c>
      <c r="AL687">
        <v>10.77</v>
      </c>
      <c r="AM687">
        <v>0</v>
      </c>
      <c r="AN687">
        <v>0</v>
      </c>
      <c r="AO687">
        <v>246.75</v>
      </c>
      <c r="AP687">
        <v>0</v>
      </c>
      <c r="AQ687">
        <v>23.5</v>
      </c>
      <c r="AR687">
        <v>0</v>
      </c>
      <c r="AS687">
        <v>0</v>
      </c>
      <c r="AT687">
        <v>92</v>
      </c>
      <c r="AU687">
        <v>50</v>
      </c>
      <c r="AV687">
        <v>1</v>
      </c>
      <c r="AW687">
        <v>1</v>
      </c>
      <c r="AZ687">
        <v>1</v>
      </c>
      <c r="BA687">
        <v>1</v>
      </c>
      <c r="BB687">
        <v>1</v>
      </c>
      <c r="BC687">
        <v>1</v>
      </c>
      <c r="BD687" t="s">
        <v>3</v>
      </c>
      <c r="BE687" t="s">
        <v>3</v>
      </c>
      <c r="BF687" t="s">
        <v>3</v>
      </c>
      <c r="BG687" t="s">
        <v>3</v>
      </c>
      <c r="BH687">
        <v>0</v>
      </c>
      <c r="BI687">
        <v>2</v>
      </c>
      <c r="BJ687" t="s">
        <v>895</v>
      </c>
      <c r="BM687">
        <v>120001</v>
      </c>
      <c r="BN687">
        <v>0</v>
      </c>
      <c r="BO687" t="s">
        <v>3</v>
      </c>
      <c r="BP687">
        <v>0</v>
      </c>
      <c r="BQ687">
        <v>3</v>
      </c>
      <c r="BS687">
        <v>1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92</v>
      </c>
      <c r="CA687">
        <v>50</v>
      </c>
      <c r="CF687">
        <v>0</v>
      </c>
      <c r="CG687">
        <v>0</v>
      </c>
      <c r="CM687">
        <v>0</v>
      </c>
      <c r="CN687" t="s">
        <v>1725</v>
      </c>
      <c r="CO687">
        <v>0</v>
      </c>
      <c r="CP687">
        <f t="shared" ref="CP687:CP722" si="633">(P687+Q687+S687)</f>
        <v>590</v>
      </c>
      <c r="CQ687">
        <f t="shared" ref="CQ687:CQ722" si="634">AC687*BC687</f>
        <v>11</v>
      </c>
      <c r="CR687">
        <f t="shared" ref="CR687:CR722" si="635">AD687*BB687</f>
        <v>0</v>
      </c>
      <c r="CS687">
        <f t="shared" ref="CS687:CS722" si="636">AE687*BS687</f>
        <v>0</v>
      </c>
      <c r="CT687">
        <f t="shared" ref="CT687:CT722" si="637">AF687*BA687</f>
        <v>284</v>
      </c>
      <c r="CU687">
        <f t="shared" ref="CU687:CU722" si="638">AG687</f>
        <v>0</v>
      </c>
      <c r="CV687">
        <f t="shared" ref="CV687:CV722" si="639">AH687</f>
        <v>27.024999999999999</v>
      </c>
      <c r="CW687">
        <f t="shared" ref="CW687:CW722" si="640">AI687</f>
        <v>0</v>
      </c>
      <c r="CX687">
        <f t="shared" ref="CX687:CX722" si="641">AJ687</f>
        <v>0</v>
      </c>
      <c r="CY687">
        <f t="shared" ref="CY687:CY722" si="642">(((S687+R687)*AT687)/100)</f>
        <v>522.55999999999995</v>
      </c>
      <c r="CZ687">
        <f t="shared" ref="CZ687:CZ722" si="643">(((S687+R687)*AU687)/100)</f>
        <v>284</v>
      </c>
      <c r="DC687" t="s">
        <v>3</v>
      </c>
      <c r="DD687" t="s">
        <v>3</v>
      </c>
      <c r="DE687" t="s">
        <v>170</v>
      </c>
      <c r="DF687" t="s">
        <v>170</v>
      </c>
      <c r="DG687" t="s">
        <v>170</v>
      </c>
      <c r="DH687" t="s">
        <v>3</v>
      </c>
      <c r="DI687" t="s">
        <v>170</v>
      </c>
      <c r="DJ687" t="s">
        <v>170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1013</v>
      </c>
      <c r="DV687" t="s">
        <v>168</v>
      </c>
      <c r="DW687" t="s">
        <v>168</v>
      </c>
      <c r="DX687">
        <v>1</v>
      </c>
      <c r="EE687">
        <v>20573180</v>
      </c>
      <c r="EF687">
        <v>3</v>
      </c>
      <c r="EG687" t="s">
        <v>164</v>
      </c>
      <c r="EH687">
        <v>0</v>
      </c>
      <c r="EI687" t="s">
        <v>3</v>
      </c>
      <c r="EJ687">
        <v>2</v>
      </c>
      <c r="EK687">
        <v>120001</v>
      </c>
      <c r="EL687" t="s">
        <v>896</v>
      </c>
      <c r="EM687" t="s">
        <v>897</v>
      </c>
      <c r="EO687" t="s">
        <v>891</v>
      </c>
      <c r="EQ687">
        <v>768</v>
      </c>
      <c r="ER687">
        <v>257.52</v>
      </c>
      <c r="ES687">
        <v>10.77</v>
      </c>
      <c r="ET687">
        <v>0</v>
      </c>
      <c r="EU687">
        <v>0</v>
      </c>
      <c r="EV687">
        <v>246.75</v>
      </c>
      <c r="EW687">
        <v>23.5</v>
      </c>
      <c r="EX687">
        <v>0</v>
      </c>
      <c r="EY687">
        <v>0</v>
      </c>
      <c r="EZ687">
        <v>0</v>
      </c>
      <c r="FQ687">
        <v>0</v>
      </c>
      <c r="FR687">
        <f t="shared" ref="FR687:FR722" si="644">ROUND(IF(AND(BH687=3,BI687=3),P687,0),0)</f>
        <v>0</v>
      </c>
      <c r="FS687">
        <v>0</v>
      </c>
      <c r="FX687">
        <v>92</v>
      </c>
      <c r="FY687">
        <v>50</v>
      </c>
      <c r="GA687" t="s">
        <v>3</v>
      </c>
      <c r="GG687">
        <v>2</v>
      </c>
      <c r="GH687">
        <v>1</v>
      </c>
      <c r="GI687">
        <v>-2</v>
      </c>
      <c r="GJ687">
        <v>0</v>
      </c>
      <c r="GK687">
        <f>ROUND(R687*(R12)/100,0)</f>
        <v>0</v>
      </c>
      <c r="GL687">
        <f t="shared" ref="GL687:GL722" si="645">ROUND(IF(AND(BH687=3,BI687=3,FS687&lt;&gt;0),P687,0),0)</f>
        <v>0</v>
      </c>
      <c r="GM687">
        <f t="shared" ref="GM687:GM722" si="646">O687+X687+Y687</f>
        <v>1397</v>
      </c>
      <c r="GN687">
        <f t="shared" ref="GN687:GN722" si="647">ROUND(IF(OR(BI687=0,BI687=1),O687+X687+Y687,0),0)</f>
        <v>0</v>
      </c>
      <c r="GO687">
        <f t="shared" ref="GO687:GO722" si="648">ROUND(IF(BI687=2,O687+X687+Y687,0),0)</f>
        <v>1397</v>
      </c>
      <c r="GP687">
        <f t="shared" ref="GP687:GP722" si="649">ROUND(IF(BI687=4,O687+X687+Y687,0),0)</f>
        <v>0</v>
      </c>
      <c r="GR687">
        <v>0</v>
      </c>
    </row>
    <row r="688" spans="1:200" x14ac:dyDescent="0.2">
      <c r="A688">
        <v>17</v>
      </c>
      <c r="B688">
        <v>1</v>
      </c>
      <c r="C688">
        <f>ROW(SmtRes!A1070)</f>
        <v>1070</v>
      </c>
      <c r="D688">
        <f>ROW(EtalonRes!A1099)</f>
        <v>1099</v>
      </c>
      <c r="E688" t="s">
        <v>898</v>
      </c>
      <c r="F688" t="s">
        <v>899</v>
      </c>
      <c r="G688" t="s">
        <v>900</v>
      </c>
      <c r="H688" t="s">
        <v>215</v>
      </c>
      <c r="I688">
        <v>2</v>
      </c>
      <c r="J688">
        <v>0</v>
      </c>
      <c r="O688">
        <f t="shared" si="618"/>
        <v>458</v>
      </c>
      <c r="P688">
        <f t="shared" si="619"/>
        <v>94</v>
      </c>
      <c r="Q688">
        <f t="shared" si="620"/>
        <v>0</v>
      </c>
      <c r="R688">
        <f t="shared" si="621"/>
        <v>0</v>
      </c>
      <c r="S688">
        <f t="shared" si="622"/>
        <v>364</v>
      </c>
      <c r="T688">
        <f t="shared" si="623"/>
        <v>0</v>
      </c>
      <c r="U688">
        <f t="shared" si="624"/>
        <v>36.109999999999992</v>
      </c>
      <c r="V688">
        <f t="shared" si="625"/>
        <v>0</v>
      </c>
      <c r="W688">
        <f t="shared" si="626"/>
        <v>0</v>
      </c>
      <c r="X688">
        <f t="shared" si="627"/>
        <v>335</v>
      </c>
      <c r="Y688">
        <f t="shared" si="628"/>
        <v>182</v>
      </c>
      <c r="AA688">
        <v>23982063</v>
      </c>
      <c r="AB688">
        <f t="shared" si="629"/>
        <v>229</v>
      </c>
      <c r="AC688">
        <f t="shared" si="630"/>
        <v>47</v>
      </c>
      <c r="AD688">
        <f t="shared" si="616"/>
        <v>0</v>
      </c>
      <c r="AE688">
        <f t="shared" si="616"/>
        <v>0</v>
      </c>
      <c r="AF688">
        <f t="shared" si="616"/>
        <v>182</v>
      </c>
      <c r="AG688">
        <f t="shared" si="631"/>
        <v>0</v>
      </c>
      <c r="AH688">
        <f t="shared" si="617"/>
        <v>18.054999999999996</v>
      </c>
      <c r="AI688">
        <f t="shared" si="617"/>
        <v>0</v>
      </c>
      <c r="AJ688">
        <f t="shared" si="632"/>
        <v>0</v>
      </c>
      <c r="AK688">
        <v>204.55</v>
      </c>
      <c r="AL688">
        <v>46.61</v>
      </c>
      <c r="AM688">
        <v>0</v>
      </c>
      <c r="AN688">
        <v>0</v>
      </c>
      <c r="AO688">
        <v>157.94</v>
      </c>
      <c r="AP688">
        <v>0</v>
      </c>
      <c r="AQ688">
        <v>15.7</v>
      </c>
      <c r="AR688">
        <v>0</v>
      </c>
      <c r="AS688">
        <v>0</v>
      </c>
      <c r="AT688">
        <v>92</v>
      </c>
      <c r="AU688">
        <v>50</v>
      </c>
      <c r="AV688">
        <v>1</v>
      </c>
      <c r="AW688">
        <v>1</v>
      </c>
      <c r="AZ688">
        <v>1</v>
      </c>
      <c r="BA688">
        <v>1</v>
      </c>
      <c r="BB688">
        <v>1</v>
      </c>
      <c r="BC688">
        <v>1</v>
      </c>
      <c r="BD688" t="s">
        <v>3</v>
      </c>
      <c r="BE688" t="s">
        <v>3</v>
      </c>
      <c r="BF688" t="s">
        <v>3</v>
      </c>
      <c r="BG688" t="s">
        <v>3</v>
      </c>
      <c r="BH688">
        <v>0</v>
      </c>
      <c r="BI688">
        <v>2</v>
      </c>
      <c r="BJ688" t="s">
        <v>901</v>
      </c>
      <c r="BM688">
        <v>120001</v>
      </c>
      <c r="BN688">
        <v>0</v>
      </c>
      <c r="BO688" t="s">
        <v>3</v>
      </c>
      <c r="BP688">
        <v>0</v>
      </c>
      <c r="BQ688">
        <v>3</v>
      </c>
      <c r="BS688">
        <v>1</v>
      </c>
      <c r="BT688">
        <v>1</v>
      </c>
      <c r="BU688">
        <v>1</v>
      </c>
      <c r="BV688">
        <v>1</v>
      </c>
      <c r="BW688">
        <v>1</v>
      </c>
      <c r="BX688">
        <v>1</v>
      </c>
      <c r="BY688" t="s">
        <v>3</v>
      </c>
      <c r="BZ688">
        <v>92</v>
      </c>
      <c r="CA688">
        <v>50</v>
      </c>
      <c r="CF688">
        <v>0</v>
      </c>
      <c r="CG688">
        <v>0</v>
      </c>
      <c r="CM688">
        <v>0</v>
      </c>
      <c r="CN688" t="s">
        <v>1725</v>
      </c>
      <c r="CO688">
        <v>0</v>
      </c>
      <c r="CP688">
        <f t="shared" si="633"/>
        <v>458</v>
      </c>
      <c r="CQ688">
        <f t="shared" si="634"/>
        <v>47</v>
      </c>
      <c r="CR688">
        <f t="shared" si="635"/>
        <v>0</v>
      </c>
      <c r="CS688">
        <f t="shared" si="636"/>
        <v>0</v>
      </c>
      <c r="CT688">
        <f t="shared" si="637"/>
        <v>182</v>
      </c>
      <c r="CU688">
        <f t="shared" si="638"/>
        <v>0</v>
      </c>
      <c r="CV688">
        <f t="shared" si="639"/>
        <v>18.054999999999996</v>
      </c>
      <c r="CW688">
        <f t="shared" si="640"/>
        <v>0</v>
      </c>
      <c r="CX688">
        <f t="shared" si="641"/>
        <v>0</v>
      </c>
      <c r="CY688">
        <f t="shared" si="642"/>
        <v>334.88</v>
      </c>
      <c r="CZ688">
        <f t="shared" si="643"/>
        <v>182</v>
      </c>
      <c r="DC688" t="s">
        <v>3</v>
      </c>
      <c r="DD688" t="s">
        <v>3</v>
      </c>
      <c r="DE688" t="s">
        <v>170</v>
      </c>
      <c r="DF688" t="s">
        <v>170</v>
      </c>
      <c r="DG688" t="s">
        <v>170</v>
      </c>
      <c r="DH688" t="s">
        <v>3</v>
      </c>
      <c r="DI688" t="s">
        <v>170</v>
      </c>
      <c r="DJ688" t="s">
        <v>170</v>
      </c>
      <c r="DK688" t="s">
        <v>3</v>
      </c>
      <c r="DL688" t="s">
        <v>3</v>
      </c>
      <c r="DM688" t="s">
        <v>3</v>
      </c>
      <c r="DN688">
        <v>0</v>
      </c>
      <c r="DO688">
        <v>0</v>
      </c>
      <c r="DP688">
        <v>1</v>
      </c>
      <c r="DQ688">
        <v>1</v>
      </c>
      <c r="DU688">
        <v>1013</v>
      </c>
      <c r="DV688" t="s">
        <v>215</v>
      </c>
      <c r="DW688" t="s">
        <v>215</v>
      </c>
      <c r="DX688">
        <v>1</v>
      </c>
      <c r="EE688">
        <v>20573180</v>
      </c>
      <c r="EF688">
        <v>3</v>
      </c>
      <c r="EG688" t="s">
        <v>164</v>
      </c>
      <c r="EH688">
        <v>0</v>
      </c>
      <c r="EI688" t="s">
        <v>3</v>
      </c>
      <c r="EJ688">
        <v>2</v>
      </c>
      <c r="EK688">
        <v>120001</v>
      </c>
      <c r="EL688" t="s">
        <v>896</v>
      </c>
      <c r="EM688" t="s">
        <v>897</v>
      </c>
      <c r="EO688" t="s">
        <v>891</v>
      </c>
      <c r="EQ688">
        <v>768</v>
      </c>
      <c r="ER688">
        <v>204.55</v>
      </c>
      <c r="ES688">
        <v>46.61</v>
      </c>
      <c r="ET688">
        <v>0</v>
      </c>
      <c r="EU688">
        <v>0</v>
      </c>
      <c r="EV688">
        <v>157.94</v>
      </c>
      <c r="EW688">
        <v>15.7</v>
      </c>
      <c r="EX688">
        <v>0</v>
      </c>
      <c r="EY688">
        <v>0</v>
      </c>
      <c r="EZ688">
        <v>0</v>
      </c>
      <c r="FQ688">
        <v>0</v>
      </c>
      <c r="FR688">
        <f t="shared" si="644"/>
        <v>0</v>
      </c>
      <c r="FS688">
        <v>0</v>
      </c>
      <c r="FX688">
        <v>92</v>
      </c>
      <c r="FY688">
        <v>50</v>
      </c>
      <c r="GA688" t="s">
        <v>3</v>
      </c>
      <c r="GG688">
        <v>2</v>
      </c>
      <c r="GH688">
        <v>1</v>
      </c>
      <c r="GI688">
        <v>-2</v>
      </c>
      <c r="GJ688">
        <v>0</v>
      </c>
      <c r="GK688">
        <f>ROUND(R688*(R12)/100,0)</f>
        <v>0</v>
      </c>
      <c r="GL688">
        <f t="shared" si="645"/>
        <v>0</v>
      </c>
      <c r="GM688">
        <f t="shared" si="646"/>
        <v>975</v>
      </c>
      <c r="GN688">
        <f t="shared" si="647"/>
        <v>0</v>
      </c>
      <c r="GO688">
        <f t="shared" si="648"/>
        <v>975</v>
      </c>
      <c r="GP688">
        <f t="shared" si="649"/>
        <v>0</v>
      </c>
      <c r="GR688">
        <v>0</v>
      </c>
    </row>
    <row r="689" spans="1:200" x14ac:dyDescent="0.2">
      <c r="A689">
        <v>17</v>
      </c>
      <c r="B689">
        <v>1</v>
      </c>
      <c r="C689">
        <f>ROW(SmtRes!A1076)</f>
        <v>1076</v>
      </c>
      <c r="D689">
        <f>ROW(EtalonRes!A1105)</f>
        <v>1105</v>
      </c>
      <c r="E689" t="s">
        <v>902</v>
      </c>
      <c r="F689" t="s">
        <v>903</v>
      </c>
      <c r="G689" t="s">
        <v>904</v>
      </c>
      <c r="H689" t="s">
        <v>905</v>
      </c>
      <c r="I689">
        <v>0.16</v>
      </c>
      <c r="J689">
        <v>0</v>
      </c>
      <c r="O689">
        <f t="shared" si="618"/>
        <v>31</v>
      </c>
      <c r="P689">
        <f t="shared" si="619"/>
        <v>1</v>
      </c>
      <c r="Q689">
        <f t="shared" si="620"/>
        <v>8</v>
      </c>
      <c r="R689">
        <f t="shared" si="621"/>
        <v>1</v>
      </c>
      <c r="S689">
        <f t="shared" si="622"/>
        <v>22</v>
      </c>
      <c r="T689">
        <f t="shared" si="623"/>
        <v>0</v>
      </c>
      <c r="U689">
        <f t="shared" si="624"/>
        <v>2.2631999999999999</v>
      </c>
      <c r="V689">
        <f t="shared" si="625"/>
        <v>9.0160000000000004E-2</v>
      </c>
      <c r="W689">
        <f t="shared" si="626"/>
        <v>0</v>
      </c>
      <c r="X689">
        <f t="shared" si="627"/>
        <v>18</v>
      </c>
      <c r="Y689">
        <f t="shared" si="628"/>
        <v>14</v>
      </c>
      <c r="AA689">
        <v>23982063</v>
      </c>
      <c r="AB689">
        <f t="shared" si="629"/>
        <v>191</v>
      </c>
      <c r="AC689">
        <f t="shared" si="630"/>
        <v>4</v>
      </c>
      <c r="AD689">
        <f t="shared" si="616"/>
        <v>51</v>
      </c>
      <c r="AE689">
        <f t="shared" si="616"/>
        <v>6</v>
      </c>
      <c r="AF689">
        <f t="shared" si="616"/>
        <v>136</v>
      </c>
      <c r="AG689">
        <f t="shared" si="631"/>
        <v>0</v>
      </c>
      <c r="AH689">
        <f t="shared" si="617"/>
        <v>14.145</v>
      </c>
      <c r="AI689">
        <f t="shared" si="617"/>
        <v>0.5635</v>
      </c>
      <c r="AJ689">
        <f t="shared" si="632"/>
        <v>0</v>
      </c>
      <c r="AK689">
        <v>165.97</v>
      </c>
      <c r="AL689">
        <v>3.54</v>
      </c>
      <c r="AM689">
        <v>44.1</v>
      </c>
      <c r="AN689">
        <v>4.93</v>
      </c>
      <c r="AO689">
        <v>118.33</v>
      </c>
      <c r="AP689">
        <v>0</v>
      </c>
      <c r="AQ689">
        <v>12.3</v>
      </c>
      <c r="AR689">
        <v>0.49</v>
      </c>
      <c r="AS689">
        <v>0</v>
      </c>
      <c r="AT689">
        <v>80</v>
      </c>
      <c r="AU689">
        <v>60</v>
      </c>
      <c r="AV689">
        <v>1</v>
      </c>
      <c r="AW689">
        <v>1</v>
      </c>
      <c r="AZ689">
        <v>1</v>
      </c>
      <c r="BA689">
        <v>1</v>
      </c>
      <c r="BB689">
        <v>1</v>
      </c>
      <c r="BC689">
        <v>1</v>
      </c>
      <c r="BD689" t="s">
        <v>3</v>
      </c>
      <c r="BE689" t="s">
        <v>3</v>
      </c>
      <c r="BF689" t="s">
        <v>3</v>
      </c>
      <c r="BG689" t="s">
        <v>3</v>
      </c>
      <c r="BH689">
        <v>0</v>
      </c>
      <c r="BI689">
        <v>2</v>
      </c>
      <c r="BJ689" t="s">
        <v>906</v>
      </c>
      <c r="BM689">
        <v>110001</v>
      </c>
      <c r="BN689">
        <v>0</v>
      </c>
      <c r="BO689" t="s">
        <v>3</v>
      </c>
      <c r="BP689">
        <v>0</v>
      </c>
      <c r="BQ689">
        <v>3</v>
      </c>
      <c r="BS689">
        <v>1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80</v>
      </c>
      <c r="CA689">
        <v>60</v>
      </c>
      <c r="CF689">
        <v>0</v>
      </c>
      <c r="CG689">
        <v>0</v>
      </c>
      <c r="CM689">
        <v>0</v>
      </c>
      <c r="CN689" t="s">
        <v>1725</v>
      </c>
      <c r="CO689">
        <v>0</v>
      </c>
      <c r="CP689">
        <f t="shared" si="633"/>
        <v>31</v>
      </c>
      <c r="CQ689">
        <f t="shared" si="634"/>
        <v>4</v>
      </c>
      <c r="CR689">
        <f t="shared" si="635"/>
        <v>51</v>
      </c>
      <c r="CS689">
        <f t="shared" si="636"/>
        <v>6</v>
      </c>
      <c r="CT689">
        <f t="shared" si="637"/>
        <v>136</v>
      </c>
      <c r="CU689">
        <f t="shared" si="638"/>
        <v>0</v>
      </c>
      <c r="CV689">
        <f t="shared" si="639"/>
        <v>14.145</v>
      </c>
      <c r="CW689">
        <f t="shared" si="640"/>
        <v>0.5635</v>
      </c>
      <c r="CX689">
        <f t="shared" si="641"/>
        <v>0</v>
      </c>
      <c r="CY689">
        <f t="shared" si="642"/>
        <v>18.399999999999999</v>
      </c>
      <c r="CZ689">
        <f t="shared" si="643"/>
        <v>13.8</v>
      </c>
      <c r="DC689" t="s">
        <v>3</v>
      </c>
      <c r="DD689" t="s">
        <v>3</v>
      </c>
      <c r="DE689" t="s">
        <v>170</v>
      </c>
      <c r="DF689" t="s">
        <v>170</v>
      </c>
      <c r="DG689" t="s">
        <v>170</v>
      </c>
      <c r="DH689" t="s">
        <v>3</v>
      </c>
      <c r="DI689" t="s">
        <v>170</v>
      </c>
      <c r="DJ689" t="s">
        <v>170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1013</v>
      </c>
      <c r="DV689" t="s">
        <v>905</v>
      </c>
      <c r="DW689" t="s">
        <v>905</v>
      </c>
      <c r="DX689">
        <v>1</v>
      </c>
      <c r="EE689">
        <v>20573163</v>
      </c>
      <c r="EF689">
        <v>3</v>
      </c>
      <c r="EG689" t="s">
        <v>164</v>
      </c>
      <c r="EH689">
        <v>0</v>
      </c>
      <c r="EI689" t="s">
        <v>3</v>
      </c>
      <c r="EJ689">
        <v>2</v>
      </c>
      <c r="EK689">
        <v>110001</v>
      </c>
      <c r="EL689" t="s">
        <v>192</v>
      </c>
      <c r="EM689" t="s">
        <v>173</v>
      </c>
      <c r="EO689" t="s">
        <v>891</v>
      </c>
      <c r="EQ689">
        <v>768</v>
      </c>
      <c r="ER689">
        <v>165.97</v>
      </c>
      <c r="ES689">
        <v>3.54</v>
      </c>
      <c r="ET689">
        <v>44.1</v>
      </c>
      <c r="EU689">
        <v>4.93</v>
      </c>
      <c r="EV689">
        <v>118.33</v>
      </c>
      <c r="EW689">
        <v>12.3</v>
      </c>
      <c r="EX689">
        <v>0.49</v>
      </c>
      <c r="EY689">
        <v>0</v>
      </c>
      <c r="EZ689">
        <v>0</v>
      </c>
      <c r="FQ689">
        <v>0</v>
      </c>
      <c r="FR689">
        <f t="shared" si="644"/>
        <v>0</v>
      </c>
      <c r="FS689">
        <v>0</v>
      </c>
      <c r="FX689">
        <v>80</v>
      </c>
      <c r="FY689">
        <v>60</v>
      </c>
      <c r="GA689" t="s">
        <v>3</v>
      </c>
      <c r="GG689">
        <v>2</v>
      </c>
      <c r="GH689">
        <v>1</v>
      </c>
      <c r="GI689">
        <v>-2</v>
      </c>
      <c r="GJ689">
        <v>0</v>
      </c>
      <c r="GK689">
        <f>ROUND(R689*(R12)/100,0)</f>
        <v>0</v>
      </c>
      <c r="GL689">
        <f t="shared" si="645"/>
        <v>0</v>
      </c>
      <c r="GM689">
        <f t="shared" si="646"/>
        <v>63</v>
      </c>
      <c r="GN689">
        <f t="shared" si="647"/>
        <v>0</v>
      </c>
      <c r="GO689">
        <f t="shared" si="648"/>
        <v>63</v>
      </c>
      <c r="GP689">
        <f t="shared" si="649"/>
        <v>0</v>
      </c>
      <c r="GR689">
        <v>0</v>
      </c>
    </row>
    <row r="690" spans="1:200" x14ac:dyDescent="0.2">
      <c r="A690">
        <v>17</v>
      </c>
      <c r="B690">
        <v>1</v>
      </c>
      <c r="C690">
        <f>ROW(SmtRes!A1078)</f>
        <v>1078</v>
      </c>
      <c r="D690">
        <f>ROW(EtalonRes!A1107)</f>
        <v>1107</v>
      </c>
      <c r="E690" t="s">
        <v>907</v>
      </c>
      <c r="F690" t="s">
        <v>908</v>
      </c>
      <c r="G690" t="s">
        <v>909</v>
      </c>
      <c r="H690" t="s">
        <v>910</v>
      </c>
      <c r="I690">
        <v>0.02</v>
      </c>
      <c r="J690">
        <v>0</v>
      </c>
      <c r="O690">
        <f t="shared" si="618"/>
        <v>2</v>
      </c>
      <c r="P690">
        <f t="shared" si="619"/>
        <v>0</v>
      </c>
      <c r="Q690">
        <f t="shared" si="620"/>
        <v>0</v>
      </c>
      <c r="R690">
        <f t="shared" si="621"/>
        <v>0</v>
      </c>
      <c r="S690">
        <f t="shared" si="622"/>
        <v>2</v>
      </c>
      <c r="T690">
        <f t="shared" si="623"/>
        <v>0</v>
      </c>
      <c r="U690">
        <f t="shared" si="624"/>
        <v>0.2208</v>
      </c>
      <c r="V690">
        <f t="shared" si="625"/>
        <v>0</v>
      </c>
      <c r="W690">
        <f t="shared" si="626"/>
        <v>0</v>
      </c>
      <c r="X690">
        <f t="shared" si="627"/>
        <v>2</v>
      </c>
      <c r="Y690">
        <f t="shared" si="628"/>
        <v>1</v>
      </c>
      <c r="AA690">
        <v>23982063</v>
      </c>
      <c r="AB690">
        <f t="shared" si="629"/>
        <v>108</v>
      </c>
      <c r="AC690">
        <f t="shared" si="630"/>
        <v>2</v>
      </c>
      <c r="AD690">
        <f t="shared" si="616"/>
        <v>0</v>
      </c>
      <c r="AE690">
        <f t="shared" si="616"/>
        <v>0</v>
      </c>
      <c r="AF690">
        <f t="shared" si="616"/>
        <v>106</v>
      </c>
      <c r="AG690">
        <f t="shared" si="631"/>
        <v>0</v>
      </c>
      <c r="AH690">
        <f t="shared" si="617"/>
        <v>11.04</v>
      </c>
      <c r="AI690">
        <f t="shared" si="617"/>
        <v>0</v>
      </c>
      <c r="AJ690">
        <f t="shared" si="632"/>
        <v>0</v>
      </c>
      <c r="AK690">
        <v>94.2</v>
      </c>
      <c r="AL690">
        <v>1.85</v>
      </c>
      <c r="AM690">
        <v>0</v>
      </c>
      <c r="AN690">
        <v>0</v>
      </c>
      <c r="AO690">
        <v>92.35</v>
      </c>
      <c r="AP690">
        <v>0</v>
      </c>
      <c r="AQ690">
        <v>9.6</v>
      </c>
      <c r="AR690">
        <v>0</v>
      </c>
      <c r="AS690">
        <v>0</v>
      </c>
      <c r="AT690">
        <v>95</v>
      </c>
      <c r="AU690">
        <v>65</v>
      </c>
      <c r="AV690">
        <v>1</v>
      </c>
      <c r="AW690">
        <v>1</v>
      </c>
      <c r="AZ690">
        <v>1</v>
      </c>
      <c r="BA690">
        <v>1</v>
      </c>
      <c r="BB690">
        <v>1</v>
      </c>
      <c r="BC690">
        <v>1</v>
      </c>
      <c r="BD690" t="s">
        <v>3</v>
      </c>
      <c r="BE690" t="s">
        <v>3</v>
      </c>
      <c r="BF690" t="s">
        <v>3</v>
      </c>
      <c r="BG690" t="s">
        <v>3</v>
      </c>
      <c r="BH690">
        <v>0</v>
      </c>
      <c r="BI690">
        <v>2</v>
      </c>
      <c r="BJ690" t="s">
        <v>911</v>
      </c>
      <c r="BM690">
        <v>108001</v>
      </c>
      <c r="BN690">
        <v>0</v>
      </c>
      <c r="BO690" t="s">
        <v>3</v>
      </c>
      <c r="BP690">
        <v>0</v>
      </c>
      <c r="BQ690">
        <v>3</v>
      </c>
      <c r="BS690">
        <v>1</v>
      </c>
      <c r="BT690">
        <v>1</v>
      </c>
      <c r="BU690">
        <v>1</v>
      </c>
      <c r="BV690">
        <v>1</v>
      </c>
      <c r="BW690">
        <v>1</v>
      </c>
      <c r="BX690">
        <v>1</v>
      </c>
      <c r="BY690" t="s">
        <v>3</v>
      </c>
      <c r="BZ690">
        <v>95</v>
      </c>
      <c r="CA690">
        <v>65</v>
      </c>
      <c r="CF690">
        <v>0</v>
      </c>
      <c r="CG690">
        <v>0</v>
      </c>
      <c r="CM690">
        <v>0</v>
      </c>
      <c r="CN690" t="s">
        <v>1725</v>
      </c>
      <c r="CO690">
        <v>0</v>
      </c>
      <c r="CP690">
        <f t="shared" si="633"/>
        <v>2</v>
      </c>
      <c r="CQ690">
        <f t="shared" si="634"/>
        <v>2</v>
      </c>
      <c r="CR690">
        <f t="shared" si="635"/>
        <v>0</v>
      </c>
      <c r="CS690">
        <f t="shared" si="636"/>
        <v>0</v>
      </c>
      <c r="CT690">
        <f t="shared" si="637"/>
        <v>106</v>
      </c>
      <c r="CU690">
        <f t="shared" si="638"/>
        <v>0</v>
      </c>
      <c r="CV690">
        <f t="shared" si="639"/>
        <v>11.04</v>
      </c>
      <c r="CW690">
        <f t="shared" si="640"/>
        <v>0</v>
      </c>
      <c r="CX690">
        <f t="shared" si="641"/>
        <v>0</v>
      </c>
      <c r="CY690">
        <f t="shared" si="642"/>
        <v>1.9</v>
      </c>
      <c r="CZ690">
        <f t="shared" si="643"/>
        <v>1.3</v>
      </c>
      <c r="DC690" t="s">
        <v>3</v>
      </c>
      <c r="DD690" t="s">
        <v>3</v>
      </c>
      <c r="DE690" t="s">
        <v>170</v>
      </c>
      <c r="DF690" t="s">
        <v>170</v>
      </c>
      <c r="DG690" t="s">
        <v>170</v>
      </c>
      <c r="DH690" t="s">
        <v>3</v>
      </c>
      <c r="DI690" t="s">
        <v>170</v>
      </c>
      <c r="DJ690" t="s">
        <v>170</v>
      </c>
      <c r="DK690" t="s">
        <v>3</v>
      </c>
      <c r="DL690" t="s">
        <v>3</v>
      </c>
      <c r="DM690" t="s">
        <v>3</v>
      </c>
      <c r="DN690">
        <v>0</v>
      </c>
      <c r="DO690">
        <v>0</v>
      </c>
      <c r="DP690">
        <v>1</v>
      </c>
      <c r="DQ690">
        <v>1</v>
      </c>
      <c r="DU690">
        <v>1010</v>
      </c>
      <c r="DV690" t="s">
        <v>910</v>
      </c>
      <c r="DW690" t="s">
        <v>910</v>
      </c>
      <c r="DX690">
        <v>100</v>
      </c>
      <c r="EE690">
        <v>20573159</v>
      </c>
      <c r="EF690">
        <v>3</v>
      </c>
      <c r="EG690" t="s">
        <v>164</v>
      </c>
      <c r="EH690">
        <v>0</v>
      </c>
      <c r="EI690" t="s">
        <v>3</v>
      </c>
      <c r="EJ690">
        <v>2</v>
      </c>
      <c r="EK690">
        <v>108001</v>
      </c>
      <c r="EL690" t="s">
        <v>202</v>
      </c>
      <c r="EM690" t="s">
        <v>203</v>
      </c>
      <c r="EO690" t="s">
        <v>891</v>
      </c>
      <c r="EQ690">
        <v>768</v>
      </c>
      <c r="ER690">
        <v>94.2</v>
      </c>
      <c r="ES690">
        <v>1.85</v>
      </c>
      <c r="ET690">
        <v>0</v>
      </c>
      <c r="EU690">
        <v>0</v>
      </c>
      <c r="EV690">
        <v>92.35</v>
      </c>
      <c r="EW690">
        <v>9.6</v>
      </c>
      <c r="EX690">
        <v>0</v>
      </c>
      <c r="EY690">
        <v>0</v>
      </c>
      <c r="EZ690">
        <v>0</v>
      </c>
      <c r="FQ690">
        <v>0</v>
      </c>
      <c r="FR690">
        <f t="shared" si="644"/>
        <v>0</v>
      </c>
      <c r="FS690">
        <v>0</v>
      </c>
      <c r="FX690">
        <v>95</v>
      </c>
      <c r="FY690">
        <v>65</v>
      </c>
      <c r="GA690" t="s">
        <v>3</v>
      </c>
      <c r="GG690">
        <v>2</v>
      </c>
      <c r="GH690">
        <v>1</v>
      </c>
      <c r="GI690">
        <v>-2</v>
      </c>
      <c r="GJ690">
        <v>0</v>
      </c>
      <c r="GK690">
        <f>ROUND(R690*(R12)/100,0)</f>
        <v>0</v>
      </c>
      <c r="GL690">
        <f t="shared" si="645"/>
        <v>0</v>
      </c>
      <c r="GM690">
        <f t="shared" si="646"/>
        <v>5</v>
      </c>
      <c r="GN690">
        <f t="shared" si="647"/>
        <v>0</v>
      </c>
      <c r="GO690">
        <f t="shared" si="648"/>
        <v>5</v>
      </c>
      <c r="GP690">
        <f t="shared" si="649"/>
        <v>0</v>
      </c>
      <c r="GR690">
        <v>0</v>
      </c>
    </row>
    <row r="691" spans="1:200" x14ac:dyDescent="0.2">
      <c r="A691">
        <v>17</v>
      </c>
      <c r="B691">
        <v>1</v>
      </c>
      <c r="C691">
        <f>ROW(SmtRes!A1093)</f>
        <v>1093</v>
      </c>
      <c r="D691">
        <f>ROW(EtalonRes!A1123)</f>
        <v>1123</v>
      </c>
      <c r="E691" t="s">
        <v>912</v>
      </c>
      <c r="F691" t="s">
        <v>913</v>
      </c>
      <c r="G691" t="s">
        <v>914</v>
      </c>
      <c r="H691" t="s">
        <v>168</v>
      </c>
      <c r="I691">
        <v>2</v>
      </c>
      <c r="J691">
        <v>0</v>
      </c>
      <c r="O691">
        <f t="shared" si="618"/>
        <v>404</v>
      </c>
      <c r="P691">
        <f t="shared" si="619"/>
        <v>92</v>
      </c>
      <c r="Q691">
        <f t="shared" si="620"/>
        <v>32</v>
      </c>
      <c r="R691">
        <f t="shared" si="621"/>
        <v>2</v>
      </c>
      <c r="S691">
        <f t="shared" si="622"/>
        <v>280</v>
      </c>
      <c r="T691">
        <f t="shared" si="623"/>
        <v>0</v>
      </c>
      <c r="U691">
        <f t="shared" si="624"/>
        <v>29.209999999999997</v>
      </c>
      <c r="V691">
        <f t="shared" si="625"/>
        <v>0.20699999999999999</v>
      </c>
      <c r="W691">
        <f t="shared" si="626"/>
        <v>0</v>
      </c>
      <c r="X691">
        <f t="shared" si="627"/>
        <v>259</v>
      </c>
      <c r="Y691">
        <f t="shared" si="628"/>
        <v>141</v>
      </c>
      <c r="AA691">
        <v>23982063</v>
      </c>
      <c r="AB691">
        <f t="shared" si="629"/>
        <v>202</v>
      </c>
      <c r="AC691">
        <f t="shared" si="630"/>
        <v>46</v>
      </c>
      <c r="AD691">
        <f t="shared" si="616"/>
        <v>16</v>
      </c>
      <c r="AE691">
        <f t="shared" si="616"/>
        <v>1</v>
      </c>
      <c r="AF691">
        <f t="shared" si="616"/>
        <v>140</v>
      </c>
      <c r="AG691">
        <f t="shared" si="631"/>
        <v>0</v>
      </c>
      <c r="AH691">
        <f t="shared" si="617"/>
        <v>14.604999999999999</v>
      </c>
      <c r="AI691">
        <f t="shared" si="617"/>
        <v>0.10349999999999999</v>
      </c>
      <c r="AJ691">
        <f t="shared" si="632"/>
        <v>0</v>
      </c>
      <c r="AK691">
        <v>181.51</v>
      </c>
      <c r="AL691">
        <v>45.73</v>
      </c>
      <c r="AM691">
        <v>13.61</v>
      </c>
      <c r="AN691">
        <v>1.1000000000000001</v>
      </c>
      <c r="AO691">
        <v>122.17</v>
      </c>
      <c r="AP691">
        <v>0</v>
      </c>
      <c r="AQ691">
        <v>12.7</v>
      </c>
      <c r="AR691">
        <v>0.09</v>
      </c>
      <c r="AS691">
        <v>0</v>
      </c>
      <c r="AT691">
        <v>92</v>
      </c>
      <c r="AU691">
        <v>50</v>
      </c>
      <c r="AV691">
        <v>1</v>
      </c>
      <c r="AW691">
        <v>1</v>
      </c>
      <c r="AZ691">
        <v>1</v>
      </c>
      <c r="BA691">
        <v>1</v>
      </c>
      <c r="BB691">
        <v>1</v>
      </c>
      <c r="BC691">
        <v>1</v>
      </c>
      <c r="BD691" t="s">
        <v>3</v>
      </c>
      <c r="BE691" t="s">
        <v>3</v>
      </c>
      <c r="BF691" t="s">
        <v>3</v>
      </c>
      <c r="BG691" t="s">
        <v>3</v>
      </c>
      <c r="BH691">
        <v>0</v>
      </c>
      <c r="BI691">
        <v>2</v>
      </c>
      <c r="BJ691" t="s">
        <v>915</v>
      </c>
      <c r="BM691">
        <v>120001</v>
      </c>
      <c r="BN691">
        <v>0</v>
      </c>
      <c r="BO691" t="s">
        <v>3</v>
      </c>
      <c r="BP691">
        <v>0</v>
      </c>
      <c r="BQ691">
        <v>3</v>
      </c>
      <c r="BS691">
        <v>1</v>
      </c>
      <c r="BT691">
        <v>1</v>
      </c>
      <c r="BU691">
        <v>1</v>
      </c>
      <c r="BV691">
        <v>1</v>
      </c>
      <c r="BW691">
        <v>1</v>
      </c>
      <c r="BX691">
        <v>1</v>
      </c>
      <c r="BY691" t="s">
        <v>3</v>
      </c>
      <c r="BZ691">
        <v>92</v>
      </c>
      <c r="CA691">
        <v>50</v>
      </c>
      <c r="CF691">
        <v>0</v>
      </c>
      <c r="CG691">
        <v>0</v>
      </c>
      <c r="CM691">
        <v>0</v>
      </c>
      <c r="CN691" t="s">
        <v>1725</v>
      </c>
      <c r="CO691">
        <v>0</v>
      </c>
      <c r="CP691">
        <f t="shared" si="633"/>
        <v>404</v>
      </c>
      <c r="CQ691">
        <f t="shared" si="634"/>
        <v>46</v>
      </c>
      <c r="CR691">
        <f t="shared" si="635"/>
        <v>16</v>
      </c>
      <c r="CS691">
        <f t="shared" si="636"/>
        <v>1</v>
      </c>
      <c r="CT691">
        <f t="shared" si="637"/>
        <v>140</v>
      </c>
      <c r="CU691">
        <f t="shared" si="638"/>
        <v>0</v>
      </c>
      <c r="CV691">
        <f t="shared" si="639"/>
        <v>14.604999999999999</v>
      </c>
      <c r="CW691">
        <f t="shared" si="640"/>
        <v>0.10349999999999999</v>
      </c>
      <c r="CX691">
        <f t="shared" si="641"/>
        <v>0</v>
      </c>
      <c r="CY691">
        <f t="shared" si="642"/>
        <v>259.44</v>
      </c>
      <c r="CZ691">
        <f t="shared" si="643"/>
        <v>141</v>
      </c>
      <c r="DC691" t="s">
        <v>3</v>
      </c>
      <c r="DD691" t="s">
        <v>3</v>
      </c>
      <c r="DE691" t="s">
        <v>170</v>
      </c>
      <c r="DF691" t="s">
        <v>170</v>
      </c>
      <c r="DG691" t="s">
        <v>170</v>
      </c>
      <c r="DH691" t="s">
        <v>3</v>
      </c>
      <c r="DI691" t="s">
        <v>170</v>
      </c>
      <c r="DJ691" t="s">
        <v>170</v>
      </c>
      <c r="DK691" t="s">
        <v>3</v>
      </c>
      <c r="DL691" t="s">
        <v>3</v>
      </c>
      <c r="DM691" t="s">
        <v>3</v>
      </c>
      <c r="DN691">
        <v>0</v>
      </c>
      <c r="DO691">
        <v>0</v>
      </c>
      <c r="DP691">
        <v>1</v>
      </c>
      <c r="DQ691">
        <v>1</v>
      </c>
      <c r="DU691">
        <v>1013</v>
      </c>
      <c r="DV691" t="s">
        <v>168</v>
      </c>
      <c r="DW691" t="s">
        <v>168</v>
      </c>
      <c r="DX691">
        <v>1</v>
      </c>
      <c r="EE691">
        <v>20573180</v>
      </c>
      <c r="EF691">
        <v>3</v>
      </c>
      <c r="EG691" t="s">
        <v>164</v>
      </c>
      <c r="EH691">
        <v>0</v>
      </c>
      <c r="EI691" t="s">
        <v>3</v>
      </c>
      <c r="EJ691">
        <v>2</v>
      </c>
      <c r="EK691">
        <v>120001</v>
      </c>
      <c r="EL691" t="s">
        <v>896</v>
      </c>
      <c r="EM691" t="s">
        <v>897</v>
      </c>
      <c r="EO691" t="s">
        <v>891</v>
      </c>
      <c r="EQ691">
        <v>768</v>
      </c>
      <c r="ER691">
        <v>181.51</v>
      </c>
      <c r="ES691">
        <v>45.73</v>
      </c>
      <c r="ET691">
        <v>13.61</v>
      </c>
      <c r="EU691">
        <v>1.1000000000000001</v>
      </c>
      <c r="EV691">
        <v>122.17</v>
      </c>
      <c r="EW691">
        <v>12.7</v>
      </c>
      <c r="EX691">
        <v>0.09</v>
      </c>
      <c r="EY691">
        <v>0</v>
      </c>
      <c r="EZ691">
        <v>0</v>
      </c>
      <c r="FQ691">
        <v>0</v>
      </c>
      <c r="FR691">
        <f t="shared" si="644"/>
        <v>0</v>
      </c>
      <c r="FS691">
        <v>0</v>
      </c>
      <c r="FX691">
        <v>92</v>
      </c>
      <c r="FY691">
        <v>50</v>
      </c>
      <c r="GA691" t="s">
        <v>3</v>
      </c>
      <c r="GG691">
        <v>2</v>
      </c>
      <c r="GH691">
        <v>1</v>
      </c>
      <c r="GI691">
        <v>-2</v>
      </c>
      <c r="GJ691">
        <v>0</v>
      </c>
      <c r="GK691">
        <f>ROUND(R691*(R12)/100,0)</f>
        <v>0</v>
      </c>
      <c r="GL691">
        <f t="shared" si="645"/>
        <v>0</v>
      </c>
      <c r="GM691">
        <f t="shared" si="646"/>
        <v>804</v>
      </c>
      <c r="GN691">
        <f t="shared" si="647"/>
        <v>0</v>
      </c>
      <c r="GO691">
        <f t="shared" si="648"/>
        <v>804</v>
      </c>
      <c r="GP691">
        <f t="shared" si="649"/>
        <v>0</v>
      </c>
      <c r="GR691">
        <v>0</v>
      </c>
    </row>
    <row r="692" spans="1:200" x14ac:dyDescent="0.2">
      <c r="A692">
        <v>17</v>
      </c>
      <c r="B692">
        <v>1</v>
      </c>
      <c r="C692">
        <f>ROW(SmtRes!A1096)</f>
        <v>1096</v>
      </c>
      <c r="D692">
        <f>ROW(EtalonRes!A1126)</f>
        <v>1126</v>
      </c>
      <c r="E692" t="s">
        <v>916</v>
      </c>
      <c r="F692" t="s">
        <v>231</v>
      </c>
      <c r="G692" t="s">
        <v>917</v>
      </c>
      <c r="H692" t="s">
        <v>851</v>
      </c>
      <c r="I692">
        <v>2</v>
      </c>
      <c r="J692">
        <v>0</v>
      </c>
      <c r="O692">
        <f t="shared" si="618"/>
        <v>22</v>
      </c>
      <c r="P692">
        <f t="shared" si="619"/>
        <v>0</v>
      </c>
      <c r="Q692">
        <f t="shared" si="620"/>
        <v>2</v>
      </c>
      <c r="R692">
        <f t="shared" si="621"/>
        <v>0</v>
      </c>
      <c r="S692">
        <f t="shared" si="622"/>
        <v>20</v>
      </c>
      <c r="T692">
        <f t="shared" si="623"/>
        <v>0</v>
      </c>
      <c r="U692">
        <f t="shared" si="624"/>
        <v>2.3689999999999998</v>
      </c>
      <c r="V692">
        <f t="shared" si="625"/>
        <v>0</v>
      </c>
      <c r="W692">
        <f t="shared" si="626"/>
        <v>0</v>
      </c>
      <c r="X692">
        <f t="shared" si="627"/>
        <v>18</v>
      </c>
      <c r="Y692">
        <f t="shared" si="628"/>
        <v>13</v>
      </c>
      <c r="AA692">
        <v>23982063</v>
      </c>
      <c r="AB692">
        <f t="shared" si="629"/>
        <v>11</v>
      </c>
      <c r="AC692">
        <f t="shared" si="630"/>
        <v>0</v>
      </c>
      <c r="AD692">
        <f t="shared" si="616"/>
        <v>1</v>
      </c>
      <c r="AE692">
        <f t="shared" si="616"/>
        <v>0</v>
      </c>
      <c r="AF692">
        <f t="shared" si="616"/>
        <v>10</v>
      </c>
      <c r="AG692">
        <f t="shared" si="631"/>
        <v>0</v>
      </c>
      <c r="AH692">
        <f t="shared" si="617"/>
        <v>1.1844999999999999</v>
      </c>
      <c r="AI692">
        <f t="shared" si="617"/>
        <v>0</v>
      </c>
      <c r="AJ692">
        <f t="shared" si="632"/>
        <v>0</v>
      </c>
      <c r="AK692">
        <v>9.9499999999999993</v>
      </c>
      <c r="AL692">
        <v>0.18</v>
      </c>
      <c r="AM692">
        <v>0.87</v>
      </c>
      <c r="AN692">
        <v>0</v>
      </c>
      <c r="AO692">
        <v>8.9</v>
      </c>
      <c r="AP692">
        <v>0</v>
      </c>
      <c r="AQ692">
        <v>1.03</v>
      </c>
      <c r="AR692">
        <v>0</v>
      </c>
      <c r="AS692">
        <v>0</v>
      </c>
      <c r="AT692">
        <v>92</v>
      </c>
      <c r="AU692">
        <v>65</v>
      </c>
      <c r="AV692">
        <v>1</v>
      </c>
      <c r="AW692">
        <v>1</v>
      </c>
      <c r="AZ692">
        <v>1</v>
      </c>
      <c r="BA692">
        <v>1</v>
      </c>
      <c r="BB692">
        <v>1</v>
      </c>
      <c r="BC692">
        <v>1</v>
      </c>
      <c r="BD692" t="s">
        <v>3</v>
      </c>
      <c r="BE692" t="s">
        <v>3</v>
      </c>
      <c r="BF692" t="s">
        <v>3</v>
      </c>
      <c r="BG692" t="s">
        <v>3</v>
      </c>
      <c r="BH692">
        <v>0</v>
      </c>
      <c r="BI692">
        <v>2</v>
      </c>
      <c r="BJ692" t="s">
        <v>274</v>
      </c>
      <c r="BM692">
        <v>111002</v>
      </c>
      <c r="BN692">
        <v>0</v>
      </c>
      <c r="BO692" t="s">
        <v>3</v>
      </c>
      <c r="BP692">
        <v>0</v>
      </c>
      <c r="BQ692">
        <v>3</v>
      </c>
      <c r="BS692">
        <v>1</v>
      </c>
      <c r="BT692">
        <v>1</v>
      </c>
      <c r="BU692">
        <v>1</v>
      </c>
      <c r="BV692">
        <v>1</v>
      </c>
      <c r="BW692">
        <v>1</v>
      </c>
      <c r="BX692">
        <v>1</v>
      </c>
      <c r="BY692" t="s">
        <v>3</v>
      </c>
      <c r="BZ692">
        <v>92</v>
      </c>
      <c r="CA692">
        <v>65</v>
      </c>
      <c r="CF692">
        <v>0</v>
      </c>
      <c r="CG692">
        <v>0</v>
      </c>
      <c r="CM692">
        <v>0</v>
      </c>
      <c r="CN692" t="s">
        <v>1725</v>
      </c>
      <c r="CO692">
        <v>0</v>
      </c>
      <c r="CP692">
        <f t="shared" si="633"/>
        <v>22</v>
      </c>
      <c r="CQ692">
        <f t="shared" si="634"/>
        <v>0</v>
      </c>
      <c r="CR692">
        <f t="shared" si="635"/>
        <v>1</v>
      </c>
      <c r="CS692">
        <f t="shared" si="636"/>
        <v>0</v>
      </c>
      <c r="CT692">
        <f t="shared" si="637"/>
        <v>10</v>
      </c>
      <c r="CU692">
        <f t="shared" si="638"/>
        <v>0</v>
      </c>
      <c r="CV692">
        <f t="shared" si="639"/>
        <v>1.1844999999999999</v>
      </c>
      <c r="CW692">
        <f t="shared" si="640"/>
        <v>0</v>
      </c>
      <c r="CX692">
        <f t="shared" si="641"/>
        <v>0</v>
      </c>
      <c r="CY692">
        <f t="shared" si="642"/>
        <v>18.399999999999999</v>
      </c>
      <c r="CZ692">
        <f t="shared" si="643"/>
        <v>13</v>
      </c>
      <c r="DC692" t="s">
        <v>3</v>
      </c>
      <c r="DD692" t="s">
        <v>3</v>
      </c>
      <c r="DE692" t="s">
        <v>170</v>
      </c>
      <c r="DF692" t="s">
        <v>170</v>
      </c>
      <c r="DG692" t="s">
        <v>170</v>
      </c>
      <c r="DH692" t="s">
        <v>3</v>
      </c>
      <c r="DI692" t="s">
        <v>170</v>
      </c>
      <c r="DJ692" t="s">
        <v>170</v>
      </c>
      <c r="DK692" t="s">
        <v>3</v>
      </c>
      <c r="DL692" t="s">
        <v>3</v>
      </c>
      <c r="DM692" t="s">
        <v>3</v>
      </c>
      <c r="DN692">
        <v>0</v>
      </c>
      <c r="DO692">
        <v>0</v>
      </c>
      <c r="DP692">
        <v>1</v>
      </c>
      <c r="DQ692">
        <v>1</v>
      </c>
      <c r="DU692">
        <v>1013</v>
      </c>
      <c r="DV692" t="s">
        <v>851</v>
      </c>
      <c r="DW692" t="s">
        <v>851</v>
      </c>
      <c r="DX692">
        <v>1</v>
      </c>
      <c r="EE692">
        <v>20573169</v>
      </c>
      <c r="EF692">
        <v>3</v>
      </c>
      <c r="EG692" t="s">
        <v>164</v>
      </c>
      <c r="EH692">
        <v>0</v>
      </c>
      <c r="EI692" t="s">
        <v>3</v>
      </c>
      <c r="EJ692">
        <v>2</v>
      </c>
      <c r="EK692">
        <v>111002</v>
      </c>
      <c r="EL692" t="s">
        <v>228</v>
      </c>
      <c r="EM692" t="s">
        <v>229</v>
      </c>
      <c r="EO692" t="s">
        <v>891</v>
      </c>
      <c r="EQ692">
        <v>768</v>
      </c>
      <c r="ER692">
        <v>9.9499999999999993</v>
      </c>
      <c r="ES692">
        <v>0.18</v>
      </c>
      <c r="ET692">
        <v>0.87</v>
      </c>
      <c r="EU692">
        <v>0</v>
      </c>
      <c r="EV692">
        <v>8.9</v>
      </c>
      <c r="EW692">
        <v>1.03</v>
      </c>
      <c r="EX692">
        <v>0</v>
      </c>
      <c r="EY692">
        <v>0</v>
      </c>
      <c r="EZ692">
        <v>0</v>
      </c>
      <c r="FQ692">
        <v>0</v>
      </c>
      <c r="FR692">
        <f t="shared" si="644"/>
        <v>0</v>
      </c>
      <c r="FS692">
        <v>0</v>
      </c>
      <c r="FX692">
        <v>92</v>
      </c>
      <c r="FY692">
        <v>65</v>
      </c>
      <c r="GA692" t="s">
        <v>3</v>
      </c>
      <c r="GG692">
        <v>2</v>
      </c>
      <c r="GH692">
        <v>1</v>
      </c>
      <c r="GI692">
        <v>-2</v>
      </c>
      <c r="GJ692">
        <v>0</v>
      </c>
      <c r="GK692">
        <f>ROUND(R692*(R12)/100,0)</f>
        <v>0</v>
      </c>
      <c r="GL692">
        <f t="shared" si="645"/>
        <v>0</v>
      </c>
      <c r="GM692">
        <f t="shared" si="646"/>
        <v>53</v>
      </c>
      <c r="GN692">
        <f t="shared" si="647"/>
        <v>0</v>
      </c>
      <c r="GO692">
        <f t="shared" si="648"/>
        <v>53</v>
      </c>
      <c r="GP692">
        <f t="shared" si="649"/>
        <v>0</v>
      </c>
      <c r="GR692">
        <v>0</v>
      </c>
    </row>
    <row r="693" spans="1:200" x14ac:dyDescent="0.2">
      <c r="A693">
        <v>17</v>
      </c>
      <c r="B693">
        <v>1</v>
      </c>
      <c r="C693">
        <f>ROW(SmtRes!A1104)</f>
        <v>1104</v>
      </c>
      <c r="D693">
        <f>ROW(EtalonRes!A1135)</f>
        <v>1135</v>
      </c>
      <c r="E693" t="s">
        <v>918</v>
      </c>
      <c r="F693" t="s">
        <v>919</v>
      </c>
      <c r="G693" t="s">
        <v>920</v>
      </c>
      <c r="H693" t="s">
        <v>215</v>
      </c>
      <c r="I693">
        <v>2</v>
      </c>
      <c r="J693">
        <v>0</v>
      </c>
      <c r="O693">
        <f t="shared" si="618"/>
        <v>210</v>
      </c>
      <c r="P693">
        <f t="shared" si="619"/>
        <v>56</v>
      </c>
      <c r="Q693">
        <f t="shared" si="620"/>
        <v>0</v>
      </c>
      <c r="R693">
        <f t="shared" si="621"/>
        <v>0</v>
      </c>
      <c r="S693">
        <f t="shared" si="622"/>
        <v>154</v>
      </c>
      <c r="T693">
        <f t="shared" si="623"/>
        <v>0</v>
      </c>
      <c r="U693">
        <f t="shared" si="624"/>
        <v>16.099999999999998</v>
      </c>
      <c r="V693">
        <f t="shared" si="625"/>
        <v>0</v>
      </c>
      <c r="W693">
        <f t="shared" si="626"/>
        <v>0</v>
      </c>
      <c r="X693">
        <f t="shared" si="627"/>
        <v>142</v>
      </c>
      <c r="Y693">
        <f t="shared" si="628"/>
        <v>100</v>
      </c>
      <c r="AA693">
        <v>23982063</v>
      </c>
      <c r="AB693">
        <f t="shared" si="629"/>
        <v>105</v>
      </c>
      <c r="AC693">
        <f t="shared" si="630"/>
        <v>28</v>
      </c>
      <c r="AD693">
        <f t="shared" si="616"/>
        <v>0</v>
      </c>
      <c r="AE693">
        <f t="shared" si="616"/>
        <v>0</v>
      </c>
      <c r="AF693">
        <f t="shared" si="616"/>
        <v>77</v>
      </c>
      <c r="AG693">
        <f t="shared" si="631"/>
        <v>0</v>
      </c>
      <c r="AH693">
        <f t="shared" si="617"/>
        <v>8.0499999999999989</v>
      </c>
      <c r="AI693">
        <f t="shared" si="617"/>
        <v>0</v>
      </c>
      <c r="AJ693">
        <f t="shared" si="632"/>
        <v>0</v>
      </c>
      <c r="AK693">
        <v>95.3</v>
      </c>
      <c r="AL693">
        <v>27.96</v>
      </c>
      <c r="AM693">
        <v>0</v>
      </c>
      <c r="AN693">
        <v>0</v>
      </c>
      <c r="AO693">
        <v>67.34</v>
      </c>
      <c r="AP693">
        <v>0</v>
      </c>
      <c r="AQ693">
        <v>7</v>
      </c>
      <c r="AR693">
        <v>0</v>
      </c>
      <c r="AS693">
        <v>0</v>
      </c>
      <c r="AT693">
        <v>92</v>
      </c>
      <c r="AU693">
        <v>65</v>
      </c>
      <c r="AV693">
        <v>1</v>
      </c>
      <c r="AW693">
        <v>1</v>
      </c>
      <c r="AZ693">
        <v>1</v>
      </c>
      <c r="BA693">
        <v>1</v>
      </c>
      <c r="BB693">
        <v>1</v>
      </c>
      <c r="BC693">
        <v>1</v>
      </c>
      <c r="BD693" t="s">
        <v>3</v>
      </c>
      <c r="BE693" t="s">
        <v>3</v>
      </c>
      <c r="BF693" t="s">
        <v>3</v>
      </c>
      <c r="BG693" t="s">
        <v>3</v>
      </c>
      <c r="BH693">
        <v>0</v>
      </c>
      <c r="BI693">
        <v>2</v>
      </c>
      <c r="BJ693" t="s">
        <v>921</v>
      </c>
      <c r="BM693">
        <v>110004</v>
      </c>
      <c r="BN693">
        <v>0</v>
      </c>
      <c r="BO693" t="s">
        <v>3</v>
      </c>
      <c r="BP693">
        <v>0</v>
      </c>
      <c r="BQ693">
        <v>3</v>
      </c>
      <c r="BS693">
        <v>1</v>
      </c>
      <c r="BT693">
        <v>1</v>
      </c>
      <c r="BU693">
        <v>1</v>
      </c>
      <c r="BV693">
        <v>1</v>
      </c>
      <c r="BW693">
        <v>1</v>
      </c>
      <c r="BX693">
        <v>1</v>
      </c>
      <c r="BY693" t="s">
        <v>3</v>
      </c>
      <c r="BZ693">
        <v>92</v>
      </c>
      <c r="CA693">
        <v>65</v>
      </c>
      <c r="CF693">
        <v>0</v>
      </c>
      <c r="CG693">
        <v>0</v>
      </c>
      <c r="CM693">
        <v>0</v>
      </c>
      <c r="CN693" t="s">
        <v>1725</v>
      </c>
      <c r="CO693">
        <v>0</v>
      </c>
      <c r="CP693">
        <f t="shared" si="633"/>
        <v>210</v>
      </c>
      <c r="CQ693">
        <f t="shared" si="634"/>
        <v>28</v>
      </c>
      <c r="CR693">
        <f t="shared" si="635"/>
        <v>0</v>
      </c>
      <c r="CS693">
        <f t="shared" si="636"/>
        <v>0</v>
      </c>
      <c r="CT693">
        <f t="shared" si="637"/>
        <v>77</v>
      </c>
      <c r="CU693">
        <f t="shared" si="638"/>
        <v>0</v>
      </c>
      <c r="CV693">
        <f t="shared" si="639"/>
        <v>8.0499999999999989</v>
      </c>
      <c r="CW693">
        <f t="shared" si="640"/>
        <v>0</v>
      </c>
      <c r="CX693">
        <f t="shared" si="641"/>
        <v>0</v>
      </c>
      <c r="CY693">
        <f t="shared" si="642"/>
        <v>141.68</v>
      </c>
      <c r="CZ693">
        <f t="shared" si="643"/>
        <v>100.1</v>
      </c>
      <c r="DC693" t="s">
        <v>3</v>
      </c>
      <c r="DD693" t="s">
        <v>3</v>
      </c>
      <c r="DE693" t="s">
        <v>170</v>
      </c>
      <c r="DF693" t="s">
        <v>170</v>
      </c>
      <c r="DG693" t="s">
        <v>170</v>
      </c>
      <c r="DH693" t="s">
        <v>3</v>
      </c>
      <c r="DI693" t="s">
        <v>170</v>
      </c>
      <c r="DJ693" t="s">
        <v>170</v>
      </c>
      <c r="DK693" t="s">
        <v>3</v>
      </c>
      <c r="DL693" t="s">
        <v>3</v>
      </c>
      <c r="DM693" t="s">
        <v>3</v>
      </c>
      <c r="DN693">
        <v>0</v>
      </c>
      <c r="DO693">
        <v>0</v>
      </c>
      <c r="DP693">
        <v>1</v>
      </c>
      <c r="DQ693">
        <v>1</v>
      </c>
      <c r="DU693">
        <v>1013</v>
      </c>
      <c r="DV693" t="s">
        <v>215</v>
      </c>
      <c r="DW693" t="s">
        <v>215</v>
      </c>
      <c r="DX693">
        <v>1</v>
      </c>
      <c r="EE693">
        <v>20573165</v>
      </c>
      <c r="EF693">
        <v>3</v>
      </c>
      <c r="EG693" t="s">
        <v>164</v>
      </c>
      <c r="EH693">
        <v>0</v>
      </c>
      <c r="EI693" t="s">
        <v>3</v>
      </c>
      <c r="EJ693">
        <v>2</v>
      </c>
      <c r="EK693">
        <v>110004</v>
      </c>
      <c r="EL693" t="s">
        <v>172</v>
      </c>
      <c r="EM693" t="s">
        <v>173</v>
      </c>
      <c r="EO693" t="s">
        <v>891</v>
      </c>
      <c r="EQ693">
        <v>768</v>
      </c>
      <c r="ER693">
        <v>95.3</v>
      </c>
      <c r="ES693">
        <v>27.96</v>
      </c>
      <c r="ET693">
        <v>0</v>
      </c>
      <c r="EU693">
        <v>0</v>
      </c>
      <c r="EV693">
        <v>67.34</v>
      </c>
      <c r="EW693">
        <v>7</v>
      </c>
      <c r="EX693">
        <v>0</v>
      </c>
      <c r="EY693">
        <v>0</v>
      </c>
      <c r="EZ693">
        <v>0</v>
      </c>
      <c r="FQ693">
        <v>0</v>
      </c>
      <c r="FR693">
        <f t="shared" si="644"/>
        <v>0</v>
      </c>
      <c r="FS693">
        <v>0</v>
      </c>
      <c r="FX693">
        <v>92</v>
      </c>
      <c r="FY693">
        <v>65</v>
      </c>
      <c r="GA693" t="s">
        <v>3</v>
      </c>
      <c r="GG693">
        <v>2</v>
      </c>
      <c r="GH693">
        <v>1</v>
      </c>
      <c r="GI693">
        <v>-2</v>
      </c>
      <c r="GJ693">
        <v>0</v>
      </c>
      <c r="GK693">
        <f>ROUND(R693*(R12)/100,0)</f>
        <v>0</v>
      </c>
      <c r="GL693">
        <f t="shared" si="645"/>
        <v>0</v>
      </c>
      <c r="GM693">
        <f t="shared" si="646"/>
        <v>452</v>
      </c>
      <c r="GN693">
        <f t="shared" si="647"/>
        <v>0</v>
      </c>
      <c r="GO693">
        <f t="shared" si="648"/>
        <v>452</v>
      </c>
      <c r="GP693">
        <f t="shared" si="649"/>
        <v>0</v>
      </c>
      <c r="GR693">
        <v>0</v>
      </c>
    </row>
    <row r="694" spans="1:200" x14ac:dyDescent="0.2">
      <c r="A694">
        <v>17</v>
      </c>
      <c r="B694">
        <v>1</v>
      </c>
      <c r="C694">
        <f>ROW(SmtRes!A1114)</f>
        <v>1114</v>
      </c>
      <c r="D694">
        <f>ROW(EtalonRes!A1145)</f>
        <v>1145</v>
      </c>
      <c r="E694" t="s">
        <v>922</v>
      </c>
      <c r="F694" t="s">
        <v>923</v>
      </c>
      <c r="G694" t="s">
        <v>924</v>
      </c>
      <c r="H694" t="s">
        <v>168</v>
      </c>
      <c r="I694">
        <v>3</v>
      </c>
      <c r="J694">
        <v>0</v>
      </c>
      <c r="O694">
        <f t="shared" si="618"/>
        <v>1287</v>
      </c>
      <c r="P694">
        <f t="shared" si="619"/>
        <v>39</v>
      </c>
      <c r="Q694">
        <f t="shared" si="620"/>
        <v>405</v>
      </c>
      <c r="R694">
        <f t="shared" si="621"/>
        <v>24</v>
      </c>
      <c r="S694">
        <f t="shared" si="622"/>
        <v>843</v>
      </c>
      <c r="T694">
        <f t="shared" si="623"/>
        <v>0</v>
      </c>
      <c r="U694">
        <f t="shared" si="624"/>
        <v>95.175000000000011</v>
      </c>
      <c r="V694">
        <f t="shared" si="625"/>
        <v>1.7415</v>
      </c>
      <c r="W694">
        <f t="shared" si="626"/>
        <v>0</v>
      </c>
      <c r="X694">
        <f t="shared" si="627"/>
        <v>798</v>
      </c>
      <c r="Y694">
        <f t="shared" si="628"/>
        <v>564</v>
      </c>
      <c r="AA694">
        <v>23982063</v>
      </c>
      <c r="AB694">
        <f t="shared" si="629"/>
        <v>429</v>
      </c>
      <c r="AC694">
        <f t="shared" si="630"/>
        <v>13</v>
      </c>
      <c r="AD694">
        <f t="shared" ref="AD694:AF695" si="650">ROUND(((ET694*1.35)),0)</f>
        <v>135</v>
      </c>
      <c r="AE694">
        <f t="shared" si="650"/>
        <v>8</v>
      </c>
      <c r="AF694">
        <f t="shared" si="650"/>
        <v>281</v>
      </c>
      <c r="AG694">
        <f t="shared" si="631"/>
        <v>0</v>
      </c>
      <c r="AH694">
        <f>((EW694*1.35))</f>
        <v>31.725000000000001</v>
      </c>
      <c r="AI694">
        <f>((EX694*1.35))</f>
        <v>0.58050000000000002</v>
      </c>
      <c r="AJ694">
        <f t="shared" si="632"/>
        <v>0</v>
      </c>
      <c r="AK694">
        <v>321.37</v>
      </c>
      <c r="AL694">
        <v>13.07</v>
      </c>
      <c r="AM694">
        <v>100.09</v>
      </c>
      <c r="AN694">
        <v>5.81</v>
      </c>
      <c r="AO694">
        <v>208.21</v>
      </c>
      <c r="AP694">
        <v>0</v>
      </c>
      <c r="AQ694">
        <v>23.5</v>
      </c>
      <c r="AR694">
        <v>0.43</v>
      </c>
      <c r="AS694">
        <v>0</v>
      </c>
      <c r="AT694">
        <v>92</v>
      </c>
      <c r="AU694">
        <v>65</v>
      </c>
      <c r="AV694">
        <v>1</v>
      </c>
      <c r="AW694">
        <v>1</v>
      </c>
      <c r="AZ694">
        <v>1</v>
      </c>
      <c r="BA694">
        <v>1</v>
      </c>
      <c r="BB694">
        <v>1</v>
      </c>
      <c r="BC694">
        <v>1</v>
      </c>
      <c r="BD694" t="s">
        <v>3</v>
      </c>
      <c r="BE694" t="s">
        <v>3</v>
      </c>
      <c r="BF694" t="s">
        <v>3</v>
      </c>
      <c r="BG694" t="s">
        <v>3</v>
      </c>
      <c r="BH694">
        <v>0</v>
      </c>
      <c r="BI694">
        <v>2</v>
      </c>
      <c r="BJ694" t="s">
        <v>925</v>
      </c>
      <c r="BM694">
        <v>111002</v>
      </c>
      <c r="BN694">
        <v>0</v>
      </c>
      <c r="BO694" t="s">
        <v>3</v>
      </c>
      <c r="BP694">
        <v>0</v>
      </c>
      <c r="BQ694">
        <v>3</v>
      </c>
      <c r="BS694">
        <v>1</v>
      </c>
      <c r="BT694">
        <v>1</v>
      </c>
      <c r="BU694">
        <v>1</v>
      </c>
      <c r="BV694">
        <v>1</v>
      </c>
      <c r="BW694">
        <v>1</v>
      </c>
      <c r="BX694">
        <v>1</v>
      </c>
      <c r="BY694" t="s">
        <v>3</v>
      </c>
      <c r="BZ694">
        <v>92</v>
      </c>
      <c r="CA694">
        <v>65</v>
      </c>
      <c r="CF694">
        <v>0</v>
      </c>
      <c r="CG694">
        <v>0</v>
      </c>
      <c r="CM694">
        <v>0</v>
      </c>
      <c r="CN694" t="s">
        <v>1707</v>
      </c>
      <c r="CO694">
        <v>0</v>
      </c>
      <c r="CP694">
        <f t="shared" si="633"/>
        <v>1287</v>
      </c>
      <c r="CQ694">
        <f t="shared" si="634"/>
        <v>13</v>
      </c>
      <c r="CR694">
        <f t="shared" si="635"/>
        <v>135</v>
      </c>
      <c r="CS694">
        <f t="shared" si="636"/>
        <v>8</v>
      </c>
      <c r="CT694">
        <f t="shared" si="637"/>
        <v>281</v>
      </c>
      <c r="CU694">
        <f t="shared" si="638"/>
        <v>0</v>
      </c>
      <c r="CV694">
        <f t="shared" si="639"/>
        <v>31.725000000000001</v>
      </c>
      <c r="CW694">
        <f t="shared" si="640"/>
        <v>0.58050000000000002</v>
      </c>
      <c r="CX694">
        <f t="shared" si="641"/>
        <v>0</v>
      </c>
      <c r="CY694">
        <f t="shared" si="642"/>
        <v>797.64</v>
      </c>
      <c r="CZ694">
        <f t="shared" si="643"/>
        <v>563.54999999999995</v>
      </c>
      <c r="DC694" t="s">
        <v>3</v>
      </c>
      <c r="DD694" t="s">
        <v>3</v>
      </c>
      <c r="DE694" t="s">
        <v>179</v>
      </c>
      <c r="DF694" t="s">
        <v>179</v>
      </c>
      <c r="DG694" t="s">
        <v>179</v>
      </c>
      <c r="DH694" t="s">
        <v>3</v>
      </c>
      <c r="DI694" t="s">
        <v>179</v>
      </c>
      <c r="DJ694" t="s">
        <v>179</v>
      </c>
      <c r="DK694" t="s">
        <v>3</v>
      </c>
      <c r="DL694" t="s">
        <v>3</v>
      </c>
      <c r="DM694" t="s">
        <v>3</v>
      </c>
      <c r="DN694">
        <v>0</v>
      </c>
      <c r="DO694">
        <v>0</v>
      </c>
      <c r="DP694">
        <v>1</v>
      </c>
      <c r="DQ694">
        <v>1</v>
      </c>
      <c r="DU694">
        <v>1013</v>
      </c>
      <c r="DV694" t="s">
        <v>168</v>
      </c>
      <c r="DW694" t="s">
        <v>168</v>
      </c>
      <c r="DX694">
        <v>1</v>
      </c>
      <c r="EE694">
        <v>20573169</v>
      </c>
      <c r="EF694">
        <v>3</v>
      </c>
      <c r="EG694" t="s">
        <v>164</v>
      </c>
      <c r="EH694">
        <v>0</v>
      </c>
      <c r="EI694" t="s">
        <v>3</v>
      </c>
      <c r="EJ694">
        <v>2</v>
      </c>
      <c r="EK694">
        <v>111002</v>
      </c>
      <c r="EL694" t="s">
        <v>228</v>
      </c>
      <c r="EM694" t="s">
        <v>229</v>
      </c>
      <c r="EO694" t="s">
        <v>193</v>
      </c>
      <c r="EQ694">
        <v>768</v>
      </c>
      <c r="ER694">
        <v>321.37</v>
      </c>
      <c r="ES694">
        <v>13.07</v>
      </c>
      <c r="ET694">
        <v>100.09</v>
      </c>
      <c r="EU694">
        <v>5.81</v>
      </c>
      <c r="EV694">
        <v>208.21</v>
      </c>
      <c r="EW694">
        <v>23.5</v>
      </c>
      <c r="EX694">
        <v>0.43</v>
      </c>
      <c r="EY694">
        <v>0</v>
      </c>
      <c r="EZ694">
        <v>0</v>
      </c>
      <c r="FQ694">
        <v>0</v>
      </c>
      <c r="FR694">
        <f t="shared" si="644"/>
        <v>0</v>
      </c>
      <c r="FS694">
        <v>0</v>
      </c>
      <c r="FX694">
        <v>92</v>
      </c>
      <c r="FY694">
        <v>65</v>
      </c>
      <c r="GA694" t="s">
        <v>3</v>
      </c>
      <c r="GG694">
        <v>2</v>
      </c>
      <c r="GH694">
        <v>1</v>
      </c>
      <c r="GI694">
        <v>-2</v>
      </c>
      <c r="GJ694">
        <v>0</v>
      </c>
      <c r="GK694">
        <f>ROUND(R694*(R12)/100,0)</f>
        <v>0</v>
      </c>
      <c r="GL694">
        <f t="shared" si="645"/>
        <v>0</v>
      </c>
      <c r="GM694">
        <f t="shared" si="646"/>
        <v>2649</v>
      </c>
      <c r="GN694">
        <f t="shared" si="647"/>
        <v>0</v>
      </c>
      <c r="GO694">
        <f t="shared" si="648"/>
        <v>2649</v>
      </c>
      <c r="GP694">
        <f t="shared" si="649"/>
        <v>0</v>
      </c>
      <c r="GR694">
        <v>0</v>
      </c>
    </row>
    <row r="695" spans="1:200" x14ac:dyDescent="0.2">
      <c r="A695">
        <v>17</v>
      </c>
      <c r="B695">
        <v>1</v>
      </c>
      <c r="C695">
        <f>ROW(SmtRes!A1130)</f>
        <v>1130</v>
      </c>
      <c r="D695">
        <f>ROW(EtalonRes!A1161)</f>
        <v>1161</v>
      </c>
      <c r="E695" t="s">
        <v>926</v>
      </c>
      <c r="F695" t="s">
        <v>927</v>
      </c>
      <c r="G695" t="s">
        <v>928</v>
      </c>
      <c r="H695" t="s">
        <v>168</v>
      </c>
      <c r="I695">
        <v>3</v>
      </c>
      <c r="J695">
        <v>0</v>
      </c>
      <c r="O695">
        <f t="shared" si="618"/>
        <v>249</v>
      </c>
      <c r="P695">
        <f t="shared" si="619"/>
        <v>177</v>
      </c>
      <c r="Q695">
        <f t="shared" si="620"/>
        <v>0</v>
      </c>
      <c r="R695">
        <f t="shared" si="621"/>
        <v>0</v>
      </c>
      <c r="S695">
        <f t="shared" si="622"/>
        <v>72</v>
      </c>
      <c r="T695">
        <f t="shared" si="623"/>
        <v>0</v>
      </c>
      <c r="U695">
        <f t="shared" si="624"/>
        <v>7.573500000000001</v>
      </c>
      <c r="V695">
        <f t="shared" si="625"/>
        <v>0</v>
      </c>
      <c r="W695">
        <f t="shared" si="626"/>
        <v>0</v>
      </c>
      <c r="X695">
        <f t="shared" si="627"/>
        <v>68</v>
      </c>
      <c r="Y695">
        <f t="shared" si="628"/>
        <v>47</v>
      </c>
      <c r="AA695">
        <v>23982063</v>
      </c>
      <c r="AB695">
        <f t="shared" si="629"/>
        <v>83</v>
      </c>
      <c r="AC695">
        <f t="shared" si="630"/>
        <v>59</v>
      </c>
      <c r="AD695">
        <f t="shared" si="650"/>
        <v>0</v>
      </c>
      <c r="AE695">
        <f t="shared" si="650"/>
        <v>0</v>
      </c>
      <c r="AF695">
        <f t="shared" si="650"/>
        <v>24</v>
      </c>
      <c r="AG695">
        <f t="shared" si="631"/>
        <v>0</v>
      </c>
      <c r="AH695">
        <f>((EW695*1.35))</f>
        <v>2.5245000000000002</v>
      </c>
      <c r="AI695">
        <f>((EX695*1.35))</f>
        <v>0</v>
      </c>
      <c r="AJ695">
        <f t="shared" si="632"/>
        <v>0</v>
      </c>
      <c r="AK695">
        <v>77.39</v>
      </c>
      <c r="AL695">
        <v>59.29</v>
      </c>
      <c r="AM695">
        <v>0.32</v>
      </c>
      <c r="AN695">
        <v>0</v>
      </c>
      <c r="AO695">
        <v>17.78</v>
      </c>
      <c r="AP695">
        <v>0</v>
      </c>
      <c r="AQ695">
        <v>1.87</v>
      </c>
      <c r="AR695">
        <v>0</v>
      </c>
      <c r="AS695">
        <v>0</v>
      </c>
      <c r="AT695">
        <v>95</v>
      </c>
      <c r="AU695">
        <v>65</v>
      </c>
      <c r="AV695">
        <v>1</v>
      </c>
      <c r="AW695">
        <v>1</v>
      </c>
      <c r="AZ695">
        <v>1</v>
      </c>
      <c r="BA695">
        <v>1</v>
      </c>
      <c r="BB695">
        <v>1</v>
      </c>
      <c r="BC695">
        <v>1</v>
      </c>
      <c r="BD695" t="s">
        <v>3</v>
      </c>
      <c r="BE695" t="s">
        <v>3</v>
      </c>
      <c r="BF695" t="s">
        <v>3</v>
      </c>
      <c r="BG695" t="s">
        <v>3</v>
      </c>
      <c r="BH695">
        <v>0</v>
      </c>
      <c r="BI695">
        <v>2</v>
      </c>
      <c r="BJ695" t="s">
        <v>929</v>
      </c>
      <c r="BM695">
        <v>108001</v>
      </c>
      <c r="BN695">
        <v>0</v>
      </c>
      <c r="BO695" t="s">
        <v>3</v>
      </c>
      <c r="BP695">
        <v>0</v>
      </c>
      <c r="BQ695">
        <v>3</v>
      </c>
      <c r="BS695">
        <v>1</v>
      </c>
      <c r="BT695">
        <v>1</v>
      </c>
      <c r="BU695">
        <v>1</v>
      </c>
      <c r="BV695">
        <v>1</v>
      </c>
      <c r="BW695">
        <v>1</v>
      </c>
      <c r="BX695">
        <v>1</v>
      </c>
      <c r="BY695" t="s">
        <v>3</v>
      </c>
      <c r="BZ695">
        <v>95</v>
      </c>
      <c r="CA695">
        <v>65</v>
      </c>
      <c r="CF695">
        <v>0</v>
      </c>
      <c r="CG695">
        <v>0</v>
      </c>
      <c r="CM695">
        <v>0</v>
      </c>
      <c r="CN695" t="s">
        <v>1707</v>
      </c>
      <c r="CO695">
        <v>0</v>
      </c>
      <c r="CP695">
        <f t="shared" si="633"/>
        <v>249</v>
      </c>
      <c r="CQ695">
        <f t="shared" si="634"/>
        <v>59</v>
      </c>
      <c r="CR695">
        <f t="shared" si="635"/>
        <v>0</v>
      </c>
      <c r="CS695">
        <f t="shared" si="636"/>
        <v>0</v>
      </c>
      <c r="CT695">
        <f t="shared" si="637"/>
        <v>24</v>
      </c>
      <c r="CU695">
        <f t="shared" si="638"/>
        <v>0</v>
      </c>
      <c r="CV695">
        <f t="shared" si="639"/>
        <v>2.5245000000000002</v>
      </c>
      <c r="CW695">
        <f t="shared" si="640"/>
        <v>0</v>
      </c>
      <c r="CX695">
        <f t="shared" si="641"/>
        <v>0</v>
      </c>
      <c r="CY695">
        <f t="shared" si="642"/>
        <v>68.400000000000006</v>
      </c>
      <c r="CZ695">
        <f t="shared" si="643"/>
        <v>46.8</v>
      </c>
      <c r="DC695" t="s">
        <v>3</v>
      </c>
      <c r="DD695" t="s">
        <v>3</v>
      </c>
      <c r="DE695" t="s">
        <v>179</v>
      </c>
      <c r="DF695" t="s">
        <v>179</v>
      </c>
      <c r="DG695" t="s">
        <v>179</v>
      </c>
      <c r="DH695" t="s">
        <v>3</v>
      </c>
      <c r="DI695" t="s">
        <v>179</v>
      </c>
      <c r="DJ695" t="s">
        <v>179</v>
      </c>
      <c r="DK695" t="s">
        <v>3</v>
      </c>
      <c r="DL695" t="s">
        <v>3</v>
      </c>
      <c r="DM695" t="s">
        <v>3</v>
      </c>
      <c r="DN695">
        <v>0</v>
      </c>
      <c r="DO695">
        <v>0</v>
      </c>
      <c r="DP695">
        <v>1</v>
      </c>
      <c r="DQ695">
        <v>1</v>
      </c>
      <c r="DU695">
        <v>1013</v>
      </c>
      <c r="DV695" t="s">
        <v>168</v>
      </c>
      <c r="DW695" t="s">
        <v>168</v>
      </c>
      <c r="DX695">
        <v>1</v>
      </c>
      <c r="EE695">
        <v>20573159</v>
      </c>
      <c r="EF695">
        <v>3</v>
      </c>
      <c r="EG695" t="s">
        <v>164</v>
      </c>
      <c r="EH695">
        <v>0</v>
      </c>
      <c r="EI695" t="s">
        <v>3</v>
      </c>
      <c r="EJ695">
        <v>2</v>
      </c>
      <c r="EK695">
        <v>108001</v>
      </c>
      <c r="EL695" t="s">
        <v>202</v>
      </c>
      <c r="EM695" t="s">
        <v>203</v>
      </c>
      <c r="EO695" t="s">
        <v>193</v>
      </c>
      <c r="EQ695">
        <v>768</v>
      </c>
      <c r="ER695">
        <v>77.39</v>
      </c>
      <c r="ES695">
        <v>59.29</v>
      </c>
      <c r="ET695">
        <v>0.32</v>
      </c>
      <c r="EU695">
        <v>0</v>
      </c>
      <c r="EV695">
        <v>17.78</v>
      </c>
      <c r="EW695">
        <v>1.87</v>
      </c>
      <c r="EX695">
        <v>0</v>
      </c>
      <c r="EY695">
        <v>0</v>
      </c>
      <c r="EZ695">
        <v>0</v>
      </c>
      <c r="FQ695">
        <v>0</v>
      </c>
      <c r="FR695">
        <f t="shared" si="644"/>
        <v>0</v>
      </c>
      <c r="FS695">
        <v>0</v>
      </c>
      <c r="FX695">
        <v>95</v>
      </c>
      <c r="FY695">
        <v>65</v>
      </c>
      <c r="GA695" t="s">
        <v>3</v>
      </c>
      <c r="GG695">
        <v>2</v>
      </c>
      <c r="GH695">
        <v>1</v>
      </c>
      <c r="GI695">
        <v>-2</v>
      </c>
      <c r="GJ695">
        <v>0</v>
      </c>
      <c r="GK695">
        <f>ROUND(R695*(R12)/100,0)</f>
        <v>0</v>
      </c>
      <c r="GL695">
        <f t="shared" si="645"/>
        <v>0</v>
      </c>
      <c r="GM695">
        <f t="shared" si="646"/>
        <v>364</v>
      </c>
      <c r="GN695">
        <f t="shared" si="647"/>
        <v>0</v>
      </c>
      <c r="GO695">
        <f t="shared" si="648"/>
        <v>364</v>
      </c>
      <c r="GP695">
        <f t="shared" si="649"/>
        <v>0</v>
      </c>
      <c r="GR695">
        <v>0</v>
      </c>
    </row>
    <row r="696" spans="1:200" x14ac:dyDescent="0.2">
      <c r="A696">
        <v>17</v>
      </c>
      <c r="B696">
        <v>1</v>
      </c>
      <c r="C696">
        <f>ROW(SmtRes!A1139)</f>
        <v>1139</v>
      </c>
      <c r="D696">
        <f>ROW(EtalonRes!A1171)</f>
        <v>1171</v>
      </c>
      <c r="E696" t="s">
        <v>930</v>
      </c>
      <c r="F696" t="s">
        <v>931</v>
      </c>
      <c r="G696" t="s">
        <v>932</v>
      </c>
      <c r="H696" t="s">
        <v>933</v>
      </c>
      <c r="I696">
        <v>0.36</v>
      </c>
      <c r="J696">
        <v>0</v>
      </c>
      <c r="O696">
        <f t="shared" si="618"/>
        <v>171</v>
      </c>
      <c r="P696">
        <f t="shared" si="619"/>
        <v>77</v>
      </c>
      <c r="Q696">
        <f t="shared" si="620"/>
        <v>8</v>
      </c>
      <c r="R696">
        <f t="shared" si="621"/>
        <v>0</v>
      </c>
      <c r="S696">
        <f t="shared" si="622"/>
        <v>86</v>
      </c>
      <c r="T696">
        <f t="shared" si="623"/>
        <v>0</v>
      </c>
      <c r="U696">
        <f t="shared" si="624"/>
        <v>8.9982900000000008</v>
      </c>
      <c r="V696">
        <f t="shared" si="625"/>
        <v>0</v>
      </c>
      <c r="W696">
        <f t="shared" si="626"/>
        <v>0</v>
      </c>
      <c r="X696">
        <f t="shared" si="627"/>
        <v>77</v>
      </c>
      <c r="Y696">
        <f t="shared" si="628"/>
        <v>73</v>
      </c>
      <c r="AA696">
        <v>23982063</v>
      </c>
      <c r="AB696">
        <f t="shared" si="629"/>
        <v>474</v>
      </c>
      <c r="AC696">
        <f t="shared" si="630"/>
        <v>213</v>
      </c>
      <c r="AD696">
        <f>ROUND((((ET696*1.25)*1.35)),0)</f>
        <v>21</v>
      </c>
      <c r="AE696">
        <f>ROUND((((EU696*1.25)*1.35)),0)</f>
        <v>0</v>
      </c>
      <c r="AF696">
        <f>ROUND((((EV696*1.15)*1.35)),0)</f>
        <v>240</v>
      </c>
      <c r="AG696">
        <f t="shared" si="631"/>
        <v>0</v>
      </c>
      <c r="AH696">
        <f>(((EW696*1.15)*1.35))</f>
        <v>24.995250000000002</v>
      </c>
      <c r="AI696">
        <f>(((EX696*1.25)*1.35))</f>
        <v>0</v>
      </c>
      <c r="AJ696">
        <f t="shared" si="632"/>
        <v>0</v>
      </c>
      <c r="AK696">
        <v>380.57</v>
      </c>
      <c r="AL696">
        <v>212.98</v>
      </c>
      <c r="AM696">
        <v>12.71</v>
      </c>
      <c r="AN696">
        <v>0</v>
      </c>
      <c r="AO696">
        <v>154.88</v>
      </c>
      <c r="AP696">
        <v>0</v>
      </c>
      <c r="AQ696">
        <v>16.100000000000001</v>
      </c>
      <c r="AR696">
        <v>0</v>
      </c>
      <c r="AS696">
        <v>0</v>
      </c>
      <c r="AT696">
        <v>90</v>
      </c>
      <c r="AU696">
        <v>85</v>
      </c>
      <c r="AV696">
        <v>1</v>
      </c>
      <c r="AW696">
        <v>1</v>
      </c>
      <c r="AZ696">
        <v>1</v>
      </c>
      <c r="BA696">
        <v>1</v>
      </c>
      <c r="BB696">
        <v>1</v>
      </c>
      <c r="BC696">
        <v>1</v>
      </c>
      <c r="BD696" t="s">
        <v>3</v>
      </c>
      <c r="BE696" t="s">
        <v>3</v>
      </c>
      <c r="BF696" t="s">
        <v>3</v>
      </c>
      <c r="BG696" t="s">
        <v>3</v>
      </c>
      <c r="BH696">
        <v>0</v>
      </c>
      <c r="BI696">
        <v>1</v>
      </c>
      <c r="BJ696" t="s">
        <v>934</v>
      </c>
      <c r="BM696">
        <v>9001</v>
      </c>
      <c r="BN696">
        <v>0</v>
      </c>
      <c r="BO696" t="s">
        <v>3</v>
      </c>
      <c r="BP696">
        <v>0</v>
      </c>
      <c r="BQ696">
        <v>2</v>
      </c>
      <c r="BS696">
        <v>1</v>
      </c>
      <c r="BT696">
        <v>1</v>
      </c>
      <c r="BU696">
        <v>1</v>
      </c>
      <c r="BV696">
        <v>1</v>
      </c>
      <c r="BW696">
        <v>1</v>
      </c>
      <c r="BX696">
        <v>1</v>
      </c>
      <c r="BY696" t="s">
        <v>3</v>
      </c>
      <c r="BZ696">
        <v>90</v>
      </c>
      <c r="CA696">
        <v>85</v>
      </c>
      <c r="CF696">
        <v>0</v>
      </c>
      <c r="CG696">
        <v>0</v>
      </c>
      <c r="CM696">
        <v>0</v>
      </c>
      <c r="CN696" t="s">
        <v>1726</v>
      </c>
      <c r="CO696">
        <v>0</v>
      </c>
      <c r="CP696">
        <f t="shared" si="633"/>
        <v>171</v>
      </c>
      <c r="CQ696">
        <f t="shared" si="634"/>
        <v>213</v>
      </c>
      <c r="CR696">
        <f t="shared" si="635"/>
        <v>21</v>
      </c>
      <c r="CS696">
        <f t="shared" si="636"/>
        <v>0</v>
      </c>
      <c r="CT696">
        <f t="shared" si="637"/>
        <v>240</v>
      </c>
      <c r="CU696">
        <f t="shared" si="638"/>
        <v>0</v>
      </c>
      <c r="CV696">
        <f t="shared" si="639"/>
        <v>24.995250000000002</v>
      </c>
      <c r="CW696">
        <f t="shared" si="640"/>
        <v>0</v>
      </c>
      <c r="CX696">
        <f t="shared" si="641"/>
        <v>0</v>
      </c>
      <c r="CY696">
        <f t="shared" si="642"/>
        <v>77.400000000000006</v>
      </c>
      <c r="CZ696">
        <f t="shared" si="643"/>
        <v>73.099999999999994</v>
      </c>
      <c r="DC696" t="s">
        <v>3</v>
      </c>
      <c r="DD696" t="s">
        <v>3</v>
      </c>
      <c r="DE696" t="s">
        <v>935</v>
      </c>
      <c r="DF696" t="s">
        <v>935</v>
      </c>
      <c r="DG696" t="s">
        <v>936</v>
      </c>
      <c r="DH696" t="s">
        <v>3</v>
      </c>
      <c r="DI696" t="s">
        <v>936</v>
      </c>
      <c r="DJ696" t="s">
        <v>935</v>
      </c>
      <c r="DK696" t="s">
        <v>3</v>
      </c>
      <c r="DL696" t="s">
        <v>3</v>
      </c>
      <c r="DM696" t="s">
        <v>3</v>
      </c>
      <c r="DN696">
        <v>0</v>
      </c>
      <c r="DO696">
        <v>0</v>
      </c>
      <c r="DP696">
        <v>1</v>
      </c>
      <c r="DQ696">
        <v>1</v>
      </c>
      <c r="DU696">
        <v>1013</v>
      </c>
      <c r="DV696" t="s">
        <v>933</v>
      </c>
      <c r="DW696" t="s">
        <v>933</v>
      </c>
      <c r="DX696">
        <v>1</v>
      </c>
      <c r="EE696">
        <v>20573281</v>
      </c>
      <c r="EF696">
        <v>2</v>
      </c>
      <c r="EG696" t="s">
        <v>593</v>
      </c>
      <c r="EH696">
        <v>0</v>
      </c>
      <c r="EI696" t="s">
        <v>3</v>
      </c>
      <c r="EJ696">
        <v>1</v>
      </c>
      <c r="EK696">
        <v>9001</v>
      </c>
      <c r="EL696" t="s">
        <v>937</v>
      </c>
      <c r="EM696" t="s">
        <v>938</v>
      </c>
      <c r="EO696" t="s">
        <v>939</v>
      </c>
      <c r="EQ696">
        <v>768</v>
      </c>
      <c r="ER696">
        <v>380.57</v>
      </c>
      <c r="ES696">
        <v>212.98</v>
      </c>
      <c r="ET696">
        <v>12.71</v>
      </c>
      <c r="EU696">
        <v>0</v>
      </c>
      <c r="EV696">
        <v>154.88</v>
      </c>
      <c r="EW696">
        <v>16.100000000000001</v>
      </c>
      <c r="EX696">
        <v>0</v>
      </c>
      <c r="EY696">
        <v>0</v>
      </c>
      <c r="EZ696">
        <v>0</v>
      </c>
      <c r="FQ696">
        <v>0</v>
      </c>
      <c r="FR696">
        <f t="shared" si="644"/>
        <v>0</v>
      </c>
      <c r="FS696">
        <v>0</v>
      </c>
      <c r="FX696">
        <v>90</v>
      </c>
      <c r="FY696">
        <v>85</v>
      </c>
      <c r="GA696" t="s">
        <v>3</v>
      </c>
      <c r="GG696">
        <v>2</v>
      </c>
      <c r="GH696">
        <v>1</v>
      </c>
      <c r="GI696">
        <v>-2</v>
      </c>
      <c r="GJ696">
        <v>0</v>
      </c>
      <c r="GK696">
        <f>ROUND(R696*(R12)/100,0)</f>
        <v>0</v>
      </c>
      <c r="GL696">
        <f t="shared" si="645"/>
        <v>0</v>
      </c>
      <c r="GM696">
        <f t="shared" si="646"/>
        <v>321</v>
      </c>
      <c r="GN696">
        <f t="shared" si="647"/>
        <v>321</v>
      </c>
      <c r="GO696">
        <f t="shared" si="648"/>
        <v>0</v>
      </c>
      <c r="GP696">
        <f t="shared" si="649"/>
        <v>0</v>
      </c>
      <c r="GR696">
        <v>0</v>
      </c>
    </row>
    <row r="697" spans="1:200" x14ac:dyDescent="0.2">
      <c r="A697">
        <v>17</v>
      </c>
      <c r="B697">
        <v>1</v>
      </c>
      <c r="C697">
        <f>ROW(SmtRes!A1149)</f>
        <v>1149</v>
      </c>
      <c r="D697">
        <f>ROW(EtalonRes!A1181)</f>
        <v>1181</v>
      </c>
      <c r="E697" t="s">
        <v>940</v>
      </c>
      <c r="F697" t="s">
        <v>923</v>
      </c>
      <c r="G697" t="s">
        <v>941</v>
      </c>
      <c r="H697" t="s">
        <v>168</v>
      </c>
      <c r="I697">
        <v>1</v>
      </c>
      <c r="J697">
        <v>0</v>
      </c>
      <c r="O697">
        <f t="shared" si="618"/>
        <v>429</v>
      </c>
      <c r="P697">
        <f t="shared" si="619"/>
        <v>13</v>
      </c>
      <c r="Q697">
        <f t="shared" si="620"/>
        <v>135</v>
      </c>
      <c r="R697">
        <f t="shared" si="621"/>
        <v>8</v>
      </c>
      <c r="S697">
        <f t="shared" si="622"/>
        <v>281</v>
      </c>
      <c r="T697">
        <f t="shared" si="623"/>
        <v>0</v>
      </c>
      <c r="U697">
        <f t="shared" si="624"/>
        <v>31.725000000000001</v>
      </c>
      <c r="V697">
        <f t="shared" si="625"/>
        <v>0.58050000000000002</v>
      </c>
      <c r="W697">
        <f t="shared" si="626"/>
        <v>0</v>
      </c>
      <c r="X697">
        <f t="shared" si="627"/>
        <v>266</v>
      </c>
      <c r="Y697">
        <f t="shared" si="628"/>
        <v>188</v>
      </c>
      <c r="AA697">
        <v>23982063</v>
      </c>
      <c r="AB697">
        <f t="shared" si="629"/>
        <v>429</v>
      </c>
      <c r="AC697">
        <f t="shared" si="630"/>
        <v>13</v>
      </c>
      <c r="AD697">
        <f t="shared" ref="AD697:AF703" si="651">ROUND(((ET697*1.35)),0)</f>
        <v>135</v>
      </c>
      <c r="AE697">
        <f t="shared" si="651"/>
        <v>8</v>
      </c>
      <c r="AF697">
        <f t="shared" si="651"/>
        <v>281</v>
      </c>
      <c r="AG697">
        <f t="shared" si="631"/>
        <v>0</v>
      </c>
      <c r="AH697">
        <f t="shared" ref="AH697:AI703" si="652">((EW697*1.35))</f>
        <v>31.725000000000001</v>
      </c>
      <c r="AI697">
        <f t="shared" si="652"/>
        <v>0.58050000000000002</v>
      </c>
      <c r="AJ697">
        <f t="shared" si="632"/>
        <v>0</v>
      </c>
      <c r="AK697">
        <v>321.37</v>
      </c>
      <c r="AL697">
        <v>13.07</v>
      </c>
      <c r="AM697">
        <v>100.09</v>
      </c>
      <c r="AN697">
        <v>5.81</v>
      </c>
      <c r="AO697">
        <v>208.21</v>
      </c>
      <c r="AP697">
        <v>0</v>
      </c>
      <c r="AQ697">
        <v>23.5</v>
      </c>
      <c r="AR697">
        <v>0.43</v>
      </c>
      <c r="AS697">
        <v>0</v>
      </c>
      <c r="AT697">
        <v>92</v>
      </c>
      <c r="AU697">
        <v>65</v>
      </c>
      <c r="AV697">
        <v>1</v>
      </c>
      <c r="AW697">
        <v>1</v>
      </c>
      <c r="AZ697">
        <v>1</v>
      </c>
      <c r="BA697">
        <v>1</v>
      </c>
      <c r="BB697">
        <v>1</v>
      </c>
      <c r="BC697">
        <v>1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2</v>
      </c>
      <c r="BJ697" t="s">
        <v>925</v>
      </c>
      <c r="BM697">
        <v>111002</v>
      </c>
      <c r="BN697">
        <v>0</v>
      </c>
      <c r="BO697" t="s">
        <v>3</v>
      </c>
      <c r="BP697">
        <v>0</v>
      </c>
      <c r="BQ697">
        <v>3</v>
      </c>
      <c r="BS697">
        <v>1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92</v>
      </c>
      <c r="CA697">
        <v>65</v>
      </c>
      <c r="CF697">
        <v>0</v>
      </c>
      <c r="CG697">
        <v>0</v>
      </c>
      <c r="CM697">
        <v>0</v>
      </c>
      <c r="CN697" t="s">
        <v>1707</v>
      </c>
      <c r="CO697">
        <v>0</v>
      </c>
      <c r="CP697">
        <f t="shared" si="633"/>
        <v>429</v>
      </c>
      <c r="CQ697">
        <f t="shared" si="634"/>
        <v>13</v>
      </c>
      <c r="CR697">
        <f t="shared" si="635"/>
        <v>135</v>
      </c>
      <c r="CS697">
        <f t="shared" si="636"/>
        <v>8</v>
      </c>
      <c r="CT697">
        <f t="shared" si="637"/>
        <v>281</v>
      </c>
      <c r="CU697">
        <f t="shared" si="638"/>
        <v>0</v>
      </c>
      <c r="CV697">
        <f t="shared" si="639"/>
        <v>31.725000000000001</v>
      </c>
      <c r="CW697">
        <f t="shared" si="640"/>
        <v>0.58050000000000002</v>
      </c>
      <c r="CX697">
        <f t="shared" si="641"/>
        <v>0</v>
      </c>
      <c r="CY697">
        <f t="shared" si="642"/>
        <v>265.88</v>
      </c>
      <c r="CZ697">
        <f t="shared" si="643"/>
        <v>187.85</v>
      </c>
      <c r="DC697" t="s">
        <v>3</v>
      </c>
      <c r="DD697" t="s">
        <v>3</v>
      </c>
      <c r="DE697" t="s">
        <v>179</v>
      </c>
      <c r="DF697" t="s">
        <v>179</v>
      </c>
      <c r="DG697" t="s">
        <v>179</v>
      </c>
      <c r="DH697" t="s">
        <v>3</v>
      </c>
      <c r="DI697" t="s">
        <v>179</v>
      </c>
      <c r="DJ697" t="s">
        <v>179</v>
      </c>
      <c r="DK697" t="s">
        <v>3</v>
      </c>
      <c r="DL697" t="s">
        <v>3</v>
      </c>
      <c r="DM697" t="s">
        <v>3</v>
      </c>
      <c r="DN697">
        <v>0</v>
      </c>
      <c r="DO697">
        <v>0</v>
      </c>
      <c r="DP697">
        <v>1</v>
      </c>
      <c r="DQ697">
        <v>1</v>
      </c>
      <c r="DU697">
        <v>1013</v>
      </c>
      <c r="DV697" t="s">
        <v>168</v>
      </c>
      <c r="DW697" t="s">
        <v>168</v>
      </c>
      <c r="DX697">
        <v>1</v>
      </c>
      <c r="EE697">
        <v>20573169</v>
      </c>
      <c r="EF697">
        <v>3</v>
      </c>
      <c r="EG697" t="s">
        <v>164</v>
      </c>
      <c r="EH697">
        <v>0</v>
      </c>
      <c r="EI697" t="s">
        <v>3</v>
      </c>
      <c r="EJ697">
        <v>2</v>
      </c>
      <c r="EK697">
        <v>111002</v>
      </c>
      <c r="EL697" t="s">
        <v>228</v>
      </c>
      <c r="EM697" t="s">
        <v>229</v>
      </c>
      <c r="EO697" t="s">
        <v>193</v>
      </c>
      <c r="EQ697">
        <v>768</v>
      </c>
      <c r="ER697">
        <v>321.37</v>
      </c>
      <c r="ES697">
        <v>13.07</v>
      </c>
      <c r="ET697">
        <v>100.09</v>
      </c>
      <c r="EU697">
        <v>5.81</v>
      </c>
      <c r="EV697">
        <v>208.21</v>
      </c>
      <c r="EW697">
        <v>23.5</v>
      </c>
      <c r="EX697">
        <v>0.43</v>
      </c>
      <c r="EY697">
        <v>0</v>
      </c>
      <c r="EZ697">
        <v>0</v>
      </c>
      <c r="FQ697">
        <v>0</v>
      </c>
      <c r="FR697">
        <f t="shared" si="644"/>
        <v>0</v>
      </c>
      <c r="FS697">
        <v>0</v>
      </c>
      <c r="FX697">
        <v>92</v>
      </c>
      <c r="FY697">
        <v>65</v>
      </c>
      <c r="GA697" t="s">
        <v>3</v>
      </c>
      <c r="GG697">
        <v>2</v>
      </c>
      <c r="GH697">
        <v>1</v>
      </c>
      <c r="GI697">
        <v>-2</v>
      </c>
      <c r="GJ697">
        <v>0</v>
      </c>
      <c r="GK697">
        <f>ROUND(R697*(R12)/100,0)</f>
        <v>0</v>
      </c>
      <c r="GL697">
        <f t="shared" si="645"/>
        <v>0</v>
      </c>
      <c r="GM697">
        <f t="shared" si="646"/>
        <v>883</v>
      </c>
      <c r="GN697">
        <f t="shared" si="647"/>
        <v>0</v>
      </c>
      <c r="GO697">
        <f t="shared" si="648"/>
        <v>883</v>
      </c>
      <c r="GP697">
        <f t="shared" si="649"/>
        <v>0</v>
      </c>
      <c r="GR697">
        <v>0</v>
      </c>
    </row>
    <row r="698" spans="1:200" x14ac:dyDescent="0.2">
      <c r="A698">
        <v>17</v>
      </c>
      <c r="B698">
        <v>1</v>
      </c>
      <c r="C698">
        <f>ROW(SmtRes!A1165)</f>
        <v>1165</v>
      </c>
      <c r="D698">
        <f>ROW(EtalonRes!A1198)</f>
        <v>1198</v>
      </c>
      <c r="E698" t="s">
        <v>942</v>
      </c>
      <c r="F698" t="s">
        <v>195</v>
      </c>
      <c r="G698" t="s">
        <v>943</v>
      </c>
      <c r="H698" t="s">
        <v>209</v>
      </c>
      <c r="I698">
        <v>1</v>
      </c>
      <c r="J698">
        <v>0</v>
      </c>
      <c r="O698">
        <f t="shared" si="618"/>
        <v>252</v>
      </c>
      <c r="P698">
        <f t="shared" si="619"/>
        <v>48</v>
      </c>
      <c r="Q698">
        <f t="shared" si="620"/>
        <v>53</v>
      </c>
      <c r="R698">
        <f t="shared" si="621"/>
        <v>6</v>
      </c>
      <c r="S698">
        <f t="shared" si="622"/>
        <v>151</v>
      </c>
      <c r="T698">
        <f t="shared" si="623"/>
        <v>0</v>
      </c>
      <c r="U698">
        <f t="shared" si="624"/>
        <v>13.635</v>
      </c>
      <c r="V698">
        <f t="shared" si="625"/>
        <v>0.59400000000000008</v>
      </c>
      <c r="W698">
        <f t="shared" si="626"/>
        <v>0</v>
      </c>
      <c r="X698">
        <f t="shared" si="627"/>
        <v>126</v>
      </c>
      <c r="Y698">
        <f t="shared" si="628"/>
        <v>94</v>
      </c>
      <c r="AA698">
        <v>23982063</v>
      </c>
      <c r="AB698">
        <f t="shared" si="629"/>
        <v>252</v>
      </c>
      <c r="AC698">
        <f t="shared" si="630"/>
        <v>48</v>
      </c>
      <c r="AD698">
        <f t="shared" si="651"/>
        <v>53</v>
      </c>
      <c r="AE698">
        <f t="shared" si="651"/>
        <v>6</v>
      </c>
      <c r="AF698">
        <f t="shared" si="651"/>
        <v>151</v>
      </c>
      <c r="AG698">
        <f t="shared" si="631"/>
        <v>0</v>
      </c>
      <c r="AH698">
        <f t="shared" si="652"/>
        <v>13.635</v>
      </c>
      <c r="AI698">
        <f t="shared" si="652"/>
        <v>0.59400000000000008</v>
      </c>
      <c r="AJ698">
        <f t="shared" si="632"/>
        <v>0</v>
      </c>
      <c r="AK698">
        <v>199.93</v>
      </c>
      <c r="AL698">
        <v>48.32</v>
      </c>
      <c r="AM698">
        <v>39.6</v>
      </c>
      <c r="AN698">
        <v>4.43</v>
      </c>
      <c r="AO698">
        <v>112.01</v>
      </c>
      <c r="AP698">
        <v>0</v>
      </c>
      <c r="AQ698">
        <v>10.1</v>
      </c>
      <c r="AR698">
        <v>0.44</v>
      </c>
      <c r="AS698">
        <v>0</v>
      </c>
      <c r="AT698">
        <v>80</v>
      </c>
      <c r="AU698">
        <v>60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3</v>
      </c>
      <c r="BE698" t="s">
        <v>3</v>
      </c>
      <c r="BF698" t="s">
        <v>3</v>
      </c>
      <c r="BG698" t="s">
        <v>3</v>
      </c>
      <c r="BH698">
        <v>0</v>
      </c>
      <c r="BI698">
        <v>2</v>
      </c>
      <c r="BJ698" t="s">
        <v>773</v>
      </c>
      <c r="BM698">
        <v>110001</v>
      </c>
      <c r="BN698">
        <v>0</v>
      </c>
      <c r="BO698" t="s">
        <v>3</v>
      </c>
      <c r="BP698">
        <v>0</v>
      </c>
      <c r="BQ698">
        <v>3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3</v>
      </c>
      <c r="BZ698">
        <v>80</v>
      </c>
      <c r="CA698">
        <v>60</v>
      </c>
      <c r="CF698">
        <v>0</v>
      </c>
      <c r="CG698">
        <v>0</v>
      </c>
      <c r="CM698">
        <v>0</v>
      </c>
      <c r="CN698" t="s">
        <v>1707</v>
      </c>
      <c r="CO698">
        <v>0</v>
      </c>
      <c r="CP698">
        <f t="shared" si="633"/>
        <v>252</v>
      </c>
      <c r="CQ698">
        <f t="shared" si="634"/>
        <v>48</v>
      </c>
      <c r="CR698">
        <f t="shared" si="635"/>
        <v>53</v>
      </c>
      <c r="CS698">
        <f t="shared" si="636"/>
        <v>6</v>
      </c>
      <c r="CT698">
        <f t="shared" si="637"/>
        <v>151</v>
      </c>
      <c r="CU698">
        <f t="shared" si="638"/>
        <v>0</v>
      </c>
      <c r="CV698">
        <f t="shared" si="639"/>
        <v>13.635</v>
      </c>
      <c r="CW698">
        <f t="shared" si="640"/>
        <v>0.59400000000000008</v>
      </c>
      <c r="CX698">
        <f t="shared" si="641"/>
        <v>0</v>
      </c>
      <c r="CY698">
        <f t="shared" si="642"/>
        <v>125.6</v>
      </c>
      <c r="CZ698">
        <f t="shared" si="643"/>
        <v>94.2</v>
      </c>
      <c r="DC698" t="s">
        <v>3</v>
      </c>
      <c r="DD698" t="s">
        <v>3</v>
      </c>
      <c r="DE698" t="s">
        <v>179</v>
      </c>
      <c r="DF698" t="s">
        <v>179</v>
      </c>
      <c r="DG698" t="s">
        <v>179</v>
      </c>
      <c r="DH698" t="s">
        <v>3</v>
      </c>
      <c r="DI698" t="s">
        <v>179</v>
      </c>
      <c r="DJ698" t="s">
        <v>179</v>
      </c>
      <c r="DK698" t="s">
        <v>3</v>
      </c>
      <c r="DL698" t="s">
        <v>3</v>
      </c>
      <c r="DM698" t="s">
        <v>3</v>
      </c>
      <c r="DN698">
        <v>0</v>
      </c>
      <c r="DO698">
        <v>0</v>
      </c>
      <c r="DP698">
        <v>1</v>
      </c>
      <c r="DQ698">
        <v>1</v>
      </c>
      <c r="DU698">
        <v>1010</v>
      </c>
      <c r="DV698" t="s">
        <v>209</v>
      </c>
      <c r="DW698" t="s">
        <v>227</v>
      </c>
      <c r="DX698">
        <v>1</v>
      </c>
      <c r="EE698">
        <v>20573163</v>
      </c>
      <c r="EF698">
        <v>3</v>
      </c>
      <c r="EG698" t="s">
        <v>164</v>
      </c>
      <c r="EH698">
        <v>0</v>
      </c>
      <c r="EI698" t="s">
        <v>3</v>
      </c>
      <c r="EJ698">
        <v>2</v>
      </c>
      <c r="EK698">
        <v>110001</v>
      </c>
      <c r="EL698" t="s">
        <v>192</v>
      </c>
      <c r="EM698" t="s">
        <v>173</v>
      </c>
      <c r="EO698" t="s">
        <v>193</v>
      </c>
      <c r="EQ698">
        <v>768</v>
      </c>
      <c r="ER698">
        <v>199.93</v>
      </c>
      <c r="ES698">
        <v>48.32</v>
      </c>
      <c r="ET698">
        <v>39.6</v>
      </c>
      <c r="EU698">
        <v>4.43</v>
      </c>
      <c r="EV698">
        <v>112.01</v>
      </c>
      <c r="EW698">
        <v>10.1</v>
      </c>
      <c r="EX698">
        <v>0.44</v>
      </c>
      <c r="EY698">
        <v>0</v>
      </c>
      <c r="EZ698">
        <v>0</v>
      </c>
      <c r="FQ698">
        <v>0</v>
      </c>
      <c r="FR698">
        <f t="shared" si="644"/>
        <v>0</v>
      </c>
      <c r="FS698">
        <v>0</v>
      </c>
      <c r="FX698">
        <v>80</v>
      </c>
      <c r="FY698">
        <v>60</v>
      </c>
      <c r="GA698" t="s">
        <v>3</v>
      </c>
      <c r="GG698">
        <v>2</v>
      </c>
      <c r="GH698">
        <v>1</v>
      </c>
      <c r="GI698">
        <v>-2</v>
      </c>
      <c r="GJ698">
        <v>0</v>
      </c>
      <c r="GK698">
        <f>ROUND(R698*(R12)/100,0)</f>
        <v>0</v>
      </c>
      <c r="GL698">
        <f t="shared" si="645"/>
        <v>0</v>
      </c>
      <c r="GM698">
        <f t="shared" si="646"/>
        <v>472</v>
      </c>
      <c r="GN698">
        <f t="shared" si="647"/>
        <v>0</v>
      </c>
      <c r="GO698">
        <f t="shared" si="648"/>
        <v>472</v>
      </c>
      <c r="GP698">
        <f t="shared" si="649"/>
        <v>0</v>
      </c>
      <c r="GR698">
        <v>0</v>
      </c>
    </row>
    <row r="699" spans="1:200" x14ac:dyDescent="0.2">
      <c r="A699">
        <v>17</v>
      </c>
      <c r="B699">
        <v>1</v>
      </c>
      <c r="C699">
        <f>ROW(SmtRes!A1181)</f>
        <v>1181</v>
      </c>
      <c r="D699">
        <f>ROW(EtalonRes!A1215)</f>
        <v>1215</v>
      </c>
      <c r="E699" t="s">
        <v>944</v>
      </c>
      <c r="F699" t="s">
        <v>195</v>
      </c>
      <c r="G699" t="s">
        <v>945</v>
      </c>
      <c r="H699" t="s">
        <v>209</v>
      </c>
      <c r="I699">
        <v>2</v>
      </c>
      <c r="J699">
        <v>0</v>
      </c>
      <c r="O699">
        <f t="shared" si="618"/>
        <v>504</v>
      </c>
      <c r="P699">
        <f t="shared" si="619"/>
        <v>96</v>
      </c>
      <c r="Q699">
        <f t="shared" si="620"/>
        <v>106</v>
      </c>
      <c r="R699">
        <f t="shared" si="621"/>
        <v>12</v>
      </c>
      <c r="S699">
        <f t="shared" si="622"/>
        <v>302</v>
      </c>
      <c r="T699">
        <f t="shared" si="623"/>
        <v>0</v>
      </c>
      <c r="U699">
        <f t="shared" si="624"/>
        <v>27.27</v>
      </c>
      <c r="V699">
        <f t="shared" si="625"/>
        <v>1.1880000000000002</v>
      </c>
      <c r="W699">
        <f t="shared" si="626"/>
        <v>0</v>
      </c>
      <c r="X699">
        <f t="shared" si="627"/>
        <v>251</v>
      </c>
      <c r="Y699">
        <f t="shared" si="628"/>
        <v>188</v>
      </c>
      <c r="AA699">
        <v>23982063</v>
      </c>
      <c r="AB699">
        <f t="shared" si="629"/>
        <v>252</v>
      </c>
      <c r="AC699">
        <f t="shared" si="630"/>
        <v>48</v>
      </c>
      <c r="AD699">
        <f t="shared" si="651"/>
        <v>53</v>
      </c>
      <c r="AE699">
        <f t="shared" si="651"/>
        <v>6</v>
      </c>
      <c r="AF699">
        <f t="shared" si="651"/>
        <v>151</v>
      </c>
      <c r="AG699">
        <f t="shared" si="631"/>
        <v>0</v>
      </c>
      <c r="AH699">
        <f t="shared" si="652"/>
        <v>13.635</v>
      </c>
      <c r="AI699">
        <f t="shared" si="652"/>
        <v>0.59400000000000008</v>
      </c>
      <c r="AJ699">
        <f t="shared" si="632"/>
        <v>0</v>
      </c>
      <c r="AK699">
        <v>199.93</v>
      </c>
      <c r="AL699">
        <v>48.32</v>
      </c>
      <c r="AM699">
        <v>39.6</v>
      </c>
      <c r="AN699">
        <v>4.43</v>
      </c>
      <c r="AO699">
        <v>112.01</v>
      </c>
      <c r="AP699">
        <v>0</v>
      </c>
      <c r="AQ699">
        <v>10.1</v>
      </c>
      <c r="AR699">
        <v>0.44</v>
      </c>
      <c r="AS699">
        <v>0</v>
      </c>
      <c r="AT699">
        <v>80</v>
      </c>
      <c r="AU699">
        <v>60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1</v>
      </c>
      <c r="BD699" t="s">
        <v>3</v>
      </c>
      <c r="BE699" t="s">
        <v>3</v>
      </c>
      <c r="BF699" t="s">
        <v>3</v>
      </c>
      <c r="BG699" t="s">
        <v>3</v>
      </c>
      <c r="BH699">
        <v>0</v>
      </c>
      <c r="BI699">
        <v>2</v>
      </c>
      <c r="BJ699" t="s">
        <v>773</v>
      </c>
      <c r="BM699">
        <v>110001</v>
      </c>
      <c r="BN699">
        <v>0</v>
      </c>
      <c r="BO699" t="s">
        <v>3</v>
      </c>
      <c r="BP699">
        <v>0</v>
      </c>
      <c r="BQ699">
        <v>3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80</v>
      </c>
      <c r="CA699">
        <v>60</v>
      </c>
      <c r="CF699">
        <v>0</v>
      </c>
      <c r="CG699">
        <v>0</v>
      </c>
      <c r="CM699">
        <v>0</v>
      </c>
      <c r="CN699" t="s">
        <v>1707</v>
      </c>
      <c r="CO699">
        <v>0</v>
      </c>
      <c r="CP699">
        <f t="shared" si="633"/>
        <v>504</v>
      </c>
      <c r="CQ699">
        <f t="shared" si="634"/>
        <v>48</v>
      </c>
      <c r="CR699">
        <f t="shared" si="635"/>
        <v>53</v>
      </c>
      <c r="CS699">
        <f t="shared" si="636"/>
        <v>6</v>
      </c>
      <c r="CT699">
        <f t="shared" si="637"/>
        <v>151</v>
      </c>
      <c r="CU699">
        <f t="shared" si="638"/>
        <v>0</v>
      </c>
      <c r="CV699">
        <f t="shared" si="639"/>
        <v>13.635</v>
      </c>
      <c r="CW699">
        <f t="shared" si="640"/>
        <v>0.59400000000000008</v>
      </c>
      <c r="CX699">
        <f t="shared" si="641"/>
        <v>0</v>
      </c>
      <c r="CY699">
        <f t="shared" si="642"/>
        <v>251.2</v>
      </c>
      <c r="CZ699">
        <f t="shared" si="643"/>
        <v>188.4</v>
      </c>
      <c r="DC699" t="s">
        <v>3</v>
      </c>
      <c r="DD699" t="s">
        <v>3</v>
      </c>
      <c r="DE699" t="s">
        <v>179</v>
      </c>
      <c r="DF699" t="s">
        <v>179</v>
      </c>
      <c r="DG699" t="s">
        <v>179</v>
      </c>
      <c r="DH699" t="s">
        <v>3</v>
      </c>
      <c r="DI699" t="s">
        <v>179</v>
      </c>
      <c r="DJ699" t="s">
        <v>179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1010</v>
      </c>
      <c r="DV699" t="s">
        <v>209</v>
      </c>
      <c r="DW699" t="s">
        <v>227</v>
      </c>
      <c r="DX699">
        <v>1</v>
      </c>
      <c r="EE699">
        <v>20573163</v>
      </c>
      <c r="EF699">
        <v>3</v>
      </c>
      <c r="EG699" t="s">
        <v>164</v>
      </c>
      <c r="EH699">
        <v>0</v>
      </c>
      <c r="EI699" t="s">
        <v>3</v>
      </c>
      <c r="EJ699">
        <v>2</v>
      </c>
      <c r="EK699">
        <v>110001</v>
      </c>
      <c r="EL699" t="s">
        <v>192</v>
      </c>
      <c r="EM699" t="s">
        <v>173</v>
      </c>
      <c r="EO699" t="s">
        <v>193</v>
      </c>
      <c r="EQ699">
        <v>768</v>
      </c>
      <c r="ER699">
        <v>199.93</v>
      </c>
      <c r="ES699">
        <v>48.32</v>
      </c>
      <c r="ET699">
        <v>39.6</v>
      </c>
      <c r="EU699">
        <v>4.43</v>
      </c>
      <c r="EV699">
        <v>112.01</v>
      </c>
      <c r="EW699">
        <v>10.1</v>
      </c>
      <c r="EX699">
        <v>0.44</v>
      </c>
      <c r="EY699">
        <v>0</v>
      </c>
      <c r="EZ699">
        <v>0</v>
      </c>
      <c r="FQ699">
        <v>0</v>
      </c>
      <c r="FR699">
        <f t="shared" si="644"/>
        <v>0</v>
      </c>
      <c r="FS699">
        <v>0</v>
      </c>
      <c r="FX699">
        <v>80</v>
      </c>
      <c r="FY699">
        <v>60</v>
      </c>
      <c r="GA699" t="s">
        <v>3</v>
      </c>
      <c r="GG699">
        <v>2</v>
      </c>
      <c r="GH699">
        <v>1</v>
      </c>
      <c r="GI699">
        <v>-2</v>
      </c>
      <c r="GJ699">
        <v>0</v>
      </c>
      <c r="GK699">
        <f>ROUND(R699*(R12)/100,0)</f>
        <v>0</v>
      </c>
      <c r="GL699">
        <f t="shared" si="645"/>
        <v>0</v>
      </c>
      <c r="GM699">
        <f t="shared" si="646"/>
        <v>943</v>
      </c>
      <c r="GN699">
        <f t="shared" si="647"/>
        <v>0</v>
      </c>
      <c r="GO699">
        <f t="shared" si="648"/>
        <v>943</v>
      </c>
      <c r="GP699">
        <f t="shared" si="649"/>
        <v>0</v>
      </c>
      <c r="GR699">
        <v>0</v>
      </c>
    </row>
    <row r="700" spans="1:200" x14ac:dyDescent="0.2">
      <c r="A700">
        <v>17</v>
      </c>
      <c r="B700">
        <v>1</v>
      </c>
      <c r="C700">
        <f>ROW(SmtRes!A1184)</f>
        <v>1184</v>
      </c>
      <c r="D700">
        <f>ROW(EtalonRes!A1218)</f>
        <v>1218</v>
      </c>
      <c r="E700" t="s">
        <v>946</v>
      </c>
      <c r="F700" t="s">
        <v>231</v>
      </c>
      <c r="G700" t="s">
        <v>947</v>
      </c>
      <c r="H700" t="s">
        <v>851</v>
      </c>
      <c r="I700">
        <v>15</v>
      </c>
      <c r="J700">
        <v>0</v>
      </c>
      <c r="O700">
        <f t="shared" si="618"/>
        <v>195</v>
      </c>
      <c r="P700">
        <f t="shared" si="619"/>
        <v>0</v>
      </c>
      <c r="Q700">
        <f t="shared" si="620"/>
        <v>15</v>
      </c>
      <c r="R700">
        <f t="shared" si="621"/>
        <v>0</v>
      </c>
      <c r="S700">
        <f t="shared" si="622"/>
        <v>180</v>
      </c>
      <c r="T700">
        <f t="shared" si="623"/>
        <v>0</v>
      </c>
      <c r="U700">
        <f t="shared" si="624"/>
        <v>20.857500000000002</v>
      </c>
      <c r="V700">
        <f t="shared" si="625"/>
        <v>0</v>
      </c>
      <c r="W700">
        <f t="shared" si="626"/>
        <v>0</v>
      </c>
      <c r="X700">
        <f t="shared" si="627"/>
        <v>166</v>
      </c>
      <c r="Y700">
        <f t="shared" si="628"/>
        <v>117</v>
      </c>
      <c r="AA700">
        <v>23982063</v>
      </c>
      <c r="AB700">
        <f t="shared" si="629"/>
        <v>13</v>
      </c>
      <c r="AC700">
        <f t="shared" si="630"/>
        <v>0</v>
      </c>
      <c r="AD700">
        <f t="shared" si="651"/>
        <v>1</v>
      </c>
      <c r="AE700">
        <f t="shared" si="651"/>
        <v>0</v>
      </c>
      <c r="AF700">
        <f t="shared" si="651"/>
        <v>12</v>
      </c>
      <c r="AG700">
        <f t="shared" si="631"/>
        <v>0</v>
      </c>
      <c r="AH700">
        <f t="shared" si="652"/>
        <v>1.3905000000000001</v>
      </c>
      <c r="AI700">
        <f t="shared" si="652"/>
        <v>0</v>
      </c>
      <c r="AJ700">
        <f t="shared" si="632"/>
        <v>0</v>
      </c>
      <c r="AK700">
        <v>9.9499999999999993</v>
      </c>
      <c r="AL700">
        <v>0.18</v>
      </c>
      <c r="AM700">
        <v>0.87</v>
      </c>
      <c r="AN700">
        <v>0</v>
      </c>
      <c r="AO700">
        <v>8.9</v>
      </c>
      <c r="AP700">
        <v>0</v>
      </c>
      <c r="AQ700">
        <v>1.03</v>
      </c>
      <c r="AR700">
        <v>0</v>
      </c>
      <c r="AS700">
        <v>0</v>
      </c>
      <c r="AT700">
        <v>92</v>
      </c>
      <c r="AU700">
        <v>65</v>
      </c>
      <c r="AV700">
        <v>1</v>
      </c>
      <c r="AW700">
        <v>1</v>
      </c>
      <c r="AZ700">
        <v>1</v>
      </c>
      <c r="BA700">
        <v>1</v>
      </c>
      <c r="BB700">
        <v>1</v>
      </c>
      <c r="BC700">
        <v>1</v>
      </c>
      <c r="BD700" t="s">
        <v>3</v>
      </c>
      <c r="BE700" t="s">
        <v>3</v>
      </c>
      <c r="BF700" t="s">
        <v>3</v>
      </c>
      <c r="BG700" t="s">
        <v>3</v>
      </c>
      <c r="BH700">
        <v>0</v>
      </c>
      <c r="BI700">
        <v>2</v>
      </c>
      <c r="BJ700" t="s">
        <v>274</v>
      </c>
      <c r="BM700">
        <v>111002</v>
      </c>
      <c r="BN700">
        <v>0</v>
      </c>
      <c r="BO700" t="s">
        <v>3</v>
      </c>
      <c r="BP700">
        <v>0</v>
      </c>
      <c r="BQ700">
        <v>3</v>
      </c>
      <c r="BS700">
        <v>1</v>
      </c>
      <c r="BT700">
        <v>1</v>
      </c>
      <c r="BU700">
        <v>1</v>
      </c>
      <c r="BV700">
        <v>1</v>
      </c>
      <c r="BW700">
        <v>1</v>
      </c>
      <c r="BX700">
        <v>1</v>
      </c>
      <c r="BY700" t="s">
        <v>3</v>
      </c>
      <c r="BZ700">
        <v>92</v>
      </c>
      <c r="CA700">
        <v>65</v>
      </c>
      <c r="CF700">
        <v>0</v>
      </c>
      <c r="CG700">
        <v>0</v>
      </c>
      <c r="CM700">
        <v>0</v>
      </c>
      <c r="CN700" t="s">
        <v>1707</v>
      </c>
      <c r="CO700">
        <v>0</v>
      </c>
      <c r="CP700">
        <f t="shared" si="633"/>
        <v>195</v>
      </c>
      <c r="CQ700">
        <f t="shared" si="634"/>
        <v>0</v>
      </c>
      <c r="CR700">
        <f t="shared" si="635"/>
        <v>1</v>
      </c>
      <c r="CS700">
        <f t="shared" si="636"/>
        <v>0</v>
      </c>
      <c r="CT700">
        <f t="shared" si="637"/>
        <v>12</v>
      </c>
      <c r="CU700">
        <f t="shared" si="638"/>
        <v>0</v>
      </c>
      <c r="CV700">
        <f t="shared" si="639"/>
        <v>1.3905000000000001</v>
      </c>
      <c r="CW700">
        <f t="shared" si="640"/>
        <v>0</v>
      </c>
      <c r="CX700">
        <f t="shared" si="641"/>
        <v>0</v>
      </c>
      <c r="CY700">
        <f t="shared" si="642"/>
        <v>165.6</v>
      </c>
      <c r="CZ700">
        <f t="shared" si="643"/>
        <v>117</v>
      </c>
      <c r="DC700" t="s">
        <v>3</v>
      </c>
      <c r="DD700" t="s">
        <v>3</v>
      </c>
      <c r="DE700" t="s">
        <v>179</v>
      </c>
      <c r="DF700" t="s">
        <v>179</v>
      </c>
      <c r="DG700" t="s">
        <v>179</v>
      </c>
      <c r="DH700" t="s">
        <v>3</v>
      </c>
      <c r="DI700" t="s">
        <v>179</v>
      </c>
      <c r="DJ700" t="s">
        <v>179</v>
      </c>
      <c r="DK700" t="s">
        <v>3</v>
      </c>
      <c r="DL700" t="s">
        <v>3</v>
      </c>
      <c r="DM700" t="s">
        <v>3</v>
      </c>
      <c r="DN700">
        <v>0</v>
      </c>
      <c r="DO700">
        <v>0</v>
      </c>
      <c r="DP700">
        <v>1</v>
      </c>
      <c r="DQ700">
        <v>1</v>
      </c>
      <c r="DU700">
        <v>1013</v>
      </c>
      <c r="DV700" t="s">
        <v>851</v>
      </c>
      <c r="DW700" t="s">
        <v>851</v>
      </c>
      <c r="DX700">
        <v>1</v>
      </c>
      <c r="EE700">
        <v>20573169</v>
      </c>
      <c r="EF700">
        <v>3</v>
      </c>
      <c r="EG700" t="s">
        <v>164</v>
      </c>
      <c r="EH700">
        <v>0</v>
      </c>
      <c r="EI700" t="s">
        <v>3</v>
      </c>
      <c r="EJ700">
        <v>2</v>
      </c>
      <c r="EK700">
        <v>111002</v>
      </c>
      <c r="EL700" t="s">
        <v>228</v>
      </c>
      <c r="EM700" t="s">
        <v>229</v>
      </c>
      <c r="EO700" t="s">
        <v>193</v>
      </c>
      <c r="EQ700">
        <v>768</v>
      </c>
      <c r="ER700">
        <v>9.9499999999999993</v>
      </c>
      <c r="ES700">
        <v>0.18</v>
      </c>
      <c r="ET700">
        <v>0.87</v>
      </c>
      <c r="EU700">
        <v>0</v>
      </c>
      <c r="EV700">
        <v>8.9</v>
      </c>
      <c r="EW700">
        <v>1.03</v>
      </c>
      <c r="EX700">
        <v>0</v>
      </c>
      <c r="EY700">
        <v>0</v>
      </c>
      <c r="EZ700">
        <v>0</v>
      </c>
      <c r="FQ700">
        <v>0</v>
      </c>
      <c r="FR700">
        <f t="shared" si="644"/>
        <v>0</v>
      </c>
      <c r="FS700">
        <v>0</v>
      </c>
      <c r="FX700">
        <v>92</v>
      </c>
      <c r="FY700">
        <v>65</v>
      </c>
      <c r="GA700" t="s">
        <v>3</v>
      </c>
      <c r="GG700">
        <v>2</v>
      </c>
      <c r="GH700">
        <v>1</v>
      </c>
      <c r="GI700">
        <v>-2</v>
      </c>
      <c r="GJ700">
        <v>0</v>
      </c>
      <c r="GK700">
        <f>ROUND(R700*(R12)/100,0)</f>
        <v>0</v>
      </c>
      <c r="GL700">
        <f t="shared" si="645"/>
        <v>0</v>
      </c>
      <c r="GM700">
        <f t="shared" si="646"/>
        <v>478</v>
      </c>
      <c r="GN700">
        <f t="shared" si="647"/>
        <v>0</v>
      </c>
      <c r="GO700">
        <f t="shared" si="648"/>
        <v>478</v>
      </c>
      <c r="GP700">
        <f t="shared" si="649"/>
        <v>0</v>
      </c>
      <c r="GR700">
        <v>0</v>
      </c>
    </row>
    <row r="701" spans="1:200" x14ac:dyDescent="0.2">
      <c r="A701">
        <v>17</v>
      </c>
      <c r="B701">
        <v>1</v>
      </c>
      <c r="C701">
        <f>ROW(SmtRes!A1187)</f>
        <v>1187</v>
      </c>
      <c r="D701">
        <f>ROW(EtalonRes!A1221)</f>
        <v>1221</v>
      </c>
      <c r="E701" t="s">
        <v>948</v>
      </c>
      <c r="F701" t="s">
        <v>231</v>
      </c>
      <c r="G701" t="s">
        <v>949</v>
      </c>
      <c r="H701" t="s">
        <v>851</v>
      </c>
      <c r="I701">
        <v>15</v>
      </c>
      <c r="J701">
        <v>0</v>
      </c>
      <c r="O701">
        <f t="shared" si="618"/>
        <v>195</v>
      </c>
      <c r="P701">
        <f t="shared" si="619"/>
        <v>0</v>
      </c>
      <c r="Q701">
        <f t="shared" si="620"/>
        <v>15</v>
      </c>
      <c r="R701">
        <f t="shared" si="621"/>
        <v>0</v>
      </c>
      <c r="S701">
        <f t="shared" si="622"/>
        <v>180</v>
      </c>
      <c r="T701">
        <f t="shared" si="623"/>
        <v>0</v>
      </c>
      <c r="U701">
        <f t="shared" si="624"/>
        <v>20.857500000000002</v>
      </c>
      <c r="V701">
        <f t="shared" si="625"/>
        <v>0</v>
      </c>
      <c r="W701">
        <f t="shared" si="626"/>
        <v>0</v>
      </c>
      <c r="X701">
        <f t="shared" si="627"/>
        <v>166</v>
      </c>
      <c r="Y701">
        <f t="shared" si="628"/>
        <v>117</v>
      </c>
      <c r="AA701">
        <v>23982063</v>
      </c>
      <c r="AB701">
        <f t="shared" si="629"/>
        <v>13</v>
      </c>
      <c r="AC701">
        <f t="shared" si="630"/>
        <v>0</v>
      </c>
      <c r="AD701">
        <f t="shared" si="651"/>
        <v>1</v>
      </c>
      <c r="AE701">
        <f t="shared" si="651"/>
        <v>0</v>
      </c>
      <c r="AF701">
        <f t="shared" si="651"/>
        <v>12</v>
      </c>
      <c r="AG701">
        <f t="shared" si="631"/>
        <v>0</v>
      </c>
      <c r="AH701">
        <f t="shared" si="652"/>
        <v>1.3905000000000001</v>
      </c>
      <c r="AI701">
        <f t="shared" si="652"/>
        <v>0</v>
      </c>
      <c r="AJ701">
        <f t="shared" si="632"/>
        <v>0</v>
      </c>
      <c r="AK701">
        <v>9.9499999999999993</v>
      </c>
      <c r="AL701">
        <v>0.18</v>
      </c>
      <c r="AM701">
        <v>0.87</v>
      </c>
      <c r="AN701">
        <v>0</v>
      </c>
      <c r="AO701">
        <v>8.9</v>
      </c>
      <c r="AP701">
        <v>0</v>
      </c>
      <c r="AQ701">
        <v>1.03</v>
      </c>
      <c r="AR701">
        <v>0</v>
      </c>
      <c r="AS701">
        <v>0</v>
      </c>
      <c r="AT701">
        <v>92</v>
      </c>
      <c r="AU701">
        <v>65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1</v>
      </c>
      <c r="BD701" t="s">
        <v>3</v>
      </c>
      <c r="BE701" t="s">
        <v>3</v>
      </c>
      <c r="BF701" t="s">
        <v>3</v>
      </c>
      <c r="BG701" t="s">
        <v>3</v>
      </c>
      <c r="BH701">
        <v>0</v>
      </c>
      <c r="BI701">
        <v>2</v>
      </c>
      <c r="BJ701" t="s">
        <v>274</v>
      </c>
      <c r="BM701">
        <v>111002</v>
      </c>
      <c r="BN701">
        <v>0</v>
      </c>
      <c r="BO701" t="s">
        <v>3</v>
      </c>
      <c r="BP701">
        <v>0</v>
      </c>
      <c r="BQ701">
        <v>3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92</v>
      </c>
      <c r="CA701">
        <v>65</v>
      </c>
      <c r="CF701">
        <v>0</v>
      </c>
      <c r="CG701">
        <v>0</v>
      </c>
      <c r="CM701">
        <v>0</v>
      </c>
      <c r="CN701" t="s">
        <v>1707</v>
      </c>
      <c r="CO701">
        <v>0</v>
      </c>
      <c r="CP701">
        <f t="shared" si="633"/>
        <v>195</v>
      </c>
      <c r="CQ701">
        <f t="shared" si="634"/>
        <v>0</v>
      </c>
      <c r="CR701">
        <f t="shared" si="635"/>
        <v>1</v>
      </c>
      <c r="CS701">
        <f t="shared" si="636"/>
        <v>0</v>
      </c>
      <c r="CT701">
        <f t="shared" si="637"/>
        <v>12</v>
      </c>
      <c r="CU701">
        <f t="shared" si="638"/>
        <v>0</v>
      </c>
      <c r="CV701">
        <f t="shared" si="639"/>
        <v>1.3905000000000001</v>
      </c>
      <c r="CW701">
        <f t="shared" si="640"/>
        <v>0</v>
      </c>
      <c r="CX701">
        <f t="shared" si="641"/>
        <v>0</v>
      </c>
      <c r="CY701">
        <f t="shared" si="642"/>
        <v>165.6</v>
      </c>
      <c r="CZ701">
        <f t="shared" si="643"/>
        <v>117</v>
      </c>
      <c r="DC701" t="s">
        <v>3</v>
      </c>
      <c r="DD701" t="s">
        <v>3</v>
      </c>
      <c r="DE701" t="s">
        <v>179</v>
      </c>
      <c r="DF701" t="s">
        <v>179</v>
      </c>
      <c r="DG701" t="s">
        <v>179</v>
      </c>
      <c r="DH701" t="s">
        <v>3</v>
      </c>
      <c r="DI701" t="s">
        <v>179</v>
      </c>
      <c r="DJ701" t="s">
        <v>179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1013</v>
      </c>
      <c r="DV701" t="s">
        <v>851</v>
      </c>
      <c r="DW701" t="s">
        <v>851</v>
      </c>
      <c r="DX701">
        <v>1</v>
      </c>
      <c r="EE701">
        <v>20573169</v>
      </c>
      <c r="EF701">
        <v>3</v>
      </c>
      <c r="EG701" t="s">
        <v>164</v>
      </c>
      <c r="EH701">
        <v>0</v>
      </c>
      <c r="EI701" t="s">
        <v>3</v>
      </c>
      <c r="EJ701">
        <v>2</v>
      </c>
      <c r="EK701">
        <v>111002</v>
      </c>
      <c r="EL701" t="s">
        <v>228</v>
      </c>
      <c r="EM701" t="s">
        <v>229</v>
      </c>
      <c r="EO701" t="s">
        <v>193</v>
      </c>
      <c r="EQ701">
        <v>768</v>
      </c>
      <c r="ER701">
        <v>9.9499999999999993</v>
      </c>
      <c r="ES701">
        <v>0.18</v>
      </c>
      <c r="ET701">
        <v>0.87</v>
      </c>
      <c r="EU701">
        <v>0</v>
      </c>
      <c r="EV701">
        <v>8.9</v>
      </c>
      <c r="EW701">
        <v>1.03</v>
      </c>
      <c r="EX701">
        <v>0</v>
      </c>
      <c r="EY701">
        <v>0</v>
      </c>
      <c r="EZ701">
        <v>0</v>
      </c>
      <c r="FQ701">
        <v>0</v>
      </c>
      <c r="FR701">
        <f t="shared" si="644"/>
        <v>0</v>
      </c>
      <c r="FS701">
        <v>0</v>
      </c>
      <c r="FX701">
        <v>92</v>
      </c>
      <c r="FY701">
        <v>65</v>
      </c>
      <c r="GA701" t="s">
        <v>3</v>
      </c>
      <c r="GG701">
        <v>2</v>
      </c>
      <c r="GH701">
        <v>1</v>
      </c>
      <c r="GI701">
        <v>-2</v>
      </c>
      <c r="GJ701">
        <v>0</v>
      </c>
      <c r="GK701">
        <f>ROUND(R701*(R12)/100,0)</f>
        <v>0</v>
      </c>
      <c r="GL701">
        <f t="shared" si="645"/>
        <v>0</v>
      </c>
      <c r="GM701">
        <f t="shared" si="646"/>
        <v>478</v>
      </c>
      <c r="GN701">
        <f t="shared" si="647"/>
        <v>0</v>
      </c>
      <c r="GO701">
        <f t="shared" si="648"/>
        <v>478</v>
      </c>
      <c r="GP701">
        <f t="shared" si="649"/>
        <v>0</v>
      </c>
      <c r="GR701">
        <v>0</v>
      </c>
    </row>
    <row r="702" spans="1:200" x14ac:dyDescent="0.2">
      <c r="A702">
        <v>17</v>
      </c>
      <c r="B702">
        <v>1</v>
      </c>
      <c r="C702">
        <f>ROW(SmtRes!A1201)</f>
        <v>1201</v>
      </c>
      <c r="D702">
        <f>ROW(EtalonRes!A1235)</f>
        <v>1235</v>
      </c>
      <c r="E702" t="s">
        <v>950</v>
      </c>
      <c r="F702" t="s">
        <v>319</v>
      </c>
      <c r="G702" t="s">
        <v>951</v>
      </c>
      <c r="H702" t="s">
        <v>311</v>
      </c>
      <c r="I702">
        <v>166.15</v>
      </c>
      <c r="J702">
        <v>0</v>
      </c>
      <c r="O702">
        <f t="shared" si="618"/>
        <v>149867</v>
      </c>
      <c r="P702">
        <f t="shared" si="619"/>
        <v>11963</v>
      </c>
      <c r="Q702">
        <f t="shared" si="620"/>
        <v>111154</v>
      </c>
      <c r="R702">
        <f t="shared" si="621"/>
        <v>8972</v>
      </c>
      <c r="S702">
        <f t="shared" si="622"/>
        <v>26750</v>
      </c>
      <c r="T702">
        <f t="shared" si="623"/>
        <v>0</v>
      </c>
      <c r="U702">
        <f t="shared" si="624"/>
        <v>2781.3510000000006</v>
      </c>
      <c r="V702">
        <f t="shared" si="625"/>
        <v>760.38547500000004</v>
      </c>
      <c r="W702">
        <f t="shared" si="626"/>
        <v>0</v>
      </c>
      <c r="X702">
        <f t="shared" si="627"/>
        <v>33936</v>
      </c>
      <c r="Y702">
        <f t="shared" si="628"/>
        <v>23219</v>
      </c>
      <c r="AA702">
        <v>23982063</v>
      </c>
      <c r="AB702">
        <f t="shared" si="629"/>
        <v>902</v>
      </c>
      <c r="AC702">
        <f t="shared" si="630"/>
        <v>72</v>
      </c>
      <c r="AD702">
        <f t="shared" si="651"/>
        <v>669</v>
      </c>
      <c r="AE702">
        <f t="shared" si="651"/>
        <v>54</v>
      </c>
      <c r="AF702">
        <f t="shared" si="651"/>
        <v>161</v>
      </c>
      <c r="AG702">
        <f t="shared" si="631"/>
        <v>0</v>
      </c>
      <c r="AH702">
        <f t="shared" si="652"/>
        <v>16.740000000000002</v>
      </c>
      <c r="AI702">
        <f t="shared" si="652"/>
        <v>4.5765000000000002</v>
      </c>
      <c r="AJ702">
        <f t="shared" si="632"/>
        <v>0</v>
      </c>
      <c r="AK702">
        <v>686.83</v>
      </c>
      <c r="AL702">
        <v>71.75</v>
      </c>
      <c r="AM702">
        <v>495.79</v>
      </c>
      <c r="AN702">
        <v>40.07</v>
      </c>
      <c r="AO702">
        <v>119.29</v>
      </c>
      <c r="AP702">
        <v>0</v>
      </c>
      <c r="AQ702">
        <v>12.4</v>
      </c>
      <c r="AR702">
        <v>3.39</v>
      </c>
      <c r="AS702">
        <v>0</v>
      </c>
      <c r="AT702">
        <v>95</v>
      </c>
      <c r="AU702">
        <v>65</v>
      </c>
      <c r="AV702">
        <v>1</v>
      </c>
      <c r="AW702">
        <v>1</v>
      </c>
      <c r="AZ702">
        <v>1</v>
      </c>
      <c r="BA702">
        <v>1</v>
      </c>
      <c r="BB702">
        <v>1</v>
      </c>
      <c r="BC702">
        <v>1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2</v>
      </c>
      <c r="BJ702" t="s">
        <v>321</v>
      </c>
      <c r="BM702">
        <v>108001</v>
      </c>
      <c r="BN702">
        <v>0</v>
      </c>
      <c r="BO702" t="s">
        <v>3</v>
      </c>
      <c r="BP702">
        <v>0</v>
      </c>
      <c r="BQ702">
        <v>3</v>
      </c>
      <c r="BS702">
        <v>1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95</v>
      </c>
      <c r="CA702">
        <v>65</v>
      </c>
      <c r="CF702">
        <v>0</v>
      </c>
      <c r="CG702">
        <v>0</v>
      </c>
      <c r="CM702">
        <v>0</v>
      </c>
      <c r="CN702" t="s">
        <v>1707</v>
      </c>
      <c r="CO702">
        <v>0</v>
      </c>
      <c r="CP702">
        <f t="shared" si="633"/>
        <v>149867</v>
      </c>
      <c r="CQ702">
        <f t="shared" si="634"/>
        <v>72</v>
      </c>
      <c r="CR702">
        <f t="shared" si="635"/>
        <v>669</v>
      </c>
      <c r="CS702">
        <f t="shared" si="636"/>
        <v>54</v>
      </c>
      <c r="CT702">
        <f t="shared" si="637"/>
        <v>161</v>
      </c>
      <c r="CU702">
        <f t="shared" si="638"/>
        <v>0</v>
      </c>
      <c r="CV702">
        <f t="shared" si="639"/>
        <v>16.740000000000002</v>
      </c>
      <c r="CW702">
        <f t="shared" si="640"/>
        <v>4.5765000000000002</v>
      </c>
      <c r="CX702">
        <f t="shared" si="641"/>
        <v>0</v>
      </c>
      <c r="CY702">
        <f t="shared" si="642"/>
        <v>33935.9</v>
      </c>
      <c r="CZ702">
        <f t="shared" si="643"/>
        <v>23219.3</v>
      </c>
      <c r="DC702" t="s">
        <v>3</v>
      </c>
      <c r="DD702" t="s">
        <v>3</v>
      </c>
      <c r="DE702" t="s">
        <v>179</v>
      </c>
      <c r="DF702" t="s">
        <v>179</v>
      </c>
      <c r="DG702" t="s">
        <v>179</v>
      </c>
      <c r="DH702" t="s">
        <v>3</v>
      </c>
      <c r="DI702" t="s">
        <v>179</v>
      </c>
      <c r="DJ702" t="s">
        <v>179</v>
      </c>
      <c r="DK702" t="s">
        <v>3</v>
      </c>
      <c r="DL702" t="s">
        <v>3</v>
      </c>
      <c r="DM702" t="s">
        <v>3</v>
      </c>
      <c r="DN702">
        <v>0</v>
      </c>
      <c r="DO702">
        <v>0</v>
      </c>
      <c r="DP702">
        <v>1</v>
      </c>
      <c r="DQ702">
        <v>1</v>
      </c>
      <c r="DU702">
        <v>1003</v>
      </c>
      <c r="DV702" t="s">
        <v>311</v>
      </c>
      <c r="DW702" t="s">
        <v>322</v>
      </c>
      <c r="DX702">
        <v>100</v>
      </c>
      <c r="EE702">
        <v>20573159</v>
      </c>
      <c r="EF702">
        <v>3</v>
      </c>
      <c r="EG702" t="s">
        <v>164</v>
      </c>
      <c r="EH702">
        <v>0</v>
      </c>
      <c r="EI702" t="s">
        <v>3</v>
      </c>
      <c r="EJ702">
        <v>2</v>
      </c>
      <c r="EK702">
        <v>108001</v>
      </c>
      <c r="EL702" t="s">
        <v>202</v>
      </c>
      <c r="EM702" t="s">
        <v>203</v>
      </c>
      <c r="EO702" t="s">
        <v>193</v>
      </c>
      <c r="EQ702">
        <v>768</v>
      </c>
      <c r="ER702">
        <v>686.83</v>
      </c>
      <c r="ES702">
        <v>71.75</v>
      </c>
      <c r="ET702">
        <v>495.79</v>
      </c>
      <c r="EU702">
        <v>40.07</v>
      </c>
      <c r="EV702">
        <v>119.29</v>
      </c>
      <c r="EW702">
        <v>12.4</v>
      </c>
      <c r="EX702">
        <v>3.39</v>
      </c>
      <c r="EY702">
        <v>0</v>
      </c>
      <c r="EZ702">
        <v>0</v>
      </c>
      <c r="FQ702">
        <v>0</v>
      </c>
      <c r="FR702">
        <f t="shared" si="644"/>
        <v>0</v>
      </c>
      <c r="FS702">
        <v>0</v>
      </c>
      <c r="FX702">
        <v>95</v>
      </c>
      <c r="FY702">
        <v>65</v>
      </c>
      <c r="GA702" t="s">
        <v>3</v>
      </c>
      <c r="GG702">
        <v>2</v>
      </c>
      <c r="GH702">
        <v>-2</v>
      </c>
      <c r="GI702">
        <v>-2</v>
      </c>
      <c r="GJ702">
        <v>0</v>
      </c>
      <c r="GK702">
        <f>ROUND(R702*(R12)/100,0)</f>
        <v>0</v>
      </c>
      <c r="GL702">
        <f t="shared" si="645"/>
        <v>0</v>
      </c>
      <c r="GM702">
        <f t="shared" si="646"/>
        <v>207022</v>
      </c>
      <c r="GN702">
        <f t="shared" si="647"/>
        <v>0</v>
      </c>
      <c r="GO702">
        <f t="shared" si="648"/>
        <v>207022</v>
      </c>
      <c r="GP702">
        <f t="shared" si="649"/>
        <v>0</v>
      </c>
      <c r="GR702">
        <v>0</v>
      </c>
    </row>
    <row r="703" spans="1:200" x14ac:dyDescent="0.2">
      <c r="A703">
        <v>17</v>
      </c>
      <c r="B703">
        <v>1</v>
      </c>
      <c r="C703">
        <f>ROW(SmtRes!A1216)</f>
        <v>1216</v>
      </c>
      <c r="D703">
        <f>ROW(EtalonRes!A1249)</f>
        <v>1249</v>
      </c>
      <c r="E703" t="s">
        <v>952</v>
      </c>
      <c r="F703" t="s">
        <v>319</v>
      </c>
      <c r="G703" t="s">
        <v>953</v>
      </c>
      <c r="H703" t="s">
        <v>311</v>
      </c>
      <c r="I703">
        <v>124</v>
      </c>
      <c r="J703">
        <v>0</v>
      </c>
      <c r="O703">
        <f t="shared" si="618"/>
        <v>111848</v>
      </c>
      <c r="P703">
        <f t="shared" si="619"/>
        <v>8928</v>
      </c>
      <c r="Q703">
        <f t="shared" si="620"/>
        <v>82956</v>
      </c>
      <c r="R703">
        <f t="shared" si="621"/>
        <v>6696</v>
      </c>
      <c r="S703">
        <f t="shared" si="622"/>
        <v>19964</v>
      </c>
      <c r="T703">
        <f t="shared" si="623"/>
        <v>0</v>
      </c>
      <c r="U703">
        <f t="shared" si="624"/>
        <v>2075.7600000000002</v>
      </c>
      <c r="V703">
        <f t="shared" si="625"/>
        <v>567.48599999999999</v>
      </c>
      <c r="W703">
        <f t="shared" si="626"/>
        <v>0</v>
      </c>
      <c r="X703">
        <f t="shared" si="627"/>
        <v>25327</v>
      </c>
      <c r="Y703">
        <f t="shared" si="628"/>
        <v>17329</v>
      </c>
      <c r="AA703">
        <v>23982063</v>
      </c>
      <c r="AB703">
        <f t="shared" si="629"/>
        <v>902</v>
      </c>
      <c r="AC703">
        <f t="shared" si="630"/>
        <v>72</v>
      </c>
      <c r="AD703">
        <f t="shared" si="651"/>
        <v>669</v>
      </c>
      <c r="AE703">
        <f t="shared" si="651"/>
        <v>54</v>
      </c>
      <c r="AF703">
        <f t="shared" si="651"/>
        <v>161</v>
      </c>
      <c r="AG703">
        <f t="shared" si="631"/>
        <v>0</v>
      </c>
      <c r="AH703">
        <f t="shared" si="652"/>
        <v>16.740000000000002</v>
      </c>
      <c r="AI703">
        <f t="shared" si="652"/>
        <v>4.5765000000000002</v>
      </c>
      <c r="AJ703">
        <f t="shared" si="632"/>
        <v>0</v>
      </c>
      <c r="AK703">
        <v>686.83</v>
      </c>
      <c r="AL703">
        <v>71.75</v>
      </c>
      <c r="AM703">
        <v>495.79</v>
      </c>
      <c r="AN703">
        <v>40.07</v>
      </c>
      <c r="AO703">
        <v>119.29</v>
      </c>
      <c r="AP703">
        <v>0</v>
      </c>
      <c r="AQ703">
        <v>12.4</v>
      </c>
      <c r="AR703">
        <v>3.39</v>
      </c>
      <c r="AS703">
        <v>0</v>
      </c>
      <c r="AT703">
        <v>95</v>
      </c>
      <c r="AU703">
        <v>65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1</v>
      </c>
      <c r="BD703" t="s">
        <v>3</v>
      </c>
      <c r="BE703" t="s">
        <v>3</v>
      </c>
      <c r="BF703" t="s">
        <v>3</v>
      </c>
      <c r="BG703" t="s">
        <v>3</v>
      </c>
      <c r="BH703">
        <v>0</v>
      </c>
      <c r="BI703">
        <v>2</v>
      </c>
      <c r="BJ703" t="s">
        <v>321</v>
      </c>
      <c r="BM703">
        <v>108001</v>
      </c>
      <c r="BN703">
        <v>0</v>
      </c>
      <c r="BO703" t="s">
        <v>3</v>
      </c>
      <c r="BP703">
        <v>0</v>
      </c>
      <c r="BQ703">
        <v>3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95</v>
      </c>
      <c r="CA703">
        <v>65</v>
      </c>
      <c r="CF703">
        <v>0</v>
      </c>
      <c r="CG703">
        <v>0</v>
      </c>
      <c r="CM703">
        <v>0</v>
      </c>
      <c r="CN703" t="s">
        <v>1707</v>
      </c>
      <c r="CO703">
        <v>0</v>
      </c>
      <c r="CP703">
        <f t="shared" si="633"/>
        <v>111848</v>
      </c>
      <c r="CQ703">
        <f t="shared" si="634"/>
        <v>72</v>
      </c>
      <c r="CR703">
        <f t="shared" si="635"/>
        <v>669</v>
      </c>
      <c r="CS703">
        <f t="shared" si="636"/>
        <v>54</v>
      </c>
      <c r="CT703">
        <f t="shared" si="637"/>
        <v>161</v>
      </c>
      <c r="CU703">
        <f t="shared" si="638"/>
        <v>0</v>
      </c>
      <c r="CV703">
        <f t="shared" si="639"/>
        <v>16.740000000000002</v>
      </c>
      <c r="CW703">
        <f t="shared" si="640"/>
        <v>4.5765000000000002</v>
      </c>
      <c r="CX703">
        <f t="shared" si="641"/>
        <v>0</v>
      </c>
      <c r="CY703">
        <f t="shared" si="642"/>
        <v>25327</v>
      </c>
      <c r="CZ703">
        <f t="shared" si="643"/>
        <v>17329</v>
      </c>
      <c r="DC703" t="s">
        <v>3</v>
      </c>
      <c r="DD703" t="s">
        <v>3</v>
      </c>
      <c r="DE703" t="s">
        <v>179</v>
      </c>
      <c r="DF703" t="s">
        <v>179</v>
      </c>
      <c r="DG703" t="s">
        <v>179</v>
      </c>
      <c r="DH703" t="s">
        <v>3</v>
      </c>
      <c r="DI703" t="s">
        <v>179</v>
      </c>
      <c r="DJ703" t="s">
        <v>179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1003</v>
      </c>
      <c r="DV703" t="s">
        <v>311</v>
      </c>
      <c r="DW703" t="s">
        <v>322</v>
      </c>
      <c r="DX703">
        <v>100</v>
      </c>
      <c r="EE703">
        <v>20573159</v>
      </c>
      <c r="EF703">
        <v>3</v>
      </c>
      <c r="EG703" t="s">
        <v>164</v>
      </c>
      <c r="EH703">
        <v>0</v>
      </c>
      <c r="EI703" t="s">
        <v>3</v>
      </c>
      <c r="EJ703">
        <v>2</v>
      </c>
      <c r="EK703">
        <v>108001</v>
      </c>
      <c r="EL703" t="s">
        <v>202</v>
      </c>
      <c r="EM703" t="s">
        <v>203</v>
      </c>
      <c r="EO703" t="s">
        <v>193</v>
      </c>
      <c r="EQ703">
        <v>768</v>
      </c>
      <c r="ER703">
        <v>686.83</v>
      </c>
      <c r="ES703">
        <v>71.75</v>
      </c>
      <c r="ET703">
        <v>495.79</v>
      </c>
      <c r="EU703">
        <v>40.07</v>
      </c>
      <c r="EV703">
        <v>119.29</v>
      </c>
      <c r="EW703">
        <v>12.4</v>
      </c>
      <c r="EX703">
        <v>3.39</v>
      </c>
      <c r="EY703">
        <v>0</v>
      </c>
      <c r="EZ703">
        <v>0</v>
      </c>
      <c r="FQ703">
        <v>0</v>
      </c>
      <c r="FR703">
        <f t="shared" si="644"/>
        <v>0</v>
      </c>
      <c r="FS703">
        <v>0</v>
      </c>
      <c r="FX703">
        <v>95</v>
      </c>
      <c r="FY703">
        <v>65</v>
      </c>
      <c r="GA703" t="s">
        <v>3</v>
      </c>
      <c r="GG703">
        <v>2</v>
      </c>
      <c r="GH703">
        <v>-2</v>
      </c>
      <c r="GI703">
        <v>-2</v>
      </c>
      <c r="GJ703">
        <v>0</v>
      </c>
      <c r="GK703">
        <f>ROUND(R703*(R12)/100,0)</f>
        <v>0</v>
      </c>
      <c r="GL703">
        <f t="shared" si="645"/>
        <v>0</v>
      </c>
      <c r="GM703">
        <f t="shared" si="646"/>
        <v>154504</v>
      </c>
      <c r="GN703">
        <f t="shared" si="647"/>
        <v>0</v>
      </c>
      <c r="GO703">
        <f t="shared" si="648"/>
        <v>154504</v>
      </c>
      <c r="GP703">
        <f t="shared" si="649"/>
        <v>0</v>
      </c>
      <c r="GR703">
        <v>0</v>
      </c>
    </row>
    <row r="704" spans="1:200" x14ac:dyDescent="0.2">
      <c r="A704">
        <v>18</v>
      </c>
      <c r="B704">
        <v>1</v>
      </c>
      <c r="C704">
        <v>1213</v>
      </c>
      <c r="E704" t="s">
        <v>954</v>
      </c>
      <c r="F704" t="s">
        <v>331</v>
      </c>
      <c r="G704" t="s">
        <v>332</v>
      </c>
      <c r="H704" t="s">
        <v>333</v>
      </c>
      <c r="I704">
        <f>I703*J704</f>
        <v>12.4</v>
      </c>
      <c r="J704">
        <v>0.1</v>
      </c>
      <c r="O704">
        <f t="shared" si="618"/>
        <v>59917</v>
      </c>
      <c r="P704">
        <f t="shared" si="619"/>
        <v>59917</v>
      </c>
      <c r="Q704">
        <f t="shared" si="620"/>
        <v>0</v>
      </c>
      <c r="R704">
        <f t="shared" si="621"/>
        <v>0</v>
      </c>
      <c r="S704">
        <f t="shared" si="622"/>
        <v>0</v>
      </c>
      <c r="T704">
        <f t="shared" si="623"/>
        <v>0</v>
      </c>
      <c r="U704">
        <f t="shared" si="624"/>
        <v>0</v>
      </c>
      <c r="V704">
        <f t="shared" si="625"/>
        <v>0</v>
      </c>
      <c r="W704">
        <f t="shared" si="626"/>
        <v>124</v>
      </c>
      <c r="X704">
        <f t="shared" si="627"/>
        <v>0</v>
      </c>
      <c r="Y704">
        <f t="shared" si="628"/>
        <v>0</v>
      </c>
      <c r="AA704">
        <v>23982063</v>
      </c>
      <c r="AB704">
        <f t="shared" si="629"/>
        <v>4832</v>
      </c>
      <c r="AC704">
        <f t="shared" si="630"/>
        <v>4832</v>
      </c>
      <c r="AD704">
        <f>ROUND((ET704),0)</f>
        <v>0</v>
      </c>
      <c r="AE704">
        <f>ROUND((EU704),0)</f>
        <v>0</v>
      </c>
      <c r="AF704">
        <f>ROUND((EV704),0)</f>
        <v>0</v>
      </c>
      <c r="AG704">
        <f t="shared" si="631"/>
        <v>0</v>
      </c>
      <c r="AH704">
        <f>(EW704)</f>
        <v>0</v>
      </c>
      <c r="AI704">
        <f>(EX704)</f>
        <v>0</v>
      </c>
      <c r="AJ704">
        <f t="shared" si="632"/>
        <v>10</v>
      </c>
      <c r="AK704">
        <v>4832.12</v>
      </c>
      <c r="AL704">
        <v>4832.12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9.93</v>
      </c>
      <c r="AT704">
        <v>95</v>
      </c>
      <c r="AU704">
        <v>65</v>
      </c>
      <c r="AV704">
        <v>1</v>
      </c>
      <c r="AW704">
        <v>1</v>
      </c>
      <c r="AZ704">
        <v>1</v>
      </c>
      <c r="BA704">
        <v>1</v>
      </c>
      <c r="BB704">
        <v>1</v>
      </c>
      <c r="BC704">
        <v>1</v>
      </c>
      <c r="BD704" t="s">
        <v>3</v>
      </c>
      <c r="BE704" t="s">
        <v>3</v>
      </c>
      <c r="BF704" t="s">
        <v>3</v>
      </c>
      <c r="BG704" t="s">
        <v>3</v>
      </c>
      <c r="BH704">
        <v>3</v>
      </c>
      <c r="BI704">
        <v>2</v>
      </c>
      <c r="BJ704" t="s">
        <v>334</v>
      </c>
      <c r="BM704">
        <v>108001</v>
      </c>
      <c r="BN704">
        <v>0</v>
      </c>
      <c r="BO704" t="s">
        <v>3</v>
      </c>
      <c r="BP704">
        <v>0</v>
      </c>
      <c r="BQ704">
        <v>3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95</v>
      </c>
      <c r="CA704">
        <v>65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633"/>
        <v>59917</v>
      </c>
      <c r="CQ704">
        <f t="shared" si="634"/>
        <v>4832</v>
      </c>
      <c r="CR704">
        <f t="shared" si="635"/>
        <v>0</v>
      </c>
      <c r="CS704">
        <f t="shared" si="636"/>
        <v>0</v>
      </c>
      <c r="CT704">
        <f t="shared" si="637"/>
        <v>0</v>
      </c>
      <c r="CU704">
        <f t="shared" si="638"/>
        <v>0</v>
      </c>
      <c r="CV704">
        <f t="shared" si="639"/>
        <v>0</v>
      </c>
      <c r="CW704">
        <f t="shared" si="640"/>
        <v>0</v>
      </c>
      <c r="CX704">
        <f t="shared" si="641"/>
        <v>10</v>
      </c>
      <c r="CY704">
        <f t="shared" si="642"/>
        <v>0</v>
      </c>
      <c r="CZ704">
        <f t="shared" si="643"/>
        <v>0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1013</v>
      </c>
      <c r="DV704" t="s">
        <v>333</v>
      </c>
      <c r="DW704" t="s">
        <v>335</v>
      </c>
      <c r="DX704">
        <v>1</v>
      </c>
      <c r="EE704">
        <v>20573159</v>
      </c>
      <c r="EF704">
        <v>3</v>
      </c>
      <c r="EG704" t="s">
        <v>164</v>
      </c>
      <c r="EH704">
        <v>0</v>
      </c>
      <c r="EI704" t="s">
        <v>3</v>
      </c>
      <c r="EJ704">
        <v>2</v>
      </c>
      <c r="EK704">
        <v>108001</v>
      </c>
      <c r="EL704" t="s">
        <v>202</v>
      </c>
      <c r="EM704" t="s">
        <v>203</v>
      </c>
      <c r="EO704" t="s">
        <v>3</v>
      </c>
      <c r="EQ704">
        <v>256</v>
      </c>
      <c r="ER704">
        <v>4832.12</v>
      </c>
      <c r="ES704">
        <v>4832.12</v>
      </c>
      <c r="ET704">
        <v>0</v>
      </c>
      <c r="EU704">
        <v>0</v>
      </c>
      <c r="EV704">
        <v>0</v>
      </c>
      <c r="EW704">
        <v>0</v>
      </c>
      <c r="EX704">
        <v>0</v>
      </c>
      <c r="EZ704">
        <v>0</v>
      </c>
      <c r="FQ704">
        <v>0</v>
      </c>
      <c r="FR704">
        <f t="shared" si="644"/>
        <v>0</v>
      </c>
      <c r="FS704">
        <v>0</v>
      </c>
      <c r="FX704">
        <v>95</v>
      </c>
      <c r="FY704">
        <v>65</v>
      </c>
      <c r="GA704" t="s">
        <v>3</v>
      </c>
      <c r="GG704">
        <v>2</v>
      </c>
      <c r="GH704">
        <v>1</v>
      </c>
      <c r="GI704">
        <v>-2</v>
      </c>
      <c r="GJ704">
        <v>0</v>
      </c>
      <c r="GK704">
        <f>ROUND(R704*(R12)/100,0)</f>
        <v>0</v>
      </c>
      <c r="GL704">
        <f t="shared" si="645"/>
        <v>0</v>
      </c>
      <c r="GM704">
        <f t="shared" si="646"/>
        <v>59917</v>
      </c>
      <c r="GN704">
        <f t="shared" si="647"/>
        <v>0</v>
      </c>
      <c r="GO704">
        <f t="shared" si="648"/>
        <v>59917</v>
      </c>
      <c r="GP704">
        <f t="shared" si="649"/>
        <v>0</v>
      </c>
      <c r="GR704">
        <v>0</v>
      </c>
    </row>
    <row r="705" spans="1:200" x14ac:dyDescent="0.2">
      <c r="A705">
        <v>17</v>
      </c>
      <c r="B705">
        <v>1</v>
      </c>
      <c r="C705">
        <f>ROW(SmtRes!A1231)</f>
        <v>1231</v>
      </c>
      <c r="D705">
        <f>ROW(EtalonRes!A1263)</f>
        <v>1263</v>
      </c>
      <c r="E705" t="s">
        <v>955</v>
      </c>
      <c r="F705" t="s">
        <v>319</v>
      </c>
      <c r="G705" t="s">
        <v>337</v>
      </c>
      <c r="H705" t="s">
        <v>311</v>
      </c>
      <c r="I705">
        <v>61.55</v>
      </c>
      <c r="J705">
        <v>0</v>
      </c>
      <c r="O705">
        <f t="shared" si="618"/>
        <v>55519</v>
      </c>
      <c r="P705">
        <f t="shared" si="619"/>
        <v>4432</v>
      </c>
      <c r="Q705">
        <f t="shared" si="620"/>
        <v>41177</v>
      </c>
      <c r="R705">
        <f t="shared" si="621"/>
        <v>3324</v>
      </c>
      <c r="S705">
        <f t="shared" si="622"/>
        <v>9910</v>
      </c>
      <c r="T705">
        <f t="shared" si="623"/>
        <v>0</v>
      </c>
      <c r="U705">
        <f t="shared" si="624"/>
        <v>1030.347</v>
      </c>
      <c r="V705">
        <f t="shared" si="625"/>
        <v>281.68357500000002</v>
      </c>
      <c r="W705">
        <f t="shared" si="626"/>
        <v>0</v>
      </c>
      <c r="X705">
        <f t="shared" si="627"/>
        <v>12572</v>
      </c>
      <c r="Y705">
        <f t="shared" si="628"/>
        <v>8602</v>
      </c>
      <c r="AA705">
        <v>23982063</v>
      </c>
      <c r="AB705">
        <f t="shared" si="629"/>
        <v>902</v>
      </c>
      <c r="AC705">
        <f t="shared" si="630"/>
        <v>72</v>
      </c>
      <c r="AD705">
        <f>ROUND(((ET705*1.35)),0)</f>
        <v>669</v>
      </c>
      <c r="AE705">
        <f>ROUND(((EU705*1.35)),0)</f>
        <v>54</v>
      </c>
      <c r="AF705">
        <f>ROUND(((EV705*1.35)),0)</f>
        <v>161</v>
      </c>
      <c r="AG705">
        <f t="shared" si="631"/>
        <v>0</v>
      </c>
      <c r="AH705">
        <f>((EW705*1.35))</f>
        <v>16.740000000000002</v>
      </c>
      <c r="AI705">
        <f>((EX705*1.35))</f>
        <v>4.5765000000000002</v>
      </c>
      <c r="AJ705">
        <f t="shared" si="632"/>
        <v>0</v>
      </c>
      <c r="AK705">
        <v>686.83</v>
      </c>
      <c r="AL705">
        <v>71.75</v>
      </c>
      <c r="AM705">
        <v>495.79</v>
      </c>
      <c r="AN705">
        <v>40.07</v>
      </c>
      <c r="AO705">
        <v>119.29</v>
      </c>
      <c r="AP705">
        <v>0</v>
      </c>
      <c r="AQ705">
        <v>12.4</v>
      </c>
      <c r="AR705">
        <v>3.39</v>
      </c>
      <c r="AS705">
        <v>0</v>
      </c>
      <c r="AT705">
        <v>95</v>
      </c>
      <c r="AU705">
        <v>65</v>
      </c>
      <c r="AV705">
        <v>1</v>
      </c>
      <c r="AW705">
        <v>1</v>
      </c>
      <c r="AZ705">
        <v>1</v>
      </c>
      <c r="BA705">
        <v>1</v>
      </c>
      <c r="BB705">
        <v>1</v>
      </c>
      <c r="BC705">
        <v>1</v>
      </c>
      <c r="BD705" t="s">
        <v>3</v>
      </c>
      <c r="BE705" t="s">
        <v>3</v>
      </c>
      <c r="BF705" t="s">
        <v>3</v>
      </c>
      <c r="BG705" t="s">
        <v>3</v>
      </c>
      <c r="BH705">
        <v>0</v>
      </c>
      <c r="BI705">
        <v>2</v>
      </c>
      <c r="BJ705" t="s">
        <v>321</v>
      </c>
      <c r="BM705">
        <v>108001</v>
      </c>
      <c r="BN705">
        <v>0</v>
      </c>
      <c r="BO705" t="s">
        <v>3</v>
      </c>
      <c r="BP705">
        <v>0</v>
      </c>
      <c r="BQ705">
        <v>3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95</v>
      </c>
      <c r="CA705">
        <v>65</v>
      </c>
      <c r="CF705">
        <v>0</v>
      </c>
      <c r="CG705">
        <v>0</v>
      </c>
      <c r="CM705">
        <v>0</v>
      </c>
      <c r="CN705" t="s">
        <v>1707</v>
      </c>
      <c r="CO705">
        <v>0</v>
      </c>
      <c r="CP705">
        <f t="shared" si="633"/>
        <v>55519</v>
      </c>
      <c r="CQ705">
        <f t="shared" si="634"/>
        <v>72</v>
      </c>
      <c r="CR705">
        <f t="shared" si="635"/>
        <v>669</v>
      </c>
      <c r="CS705">
        <f t="shared" si="636"/>
        <v>54</v>
      </c>
      <c r="CT705">
        <f t="shared" si="637"/>
        <v>161</v>
      </c>
      <c r="CU705">
        <f t="shared" si="638"/>
        <v>0</v>
      </c>
      <c r="CV705">
        <f t="shared" si="639"/>
        <v>16.740000000000002</v>
      </c>
      <c r="CW705">
        <f t="shared" si="640"/>
        <v>4.5765000000000002</v>
      </c>
      <c r="CX705">
        <f t="shared" si="641"/>
        <v>0</v>
      </c>
      <c r="CY705">
        <f t="shared" si="642"/>
        <v>12572.3</v>
      </c>
      <c r="CZ705">
        <f t="shared" si="643"/>
        <v>8602.1</v>
      </c>
      <c r="DC705" t="s">
        <v>3</v>
      </c>
      <c r="DD705" t="s">
        <v>3</v>
      </c>
      <c r="DE705" t="s">
        <v>179</v>
      </c>
      <c r="DF705" t="s">
        <v>179</v>
      </c>
      <c r="DG705" t="s">
        <v>179</v>
      </c>
      <c r="DH705" t="s">
        <v>3</v>
      </c>
      <c r="DI705" t="s">
        <v>179</v>
      </c>
      <c r="DJ705" t="s">
        <v>179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1003</v>
      </c>
      <c r="DV705" t="s">
        <v>311</v>
      </c>
      <c r="DW705" t="s">
        <v>322</v>
      </c>
      <c r="DX705">
        <v>100</v>
      </c>
      <c r="EE705">
        <v>20573159</v>
      </c>
      <c r="EF705">
        <v>3</v>
      </c>
      <c r="EG705" t="s">
        <v>164</v>
      </c>
      <c r="EH705">
        <v>0</v>
      </c>
      <c r="EI705" t="s">
        <v>3</v>
      </c>
      <c r="EJ705">
        <v>2</v>
      </c>
      <c r="EK705">
        <v>108001</v>
      </c>
      <c r="EL705" t="s">
        <v>202</v>
      </c>
      <c r="EM705" t="s">
        <v>203</v>
      </c>
      <c r="EO705" t="s">
        <v>193</v>
      </c>
      <c r="EQ705">
        <v>768</v>
      </c>
      <c r="ER705">
        <v>686.83</v>
      </c>
      <c r="ES705">
        <v>71.75</v>
      </c>
      <c r="ET705">
        <v>495.79</v>
      </c>
      <c r="EU705">
        <v>40.07</v>
      </c>
      <c r="EV705">
        <v>119.29</v>
      </c>
      <c r="EW705">
        <v>12.4</v>
      </c>
      <c r="EX705">
        <v>3.39</v>
      </c>
      <c r="EY705">
        <v>0</v>
      </c>
      <c r="EZ705">
        <v>0</v>
      </c>
      <c r="FQ705">
        <v>0</v>
      </c>
      <c r="FR705">
        <f t="shared" si="644"/>
        <v>0</v>
      </c>
      <c r="FS705">
        <v>0</v>
      </c>
      <c r="FX705">
        <v>95</v>
      </c>
      <c r="FY705">
        <v>65</v>
      </c>
      <c r="GA705" t="s">
        <v>3</v>
      </c>
      <c r="GG705">
        <v>2</v>
      </c>
      <c r="GH705">
        <v>-2</v>
      </c>
      <c r="GI705">
        <v>-2</v>
      </c>
      <c r="GJ705">
        <v>0</v>
      </c>
      <c r="GK705">
        <f>ROUND(R705*(R12)/100,0)</f>
        <v>0</v>
      </c>
      <c r="GL705">
        <f t="shared" si="645"/>
        <v>0</v>
      </c>
      <c r="GM705">
        <f t="shared" si="646"/>
        <v>76693</v>
      </c>
      <c r="GN705">
        <f t="shared" si="647"/>
        <v>0</v>
      </c>
      <c r="GO705">
        <f t="shared" si="648"/>
        <v>76693</v>
      </c>
      <c r="GP705">
        <f t="shared" si="649"/>
        <v>0</v>
      </c>
      <c r="GR705">
        <v>0</v>
      </c>
    </row>
    <row r="706" spans="1:200" x14ac:dyDescent="0.2">
      <c r="A706">
        <v>18</v>
      </c>
      <c r="B706">
        <v>1</v>
      </c>
      <c r="C706">
        <v>1228</v>
      </c>
      <c r="E706" t="s">
        <v>956</v>
      </c>
      <c r="F706" t="s">
        <v>339</v>
      </c>
      <c r="G706" t="s">
        <v>340</v>
      </c>
      <c r="H706" t="s">
        <v>333</v>
      </c>
      <c r="I706">
        <f>I705*J706</f>
        <v>6.1550000000000002</v>
      </c>
      <c r="J706">
        <v>0.1</v>
      </c>
      <c r="O706">
        <f t="shared" si="618"/>
        <v>12969</v>
      </c>
      <c r="P706">
        <f t="shared" si="619"/>
        <v>12969</v>
      </c>
      <c r="Q706">
        <f t="shared" si="620"/>
        <v>0</v>
      </c>
      <c r="R706">
        <f t="shared" si="621"/>
        <v>0</v>
      </c>
      <c r="S706">
        <f t="shared" si="622"/>
        <v>0</v>
      </c>
      <c r="T706">
        <f t="shared" si="623"/>
        <v>0</v>
      </c>
      <c r="U706">
        <f t="shared" si="624"/>
        <v>0</v>
      </c>
      <c r="V706">
        <f t="shared" si="625"/>
        <v>0</v>
      </c>
      <c r="W706">
        <f t="shared" si="626"/>
        <v>6</v>
      </c>
      <c r="X706">
        <f t="shared" si="627"/>
        <v>0</v>
      </c>
      <c r="Y706">
        <f t="shared" si="628"/>
        <v>0</v>
      </c>
      <c r="AA706">
        <v>23982063</v>
      </c>
      <c r="AB706">
        <f t="shared" si="629"/>
        <v>2107</v>
      </c>
      <c r="AC706">
        <f t="shared" si="630"/>
        <v>2107</v>
      </c>
      <c r="AD706">
        <f>ROUND((ET706),0)</f>
        <v>0</v>
      </c>
      <c r="AE706">
        <f>ROUND((EU706),0)</f>
        <v>0</v>
      </c>
      <c r="AF706">
        <f>ROUND((EV706),0)</f>
        <v>0</v>
      </c>
      <c r="AG706">
        <f t="shared" si="631"/>
        <v>0</v>
      </c>
      <c r="AH706">
        <f>(EW706)</f>
        <v>0</v>
      </c>
      <c r="AI706">
        <f>(EX706)</f>
        <v>0</v>
      </c>
      <c r="AJ706">
        <f t="shared" si="632"/>
        <v>1</v>
      </c>
      <c r="AK706">
        <v>2106.9</v>
      </c>
      <c r="AL706">
        <v>2106.9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0.62</v>
      </c>
      <c r="AT706">
        <v>95</v>
      </c>
      <c r="AU706">
        <v>65</v>
      </c>
      <c r="AV706">
        <v>1</v>
      </c>
      <c r="AW706">
        <v>1</v>
      </c>
      <c r="AZ706">
        <v>1</v>
      </c>
      <c r="BA706">
        <v>1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3</v>
      </c>
      <c r="BI706">
        <v>2</v>
      </c>
      <c r="BJ706" t="s">
        <v>341</v>
      </c>
      <c r="BM706">
        <v>108001</v>
      </c>
      <c r="BN706">
        <v>0</v>
      </c>
      <c r="BO706" t="s">
        <v>3</v>
      </c>
      <c r="BP706">
        <v>0</v>
      </c>
      <c r="BQ706">
        <v>3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95</v>
      </c>
      <c r="CA706">
        <v>65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si="633"/>
        <v>12969</v>
      </c>
      <c r="CQ706">
        <f t="shared" si="634"/>
        <v>2107</v>
      </c>
      <c r="CR706">
        <f t="shared" si="635"/>
        <v>0</v>
      </c>
      <c r="CS706">
        <f t="shared" si="636"/>
        <v>0</v>
      </c>
      <c r="CT706">
        <f t="shared" si="637"/>
        <v>0</v>
      </c>
      <c r="CU706">
        <f t="shared" si="638"/>
        <v>0</v>
      </c>
      <c r="CV706">
        <f t="shared" si="639"/>
        <v>0</v>
      </c>
      <c r="CW706">
        <f t="shared" si="640"/>
        <v>0</v>
      </c>
      <c r="CX706">
        <f t="shared" si="641"/>
        <v>1</v>
      </c>
      <c r="CY706">
        <f t="shared" si="642"/>
        <v>0</v>
      </c>
      <c r="CZ706">
        <f t="shared" si="643"/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1013</v>
      </c>
      <c r="DV706" t="s">
        <v>333</v>
      </c>
      <c r="DW706" t="s">
        <v>335</v>
      </c>
      <c r="DX706">
        <v>1</v>
      </c>
      <c r="EE706">
        <v>20573159</v>
      </c>
      <c r="EF706">
        <v>3</v>
      </c>
      <c r="EG706" t="s">
        <v>164</v>
      </c>
      <c r="EH706">
        <v>0</v>
      </c>
      <c r="EI706" t="s">
        <v>3</v>
      </c>
      <c r="EJ706">
        <v>2</v>
      </c>
      <c r="EK706">
        <v>108001</v>
      </c>
      <c r="EL706" t="s">
        <v>202</v>
      </c>
      <c r="EM706" t="s">
        <v>203</v>
      </c>
      <c r="EO706" t="s">
        <v>3</v>
      </c>
      <c r="EQ706">
        <v>256</v>
      </c>
      <c r="ER706">
        <v>2106.9</v>
      </c>
      <c r="ES706">
        <v>2106.9</v>
      </c>
      <c r="ET706">
        <v>0</v>
      </c>
      <c r="EU706">
        <v>0</v>
      </c>
      <c r="EV706">
        <v>0</v>
      </c>
      <c r="EW706">
        <v>0</v>
      </c>
      <c r="EX706">
        <v>0</v>
      </c>
      <c r="EZ706">
        <v>0</v>
      </c>
      <c r="FQ706">
        <v>0</v>
      </c>
      <c r="FR706">
        <f t="shared" si="644"/>
        <v>0</v>
      </c>
      <c r="FS706">
        <v>0</v>
      </c>
      <c r="FX706">
        <v>95</v>
      </c>
      <c r="FY706">
        <v>65</v>
      </c>
      <c r="GA706" t="s">
        <v>3</v>
      </c>
      <c r="GG706">
        <v>2</v>
      </c>
      <c r="GH706">
        <v>1</v>
      </c>
      <c r="GI706">
        <v>-2</v>
      </c>
      <c r="GJ706">
        <v>0</v>
      </c>
      <c r="GK706">
        <f>ROUND(R706*(R12)/100,0)</f>
        <v>0</v>
      </c>
      <c r="GL706">
        <f t="shared" si="645"/>
        <v>0</v>
      </c>
      <c r="GM706">
        <f t="shared" si="646"/>
        <v>12969</v>
      </c>
      <c r="GN706">
        <f t="shared" si="647"/>
        <v>0</v>
      </c>
      <c r="GO706">
        <f t="shared" si="648"/>
        <v>12969</v>
      </c>
      <c r="GP706">
        <f t="shared" si="649"/>
        <v>0</v>
      </c>
      <c r="GR706">
        <v>0</v>
      </c>
    </row>
    <row r="707" spans="1:200" x14ac:dyDescent="0.2">
      <c r="A707">
        <v>17</v>
      </c>
      <c r="B707">
        <v>1</v>
      </c>
      <c r="C707">
        <f>ROW(SmtRes!A1245)</f>
        <v>1245</v>
      </c>
      <c r="D707">
        <f>ROW(EtalonRes!A1277)</f>
        <v>1277</v>
      </c>
      <c r="E707" t="s">
        <v>957</v>
      </c>
      <c r="F707" t="s">
        <v>319</v>
      </c>
      <c r="G707" t="s">
        <v>958</v>
      </c>
      <c r="H707" t="s">
        <v>311</v>
      </c>
      <c r="I707">
        <v>248</v>
      </c>
      <c r="J707">
        <v>0</v>
      </c>
      <c r="O707">
        <f t="shared" si="618"/>
        <v>223696</v>
      </c>
      <c r="P707">
        <f t="shared" si="619"/>
        <v>17856</v>
      </c>
      <c r="Q707">
        <f t="shared" si="620"/>
        <v>165912</v>
      </c>
      <c r="R707">
        <f t="shared" si="621"/>
        <v>13392</v>
      </c>
      <c r="S707">
        <f t="shared" si="622"/>
        <v>39928</v>
      </c>
      <c r="T707">
        <f t="shared" si="623"/>
        <v>0</v>
      </c>
      <c r="U707">
        <f t="shared" si="624"/>
        <v>4151.5200000000004</v>
      </c>
      <c r="V707">
        <f t="shared" si="625"/>
        <v>1134.972</v>
      </c>
      <c r="W707">
        <f t="shared" si="626"/>
        <v>0</v>
      </c>
      <c r="X707">
        <f t="shared" si="627"/>
        <v>50654</v>
      </c>
      <c r="Y707">
        <f t="shared" si="628"/>
        <v>34658</v>
      </c>
      <c r="AA707">
        <v>23982063</v>
      </c>
      <c r="AB707">
        <f t="shared" si="629"/>
        <v>902</v>
      </c>
      <c r="AC707">
        <f t="shared" si="630"/>
        <v>72</v>
      </c>
      <c r="AD707">
        <f t="shared" ref="AD707:AF710" si="653">ROUND(((ET707*1.35)),0)</f>
        <v>669</v>
      </c>
      <c r="AE707">
        <f t="shared" si="653"/>
        <v>54</v>
      </c>
      <c r="AF707">
        <f t="shared" si="653"/>
        <v>161</v>
      </c>
      <c r="AG707">
        <f t="shared" si="631"/>
        <v>0</v>
      </c>
      <c r="AH707">
        <f t="shared" ref="AH707:AI710" si="654">((EW707*1.35))</f>
        <v>16.740000000000002</v>
      </c>
      <c r="AI707">
        <f t="shared" si="654"/>
        <v>4.5765000000000002</v>
      </c>
      <c r="AJ707">
        <f t="shared" si="632"/>
        <v>0</v>
      </c>
      <c r="AK707">
        <v>686.83</v>
      </c>
      <c r="AL707">
        <v>71.75</v>
      </c>
      <c r="AM707">
        <v>495.79</v>
      </c>
      <c r="AN707">
        <v>40.07</v>
      </c>
      <c r="AO707">
        <v>119.29</v>
      </c>
      <c r="AP707">
        <v>0</v>
      </c>
      <c r="AQ707">
        <v>12.4</v>
      </c>
      <c r="AR707">
        <v>3.39</v>
      </c>
      <c r="AS707">
        <v>0</v>
      </c>
      <c r="AT707">
        <v>95</v>
      </c>
      <c r="AU707">
        <v>65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1</v>
      </c>
      <c r="BD707" t="s">
        <v>3</v>
      </c>
      <c r="BE707" t="s">
        <v>3</v>
      </c>
      <c r="BF707" t="s">
        <v>3</v>
      </c>
      <c r="BG707" t="s">
        <v>3</v>
      </c>
      <c r="BH707">
        <v>0</v>
      </c>
      <c r="BI707">
        <v>2</v>
      </c>
      <c r="BJ707" t="s">
        <v>321</v>
      </c>
      <c r="BM707">
        <v>108001</v>
      </c>
      <c r="BN707">
        <v>0</v>
      </c>
      <c r="BO707" t="s">
        <v>3</v>
      </c>
      <c r="BP707">
        <v>0</v>
      </c>
      <c r="BQ707">
        <v>3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95</v>
      </c>
      <c r="CA707">
        <v>65</v>
      </c>
      <c r="CF707">
        <v>0</v>
      </c>
      <c r="CG707">
        <v>0</v>
      </c>
      <c r="CM707">
        <v>0</v>
      </c>
      <c r="CN707" t="s">
        <v>1707</v>
      </c>
      <c r="CO707">
        <v>0</v>
      </c>
      <c r="CP707">
        <f t="shared" si="633"/>
        <v>223696</v>
      </c>
      <c r="CQ707">
        <f t="shared" si="634"/>
        <v>72</v>
      </c>
      <c r="CR707">
        <f t="shared" si="635"/>
        <v>669</v>
      </c>
      <c r="CS707">
        <f t="shared" si="636"/>
        <v>54</v>
      </c>
      <c r="CT707">
        <f t="shared" si="637"/>
        <v>161</v>
      </c>
      <c r="CU707">
        <f t="shared" si="638"/>
        <v>0</v>
      </c>
      <c r="CV707">
        <f t="shared" si="639"/>
        <v>16.740000000000002</v>
      </c>
      <c r="CW707">
        <f t="shared" si="640"/>
        <v>4.5765000000000002</v>
      </c>
      <c r="CX707">
        <f t="shared" si="641"/>
        <v>0</v>
      </c>
      <c r="CY707">
        <f t="shared" si="642"/>
        <v>50654</v>
      </c>
      <c r="CZ707">
        <f t="shared" si="643"/>
        <v>34658</v>
      </c>
      <c r="DC707" t="s">
        <v>3</v>
      </c>
      <c r="DD707" t="s">
        <v>3</v>
      </c>
      <c r="DE707" t="s">
        <v>179</v>
      </c>
      <c r="DF707" t="s">
        <v>179</v>
      </c>
      <c r="DG707" t="s">
        <v>179</v>
      </c>
      <c r="DH707" t="s">
        <v>3</v>
      </c>
      <c r="DI707" t="s">
        <v>179</v>
      </c>
      <c r="DJ707" t="s">
        <v>179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1003</v>
      </c>
      <c r="DV707" t="s">
        <v>311</v>
      </c>
      <c r="DW707" t="s">
        <v>322</v>
      </c>
      <c r="DX707">
        <v>100</v>
      </c>
      <c r="EE707">
        <v>20573159</v>
      </c>
      <c r="EF707">
        <v>3</v>
      </c>
      <c r="EG707" t="s">
        <v>164</v>
      </c>
      <c r="EH707">
        <v>0</v>
      </c>
      <c r="EI707" t="s">
        <v>3</v>
      </c>
      <c r="EJ707">
        <v>2</v>
      </c>
      <c r="EK707">
        <v>108001</v>
      </c>
      <c r="EL707" t="s">
        <v>202</v>
      </c>
      <c r="EM707" t="s">
        <v>203</v>
      </c>
      <c r="EO707" t="s">
        <v>193</v>
      </c>
      <c r="EQ707">
        <v>768</v>
      </c>
      <c r="ER707">
        <v>686.83</v>
      </c>
      <c r="ES707">
        <v>71.75</v>
      </c>
      <c r="ET707">
        <v>495.79</v>
      </c>
      <c r="EU707">
        <v>40.07</v>
      </c>
      <c r="EV707">
        <v>119.29</v>
      </c>
      <c r="EW707">
        <v>12.4</v>
      </c>
      <c r="EX707">
        <v>3.39</v>
      </c>
      <c r="EY707">
        <v>0</v>
      </c>
      <c r="EZ707">
        <v>0</v>
      </c>
      <c r="FQ707">
        <v>0</v>
      </c>
      <c r="FR707">
        <f t="shared" si="644"/>
        <v>0</v>
      </c>
      <c r="FS707">
        <v>0</v>
      </c>
      <c r="FX707">
        <v>95</v>
      </c>
      <c r="FY707">
        <v>65</v>
      </c>
      <c r="GA707" t="s">
        <v>3</v>
      </c>
      <c r="GG707">
        <v>2</v>
      </c>
      <c r="GH707">
        <v>-2</v>
      </c>
      <c r="GI707">
        <v>-2</v>
      </c>
      <c r="GJ707">
        <v>0</v>
      </c>
      <c r="GK707">
        <f>ROUND(R707*(R12)/100,0)</f>
        <v>0</v>
      </c>
      <c r="GL707">
        <f t="shared" si="645"/>
        <v>0</v>
      </c>
      <c r="GM707">
        <f t="shared" si="646"/>
        <v>309008</v>
      </c>
      <c r="GN707">
        <f t="shared" si="647"/>
        <v>0</v>
      </c>
      <c r="GO707">
        <f t="shared" si="648"/>
        <v>309008</v>
      </c>
      <c r="GP707">
        <f t="shared" si="649"/>
        <v>0</v>
      </c>
      <c r="GR707">
        <v>0</v>
      </c>
    </row>
    <row r="708" spans="1:200" x14ac:dyDescent="0.2">
      <c r="A708">
        <v>17</v>
      </c>
      <c r="B708">
        <v>1</v>
      </c>
      <c r="C708">
        <f>ROW(SmtRes!A1259)</f>
        <v>1259</v>
      </c>
      <c r="D708">
        <f>ROW(EtalonRes!A1291)</f>
        <v>1291</v>
      </c>
      <c r="E708" t="s">
        <v>959</v>
      </c>
      <c r="F708" t="s">
        <v>319</v>
      </c>
      <c r="G708" t="s">
        <v>960</v>
      </c>
      <c r="H708" t="s">
        <v>311</v>
      </c>
      <c r="I708">
        <v>7.8</v>
      </c>
      <c r="J708">
        <v>0</v>
      </c>
      <c r="O708">
        <f t="shared" si="618"/>
        <v>7036</v>
      </c>
      <c r="P708">
        <f t="shared" si="619"/>
        <v>562</v>
      </c>
      <c r="Q708">
        <f t="shared" si="620"/>
        <v>5218</v>
      </c>
      <c r="R708">
        <f t="shared" si="621"/>
        <v>421</v>
      </c>
      <c r="S708">
        <f t="shared" si="622"/>
        <v>1256</v>
      </c>
      <c r="T708">
        <f t="shared" si="623"/>
        <v>0</v>
      </c>
      <c r="U708">
        <f t="shared" si="624"/>
        <v>130.572</v>
      </c>
      <c r="V708">
        <f t="shared" si="625"/>
        <v>35.6967</v>
      </c>
      <c r="W708">
        <f t="shared" si="626"/>
        <v>0</v>
      </c>
      <c r="X708">
        <f t="shared" si="627"/>
        <v>1593</v>
      </c>
      <c r="Y708">
        <f t="shared" si="628"/>
        <v>1090</v>
      </c>
      <c r="AA708">
        <v>23982063</v>
      </c>
      <c r="AB708">
        <f t="shared" si="629"/>
        <v>902</v>
      </c>
      <c r="AC708">
        <f t="shared" si="630"/>
        <v>72</v>
      </c>
      <c r="AD708">
        <f t="shared" si="653"/>
        <v>669</v>
      </c>
      <c r="AE708">
        <f t="shared" si="653"/>
        <v>54</v>
      </c>
      <c r="AF708">
        <f t="shared" si="653"/>
        <v>161</v>
      </c>
      <c r="AG708">
        <f t="shared" si="631"/>
        <v>0</v>
      </c>
      <c r="AH708">
        <f t="shared" si="654"/>
        <v>16.740000000000002</v>
      </c>
      <c r="AI708">
        <f t="shared" si="654"/>
        <v>4.5765000000000002</v>
      </c>
      <c r="AJ708">
        <f t="shared" si="632"/>
        <v>0</v>
      </c>
      <c r="AK708">
        <v>686.83</v>
      </c>
      <c r="AL708">
        <v>71.75</v>
      </c>
      <c r="AM708">
        <v>495.79</v>
      </c>
      <c r="AN708">
        <v>40.07</v>
      </c>
      <c r="AO708">
        <v>119.29</v>
      </c>
      <c r="AP708">
        <v>0</v>
      </c>
      <c r="AQ708">
        <v>12.4</v>
      </c>
      <c r="AR708">
        <v>3.39</v>
      </c>
      <c r="AS708">
        <v>0</v>
      </c>
      <c r="AT708">
        <v>95</v>
      </c>
      <c r="AU708">
        <v>65</v>
      </c>
      <c r="AV708">
        <v>1</v>
      </c>
      <c r="AW708">
        <v>1</v>
      </c>
      <c r="AZ708">
        <v>1</v>
      </c>
      <c r="BA708">
        <v>1</v>
      </c>
      <c r="BB708">
        <v>1</v>
      </c>
      <c r="BC708">
        <v>1</v>
      </c>
      <c r="BD708" t="s">
        <v>3</v>
      </c>
      <c r="BE708" t="s">
        <v>3</v>
      </c>
      <c r="BF708" t="s">
        <v>3</v>
      </c>
      <c r="BG708" t="s">
        <v>3</v>
      </c>
      <c r="BH708">
        <v>0</v>
      </c>
      <c r="BI708">
        <v>2</v>
      </c>
      <c r="BJ708" t="s">
        <v>321</v>
      </c>
      <c r="BM708">
        <v>108001</v>
      </c>
      <c r="BN708">
        <v>0</v>
      </c>
      <c r="BO708" t="s">
        <v>3</v>
      </c>
      <c r="BP708">
        <v>0</v>
      </c>
      <c r="BQ708">
        <v>3</v>
      </c>
      <c r="BS708">
        <v>1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95</v>
      </c>
      <c r="CA708">
        <v>65</v>
      </c>
      <c r="CF708">
        <v>0</v>
      </c>
      <c r="CG708">
        <v>0</v>
      </c>
      <c r="CM708">
        <v>0</v>
      </c>
      <c r="CN708" t="s">
        <v>1707</v>
      </c>
      <c r="CO708">
        <v>0</v>
      </c>
      <c r="CP708">
        <f t="shared" si="633"/>
        <v>7036</v>
      </c>
      <c r="CQ708">
        <f t="shared" si="634"/>
        <v>72</v>
      </c>
      <c r="CR708">
        <f t="shared" si="635"/>
        <v>669</v>
      </c>
      <c r="CS708">
        <f t="shared" si="636"/>
        <v>54</v>
      </c>
      <c r="CT708">
        <f t="shared" si="637"/>
        <v>161</v>
      </c>
      <c r="CU708">
        <f t="shared" si="638"/>
        <v>0</v>
      </c>
      <c r="CV708">
        <f t="shared" si="639"/>
        <v>16.740000000000002</v>
      </c>
      <c r="CW708">
        <f t="shared" si="640"/>
        <v>4.5765000000000002</v>
      </c>
      <c r="CX708">
        <f t="shared" si="641"/>
        <v>0</v>
      </c>
      <c r="CY708">
        <f t="shared" si="642"/>
        <v>1593.15</v>
      </c>
      <c r="CZ708">
        <f t="shared" si="643"/>
        <v>1090.05</v>
      </c>
      <c r="DC708" t="s">
        <v>3</v>
      </c>
      <c r="DD708" t="s">
        <v>3</v>
      </c>
      <c r="DE708" t="s">
        <v>179</v>
      </c>
      <c r="DF708" t="s">
        <v>179</v>
      </c>
      <c r="DG708" t="s">
        <v>179</v>
      </c>
      <c r="DH708" t="s">
        <v>3</v>
      </c>
      <c r="DI708" t="s">
        <v>179</v>
      </c>
      <c r="DJ708" t="s">
        <v>179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1003</v>
      </c>
      <c r="DV708" t="s">
        <v>311</v>
      </c>
      <c r="DW708" t="s">
        <v>322</v>
      </c>
      <c r="DX708">
        <v>100</v>
      </c>
      <c r="EE708">
        <v>20573159</v>
      </c>
      <c r="EF708">
        <v>3</v>
      </c>
      <c r="EG708" t="s">
        <v>164</v>
      </c>
      <c r="EH708">
        <v>0</v>
      </c>
      <c r="EI708" t="s">
        <v>3</v>
      </c>
      <c r="EJ708">
        <v>2</v>
      </c>
      <c r="EK708">
        <v>108001</v>
      </c>
      <c r="EL708" t="s">
        <v>202</v>
      </c>
      <c r="EM708" t="s">
        <v>203</v>
      </c>
      <c r="EO708" t="s">
        <v>193</v>
      </c>
      <c r="EQ708">
        <v>768</v>
      </c>
      <c r="ER708">
        <v>686.83</v>
      </c>
      <c r="ES708">
        <v>71.75</v>
      </c>
      <c r="ET708">
        <v>495.79</v>
      </c>
      <c r="EU708">
        <v>40.07</v>
      </c>
      <c r="EV708">
        <v>119.29</v>
      </c>
      <c r="EW708">
        <v>12.4</v>
      </c>
      <c r="EX708">
        <v>3.39</v>
      </c>
      <c r="EY708">
        <v>0</v>
      </c>
      <c r="EZ708">
        <v>0</v>
      </c>
      <c r="FQ708">
        <v>0</v>
      </c>
      <c r="FR708">
        <f t="shared" si="644"/>
        <v>0</v>
      </c>
      <c r="FS708">
        <v>0</v>
      </c>
      <c r="FX708">
        <v>95</v>
      </c>
      <c r="FY708">
        <v>65</v>
      </c>
      <c r="GA708" t="s">
        <v>3</v>
      </c>
      <c r="GG708">
        <v>2</v>
      </c>
      <c r="GH708">
        <v>-2</v>
      </c>
      <c r="GI708">
        <v>-2</v>
      </c>
      <c r="GJ708">
        <v>0</v>
      </c>
      <c r="GK708">
        <f>ROUND(R708*(R12)/100,0)</f>
        <v>0</v>
      </c>
      <c r="GL708">
        <f t="shared" si="645"/>
        <v>0</v>
      </c>
      <c r="GM708">
        <f t="shared" si="646"/>
        <v>9719</v>
      </c>
      <c r="GN708">
        <f t="shared" si="647"/>
        <v>0</v>
      </c>
      <c r="GO708">
        <f t="shared" si="648"/>
        <v>9719</v>
      </c>
      <c r="GP708">
        <f t="shared" si="649"/>
        <v>0</v>
      </c>
      <c r="GR708">
        <v>0</v>
      </c>
    </row>
    <row r="709" spans="1:200" x14ac:dyDescent="0.2">
      <c r="A709">
        <v>17</v>
      </c>
      <c r="B709">
        <v>1</v>
      </c>
      <c r="C709">
        <f>ROW(SmtRes!A1273)</f>
        <v>1273</v>
      </c>
      <c r="D709">
        <f>ROW(EtalonRes!A1305)</f>
        <v>1305</v>
      </c>
      <c r="E709" t="s">
        <v>961</v>
      </c>
      <c r="F709" t="s">
        <v>319</v>
      </c>
      <c r="G709" t="s">
        <v>962</v>
      </c>
      <c r="H709" t="s">
        <v>311</v>
      </c>
      <c r="I709">
        <v>25.54</v>
      </c>
      <c r="J709">
        <v>0</v>
      </c>
      <c r="O709">
        <f t="shared" si="618"/>
        <v>23037</v>
      </c>
      <c r="P709">
        <f t="shared" si="619"/>
        <v>1839</v>
      </c>
      <c r="Q709">
        <f t="shared" si="620"/>
        <v>17086</v>
      </c>
      <c r="R709">
        <f t="shared" si="621"/>
        <v>1379</v>
      </c>
      <c r="S709">
        <f t="shared" si="622"/>
        <v>4112</v>
      </c>
      <c r="T709">
        <f t="shared" si="623"/>
        <v>0</v>
      </c>
      <c r="U709">
        <f t="shared" si="624"/>
        <v>427.53960000000006</v>
      </c>
      <c r="V709">
        <f t="shared" si="625"/>
        <v>116.88381</v>
      </c>
      <c r="W709">
        <f t="shared" si="626"/>
        <v>0</v>
      </c>
      <c r="X709">
        <f t="shared" si="627"/>
        <v>5216</v>
      </c>
      <c r="Y709">
        <f t="shared" si="628"/>
        <v>3569</v>
      </c>
      <c r="AA709">
        <v>23982063</v>
      </c>
      <c r="AB709">
        <f t="shared" si="629"/>
        <v>902</v>
      </c>
      <c r="AC709">
        <f t="shared" si="630"/>
        <v>72</v>
      </c>
      <c r="AD709">
        <f t="shared" si="653"/>
        <v>669</v>
      </c>
      <c r="AE709">
        <f t="shared" si="653"/>
        <v>54</v>
      </c>
      <c r="AF709">
        <f t="shared" si="653"/>
        <v>161</v>
      </c>
      <c r="AG709">
        <f t="shared" si="631"/>
        <v>0</v>
      </c>
      <c r="AH709">
        <f t="shared" si="654"/>
        <v>16.740000000000002</v>
      </c>
      <c r="AI709">
        <f t="shared" si="654"/>
        <v>4.5765000000000002</v>
      </c>
      <c r="AJ709">
        <f t="shared" si="632"/>
        <v>0</v>
      </c>
      <c r="AK709">
        <v>686.83</v>
      </c>
      <c r="AL709">
        <v>71.75</v>
      </c>
      <c r="AM709">
        <v>495.79</v>
      </c>
      <c r="AN709">
        <v>40.07</v>
      </c>
      <c r="AO709">
        <v>119.29</v>
      </c>
      <c r="AP709">
        <v>0</v>
      </c>
      <c r="AQ709">
        <v>12.4</v>
      </c>
      <c r="AR709">
        <v>3.39</v>
      </c>
      <c r="AS709">
        <v>0</v>
      </c>
      <c r="AT709">
        <v>95</v>
      </c>
      <c r="AU709">
        <v>65</v>
      </c>
      <c r="AV709">
        <v>1</v>
      </c>
      <c r="AW709">
        <v>1</v>
      </c>
      <c r="AZ709">
        <v>1</v>
      </c>
      <c r="BA709">
        <v>1</v>
      </c>
      <c r="BB709">
        <v>1</v>
      </c>
      <c r="BC709">
        <v>1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2</v>
      </c>
      <c r="BJ709" t="s">
        <v>321</v>
      </c>
      <c r="BM709">
        <v>108001</v>
      </c>
      <c r="BN709">
        <v>0</v>
      </c>
      <c r="BO709" t="s">
        <v>3</v>
      </c>
      <c r="BP709">
        <v>0</v>
      </c>
      <c r="BQ709">
        <v>3</v>
      </c>
      <c r="BS709">
        <v>1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95</v>
      </c>
      <c r="CA709">
        <v>65</v>
      </c>
      <c r="CF709">
        <v>0</v>
      </c>
      <c r="CG709">
        <v>0</v>
      </c>
      <c r="CM709">
        <v>0</v>
      </c>
      <c r="CN709" t="s">
        <v>1707</v>
      </c>
      <c r="CO709">
        <v>0</v>
      </c>
      <c r="CP709">
        <f t="shared" si="633"/>
        <v>23037</v>
      </c>
      <c r="CQ709">
        <f t="shared" si="634"/>
        <v>72</v>
      </c>
      <c r="CR709">
        <f t="shared" si="635"/>
        <v>669</v>
      </c>
      <c r="CS709">
        <f t="shared" si="636"/>
        <v>54</v>
      </c>
      <c r="CT709">
        <f t="shared" si="637"/>
        <v>161</v>
      </c>
      <c r="CU709">
        <f t="shared" si="638"/>
        <v>0</v>
      </c>
      <c r="CV709">
        <f t="shared" si="639"/>
        <v>16.740000000000002</v>
      </c>
      <c r="CW709">
        <f t="shared" si="640"/>
        <v>4.5765000000000002</v>
      </c>
      <c r="CX709">
        <f t="shared" si="641"/>
        <v>0</v>
      </c>
      <c r="CY709">
        <f t="shared" si="642"/>
        <v>5216.45</v>
      </c>
      <c r="CZ709">
        <f t="shared" si="643"/>
        <v>3569.15</v>
      </c>
      <c r="DC709" t="s">
        <v>3</v>
      </c>
      <c r="DD709" t="s">
        <v>3</v>
      </c>
      <c r="DE709" t="s">
        <v>179</v>
      </c>
      <c r="DF709" t="s">
        <v>179</v>
      </c>
      <c r="DG709" t="s">
        <v>179</v>
      </c>
      <c r="DH709" t="s">
        <v>3</v>
      </c>
      <c r="DI709" t="s">
        <v>179</v>
      </c>
      <c r="DJ709" t="s">
        <v>179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1003</v>
      </c>
      <c r="DV709" t="s">
        <v>311</v>
      </c>
      <c r="DW709" t="s">
        <v>322</v>
      </c>
      <c r="DX709">
        <v>100</v>
      </c>
      <c r="EE709">
        <v>20573159</v>
      </c>
      <c r="EF709">
        <v>3</v>
      </c>
      <c r="EG709" t="s">
        <v>164</v>
      </c>
      <c r="EH709">
        <v>0</v>
      </c>
      <c r="EI709" t="s">
        <v>3</v>
      </c>
      <c r="EJ709">
        <v>2</v>
      </c>
      <c r="EK709">
        <v>108001</v>
      </c>
      <c r="EL709" t="s">
        <v>202</v>
      </c>
      <c r="EM709" t="s">
        <v>203</v>
      </c>
      <c r="EO709" t="s">
        <v>193</v>
      </c>
      <c r="EQ709">
        <v>768</v>
      </c>
      <c r="ER709">
        <v>686.83</v>
      </c>
      <c r="ES709">
        <v>71.75</v>
      </c>
      <c r="ET709">
        <v>495.79</v>
      </c>
      <c r="EU709">
        <v>40.07</v>
      </c>
      <c r="EV709">
        <v>119.29</v>
      </c>
      <c r="EW709">
        <v>12.4</v>
      </c>
      <c r="EX709">
        <v>3.39</v>
      </c>
      <c r="EY709">
        <v>0</v>
      </c>
      <c r="EZ709">
        <v>0</v>
      </c>
      <c r="FQ709">
        <v>0</v>
      </c>
      <c r="FR709">
        <f t="shared" si="644"/>
        <v>0</v>
      </c>
      <c r="FS709">
        <v>0</v>
      </c>
      <c r="FX709">
        <v>95</v>
      </c>
      <c r="FY709">
        <v>65</v>
      </c>
      <c r="GA709" t="s">
        <v>3</v>
      </c>
      <c r="GG709">
        <v>2</v>
      </c>
      <c r="GH709">
        <v>-2</v>
      </c>
      <c r="GI709">
        <v>-2</v>
      </c>
      <c r="GJ709">
        <v>0</v>
      </c>
      <c r="GK709">
        <f>ROUND(R709*(R12)/100,0)</f>
        <v>0</v>
      </c>
      <c r="GL709">
        <f t="shared" si="645"/>
        <v>0</v>
      </c>
      <c r="GM709">
        <f t="shared" si="646"/>
        <v>31822</v>
      </c>
      <c r="GN709">
        <f t="shared" si="647"/>
        <v>0</v>
      </c>
      <c r="GO709">
        <f t="shared" si="648"/>
        <v>31822</v>
      </c>
      <c r="GP709">
        <f t="shared" si="649"/>
        <v>0</v>
      </c>
      <c r="GR709">
        <v>0</v>
      </c>
    </row>
    <row r="710" spans="1:200" x14ac:dyDescent="0.2">
      <c r="A710">
        <v>17</v>
      </c>
      <c r="B710">
        <v>1</v>
      </c>
      <c r="C710">
        <f>ROW(SmtRes!A1282)</f>
        <v>1282</v>
      </c>
      <c r="D710">
        <f>ROW(EtalonRes!A1313)</f>
        <v>1313</v>
      </c>
      <c r="E710" t="s">
        <v>963</v>
      </c>
      <c r="F710" t="s">
        <v>964</v>
      </c>
      <c r="G710" t="s">
        <v>965</v>
      </c>
      <c r="H710" t="s">
        <v>311</v>
      </c>
      <c r="I710">
        <v>0.8</v>
      </c>
      <c r="J710">
        <v>0</v>
      </c>
      <c r="O710">
        <f t="shared" si="618"/>
        <v>243</v>
      </c>
      <c r="P710">
        <f t="shared" si="619"/>
        <v>42</v>
      </c>
      <c r="Q710">
        <f t="shared" si="620"/>
        <v>34</v>
      </c>
      <c r="R710">
        <f t="shared" si="621"/>
        <v>0</v>
      </c>
      <c r="S710">
        <f t="shared" si="622"/>
        <v>167</v>
      </c>
      <c r="T710">
        <f t="shared" si="623"/>
        <v>0</v>
      </c>
      <c r="U710">
        <f t="shared" si="624"/>
        <v>17.593200000000003</v>
      </c>
      <c r="V710">
        <f t="shared" si="625"/>
        <v>1.0800000000000002E-2</v>
      </c>
      <c r="W710">
        <f t="shared" si="626"/>
        <v>0</v>
      </c>
      <c r="X710">
        <f t="shared" si="627"/>
        <v>159</v>
      </c>
      <c r="Y710">
        <f t="shared" si="628"/>
        <v>109</v>
      </c>
      <c r="AA710">
        <v>23982063</v>
      </c>
      <c r="AB710">
        <f t="shared" si="629"/>
        <v>303</v>
      </c>
      <c r="AC710">
        <f t="shared" si="630"/>
        <v>52</v>
      </c>
      <c r="AD710">
        <f t="shared" si="653"/>
        <v>42</v>
      </c>
      <c r="AE710">
        <f t="shared" si="653"/>
        <v>0</v>
      </c>
      <c r="AF710">
        <f t="shared" si="653"/>
        <v>209</v>
      </c>
      <c r="AG710">
        <f t="shared" si="631"/>
        <v>0</v>
      </c>
      <c r="AH710">
        <f t="shared" si="654"/>
        <v>21.991500000000002</v>
      </c>
      <c r="AI710">
        <f t="shared" si="654"/>
        <v>1.3500000000000002E-2</v>
      </c>
      <c r="AJ710">
        <f t="shared" si="632"/>
        <v>0</v>
      </c>
      <c r="AK710">
        <v>237.65</v>
      </c>
      <c r="AL710">
        <v>51.53</v>
      </c>
      <c r="AM710">
        <v>31.2</v>
      </c>
      <c r="AN710">
        <v>0.14000000000000001</v>
      </c>
      <c r="AO710">
        <v>154.91999999999999</v>
      </c>
      <c r="AP710">
        <v>0</v>
      </c>
      <c r="AQ710">
        <v>16.29</v>
      </c>
      <c r="AR710">
        <v>0.01</v>
      </c>
      <c r="AS710">
        <v>0</v>
      </c>
      <c r="AT710">
        <v>95</v>
      </c>
      <c r="AU710">
        <v>65</v>
      </c>
      <c r="AV710">
        <v>1</v>
      </c>
      <c r="AW710">
        <v>1</v>
      </c>
      <c r="AZ710">
        <v>1</v>
      </c>
      <c r="BA710">
        <v>1</v>
      </c>
      <c r="BB710">
        <v>1</v>
      </c>
      <c r="BC710">
        <v>1</v>
      </c>
      <c r="BD710" t="s">
        <v>3</v>
      </c>
      <c r="BE710" t="s">
        <v>3</v>
      </c>
      <c r="BF710" t="s">
        <v>3</v>
      </c>
      <c r="BG710" t="s">
        <v>3</v>
      </c>
      <c r="BH710">
        <v>0</v>
      </c>
      <c r="BI710">
        <v>2</v>
      </c>
      <c r="BJ710" t="s">
        <v>966</v>
      </c>
      <c r="BM710">
        <v>108001</v>
      </c>
      <c r="BN710">
        <v>0</v>
      </c>
      <c r="BO710" t="s">
        <v>3</v>
      </c>
      <c r="BP710">
        <v>0</v>
      </c>
      <c r="BQ710">
        <v>3</v>
      </c>
      <c r="BS710">
        <v>1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95</v>
      </c>
      <c r="CA710">
        <v>65</v>
      </c>
      <c r="CF710">
        <v>0</v>
      </c>
      <c r="CG710">
        <v>0</v>
      </c>
      <c r="CM710">
        <v>0</v>
      </c>
      <c r="CN710" t="s">
        <v>1707</v>
      </c>
      <c r="CO710">
        <v>0</v>
      </c>
      <c r="CP710">
        <f t="shared" si="633"/>
        <v>243</v>
      </c>
      <c r="CQ710">
        <f t="shared" si="634"/>
        <v>52</v>
      </c>
      <c r="CR710">
        <f t="shared" si="635"/>
        <v>42</v>
      </c>
      <c r="CS710">
        <f t="shared" si="636"/>
        <v>0</v>
      </c>
      <c r="CT710">
        <f t="shared" si="637"/>
        <v>209</v>
      </c>
      <c r="CU710">
        <f t="shared" si="638"/>
        <v>0</v>
      </c>
      <c r="CV710">
        <f t="shared" si="639"/>
        <v>21.991500000000002</v>
      </c>
      <c r="CW710">
        <f t="shared" si="640"/>
        <v>1.3500000000000002E-2</v>
      </c>
      <c r="CX710">
        <f t="shared" si="641"/>
        <v>0</v>
      </c>
      <c r="CY710">
        <f t="shared" si="642"/>
        <v>158.65</v>
      </c>
      <c r="CZ710">
        <f t="shared" si="643"/>
        <v>108.55</v>
      </c>
      <c r="DC710" t="s">
        <v>3</v>
      </c>
      <c r="DD710" t="s">
        <v>3</v>
      </c>
      <c r="DE710" t="s">
        <v>179</v>
      </c>
      <c r="DF710" t="s">
        <v>179</v>
      </c>
      <c r="DG710" t="s">
        <v>179</v>
      </c>
      <c r="DH710" t="s">
        <v>3</v>
      </c>
      <c r="DI710" t="s">
        <v>179</v>
      </c>
      <c r="DJ710" t="s">
        <v>179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1003</v>
      </c>
      <c r="DV710" t="s">
        <v>311</v>
      </c>
      <c r="DW710" t="s">
        <v>311</v>
      </c>
      <c r="DX710">
        <v>100</v>
      </c>
      <c r="EE710">
        <v>20573159</v>
      </c>
      <c r="EF710">
        <v>3</v>
      </c>
      <c r="EG710" t="s">
        <v>164</v>
      </c>
      <c r="EH710">
        <v>0</v>
      </c>
      <c r="EI710" t="s">
        <v>3</v>
      </c>
      <c r="EJ710">
        <v>2</v>
      </c>
      <c r="EK710">
        <v>108001</v>
      </c>
      <c r="EL710" t="s">
        <v>202</v>
      </c>
      <c r="EM710" t="s">
        <v>203</v>
      </c>
      <c r="EO710" t="s">
        <v>193</v>
      </c>
      <c r="EQ710">
        <v>768</v>
      </c>
      <c r="ER710">
        <v>237.65</v>
      </c>
      <c r="ES710">
        <v>51.53</v>
      </c>
      <c r="ET710">
        <v>31.2</v>
      </c>
      <c r="EU710">
        <v>0.14000000000000001</v>
      </c>
      <c r="EV710">
        <v>154.91999999999999</v>
      </c>
      <c r="EW710">
        <v>16.29</v>
      </c>
      <c r="EX710">
        <v>0.01</v>
      </c>
      <c r="EY710">
        <v>0</v>
      </c>
      <c r="EZ710">
        <v>0</v>
      </c>
      <c r="FQ710">
        <v>0</v>
      </c>
      <c r="FR710">
        <f t="shared" si="644"/>
        <v>0</v>
      </c>
      <c r="FS710">
        <v>0</v>
      </c>
      <c r="FX710">
        <v>95</v>
      </c>
      <c r="FY710">
        <v>65</v>
      </c>
      <c r="GA710" t="s">
        <v>3</v>
      </c>
      <c r="GG710">
        <v>2</v>
      </c>
      <c r="GH710">
        <v>-2</v>
      </c>
      <c r="GI710">
        <v>-2</v>
      </c>
      <c r="GJ710">
        <v>0</v>
      </c>
      <c r="GK710">
        <f>ROUND(R710*(R12)/100,0)</f>
        <v>0</v>
      </c>
      <c r="GL710">
        <f t="shared" si="645"/>
        <v>0</v>
      </c>
      <c r="GM710">
        <f t="shared" si="646"/>
        <v>511</v>
      </c>
      <c r="GN710">
        <f t="shared" si="647"/>
        <v>0</v>
      </c>
      <c r="GO710">
        <f t="shared" si="648"/>
        <v>511</v>
      </c>
      <c r="GP710">
        <f t="shared" si="649"/>
        <v>0</v>
      </c>
      <c r="GR710">
        <v>0</v>
      </c>
    </row>
    <row r="711" spans="1:200" x14ac:dyDescent="0.2">
      <c r="A711">
        <v>18</v>
      </c>
      <c r="B711">
        <v>1</v>
      </c>
      <c r="C711">
        <v>1281</v>
      </c>
      <c r="E711" t="s">
        <v>967</v>
      </c>
      <c r="F711" t="s">
        <v>968</v>
      </c>
      <c r="G711" t="s">
        <v>969</v>
      </c>
      <c r="H711" t="s">
        <v>970</v>
      </c>
      <c r="I711">
        <f>I710*J711</f>
        <v>80</v>
      </c>
      <c r="J711">
        <v>100</v>
      </c>
      <c r="O711">
        <f t="shared" si="618"/>
        <v>160</v>
      </c>
      <c r="P711">
        <f t="shared" si="619"/>
        <v>160</v>
      </c>
      <c r="Q711">
        <f t="shared" si="620"/>
        <v>0</v>
      </c>
      <c r="R711">
        <f t="shared" si="621"/>
        <v>0</v>
      </c>
      <c r="S711">
        <f t="shared" si="622"/>
        <v>0</v>
      </c>
      <c r="T711">
        <f t="shared" si="623"/>
        <v>0</v>
      </c>
      <c r="U711">
        <f t="shared" si="624"/>
        <v>0</v>
      </c>
      <c r="V711">
        <f t="shared" si="625"/>
        <v>0</v>
      </c>
      <c r="W711">
        <f t="shared" si="626"/>
        <v>0</v>
      </c>
      <c r="X711">
        <f t="shared" si="627"/>
        <v>0</v>
      </c>
      <c r="Y711">
        <f t="shared" si="628"/>
        <v>0</v>
      </c>
      <c r="AA711">
        <v>23982063</v>
      </c>
      <c r="AB711">
        <f t="shared" si="629"/>
        <v>2</v>
      </c>
      <c r="AC711">
        <f t="shared" si="630"/>
        <v>2</v>
      </c>
      <c r="AD711">
        <f>ROUND((ET711),0)</f>
        <v>0</v>
      </c>
      <c r="AE711">
        <f>ROUND((EU711),0)</f>
        <v>0</v>
      </c>
      <c r="AF711">
        <f>ROUND((EV711),0)</f>
        <v>0</v>
      </c>
      <c r="AG711">
        <f t="shared" si="631"/>
        <v>0</v>
      </c>
      <c r="AH711">
        <f>(EW711)</f>
        <v>0</v>
      </c>
      <c r="AI711">
        <f>(EX711)</f>
        <v>0</v>
      </c>
      <c r="AJ711">
        <f t="shared" si="632"/>
        <v>0</v>
      </c>
      <c r="AK711">
        <v>1.71</v>
      </c>
      <c r="AL711">
        <v>1.71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0.01</v>
      </c>
      <c r="AT711">
        <v>95</v>
      </c>
      <c r="AU711">
        <v>65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1</v>
      </c>
      <c r="BD711" t="s">
        <v>3</v>
      </c>
      <c r="BE711" t="s">
        <v>3</v>
      </c>
      <c r="BF711" t="s">
        <v>3</v>
      </c>
      <c r="BG711" t="s">
        <v>3</v>
      </c>
      <c r="BH711">
        <v>3</v>
      </c>
      <c r="BI711">
        <v>2</v>
      </c>
      <c r="BJ711" t="s">
        <v>971</v>
      </c>
      <c r="BM711">
        <v>108001</v>
      </c>
      <c r="BN711">
        <v>0</v>
      </c>
      <c r="BO711" t="s">
        <v>3</v>
      </c>
      <c r="BP711">
        <v>0</v>
      </c>
      <c r="BQ711">
        <v>3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95</v>
      </c>
      <c r="CA711">
        <v>65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633"/>
        <v>160</v>
      </c>
      <c r="CQ711">
        <f t="shared" si="634"/>
        <v>2</v>
      </c>
      <c r="CR711">
        <f t="shared" si="635"/>
        <v>0</v>
      </c>
      <c r="CS711">
        <f t="shared" si="636"/>
        <v>0</v>
      </c>
      <c r="CT711">
        <f t="shared" si="637"/>
        <v>0</v>
      </c>
      <c r="CU711">
        <f t="shared" si="638"/>
        <v>0</v>
      </c>
      <c r="CV711">
        <f t="shared" si="639"/>
        <v>0</v>
      </c>
      <c r="CW711">
        <f t="shared" si="640"/>
        <v>0</v>
      </c>
      <c r="CX711">
        <f t="shared" si="641"/>
        <v>0</v>
      </c>
      <c r="CY711">
        <f t="shared" si="642"/>
        <v>0</v>
      </c>
      <c r="CZ711">
        <f t="shared" si="643"/>
        <v>0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1003</v>
      </c>
      <c r="DV711" t="s">
        <v>970</v>
      </c>
      <c r="DW711" t="s">
        <v>970</v>
      </c>
      <c r="DX711">
        <v>1</v>
      </c>
      <c r="EE711">
        <v>20573159</v>
      </c>
      <c r="EF711">
        <v>3</v>
      </c>
      <c r="EG711" t="s">
        <v>164</v>
      </c>
      <c r="EH711">
        <v>0</v>
      </c>
      <c r="EI711" t="s">
        <v>3</v>
      </c>
      <c r="EJ711">
        <v>2</v>
      </c>
      <c r="EK711">
        <v>108001</v>
      </c>
      <c r="EL711" t="s">
        <v>202</v>
      </c>
      <c r="EM711" t="s">
        <v>203</v>
      </c>
      <c r="EO711" t="s">
        <v>3</v>
      </c>
      <c r="EQ711">
        <v>768</v>
      </c>
      <c r="ER711">
        <v>1.71</v>
      </c>
      <c r="ES711">
        <v>1.71</v>
      </c>
      <c r="ET711">
        <v>0</v>
      </c>
      <c r="EU711">
        <v>0</v>
      </c>
      <c r="EV711">
        <v>0</v>
      </c>
      <c r="EW711">
        <v>0</v>
      </c>
      <c r="EX711">
        <v>0</v>
      </c>
      <c r="EZ711">
        <v>0</v>
      </c>
      <c r="FQ711">
        <v>0</v>
      </c>
      <c r="FR711">
        <f t="shared" si="644"/>
        <v>0</v>
      </c>
      <c r="FS711">
        <v>0</v>
      </c>
      <c r="FX711">
        <v>95</v>
      </c>
      <c r="FY711">
        <v>65</v>
      </c>
      <c r="GA711" t="s">
        <v>3</v>
      </c>
      <c r="GG711">
        <v>2</v>
      </c>
      <c r="GH711">
        <v>1</v>
      </c>
      <c r="GI711">
        <v>-2</v>
      </c>
      <c r="GJ711">
        <v>0</v>
      </c>
      <c r="GK711">
        <f>ROUND(R711*(R12)/100,0)</f>
        <v>0</v>
      </c>
      <c r="GL711">
        <f t="shared" si="645"/>
        <v>0</v>
      </c>
      <c r="GM711">
        <f t="shared" si="646"/>
        <v>160</v>
      </c>
      <c r="GN711">
        <f t="shared" si="647"/>
        <v>0</v>
      </c>
      <c r="GO711">
        <f t="shared" si="648"/>
        <v>160</v>
      </c>
      <c r="GP711">
        <f t="shared" si="649"/>
        <v>0</v>
      </c>
      <c r="GR711">
        <v>0</v>
      </c>
    </row>
    <row r="712" spans="1:200" x14ac:dyDescent="0.2">
      <c r="A712">
        <v>17</v>
      </c>
      <c r="B712">
        <v>1</v>
      </c>
      <c r="C712">
        <f>ROW(SmtRes!A1292)</f>
        <v>1292</v>
      </c>
      <c r="D712">
        <f>ROW(EtalonRes!A1322)</f>
        <v>1322</v>
      </c>
      <c r="E712" t="s">
        <v>972</v>
      </c>
      <c r="F712" t="s">
        <v>973</v>
      </c>
      <c r="G712" t="s">
        <v>974</v>
      </c>
      <c r="H712" t="s">
        <v>311</v>
      </c>
      <c r="I712">
        <v>102.3</v>
      </c>
      <c r="J712">
        <v>0</v>
      </c>
      <c r="O712">
        <f t="shared" si="618"/>
        <v>50332</v>
      </c>
      <c r="P712">
        <f t="shared" si="619"/>
        <v>2660</v>
      </c>
      <c r="Q712">
        <f t="shared" si="620"/>
        <v>11969</v>
      </c>
      <c r="R712">
        <f t="shared" si="621"/>
        <v>512</v>
      </c>
      <c r="S712">
        <f t="shared" si="622"/>
        <v>35703</v>
      </c>
      <c r="T712">
        <f t="shared" si="623"/>
        <v>0</v>
      </c>
      <c r="U712">
        <f t="shared" si="624"/>
        <v>3800.6496000000002</v>
      </c>
      <c r="V712">
        <f t="shared" si="625"/>
        <v>35.907299999999999</v>
      </c>
      <c r="W712">
        <f t="shared" si="626"/>
        <v>0</v>
      </c>
      <c r="X712">
        <f t="shared" si="627"/>
        <v>34404</v>
      </c>
      <c r="Y712">
        <f t="shared" si="628"/>
        <v>23540</v>
      </c>
      <c r="AA712">
        <v>23982063</v>
      </c>
      <c r="AB712">
        <f t="shared" si="629"/>
        <v>492</v>
      </c>
      <c r="AC712">
        <f t="shared" si="630"/>
        <v>26</v>
      </c>
      <c r="AD712">
        <f>ROUND(((ET712*1.35)),0)</f>
        <v>117</v>
      </c>
      <c r="AE712">
        <f>ROUND(((EU712*1.35)),0)</f>
        <v>5</v>
      </c>
      <c r="AF712">
        <f>ROUND(((EV712*1.35)),0)</f>
        <v>349</v>
      </c>
      <c r="AG712">
        <f t="shared" si="631"/>
        <v>0</v>
      </c>
      <c r="AH712">
        <f>((EW712*1.35))</f>
        <v>37.152000000000001</v>
      </c>
      <c r="AI712">
        <f>((EX712*1.35))</f>
        <v>0.35100000000000003</v>
      </c>
      <c r="AJ712">
        <f t="shared" si="632"/>
        <v>0</v>
      </c>
      <c r="AK712">
        <v>371.08</v>
      </c>
      <c r="AL712">
        <v>25.64</v>
      </c>
      <c r="AM712">
        <v>86.75</v>
      </c>
      <c r="AN712">
        <v>3.51</v>
      </c>
      <c r="AO712">
        <v>258.69</v>
      </c>
      <c r="AP712">
        <v>0</v>
      </c>
      <c r="AQ712">
        <v>27.52</v>
      </c>
      <c r="AR712">
        <v>0.26</v>
      </c>
      <c r="AS712">
        <v>0</v>
      </c>
      <c r="AT712">
        <v>95</v>
      </c>
      <c r="AU712">
        <v>65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1</v>
      </c>
      <c r="BD712" t="s">
        <v>3</v>
      </c>
      <c r="BE712" t="s">
        <v>3</v>
      </c>
      <c r="BF712" t="s">
        <v>3</v>
      </c>
      <c r="BG712" t="s">
        <v>3</v>
      </c>
      <c r="BH712">
        <v>0</v>
      </c>
      <c r="BI712">
        <v>2</v>
      </c>
      <c r="BJ712" t="s">
        <v>975</v>
      </c>
      <c r="BM712">
        <v>108001</v>
      </c>
      <c r="BN712">
        <v>0</v>
      </c>
      <c r="BO712" t="s">
        <v>3</v>
      </c>
      <c r="BP712">
        <v>0</v>
      </c>
      <c r="BQ712">
        <v>3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95</v>
      </c>
      <c r="CA712">
        <v>65</v>
      </c>
      <c r="CF712">
        <v>0</v>
      </c>
      <c r="CG712">
        <v>0</v>
      </c>
      <c r="CM712">
        <v>0</v>
      </c>
      <c r="CN712" t="s">
        <v>1707</v>
      </c>
      <c r="CO712">
        <v>0</v>
      </c>
      <c r="CP712">
        <f t="shared" si="633"/>
        <v>50332</v>
      </c>
      <c r="CQ712">
        <f t="shared" si="634"/>
        <v>26</v>
      </c>
      <c r="CR712">
        <f t="shared" si="635"/>
        <v>117</v>
      </c>
      <c r="CS712">
        <f t="shared" si="636"/>
        <v>5</v>
      </c>
      <c r="CT712">
        <f t="shared" si="637"/>
        <v>349</v>
      </c>
      <c r="CU712">
        <f t="shared" si="638"/>
        <v>0</v>
      </c>
      <c r="CV712">
        <f t="shared" si="639"/>
        <v>37.152000000000001</v>
      </c>
      <c r="CW712">
        <f t="shared" si="640"/>
        <v>0.35100000000000003</v>
      </c>
      <c r="CX712">
        <f t="shared" si="641"/>
        <v>0</v>
      </c>
      <c r="CY712">
        <f t="shared" si="642"/>
        <v>34404.25</v>
      </c>
      <c r="CZ712">
        <f t="shared" si="643"/>
        <v>23539.75</v>
      </c>
      <c r="DC712" t="s">
        <v>3</v>
      </c>
      <c r="DD712" t="s">
        <v>3</v>
      </c>
      <c r="DE712" t="s">
        <v>179</v>
      </c>
      <c r="DF712" t="s">
        <v>179</v>
      </c>
      <c r="DG712" t="s">
        <v>179</v>
      </c>
      <c r="DH712" t="s">
        <v>3</v>
      </c>
      <c r="DI712" t="s">
        <v>179</v>
      </c>
      <c r="DJ712" t="s">
        <v>179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1003</v>
      </c>
      <c r="DV712" t="s">
        <v>311</v>
      </c>
      <c r="DW712" t="s">
        <v>311</v>
      </c>
      <c r="DX712">
        <v>100</v>
      </c>
      <c r="EE712">
        <v>20573159</v>
      </c>
      <c r="EF712">
        <v>3</v>
      </c>
      <c r="EG712" t="s">
        <v>164</v>
      </c>
      <c r="EH712">
        <v>0</v>
      </c>
      <c r="EI712" t="s">
        <v>3</v>
      </c>
      <c r="EJ712">
        <v>2</v>
      </c>
      <c r="EK712">
        <v>108001</v>
      </c>
      <c r="EL712" t="s">
        <v>202</v>
      </c>
      <c r="EM712" t="s">
        <v>203</v>
      </c>
      <c r="EO712" t="s">
        <v>193</v>
      </c>
      <c r="EQ712">
        <v>768</v>
      </c>
      <c r="ER712">
        <v>371.08</v>
      </c>
      <c r="ES712">
        <v>25.64</v>
      </c>
      <c r="ET712">
        <v>86.75</v>
      </c>
      <c r="EU712">
        <v>3.51</v>
      </c>
      <c r="EV712">
        <v>258.69</v>
      </c>
      <c r="EW712">
        <v>27.52</v>
      </c>
      <c r="EX712">
        <v>0.26</v>
      </c>
      <c r="EY712">
        <v>0</v>
      </c>
      <c r="EZ712">
        <v>0</v>
      </c>
      <c r="FQ712">
        <v>0</v>
      </c>
      <c r="FR712">
        <f t="shared" si="644"/>
        <v>0</v>
      </c>
      <c r="FS712">
        <v>0</v>
      </c>
      <c r="FX712">
        <v>95</v>
      </c>
      <c r="FY712">
        <v>65</v>
      </c>
      <c r="GA712" t="s">
        <v>3</v>
      </c>
      <c r="GG712">
        <v>2</v>
      </c>
      <c r="GH712">
        <v>1</v>
      </c>
      <c r="GI712">
        <v>-2</v>
      </c>
      <c r="GJ712">
        <v>0</v>
      </c>
      <c r="GK712">
        <f>ROUND(R712*(R12)/100,0)</f>
        <v>0</v>
      </c>
      <c r="GL712">
        <f t="shared" si="645"/>
        <v>0</v>
      </c>
      <c r="GM712">
        <f t="shared" si="646"/>
        <v>108276</v>
      </c>
      <c r="GN712">
        <f t="shared" si="647"/>
        <v>0</v>
      </c>
      <c r="GO712">
        <f t="shared" si="648"/>
        <v>108276</v>
      </c>
      <c r="GP712">
        <f t="shared" si="649"/>
        <v>0</v>
      </c>
      <c r="GR712">
        <v>0</v>
      </c>
    </row>
    <row r="713" spans="1:200" x14ac:dyDescent="0.2">
      <c r="A713">
        <v>18</v>
      </c>
      <c r="B713">
        <v>1</v>
      </c>
      <c r="C713">
        <v>1290</v>
      </c>
      <c r="E713" t="s">
        <v>976</v>
      </c>
      <c r="F713" t="s">
        <v>977</v>
      </c>
      <c r="G713" t="s">
        <v>978</v>
      </c>
      <c r="H713" t="s">
        <v>316</v>
      </c>
      <c r="I713">
        <f>I712*J713</f>
        <v>1023</v>
      </c>
      <c r="J713">
        <v>10</v>
      </c>
      <c r="O713">
        <f t="shared" si="618"/>
        <v>50127</v>
      </c>
      <c r="P713">
        <f t="shared" si="619"/>
        <v>50127</v>
      </c>
      <c r="Q713">
        <f t="shared" si="620"/>
        <v>0</v>
      </c>
      <c r="R713">
        <f t="shared" si="621"/>
        <v>0</v>
      </c>
      <c r="S713">
        <f t="shared" si="622"/>
        <v>0</v>
      </c>
      <c r="T713">
        <f t="shared" si="623"/>
        <v>0</v>
      </c>
      <c r="U713">
        <f t="shared" si="624"/>
        <v>0</v>
      </c>
      <c r="V713">
        <f t="shared" si="625"/>
        <v>0</v>
      </c>
      <c r="W713">
        <f t="shared" si="626"/>
        <v>0</v>
      </c>
      <c r="X713">
        <f t="shared" si="627"/>
        <v>0</v>
      </c>
      <c r="Y713">
        <f t="shared" si="628"/>
        <v>0</v>
      </c>
      <c r="AA713">
        <v>23982063</v>
      </c>
      <c r="AB713">
        <f t="shared" si="629"/>
        <v>49</v>
      </c>
      <c r="AC713">
        <f t="shared" si="630"/>
        <v>49</v>
      </c>
      <c r="AD713">
        <f>ROUND((ET713),0)</f>
        <v>0</v>
      </c>
      <c r="AE713">
        <f>ROUND((EU713),0)</f>
        <v>0</v>
      </c>
      <c r="AF713">
        <f>ROUND((EV713),0)</f>
        <v>0</v>
      </c>
      <c r="AG713">
        <f t="shared" si="631"/>
        <v>0</v>
      </c>
      <c r="AH713">
        <f>(EW713)</f>
        <v>0</v>
      </c>
      <c r="AI713">
        <f>(EX713)</f>
        <v>0</v>
      </c>
      <c r="AJ713">
        <f t="shared" si="632"/>
        <v>0</v>
      </c>
      <c r="AK713">
        <v>48.97</v>
      </c>
      <c r="AL713">
        <v>48.97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0.22</v>
      </c>
      <c r="AT713">
        <v>95</v>
      </c>
      <c r="AU713">
        <v>65</v>
      </c>
      <c r="AV713">
        <v>1</v>
      </c>
      <c r="AW713">
        <v>1</v>
      </c>
      <c r="AZ713">
        <v>1</v>
      </c>
      <c r="BA713">
        <v>1</v>
      </c>
      <c r="BB713">
        <v>1</v>
      </c>
      <c r="BC713">
        <v>1</v>
      </c>
      <c r="BD713" t="s">
        <v>3</v>
      </c>
      <c r="BE713" t="s">
        <v>3</v>
      </c>
      <c r="BF713" t="s">
        <v>3</v>
      </c>
      <c r="BG713" t="s">
        <v>3</v>
      </c>
      <c r="BH713">
        <v>3</v>
      </c>
      <c r="BI713">
        <v>2</v>
      </c>
      <c r="BJ713" t="s">
        <v>979</v>
      </c>
      <c r="BM713">
        <v>108001</v>
      </c>
      <c r="BN713">
        <v>0</v>
      </c>
      <c r="BO713" t="s">
        <v>3</v>
      </c>
      <c r="BP713">
        <v>0</v>
      </c>
      <c r="BQ713">
        <v>3</v>
      </c>
      <c r="BS713">
        <v>1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95</v>
      </c>
      <c r="CA713">
        <v>65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633"/>
        <v>50127</v>
      </c>
      <c r="CQ713">
        <f t="shared" si="634"/>
        <v>49</v>
      </c>
      <c r="CR713">
        <f t="shared" si="635"/>
        <v>0</v>
      </c>
      <c r="CS713">
        <f t="shared" si="636"/>
        <v>0</v>
      </c>
      <c r="CT713">
        <f t="shared" si="637"/>
        <v>0</v>
      </c>
      <c r="CU713">
        <f t="shared" si="638"/>
        <v>0</v>
      </c>
      <c r="CV713">
        <f t="shared" si="639"/>
        <v>0</v>
      </c>
      <c r="CW713">
        <f t="shared" si="640"/>
        <v>0</v>
      </c>
      <c r="CX713">
        <f t="shared" si="641"/>
        <v>0</v>
      </c>
      <c r="CY713">
        <f t="shared" si="642"/>
        <v>0</v>
      </c>
      <c r="CZ713">
        <f t="shared" si="643"/>
        <v>0</v>
      </c>
      <c r="DC713" t="s">
        <v>3</v>
      </c>
      <c r="DD713" t="s">
        <v>3</v>
      </c>
      <c r="DE713" t="s">
        <v>3</v>
      </c>
      <c r="DF713" t="s">
        <v>3</v>
      </c>
      <c r="DG713" t="s">
        <v>3</v>
      </c>
      <c r="DH713" t="s">
        <v>3</v>
      </c>
      <c r="DI713" t="s">
        <v>3</v>
      </c>
      <c r="DJ713" t="s">
        <v>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1003</v>
      </c>
      <c r="DV713" t="s">
        <v>316</v>
      </c>
      <c r="DW713" t="s">
        <v>316</v>
      </c>
      <c r="DX713">
        <v>10</v>
      </c>
      <c r="EE713">
        <v>20573159</v>
      </c>
      <c r="EF713">
        <v>3</v>
      </c>
      <c r="EG713" t="s">
        <v>164</v>
      </c>
      <c r="EH713">
        <v>0</v>
      </c>
      <c r="EI713" t="s">
        <v>3</v>
      </c>
      <c r="EJ713">
        <v>2</v>
      </c>
      <c r="EK713">
        <v>108001</v>
      </c>
      <c r="EL713" t="s">
        <v>202</v>
      </c>
      <c r="EM713" t="s">
        <v>203</v>
      </c>
      <c r="EO713" t="s">
        <v>3</v>
      </c>
      <c r="EQ713">
        <v>256</v>
      </c>
      <c r="ER713">
        <v>48.97</v>
      </c>
      <c r="ES713">
        <v>48.97</v>
      </c>
      <c r="ET713">
        <v>0</v>
      </c>
      <c r="EU713">
        <v>0</v>
      </c>
      <c r="EV713">
        <v>0</v>
      </c>
      <c r="EW713">
        <v>0</v>
      </c>
      <c r="EX713">
        <v>0</v>
      </c>
      <c r="EZ713">
        <v>0</v>
      </c>
      <c r="FQ713">
        <v>0</v>
      </c>
      <c r="FR713">
        <f t="shared" si="644"/>
        <v>0</v>
      </c>
      <c r="FS713">
        <v>0</v>
      </c>
      <c r="FX713">
        <v>95</v>
      </c>
      <c r="FY713">
        <v>65</v>
      </c>
      <c r="GA713" t="s">
        <v>3</v>
      </c>
      <c r="GG713">
        <v>2</v>
      </c>
      <c r="GH713">
        <v>1</v>
      </c>
      <c r="GI713">
        <v>-2</v>
      </c>
      <c r="GJ713">
        <v>0</v>
      </c>
      <c r="GK713">
        <f>ROUND(R713*(R12)/100,0)</f>
        <v>0</v>
      </c>
      <c r="GL713">
        <f t="shared" si="645"/>
        <v>0</v>
      </c>
      <c r="GM713">
        <f t="shared" si="646"/>
        <v>50127</v>
      </c>
      <c r="GN713">
        <f t="shared" si="647"/>
        <v>0</v>
      </c>
      <c r="GO713">
        <f t="shared" si="648"/>
        <v>50127</v>
      </c>
      <c r="GP713">
        <f t="shared" si="649"/>
        <v>0</v>
      </c>
      <c r="GR713">
        <v>0</v>
      </c>
    </row>
    <row r="714" spans="1:200" x14ac:dyDescent="0.2">
      <c r="A714">
        <v>17</v>
      </c>
      <c r="B714">
        <v>1</v>
      </c>
      <c r="C714">
        <f>ROW(SmtRes!A1302)</f>
        <v>1302</v>
      </c>
      <c r="D714">
        <f>ROW(EtalonRes!A1331)</f>
        <v>1331</v>
      </c>
      <c r="E714" t="s">
        <v>980</v>
      </c>
      <c r="F714" t="s">
        <v>309</v>
      </c>
      <c r="G714" t="s">
        <v>981</v>
      </c>
      <c r="H714" t="s">
        <v>311</v>
      </c>
      <c r="I714">
        <v>33.4</v>
      </c>
      <c r="J714">
        <v>0</v>
      </c>
      <c r="O714">
        <f t="shared" si="618"/>
        <v>10755</v>
      </c>
      <c r="P714">
        <f t="shared" si="619"/>
        <v>635</v>
      </c>
      <c r="Q714">
        <f t="shared" si="620"/>
        <v>2037</v>
      </c>
      <c r="R714">
        <f t="shared" si="621"/>
        <v>67</v>
      </c>
      <c r="S714">
        <f t="shared" si="622"/>
        <v>8083</v>
      </c>
      <c r="T714">
        <f t="shared" si="623"/>
        <v>0</v>
      </c>
      <c r="U714">
        <f t="shared" si="624"/>
        <v>858.5136</v>
      </c>
      <c r="V714">
        <f t="shared" si="625"/>
        <v>4.0580999999999996</v>
      </c>
      <c r="W714">
        <f t="shared" si="626"/>
        <v>0</v>
      </c>
      <c r="X714">
        <f t="shared" si="627"/>
        <v>7743</v>
      </c>
      <c r="Y714">
        <f t="shared" si="628"/>
        <v>5298</v>
      </c>
      <c r="AA714">
        <v>23982063</v>
      </c>
      <c r="AB714">
        <f t="shared" si="629"/>
        <v>322</v>
      </c>
      <c r="AC714">
        <f t="shared" si="630"/>
        <v>19</v>
      </c>
      <c r="AD714">
        <f>ROUND(((ET714*1.35)),0)</f>
        <v>61</v>
      </c>
      <c r="AE714">
        <f>ROUND(((EU714*1.35)),0)</f>
        <v>2</v>
      </c>
      <c r="AF714">
        <f>ROUND(((EV714*1.35)),0)</f>
        <v>242</v>
      </c>
      <c r="AG714">
        <f t="shared" si="631"/>
        <v>0</v>
      </c>
      <c r="AH714">
        <f>((EW714*1.35))</f>
        <v>25.704000000000001</v>
      </c>
      <c r="AI714">
        <f>((EX714*1.35))</f>
        <v>0.1215</v>
      </c>
      <c r="AJ714">
        <f t="shared" si="632"/>
        <v>0</v>
      </c>
      <c r="AK714">
        <v>243.38</v>
      </c>
      <c r="AL714">
        <v>18.89</v>
      </c>
      <c r="AM714">
        <v>45.51</v>
      </c>
      <c r="AN714">
        <v>1.22</v>
      </c>
      <c r="AO714">
        <v>178.98</v>
      </c>
      <c r="AP714">
        <v>0</v>
      </c>
      <c r="AQ714">
        <v>19.04</v>
      </c>
      <c r="AR714">
        <v>0.09</v>
      </c>
      <c r="AS714">
        <v>0</v>
      </c>
      <c r="AT714">
        <v>95</v>
      </c>
      <c r="AU714">
        <v>65</v>
      </c>
      <c r="AV714">
        <v>1</v>
      </c>
      <c r="AW714">
        <v>1</v>
      </c>
      <c r="AZ714">
        <v>1</v>
      </c>
      <c r="BA714">
        <v>1</v>
      </c>
      <c r="BB714">
        <v>1</v>
      </c>
      <c r="BC714">
        <v>1</v>
      </c>
      <c r="BD714" t="s">
        <v>3</v>
      </c>
      <c r="BE714" t="s">
        <v>3</v>
      </c>
      <c r="BF714" t="s">
        <v>3</v>
      </c>
      <c r="BG714" t="s">
        <v>3</v>
      </c>
      <c r="BH714">
        <v>0</v>
      </c>
      <c r="BI714">
        <v>2</v>
      </c>
      <c r="BJ714" t="s">
        <v>312</v>
      </c>
      <c r="BM714">
        <v>108001</v>
      </c>
      <c r="BN714">
        <v>0</v>
      </c>
      <c r="BO714" t="s">
        <v>3</v>
      </c>
      <c r="BP714">
        <v>0</v>
      </c>
      <c r="BQ714">
        <v>3</v>
      </c>
      <c r="BS714">
        <v>1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95</v>
      </c>
      <c r="CA714">
        <v>65</v>
      </c>
      <c r="CF714">
        <v>0</v>
      </c>
      <c r="CG714">
        <v>0</v>
      </c>
      <c r="CM714">
        <v>0</v>
      </c>
      <c r="CN714" t="s">
        <v>1707</v>
      </c>
      <c r="CO714">
        <v>0</v>
      </c>
      <c r="CP714">
        <f t="shared" si="633"/>
        <v>10755</v>
      </c>
      <c r="CQ714">
        <f t="shared" si="634"/>
        <v>19</v>
      </c>
      <c r="CR714">
        <f t="shared" si="635"/>
        <v>61</v>
      </c>
      <c r="CS714">
        <f t="shared" si="636"/>
        <v>2</v>
      </c>
      <c r="CT714">
        <f t="shared" si="637"/>
        <v>242</v>
      </c>
      <c r="CU714">
        <f t="shared" si="638"/>
        <v>0</v>
      </c>
      <c r="CV714">
        <f t="shared" si="639"/>
        <v>25.704000000000001</v>
      </c>
      <c r="CW714">
        <f t="shared" si="640"/>
        <v>0.1215</v>
      </c>
      <c r="CX714">
        <f t="shared" si="641"/>
        <v>0</v>
      </c>
      <c r="CY714">
        <f t="shared" si="642"/>
        <v>7742.5</v>
      </c>
      <c r="CZ714">
        <f t="shared" si="643"/>
        <v>5297.5</v>
      </c>
      <c r="DC714" t="s">
        <v>3</v>
      </c>
      <c r="DD714" t="s">
        <v>3</v>
      </c>
      <c r="DE714" t="s">
        <v>179</v>
      </c>
      <c r="DF714" t="s">
        <v>179</v>
      </c>
      <c r="DG714" t="s">
        <v>179</v>
      </c>
      <c r="DH714" t="s">
        <v>3</v>
      </c>
      <c r="DI714" t="s">
        <v>179</v>
      </c>
      <c r="DJ714" t="s">
        <v>179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1003</v>
      </c>
      <c r="DV714" t="s">
        <v>311</v>
      </c>
      <c r="DW714" t="s">
        <v>311</v>
      </c>
      <c r="DX714">
        <v>100</v>
      </c>
      <c r="EE714">
        <v>20573159</v>
      </c>
      <c r="EF714">
        <v>3</v>
      </c>
      <c r="EG714" t="s">
        <v>164</v>
      </c>
      <c r="EH714">
        <v>0</v>
      </c>
      <c r="EI714" t="s">
        <v>3</v>
      </c>
      <c r="EJ714">
        <v>2</v>
      </c>
      <c r="EK714">
        <v>108001</v>
      </c>
      <c r="EL714" t="s">
        <v>202</v>
      </c>
      <c r="EM714" t="s">
        <v>203</v>
      </c>
      <c r="EO714" t="s">
        <v>193</v>
      </c>
      <c r="EQ714">
        <v>0</v>
      </c>
      <c r="ER714">
        <v>243.38</v>
      </c>
      <c r="ES714">
        <v>18.89</v>
      </c>
      <c r="ET714">
        <v>45.51</v>
      </c>
      <c r="EU714">
        <v>1.22</v>
      </c>
      <c r="EV714">
        <v>178.98</v>
      </c>
      <c r="EW714">
        <v>19.04</v>
      </c>
      <c r="EX714">
        <v>0.09</v>
      </c>
      <c r="EY714">
        <v>0</v>
      </c>
      <c r="EZ714">
        <v>0</v>
      </c>
      <c r="FQ714">
        <v>0</v>
      </c>
      <c r="FR714">
        <f t="shared" si="644"/>
        <v>0</v>
      </c>
      <c r="FS714">
        <v>0</v>
      </c>
      <c r="FX714">
        <v>95</v>
      </c>
      <c r="FY714">
        <v>65</v>
      </c>
      <c r="GA714" t="s">
        <v>3</v>
      </c>
      <c r="GG714">
        <v>2</v>
      </c>
      <c r="GH714">
        <v>1</v>
      </c>
      <c r="GI714">
        <v>-2</v>
      </c>
      <c r="GJ714">
        <v>0</v>
      </c>
      <c r="GK714">
        <f>ROUND(R714*(R12)/100,0)</f>
        <v>0</v>
      </c>
      <c r="GL714">
        <f t="shared" si="645"/>
        <v>0</v>
      </c>
      <c r="GM714">
        <f t="shared" si="646"/>
        <v>23796</v>
      </c>
      <c r="GN714">
        <f t="shared" si="647"/>
        <v>0</v>
      </c>
      <c r="GO714">
        <f t="shared" si="648"/>
        <v>23796</v>
      </c>
      <c r="GP714">
        <f t="shared" si="649"/>
        <v>0</v>
      </c>
      <c r="GR714">
        <v>0</v>
      </c>
    </row>
    <row r="715" spans="1:200" x14ac:dyDescent="0.2">
      <c r="A715">
        <v>18</v>
      </c>
      <c r="B715">
        <v>1</v>
      </c>
      <c r="C715">
        <v>1300</v>
      </c>
      <c r="E715" t="s">
        <v>982</v>
      </c>
      <c r="F715" t="s">
        <v>314</v>
      </c>
      <c r="G715" t="s">
        <v>315</v>
      </c>
      <c r="H715" t="s">
        <v>316</v>
      </c>
      <c r="I715">
        <f>I714*J715</f>
        <v>334</v>
      </c>
      <c r="J715">
        <v>10</v>
      </c>
      <c r="O715">
        <f t="shared" si="618"/>
        <v>8350</v>
      </c>
      <c r="P715">
        <f t="shared" si="619"/>
        <v>8350</v>
      </c>
      <c r="Q715">
        <f t="shared" si="620"/>
        <v>0</v>
      </c>
      <c r="R715">
        <f t="shared" si="621"/>
        <v>0</v>
      </c>
      <c r="S715">
        <f t="shared" si="622"/>
        <v>0</v>
      </c>
      <c r="T715">
        <f t="shared" si="623"/>
        <v>0</v>
      </c>
      <c r="U715">
        <f t="shared" si="624"/>
        <v>0</v>
      </c>
      <c r="V715">
        <f t="shared" si="625"/>
        <v>0</v>
      </c>
      <c r="W715">
        <f t="shared" si="626"/>
        <v>0</v>
      </c>
      <c r="X715">
        <f t="shared" si="627"/>
        <v>0</v>
      </c>
      <c r="Y715">
        <f t="shared" si="628"/>
        <v>0</v>
      </c>
      <c r="AA715">
        <v>23982063</v>
      </c>
      <c r="AB715">
        <f t="shared" si="629"/>
        <v>25</v>
      </c>
      <c r="AC715">
        <f t="shared" si="630"/>
        <v>25</v>
      </c>
      <c r="AD715">
        <f>ROUND((ET715),0)</f>
        <v>0</v>
      </c>
      <c r="AE715">
        <f>ROUND((EU715),0)</f>
        <v>0</v>
      </c>
      <c r="AF715">
        <f>ROUND((EV715),0)</f>
        <v>0</v>
      </c>
      <c r="AG715">
        <f t="shared" si="631"/>
        <v>0</v>
      </c>
      <c r="AH715">
        <f>(EW715)</f>
        <v>0</v>
      </c>
      <c r="AI715">
        <f>(EX715)</f>
        <v>0</v>
      </c>
      <c r="AJ715">
        <f t="shared" si="632"/>
        <v>0</v>
      </c>
      <c r="AK715">
        <v>24.54</v>
      </c>
      <c r="AL715">
        <v>24.54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0.11</v>
      </c>
      <c r="AT715">
        <v>95</v>
      </c>
      <c r="AU715">
        <v>65</v>
      </c>
      <c r="AV715">
        <v>1</v>
      </c>
      <c r="AW715">
        <v>1</v>
      </c>
      <c r="AZ715">
        <v>1</v>
      </c>
      <c r="BA715">
        <v>1</v>
      </c>
      <c r="BB715">
        <v>1</v>
      </c>
      <c r="BC715">
        <v>1</v>
      </c>
      <c r="BD715" t="s">
        <v>3</v>
      </c>
      <c r="BE715" t="s">
        <v>3</v>
      </c>
      <c r="BF715" t="s">
        <v>3</v>
      </c>
      <c r="BG715" t="s">
        <v>3</v>
      </c>
      <c r="BH715">
        <v>3</v>
      </c>
      <c r="BI715">
        <v>2</v>
      </c>
      <c r="BJ715" t="s">
        <v>317</v>
      </c>
      <c r="BM715">
        <v>108001</v>
      </c>
      <c r="BN715">
        <v>0</v>
      </c>
      <c r="BO715" t="s">
        <v>3</v>
      </c>
      <c r="BP715">
        <v>0</v>
      </c>
      <c r="BQ715">
        <v>3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95</v>
      </c>
      <c r="CA715">
        <v>65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633"/>
        <v>8350</v>
      </c>
      <c r="CQ715">
        <f t="shared" si="634"/>
        <v>25</v>
      </c>
      <c r="CR715">
        <f t="shared" si="635"/>
        <v>0</v>
      </c>
      <c r="CS715">
        <f t="shared" si="636"/>
        <v>0</v>
      </c>
      <c r="CT715">
        <f t="shared" si="637"/>
        <v>0</v>
      </c>
      <c r="CU715">
        <f t="shared" si="638"/>
        <v>0</v>
      </c>
      <c r="CV715">
        <f t="shared" si="639"/>
        <v>0</v>
      </c>
      <c r="CW715">
        <f t="shared" si="640"/>
        <v>0</v>
      </c>
      <c r="CX715">
        <f t="shared" si="641"/>
        <v>0</v>
      </c>
      <c r="CY715">
        <f t="shared" si="642"/>
        <v>0</v>
      </c>
      <c r="CZ715">
        <f t="shared" si="643"/>
        <v>0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1003</v>
      </c>
      <c r="DV715" t="s">
        <v>316</v>
      </c>
      <c r="DW715" t="s">
        <v>316</v>
      </c>
      <c r="DX715">
        <v>10</v>
      </c>
      <c r="EE715">
        <v>20573159</v>
      </c>
      <c r="EF715">
        <v>3</v>
      </c>
      <c r="EG715" t="s">
        <v>164</v>
      </c>
      <c r="EH715">
        <v>0</v>
      </c>
      <c r="EI715" t="s">
        <v>3</v>
      </c>
      <c r="EJ715">
        <v>2</v>
      </c>
      <c r="EK715">
        <v>108001</v>
      </c>
      <c r="EL715" t="s">
        <v>202</v>
      </c>
      <c r="EM715" t="s">
        <v>203</v>
      </c>
      <c r="EO715" t="s">
        <v>3</v>
      </c>
      <c r="EQ715">
        <v>0</v>
      </c>
      <c r="ER715">
        <v>24.54</v>
      </c>
      <c r="ES715">
        <v>24.54</v>
      </c>
      <c r="ET715">
        <v>0</v>
      </c>
      <c r="EU715">
        <v>0</v>
      </c>
      <c r="EV715">
        <v>0</v>
      </c>
      <c r="EW715">
        <v>0</v>
      </c>
      <c r="EX715">
        <v>0</v>
      </c>
      <c r="EZ715">
        <v>0</v>
      </c>
      <c r="FQ715">
        <v>0</v>
      </c>
      <c r="FR715">
        <f t="shared" si="644"/>
        <v>0</v>
      </c>
      <c r="FS715">
        <v>0</v>
      </c>
      <c r="FX715">
        <v>95</v>
      </c>
      <c r="FY715">
        <v>65</v>
      </c>
      <c r="GA715" t="s">
        <v>3</v>
      </c>
      <c r="GG715">
        <v>2</v>
      </c>
      <c r="GH715">
        <v>1</v>
      </c>
      <c r="GI715">
        <v>-2</v>
      </c>
      <c r="GJ715">
        <v>0</v>
      </c>
      <c r="GK715">
        <f>ROUND(R715*(R12)/100,0)</f>
        <v>0</v>
      </c>
      <c r="GL715">
        <f t="shared" si="645"/>
        <v>0</v>
      </c>
      <c r="GM715">
        <f t="shared" si="646"/>
        <v>8350</v>
      </c>
      <c r="GN715">
        <f t="shared" si="647"/>
        <v>0</v>
      </c>
      <c r="GO715">
        <f t="shared" si="648"/>
        <v>8350</v>
      </c>
      <c r="GP715">
        <f t="shared" si="649"/>
        <v>0</v>
      </c>
      <c r="GR715">
        <v>0</v>
      </c>
    </row>
    <row r="716" spans="1:200" x14ac:dyDescent="0.2">
      <c r="A716">
        <v>17</v>
      </c>
      <c r="B716">
        <v>1</v>
      </c>
      <c r="C716">
        <f>ROW(SmtRes!A1312)</f>
        <v>1312</v>
      </c>
      <c r="D716">
        <f>ROW(EtalonRes!A1340)</f>
        <v>1340</v>
      </c>
      <c r="E716" t="s">
        <v>983</v>
      </c>
      <c r="F716" t="s">
        <v>973</v>
      </c>
      <c r="G716" t="s">
        <v>984</v>
      </c>
      <c r="H716" t="s">
        <v>311</v>
      </c>
      <c r="I716">
        <v>16.38</v>
      </c>
      <c r="J716">
        <v>0</v>
      </c>
      <c r="O716">
        <f t="shared" si="618"/>
        <v>8059</v>
      </c>
      <c r="P716">
        <f t="shared" si="619"/>
        <v>426</v>
      </c>
      <c r="Q716">
        <f t="shared" si="620"/>
        <v>1916</v>
      </c>
      <c r="R716">
        <f t="shared" si="621"/>
        <v>82</v>
      </c>
      <c r="S716">
        <f t="shared" si="622"/>
        <v>5717</v>
      </c>
      <c r="T716">
        <f t="shared" si="623"/>
        <v>0</v>
      </c>
      <c r="U716">
        <f t="shared" si="624"/>
        <v>608.54975999999999</v>
      </c>
      <c r="V716">
        <f t="shared" si="625"/>
        <v>5.7493800000000004</v>
      </c>
      <c r="W716">
        <f t="shared" si="626"/>
        <v>0</v>
      </c>
      <c r="X716">
        <f t="shared" si="627"/>
        <v>5509</v>
      </c>
      <c r="Y716">
        <f t="shared" si="628"/>
        <v>3769</v>
      </c>
      <c r="AA716">
        <v>23982063</v>
      </c>
      <c r="AB716">
        <f t="shared" si="629"/>
        <v>492</v>
      </c>
      <c r="AC716">
        <f t="shared" si="630"/>
        <v>26</v>
      </c>
      <c r="AD716">
        <f>ROUND(((ET716*1.35)),0)</f>
        <v>117</v>
      </c>
      <c r="AE716">
        <f>ROUND(((EU716*1.35)),0)</f>
        <v>5</v>
      </c>
      <c r="AF716">
        <f>ROUND(((EV716*1.35)),0)</f>
        <v>349</v>
      </c>
      <c r="AG716">
        <f t="shared" si="631"/>
        <v>0</v>
      </c>
      <c r="AH716">
        <f>((EW716*1.35))</f>
        <v>37.152000000000001</v>
      </c>
      <c r="AI716">
        <f>((EX716*1.35))</f>
        <v>0.35100000000000003</v>
      </c>
      <c r="AJ716">
        <f t="shared" si="632"/>
        <v>0</v>
      </c>
      <c r="AK716">
        <v>371.08</v>
      </c>
      <c r="AL716">
        <v>25.64</v>
      </c>
      <c r="AM716">
        <v>86.75</v>
      </c>
      <c r="AN716">
        <v>3.51</v>
      </c>
      <c r="AO716">
        <v>258.69</v>
      </c>
      <c r="AP716">
        <v>0</v>
      </c>
      <c r="AQ716">
        <v>27.52</v>
      </c>
      <c r="AR716">
        <v>0.26</v>
      </c>
      <c r="AS716">
        <v>0</v>
      </c>
      <c r="AT716">
        <v>95</v>
      </c>
      <c r="AU716">
        <v>65</v>
      </c>
      <c r="AV716">
        <v>1</v>
      </c>
      <c r="AW716">
        <v>1</v>
      </c>
      <c r="AZ716">
        <v>1</v>
      </c>
      <c r="BA716">
        <v>1</v>
      </c>
      <c r="BB716">
        <v>1</v>
      </c>
      <c r="BC716">
        <v>1</v>
      </c>
      <c r="BD716" t="s">
        <v>3</v>
      </c>
      <c r="BE716" t="s">
        <v>3</v>
      </c>
      <c r="BF716" t="s">
        <v>3</v>
      </c>
      <c r="BG716" t="s">
        <v>3</v>
      </c>
      <c r="BH716">
        <v>0</v>
      </c>
      <c r="BI716">
        <v>2</v>
      </c>
      <c r="BJ716" t="s">
        <v>975</v>
      </c>
      <c r="BM716">
        <v>108001</v>
      </c>
      <c r="BN716">
        <v>0</v>
      </c>
      <c r="BO716" t="s">
        <v>3</v>
      </c>
      <c r="BP716">
        <v>0</v>
      </c>
      <c r="BQ716">
        <v>3</v>
      </c>
      <c r="BS716">
        <v>1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95</v>
      </c>
      <c r="CA716">
        <v>65</v>
      </c>
      <c r="CF716">
        <v>0</v>
      </c>
      <c r="CG716">
        <v>0</v>
      </c>
      <c r="CM716">
        <v>0</v>
      </c>
      <c r="CN716" t="s">
        <v>1707</v>
      </c>
      <c r="CO716">
        <v>0</v>
      </c>
      <c r="CP716">
        <f t="shared" si="633"/>
        <v>8059</v>
      </c>
      <c r="CQ716">
        <f t="shared" si="634"/>
        <v>26</v>
      </c>
      <c r="CR716">
        <f t="shared" si="635"/>
        <v>117</v>
      </c>
      <c r="CS716">
        <f t="shared" si="636"/>
        <v>5</v>
      </c>
      <c r="CT716">
        <f t="shared" si="637"/>
        <v>349</v>
      </c>
      <c r="CU716">
        <f t="shared" si="638"/>
        <v>0</v>
      </c>
      <c r="CV716">
        <f t="shared" si="639"/>
        <v>37.152000000000001</v>
      </c>
      <c r="CW716">
        <f t="shared" si="640"/>
        <v>0.35100000000000003</v>
      </c>
      <c r="CX716">
        <f t="shared" si="641"/>
        <v>0</v>
      </c>
      <c r="CY716">
        <f t="shared" si="642"/>
        <v>5509.05</v>
      </c>
      <c r="CZ716">
        <f t="shared" si="643"/>
        <v>3769.35</v>
      </c>
      <c r="DC716" t="s">
        <v>3</v>
      </c>
      <c r="DD716" t="s">
        <v>3</v>
      </c>
      <c r="DE716" t="s">
        <v>179</v>
      </c>
      <c r="DF716" t="s">
        <v>179</v>
      </c>
      <c r="DG716" t="s">
        <v>179</v>
      </c>
      <c r="DH716" t="s">
        <v>3</v>
      </c>
      <c r="DI716" t="s">
        <v>179</v>
      </c>
      <c r="DJ716" t="s">
        <v>179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1003</v>
      </c>
      <c r="DV716" t="s">
        <v>311</v>
      </c>
      <c r="DW716" t="s">
        <v>311</v>
      </c>
      <c r="DX716">
        <v>100</v>
      </c>
      <c r="EE716">
        <v>20573159</v>
      </c>
      <c r="EF716">
        <v>3</v>
      </c>
      <c r="EG716" t="s">
        <v>164</v>
      </c>
      <c r="EH716">
        <v>0</v>
      </c>
      <c r="EI716" t="s">
        <v>3</v>
      </c>
      <c r="EJ716">
        <v>2</v>
      </c>
      <c r="EK716">
        <v>108001</v>
      </c>
      <c r="EL716" t="s">
        <v>202</v>
      </c>
      <c r="EM716" t="s">
        <v>203</v>
      </c>
      <c r="EO716" t="s">
        <v>193</v>
      </c>
      <c r="EQ716">
        <v>768</v>
      </c>
      <c r="ER716">
        <v>371.08</v>
      </c>
      <c r="ES716">
        <v>25.64</v>
      </c>
      <c r="ET716">
        <v>86.75</v>
      </c>
      <c r="EU716">
        <v>3.51</v>
      </c>
      <c r="EV716">
        <v>258.69</v>
      </c>
      <c r="EW716">
        <v>27.52</v>
      </c>
      <c r="EX716">
        <v>0.26</v>
      </c>
      <c r="EY716">
        <v>0</v>
      </c>
      <c r="EZ716">
        <v>0</v>
      </c>
      <c r="FQ716">
        <v>0</v>
      </c>
      <c r="FR716">
        <f t="shared" si="644"/>
        <v>0</v>
      </c>
      <c r="FS716">
        <v>0</v>
      </c>
      <c r="FX716">
        <v>95</v>
      </c>
      <c r="FY716">
        <v>65</v>
      </c>
      <c r="GA716" t="s">
        <v>3</v>
      </c>
      <c r="GG716">
        <v>2</v>
      </c>
      <c r="GH716">
        <v>1</v>
      </c>
      <c r="GI716">
        <v>-2</v>
      </c>
      <c r="GJ716">
        <v>0</v>
      </c>
      <c r="GK716">
        <f>ROUND(R716*(R12)/100,0)</f>
        <v>0</v>
      </c>
      <c r="GL716">
        <f t="shared" si="645"/>
        <v>0</v>
      </c>
      <c r="GM716">
        <f t="shared" si="646"/>
        <v>17337</v>
      </c>
      <c r="GN716">
        <f t="shared" si="647"/>
        <v>0</v>
      </c>
      <c r="GO716">
        <f t="shared" si="648"/>
        <v>17337</v>
      </c>
      <c r="GP716">
        <f t="shared" si="649"/>
        <v>0</v>
      </c>
      <c r="GR716">
        <v>0</v>
      </c>
    </row>
    <row r="717" spans="1:200" x14ac:dyDescent="0.2">
      <c r="A717">
        <v>18</v>
      </c>
      <c r="B717">
        <v>1</v>
      </c>
      <c r="C717">
        <v>1311</v>
      </c>
      <c r="E717" t="s">
        <v>985</v>
      </c>
      <c r="F717" t="s">
        <v>986</v>
      </c>
      <c r="G717" t="s">
        <v>987</v>
      </c>
      <c r="H717" t="s">
        <v>970</v>
      </c>
      <c r="I717">
        <f>I716*J717</f>
        <v>1638</v>
      </c>
      <c r="J717">
        <v>100</v>
      </c>
      <c r="O717">
        <f t="shared" si="618"/>
        <v>6552</v>
      </c>
      <c r="P717">
        <f t="shared" si="619"/>
        <v>6552</v>
      </c>
      <c r="Q717">
        <f t="shared" si="620"/>
        <v>0</v>
      </c>
      <c r="R717">
        <f t="shared" si="621"/>
        <v>0</v>
      </c>
      <c r="S717">
        <f t="shared" si="622"/>
        <v>0</v>
      </c>
      <c r="T717">
        <f t="shared" si="623"/>
        <v>0</v>
      </c>
      <c r="U717">
        <f t="shared" si="624"/>
        <v>0</v>
      </c>
      <c r="V717">
        <f t="shared" si="625"/>
        <v>0</v>
      </c>
      <c r="W717">
        <f t="shared" si="626"/>
        <v>0</v>
      </c>
      <c r="X717">
        <f t="shared" si="627"/>
        <v>0</v>
      </c>
      <c r="Y717">
        <f t="shared" si="628"/>
        <v>0</v>
      </c>
      <c r="AA717">
        <v>23982063</v>
      </c>
      <c r="AB717">
        <f t="shared" si="629"/>
        <v>4</v>
      </c>
      <c r="AC717">
        <f t="shared" si="630"/>
        <v>4</v>
      </c>
      <c r="AD717">
        <f>ROUND((ET717),0)</f>
        <v>0</v>
      </c>
      <c r="AE717">
        <f>ROUND((EU717),0)</f>
        <v>0</v>
      </c>
      <c r="AF717">
        <f>ROUND((EV717),0)</f>
        <v>0</v>
      </c>
      <c r="AG717">
        <f t="shared" si="631"/>
        <v>0</v>
      </c>
      <c r="AH717">
        <f>(EW717)</f>
        <v>0</v>
      </c>
      <c r="AI717">
        <f>(EX717)</f>
        <v>0</v>
      </c>
      <c r="AJ717">
        <f t="shared" si="632"/>
        <v>0</v>
      </c>
      <c r="AK717">
        <v>3.73</v>
      </c>
      <c r="AL717">
        <v>3.73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0.01</v>
      </c>
      <c r="AT717">
        <v>95</v>
      </c>
      <c r="AU717">
        <v>65</v>
      </c>
      <c r="AV717">
        <v>1</v>
      </c>
      <c r="AW717">
        <v>1</v>
      </c>
      <c r="AZ717">
        <v>1</v>
      </c>
      <c r="BA717">
        <v>1</v>
      </c>
      <c r="BB717">
        <v>1</v>
      </c>
      <c r="BC717">
        <v>1</v>
      </c>
      <c r="BD717" t="s">
        <v>3</v>
      </c>
      <c r="BE717" t="s">
        <v>3</v>
      </c>
      <c r="BF717" t="s">
        <v>3</v>
      </c>
      <c r="BG717" t="s">
        <v>3</v>
      </c>
      <c r="BH717">
        <v>3</v>
      </c>
      <c r="BI717">
        <v>2</v>
      </c>
      <c r="BJ717" t="s">
        <v>988</v>
      </c>
      <c r="BM717">
        <v>108001</v>
      </c>
      <c r="BN717">
        <v>0</v>
      </c>
      <c r="BO717" t="s">
        <v>3</v>
      </c>
      <c r="BP717">
        <v>0</v>
      </c>
      <c r="BQ717">
        <v>3</v>
      </c>
      <c r="BS717">
        <v>1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95</v>
      </c>
      <c r="CA717">
        <v>65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633"/>
        <v>6552</v>
      </c>
      <c r="CQ717">
        <f t="shared" si="634"/>
        <v>4</v>
      </c>
      <c r="CR717">
        <f t="shared" si="635"/>
        <v>0</v>
      </c>
      <c r="CS717">
        <f t="shared" si="636"/>
        <v>0</v>
      </c>
      <c r="CT717">
        <f t="shared" si="637"/>
        <v>0</v>
      </c>
      <c r="CU717">
        <f t="shared" si="638"/>
        <v>0</v>
      </c>
      <c r="CV717">
        <f t="shared" si="639"/>
        <v>0</v>
      </c>
      <c r="CW717">
        <f t="shared" si="640"/>
        <v>0</v>
      </c>
      <c r="CX717">
        <f t="shared" si="641"/>
        <v>0</v>
      </c>
      <c r="CY717">
        <f t="shared" si="642"/>
        <v>0</v>
      </c>
      <c r="CZ717">
        <f t="shared" si="643"/>
        <v>0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1003</v>
      </c>
      <c r="DV717" t="s">
        <v>970</v>
      </c>
      <c r="DW717" t="s">
        <v>970</v>
      </c>
      <c r="DX717">
        <v>1</v>
      </c>
      <c r="EE717">
        <v>20573159</v>
      </c>
      <c r="EF717">
        <v>3</v>
      </c>
      <c r="EG717" t="s">
        <v>164</v>
      </c>
      <c r="EH717">
        <v>0</v>
      </c>
      <c r="EI717" t="s">
        <v>3</v>
      </c>
      <c r="EJ717">
        <v>2</v>
      </c>
      <c r="EK717">
        <v>108001</v>
      </c>
      <c r="EL717" t="s">
        <v>202</v>
      </c>
      <c r="EM717" t="s">
        <v>203</v>
      </c>
      <c r="EO717" t="s">
        <v>3</v>
      </c>
      <c r="EQ717">
        <v>768</v>
      </c>
      <c r="ER717">
        <v>3.73</v>
      </c>
      <c r="ES717">
        <v>3.73</v>
      </c>
      <c r="ET717">
        <v>0</v>
      </c>
      <c r="EU717">
        <v>0</v>
      </c>
      <c r="EV717">
        <v>0</v>
      </c>
      <c r="EW717">
        <v>0</v>
      </c>
      <c r="EX717">
        <v>0</v>
      </c>
      <c r="EZ717">
        <v>0</v>
      </c>
      <c r="FQ717">
        <v>0</v>
      </c>
      <c r="FR717">
        <f t="shared" si="644"/>
        <v>0</v>
      </c>
      <c r="FS717">
        <v>0</v>
      </c>
      <c r="FX717">
        <v>95</v>
      </c>
      <c r="FY717">
        <v>65</v>
      </c>
      <c r="GA717" t="s">
        <v>3</v>
      </c>
      <c r="GG717">
        <v>2</v>
      </c>
      <c r="GH717">
        <v>1</v>
      </c>
      <c r="GI717">
        <v>-2</v>
      </c>
      <c r="GJ717">
        <v>0</v>
      </c>
      <c r="GK717">
        <f>ROUND(R717*(R12)/100,0)</f>
        <v>0</v>
      </c>
      <c r="GL717">
        <f t="shared" si="645"/>
        <v>0</v>
      </c>
      <c r="GM717">
        <f t="shared" si="646"/>
        <v>6552</v>
      </c>
      <c r="GN717">
        <f t="shared" si="647"/>
        <v>0</v>
      </c>
      <c r="GO717">
        <f t="shared" si="648"/>
        <v>6552</v>
      </c>
      <c r="GP717">
        <f t="shared" si="649"/>
        <v>0</v>
      </c>
      <c r="GR717">
        <v>0</v>
      </c>
    </row>
    <row r="718" spans="1:200" x14ac:dyDescent="0.2">
      <c r="A718">
        <v>17</v>
      </c>
      <c r="B718">
        <v>1</v>
      </c>
      <c r="C718">
        <f>ROW(SmtRes!A1314)</f>
        <v>1314</v>
      </c>
      <c r="D718">
        <f>ROW(EtalonRes!A1342)</f>
        <v>1342</v>
      </c>
      <c r="E718" t="s">
        <v>989</v>
      </c>
      <c r="F718" t="s">
        <v>352</v>
      </c>
      <c r="G718" t="s">
        <v>353</v>
      </c>
      <c r="H718" t="s">
        <v>285</v>
      </c>
      <c r="I718">
        <v>1</v>
      </c>
      <c r="J718">
        <v>0</v>
      </c>
      <c r="O718">
        <f t="shared" si="618"/>
        <v>67</v>
      </c>
      <c r="P718">
        <f t="shared" si="619"/>
        <v>1</v>
      </c>
      <c r="Q718">
        <f t="shared" si="620"/>
        <v>0</v>
      </c>
      <c r="R718">
        <f t="shared" si="621"/>
        <v>0</v>
      </c>
      <c r="S718">
        <f t="shared" si="622"/>
        <v>66</v>
      </c>
      <c r="T718">
        <f t="shared" si="623"/>
        <v>0</v>
      </c>
      <c r="U718">
        <f t="shared" si="624"/>
        <v>6.4125000000000005</v>
      </c>
      <c r="V718">
        <f t="shared" si="625"/>
        <v>0</v>
      </c>
      <c r="W718">
        <f t="shared" si="626"/>
        <v>0</v>
      </c>
      <c r="X718">
        <f t="shared" si="627"/>
        <v>61</v>
      </c>
      <c r="Y718">
        <f t="shared" si="628"/>
        <v>43</v>
      </c>
      <c r="AA718">
        <v>23982063</v>
      </c>
      <c r="AB718">
        <f t="shared" si="629"/>
        <v>67</v>
      </c>
      <c r="AC718">
        <f t="shared" si="630"/>
        <v>1</v>
      </c>
      <c r="AD718">
        <f t="shared" ref="AD718:AF722" si="655">ROUND(((ET718*1.35)),0)</f>
        <v>0</v>
      </c>
      <c r="AE718">
        <f t="shared" si="655"/>
        <v>0</v>
      </c>
      <c r="AF718">
        <f t="shared" si="655"/>
        <v>66</v>
      </c>
      <c r="AG718">
        <f t="shared" si="631"/>
        <v>0</v>
      </c>
      <c r="AH718">
        <f t="shared" ref="AH718:AI722" si="656">((EW718*1.35))</f>
        <v>6.4125000000000005</v>
      </c>
      <c r="AI718">
        <f t="shared" si="656"/>
        <v>0</v>
      </c>
      <c r="AJ718">
        <f t="shared" si="632"/>
        <v>0</v>
      </c>
      <c r="AK718">
        <v>50.14</v>
      </c>
      <c r="AL718">
        <v>0.98</v>
      </c>
      <c r="AM718">
        <v>0</v>
      </c>
      <c r="AN718">
        <v>0</v>
      </c>
      <c r="AO718">
        <v>49.16</v>
      </c>
      <c r="AP718">
        <v>0</v>
      </c>
      <c r="AQ718">
        <v>4.75</v>
      </c>
      <c r="AR718">
        <v>0</v>
      </c>
      <c r="AS718">
        <v>0</v>
      </c>
      <c r="AT718">
        <v>92</v>
      </c>
      <c r="AU718">
        <v>65</v>
      </c>
      <c r="AV718">
        <v>1</v>
      </c>
      <c r="AW718">
        <v>1</v>
      </c>
      <c r="AZ718">
        <v>1</v>
      </c>
      <c r="BA718">
        <v>1</v>
      </c>
      <c r="BB718">
        <v>1</v>
      </c>
      <c r="BC718">
        <v>1</v>
      </c>
      <c r="BD718" t="s">
        <v>3</v>
      </c>
      <c r="BE718" t="s">
        <v>3</v>
      </c>
      <c r="BF718" t="s">
        <v>3</v>
      </c>
      <c r="BG718" t="s">
        <v>3</v>
      </c>
      <c r="BH718">
        <v>0</v>
      </c>
      <c r="BI718">
        <v>2</v>
      </c>
      <c r="BJ718" t="s">
        <v>354</v>
      </c>
      <c r="BM718">
        <v>110004</v>
      </c>
      <c r="BN718">
        <v>0</v>
      </c>
      <c r="BO718" t="s">
        <v>3</v>
      </c>
      <c r="BP718">
        <v>0</v>
      </c>
      <c r="BQ718">
        <v>3</v>
      </c>
      <c r="BS718">
        <v>1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92</v>
      </c>
      <c r="CA718">
        <v>65</v>
      </c>
      <c r="CF718">
        <v>0</v>
      </c>
      <c r="CG718">
        <v>0</v>
      </c>
      <c r="CM718">
        <v>0</v>
      </c>
      <c r="CN718" t="s">
        <v>1707</v>
      </c>
      <c r="CO718">
        <v>0</v>
      </c>
      <c r="CP718">
        <f t="shared" si="633"/>
        <v>67</v>
      </c>
      <c r="CQ718">
        <f t="shared" si="634"/>
        <v>1</v>
      </c>
      <c r="CR718">
        <f t="shared" si="635"/>
        <v>0</v>
      </c>
      <c r="CS718">
        <f t="shared" si="636"/>
        <v>0</v>
      </c>
      <c r="CT718">
        <f t="shared" si="637"/>
        <v>66</v>
      </c>
      <c r="CU718">
        <f t="shared" si="638"/>
        <v>0</v>
      </c>
      <c r="CV718">
        <f t="shared" si="639"/>
        <v>6.4125000000000005</v>
      </c>
      <c r="CW718">
        <f t="shared" si="640"/>
        <v>0</v>
      </c>
      <c r="CX718">
        <f t="shared" si="641"/>
        <v>0</v>
      </c>
      <c r="CY718">
        <f t="shared" si="642"/>
        <v>60.72</v>
      </c>
      <c r="CZ718">
        <f t="shared" si="643"/>
        <v>42.9</v>
      </c>
      <c r="DC718" t="s">
        <v>3</v>
      </c>
      <c r="DD718" t="s">
        <v>3</v>
      </c>
      <c r="DE718" t="s">
        <v>179</v>
      </c>
      <c r="DF718" t="s">
        <v>179</v>
      </c>
      <c r="DG718" t="s">
        <v>179</v>
      </c>
      <c r="DH718" t="s">
        <v>3</v>
      </c>
      <c r="DI718" t="s">
        <v>179</v>
      </c>
      <c r="DJ718" t="s">
        <v>179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1013</v>
      </c>
      <c r="DV718" t="s">
        <v>285</v>
      </c>
      <c r="DW718" t="s">
        <v>285</v>
      </c>
      <c r="DX718">
        <v>1</v>
      </c>
      <c r="EE718">
        <v>20573165</v>
      </c>
      <c r="EF718">
        <v>3</v>
      </c>
      <c r="EG718" t="s">
        <v>164</v>
      </c>
      <c r="EH718">
        <v>0</v>
      </c>
      <c r="EI718" t="s">
        <v>3</v>
      </c>
      <c r="EJ718">
        <v>2</v>
      </c>
      <c r="EK718">
        <v>110004</v>
      </c>
      <c r="EL718" t="s">
        <v>172</v>
      </c>
      <c r="EM718" t="s">
        <v>173</v>
      </c>
      <c r="EO718" t="s">
        <v>193</v>
      </c>
      <c r="EQ718">
        <v>768</v>
      </c>
      <c r="ER718">
        <v>50.14</v>
      </c>
      <c r="ES718">
        <v>0.98</v>
      </c>
      <c r="ET718">
        <v>0</v>
      </c>
      <c r="EU718">
        <v>0</v>
      </c>
      <c r="EV718">
        <v>49.16</v>
      </c>
      <c r="EW718">
        <v>4.75</v>
      </c>
      <c r="EX718">
        <v>0</v>
      </c>
      <c r="EY718">
        <v>0</v>
      </c>
      <c r="EZ718">
        <v>0</v>
      </c>
      <c r="FQ718">
        <v>0</v>
      </c>
      <c r="FR718">
        <f t="shared" si="644"/>
        <v>0</v>
      </c>
      <c r="FS718">
        <v>0</v>
      </c>
      <c r="FX718">
        <v>92</v>
      </c>
      <c r="FY718">
        <v>65</v>
      </c>
      <c r="GA718" t="s">
        <v>3</v>
      </c>
      <c r="GG718">
        <v>2</v>
      </c>
      <c r="GH718">
        <v>1</v>
      </c>
      <c r="GI718">
        <v>-2</v>
      </c>
      <c r="GJ718">
        <v>0</v>
      </c>
      <c r="GK718">
        <f>ROUND(R718*(R12)/100,0)</f>
        <v>0</v>
      </c>
      <c r="GL718">
        <f t="shared" si="645"/>
        <v>0</v>
      </c>
      <c r="GM718">
        <f t="shared" si="646"/>
        <v>171</v>
      </c>
      <c r="GN718">
        <f t="shared" si="647"/>
        <v>0</v>
      </c>
      <c r="GO718">
        <f t="shared" si="648"/>
        <v>171</v>
      </c>
      <c r="GP718">
        <f t="shared" si="649"/>
        <v>0</v>
      </c>
      <c r="GR718">
        <v>0</v>
      </c>
    </row>
    <row r="719" spans="1:200" x14ac:dyDescent="0.2">
      <c r="A719">
        <v>17</v>
      </c>
      <c r="B719">
        <v>1</v>
      </c>
      <c r="C719">
        <f>ROW(SmtRes!A1316)</f>
        <v>1316</v>
      </c>
      <c r="D719">
        <f>ROW(EtalonRes!A1344)</f>
        <v>1344</v>
      </c>
      <c r="E719" t="s">
        <v>990</v>
      </c>
      <c r="F719" t="s">
        <v>356</v>
      </c>
      <c r="G719" t="s">
        <v>991</v>
      </c>
      <c r="H719" t="s">
        <v>285</v>
      </c>
      <c r="I719">
        <v>717</v>
      </c>
      <c r="J719">
        <v>0</v>
      </c>
      <c r="O719">
        <f t="shared" si="618"/>
        <v>29397</v>
      </c>
      <c r="P719">
        <f t="shared" si="619"/>
        <v>717</v>
      </c>
      <c r="Q719">
        <f t="shared" si="620"/>
        <v>0</v>
      </c>
      <c r="R719">
        <f t="shared" si="621"/>
        <v>0</v>
      </c>
      <c r="S719">
        <f t="shared" si="622"/>
        <v>28680</v>
      </c>
      <c r="T719">
        <f t="shared" si="623"/>
        <v>0</v>
      </c>
      <c r="U719">
        <f t="shared" si="624"/>
        <v>2758.6575000000003</v>
      </c>
      <c r="V719">
        <f t="shared" si="625"/>
        <v>0</v>
      </c>
      <c r="W719">
        <f t="shared" si="626"/>
        <v>0</v>
      </c>
      <c r="X719">
        <f t="shared" si="627"/>
        <v>26386</v>
      </c>
      <c r="Y719">
        <f t="shared" si="628"/>
        <v>18642</v>
      </c>
      <c r="AA719">
        <v>23982063</v>
      </c>
      <c r="AB719">
        <f>ROUND((AC719+AD719+AF719),0)</f>
        <v>41</v>
      </c>
      <c r="AC719">
        <f t="shared" si="630"/>
        <v>1</v>
      </c>
      <c r="AD719">
        <f t="shared" si="655"/>
        <v>0</v>
      </c>
      <c r="AE719">
        <f t="shared" si="655"/>
        <v>0</v>
      </c>
      <c r="AF719">
        <f t="shared" si="655"/>
        <v>40</v>
      </c>
      <c r="AG719">
        <f t="shared" si="631"/>
        <v>0</v>
      </c>
      <c r="AH719">
        <f t="shared" si="656"/>
        <v>3.8475000000000006</v>
      </c>
      <c r="AI719">
        <f t="shared" si="656"/>
        <v>0</v>
      </c>
      <c r="AJ719">
        <f t="shared" si="632"/>
        <v>0</v>
      </c>
      <c r="AK719">
        <v>30.09</v>
      </c>
      <c r="AL719">
        <v>0.59</v>
      </c>
      <c r="AM719">
        <v>0</v>
      </c>
      <c r="AN719">
        <v>0</v>
      </c>
      <c r="AO719">
        <v>29.5</v>
      </c>
      <c r="AP719">
        <v>0</v>
      </c>
      <c r="AQ719">
        <v>2.85</v>
      </c>
      <c r="AR719">
        <v>0</v>
      </c>
      <c r="AS719">
        <v>0</v>
      </c>
      <c r="AT719">
        <v>92</v>
      </c>
      <c r="AU719">
        <v>65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0</v>
      </c>
      <c r="BI719">
        <v>2</v>
      </c>
      <c r="BJ719" t="s">
        <v>358</v>
      </c>
      <c r="BM719">
        <v>110004</v>
      </c>
      <c r="BN719">
        <v>0</v>
      </c>
      <c r="BO719" t="s">
        <v>3</v>
      </c>
      <c r="BP719">
        <v>0</v>
      </c>
      <c r="BQ719">
        <v>3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92</v>
      </c>
      <c r="CA719">
        <v>65</v>
      </c>
      <c r="CF719">
        <v>0</v>
      </c>
      <c r="CG719">
        <v>0</v>
      </c>
      <c r="CM719">
        <v>0</v>
      </c>
      <c r="CN719" t="s">
        <v>1707</v>
      </c>
      <c r="CO719">
        <v>0</v>
      </c>
      <c r="CP719">
        <f t="shared" si="633"/>
        <v>29397</v>
      </c>
      <c r="CQ719">
        <f t="shared" si="634"/>
        <v>1</v>
      </c>
      <c r="CR719">
        <f t="shared" si="635"/>
        <v>0</v>
      </c>
      <c r="CS719">
        <f t="shared" si="636"/>
        <v>0</v>
      </c>
      <c r="CT719">
        <f t="shared" si="637"/>
        <v>40</v>
      </c>
      <c r="CU719">
        <f t="shared" si="638"/>
        <v>0</v>
      </c>
      <c r="CV719">
        <f t="shared" si="639"/>
        <v>3.8475000000000006</v>
      </c>
      <c r="CW719">
        <f t="shared" si="640"/>
        <v>0</v>
      </c>
      <c r="CX719">
        <f t="shared" si="641"/>
        <v>0</v>
      </c>
      <c r="CY719">
        <f t="shared" si="642"/>
        <v>26385.599999999999</v>
      </c>
      <c r="CZ719">
        <f t="shared" si="643"/>
        <v>18642</v>
      </c>
      <c r="DC719" t="s">
        <v>3</v>
      </c>
      <c r="DD719" t="s">
        <v>3</v>
      </c>
      <c r="DE719" t="s">
        <v>179</v>
      </c>
      <c r="DF719" t="s">
        <v>179</v>
      </c>
      <c r="DG719" t="s">
        <v>179</v>
      </c>
      <c r="DH719" t="s">
        <v>3</v>
      </c>
      <c r="DI719" t="s">
        <v>179</v>
      </c>
      <c r="DJ719" t="s">
        <v>179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1013</v>
      </c>
      <c r="DV719" t="s">
        <v>285</v>
      </c>
      <c r="DW719" t="s">
        <v>285</v>
      </c>
      <c r="DX719">
        <v>1</v>
      </c>
      <c r="EE719">
        <v>20573165</v>
      </c>
      <c r="EF719">
        <v>3</v>
      </c>
      <c r="EG719" t="s">
        <v>164</v>
      </c>
      <c r="EH719">
        <v>0</v>
      </c>
      <c r="EI719" t="s">
        <v>3</v>
      </c>
      <c r="EJ719">
        <v>2</v>
      </c>
      <c r="EK719">
        <v>110004</v>
      </c>
      <c r="EL719" t="s">
        <v>172</v>
      </c>
      <c r="EM719" t="s">
        <v>173</v>
      </c>
      <c r="EO719" t="s">
        <v>193</v>
      </c>
      <c r="EQ719">
        <v>768</v>
      </c>
      <c r="ER719">
        <v>30.09</v>
      </c>
      <c r="ES719">
        <v>0.59</v>
      </c>
      <c r="ET719">
        <v>0</v>
      </c>
      <c r="EU719">
        <v>0</v>
      </c>
      <c r="EV719">
        <v>29.5</v>
      </c>
      <c r="EW719">
        <v>2.85</v>
      </c>
      <c r="EX719">
        <v>0</v>
      </c>
      <c r="EY719">
        <v>0</v>
      </c>
      <c r="EZ719">
        <v>0</v>
      </c>
      <c r="FQ719">
        <v>0</v>
      </c>
      <c r="FR719">
        <f t="shared" si="644"/>
        <v>0</v>
      </c>
      <c r="FS719">
        <v>0</v>
      </c>
      <c r="FX719">
        <v>92</v>
      </c>
      <c r="FY719">
        <v>65</v>
      </c>
      <c r="GA719" t="s">
        <v>3</v>
      </c>
      <c r="GG719">
        <v>2</v>
      </c>
      <c r="GH719">
        <v>1</v>
      </c>
      <c r="GI719">
        <v>-2</v>
      </c>
      <c r="GJ719">
        <v>0</v>
      </c>
      <c r="GK719">
        <f>ROUND(R719*(R12)/100,0)</f>
        <v>0</v>
      </c>
      <c r="GL719">
        <f t="shared" si="645"/>
        <v>0</v>
      </c>
      <c r="GM719">
        <f t="shared" si="646"/>
        <v>74425</v>
      </c>
      <c r="GN719">
        <f t="shared" si="647"/>
        <v>0</v>
      </c>
      <c r="GO719">
        <f t="shared" si="648"/>
        <v>74425</v>
      </c>
      <c r="GP719">
        <f t="shared" si="649"/>
        <v>0</v>
      </c>
      <c r="GR719">
        <v>0</v>
      </c>
    </row>
    <row r="720" spans="1:200" x14ac:dyDescent="0.2">
      <c r="A720">
        <v>17</v>
      </c>
      <c r="B720">
        <v>1</v>
      </c>
      <c r="C720">
        <f>ROW(SmtRes!A1318)</f>
        <v>1318</v>
      </c>
      <c r="D720">
        <f>ROW(EtalonRes!A1346)</f>
        <v>1346</v>
      </c>
      <c r="E720" t="s">
        <v>992</v>
      </c>
      <c r="F720" t="s">
        <v>345</v>
      </c>
      <c r="G720" t="s">
        <v>346</v>
      </c>
      <c r="H720" t="s">
        <v>347</v>
      </c>
      <c r="I720">
        <v>1</v>
      </c>
      <c r="J720">
        <v>0</v>
      </c>
      <c r="O720">
        <f t="shared" si="618"/>
        <v>916</v>
      </c>
      <c r="P720">
        <f t="shared" si="619"/>
        <v>13</v>
      </c>
      <c r="Q720">
        <f t="shared" si="620"/>
        <v>0</v>
      </c>
      <c r="R720">
        <f t="shared" si="621"/>
        <v>0</v>
      </c>
      <c r="S720">
        <f t="shared" si="622"/>
        <v>903</v>
      </c>
      <c r="T720">
        <f t="shared" si="623"/>
        <v>0</v>
      </c>
      <c r="U720">
        <f t="shared" si="624"/>
        <v>87.21</v>
      </c>
      <c r="V720">
        <f t="shared" si="625"/>
        <v>0</v>
      </c>
      <c r="W720">
        <f t="shared" si="626"/>
        <v>0</v>
      </c>
      <c r="X720">
        <f t="shared" si="627"/>
        <v>831</v>
      </c>
      <c r="Y720">
        <f t="shared" si="628"/>
        <v>587</v>
      </c>
      <c r="AA720">
        <v>23982063</v>
      </c>
      <c r="AB720">
        <f>ROUND((AC720+AD720+AF720),0)</f>
        <v>916</v>
      </c>
      <c r="AC720">
        <f t="shared" si="630"/>
        <v>13</v>
      </c>
      <c r="AD720">
        <f t="shared" si="655"/>
        <v>0</v>
      </c>
      <c r="AE720">
        <f t="shared" si="655"/>
        <v>0</v>
      </c>
      <c r="AF720">
        <f t="shared" si="655"/>
        <v>903</v>
      </c>
      <c r="AG720">
        <f t="shared" si="631"/>
        <v>0</v>
      </c>
      <c r="AH720">
        <f t="shared" si="656"/>
        <v>87.21</v>
      </c>
      <c r="AI720">
        <f t="shared" si="656"/>
        <v>0</v>
      </c>
      <c r="AJ720">
        <f t="shared" si="632"/>
        <v>0</v>
      </c>
      <c r="AK720">
        <v>681.98</v>
      </c>
      <c r="AL720">
        <v>13.37</v>
      </c>
      <c r="AM720">
        <v>0</v>
      </c>
      <c r="AN720">
        <v>0</v>
      </c>
      <c r="AO720">
        <v>668.61</v>
      </c>
      <c r="AP720">
        <v>0</v>
      </c>
      <c r="AQ720">
        <v>64.599999999999994</v>
      </c>
      <c r="AR720">
        <v>0</v>
      </c>
      <c r="AS720">
        <v>0</v>
      </c>
      <c r="AT720">
        <v>92</v>
      </c>
      <c r="AU720">
        <v>65</v>
      </c>
      <c r="AV720">
        <v>1</v>
      </c>
      <c r="AW720">
        <v>1</v>
      </c>
      <c r="AZ720">
        <v>1</v>
      </c>
      <c r="BA720">
        <v>1</v>
      </c>
      <c r="BB720">
        <v>1</v>
      </c>
      <c r="BC720">
        <v>1</v>
      </c>
      <c r="BD720" t="s">
        <v>3</v>
      </c>
      <c r="BE720" t="s">
        <v>3</v>
      </c>
      <c r="BF720" t="s">
        <v>3</v>
      </c>
      <c r="BG720" t="s">
        <v>3</v>
      </c>
      <c r="BH720">
        <v>0</v>
      </c>
      <c r="BI720">
        <v>2</v>
      </c>
      <c r="BJ720" t="s">
        <v>348</v>
      </c>
      <c r="BM720">
        <v>110004</v>
      </c>
      <c r="BN720">
        <v>0</v>
      </c>
      <c r="BO720" t="s">
        <v>3</v>
      </c>
      <c r="BP720">
        <v>0</v>
      </c>
      <c r="BQ720">
        <v>3</v>
      </c>
      <c r="BS720">
        <v>1</v>
      </c>
      <c r="BT720">
        <v>1</v>
      </c>
      <c r="BU720">
        <v>1</v>
      </c>
      <c r="BV720">
        <v>1</v>
      </c>
      <c r="BW720">
        <v>1</v>
      </c>
      <c r="BX720">
        <v>1</v>
      </c>
      <c r="BY720" t="s">
        <v>3</v>
      </c>
      <c r="BZ720">
        <v>92</v>
      </c>
      <c r="CA720">
        <v>65</v>
      </c>
      <c r="CF720">
        <v>0</v>
      </c>
      <c r="CG720">
        <v>0</v>
      </c>
      <c r="CM720">
        <v>0</v>
      </c>
      <c r="CN720" t="s">
        <v>1707</v>
      </c>
      <c r="CO720">
        <v>0</v>
      </c>
      <c r="CP720">
        <f t="shared" si="633"/>
        <v>916</v>
      </c>
      <c r="CQ720">
        <f t="shared" si="634"/>
        <v>13</v>
      </c>
      <c r="CR720">
        <f t="shared" si="635"/>
        <v>0</v>
      </c>
      <c r="CS720">
        <f t="shared" si="636"/>
        <v>0</v>
      </c>
      <c r="CT720">
        <f t="shared" si="637"/>
        <v>903</v>
      </c>
      <c r="CU720">
        <f t="shared" si="638"/>
        <v>0</v>
      </c>
      <c r="CV720">
        <f t="shared" si="639"/>
        <v>87.21</v>
      </c>
      <c r="CW720">
        <f t="shared" si="640"/>
        <v>0</v>
      </c>
      <c r="CX720">
        <f t="shared" si="641"/>
        <v>0</v>
      </c>
      <c r="CY720">
        <f t="shared" si="642"/>
        <v>830.76</v>
      </c>
      <c r="CZ720">
        <f t="shared" si="643"/>
        <v>586.95000000000005</v>
      </c>
      <c r="DC720" t="s">
        <v>3</v>
      </c>
      <c r="DD720" t="s">
        <v>3</v>
      </c>
      <c r="DE720" t="s">
        <v>179</v>
      </c>
      <c r="DF720" t="s">
        <v>179</v>
      </c>
      <c r="DG720" t="s">
        <v>179</v>
      </c>
      <c r="DH720" t="s">
        <v>3</v>
      </c>
      <c r="DI720" t="s">
        <v>179</v>
      </c>
      <c r="DJ720" t="s">
        <v>179</v>
      </c>
      <c r="DK720" t="s">
        <v>3</v>
      </c>
      <c r="DL720" t="s">
        <v>3</v>
      </c>
      <c r="DM720" t="s">
        <v>3</v>
      </c>
      <c r="DN720">
        <v>0</v>
      </c>
      <c r="DO720">
        <v>0</v>
      </c>
      <c r="DP720">
        <v>1</v>
      </c>
      <c r="DQ720">
        <v>1</v>
      </c>
      <c r="DU720">
        <v>1013</v>
      </c>
      <c r="DV720" t="s">
        <v>347</v>
      </c>
      <c r="DW720" t="s">
        <v>347</v>
      </c>
      <c r="DX720">
        <v>1</v>
      </c>
      <c r="EE720">
        <v>20573165</v>
      </c>
      <c r="EF720">
        <v>3</v>
      </c>
      <c r="EG720" t="s">
        <v>164</v>
      </c>
      <c r="EH720">
        <v>0</v>
      </c>
      <c r="EI720" t="s">
        <v>3</v>
      </c>
      <c r="EJ720">
        <v>2</v>
      </c>
      <c r="EK720">
        <v>110004</v>
      </c>
      <c r="EL720" t="s">
        <v>172</v>
      </c>
      <c r="EM720" t="s">
        <v>173</v>
      </c>
      <c r="EO720" t="s">
        <v>193</v>
      </c>
      <c r="EQ720">
        <v>768</v>
      </c>
      <c r="ER720">
        <v>681.98</v>
      </c>
      <c r="ES720">
        <v>13.37</v>
      </c>
      <c r="ET720">
        <v>0</v>
      </c>
      <c r="EU720">
        <v>0</v>
      </c>
      <c r="EV720">
        <v>668.61</v>
      </c>
      <c r="EW720">
        <v>64.599999999999994</v>
      </c>
      <c r="EX720">
        <v>0</v>
      </c>
      <c r="EY720">
        <v>0</v>
      </c>
      <c r="EZ720">
        <v>0</v>
      </c>
      <c r="FQ720">
        <v>0</v>
      </c>
      <c r="FR720">
        <f t="shared" si="644"/>
        <v>0</v>
      </c>
      <c r="FS720">
        <v>0</v>
      </c>
      <c r="FX720">
        <v>92</v>
      </c>
      <c r="FY720">
        <v>65</v>
      </c>
      <c r="GA720" t="s">
        <v>3</v>
      </c>
      <c r="GG720">
        <v>2</v>
      </c>
      <c r="GH720">
        <v>-2</v>
      </c>
      <c r="GI720">
        <v>-2</v>
      </c>
      <c r="GJ720">
        <v>0</v>
      </c>
      <c r="GK720">
        <f>ROUND(R720*(R12)/100,0)</f>
        <v>0</v>
      </c>
      <c r="GL720">
        <f t="shared" si="645"/>
        <v>0</v>
      </c>
      <c r="GM720">
        <f t="shared" si="646"/>
        <v>2334</v>
      </c>
      <c r="GN720">
        <f t="shared" si="647"/>
        <v>0</v>
      </c>
      <c r="GO720">
        <f t="shared" si="648"/>
        <v>2334</v>
      </c>
      <c r="GP720">
        <f t="shared" si="649"/>
        <v>0</v>
      </c>
      <c r="GR720">
        <v>0</v>
      </c>
    </row>
    <row r="721" spans="1:200" x14ac:dyDescent="0.2">
      <c r="A721">
        <v>17</v>
      </c>
      <c r="B721">
        <v>1</v>
      </c>
      <c r="C721">
        <f>ROW(SmtRes!A1323)</f>
        <v>1323</v>
      </c>
      <c r="D721">
        <f>ROW(EtalonRes!A1351)</f>
        <v>1351</v>
      </c>
      <c r="E721" t="s">
        <v>993</v>
      </c>
      <c r="F721" t="s">
        <v>360</v>
      </c>
      <c r="G721" t="s">
        <v>361</v>
      </c>
      <c r="H721" t="s">
        <v>362</v>
      </c>
      <c r="I721">
        <v>1</v>
      </c>
      <c r="J721">
        <v>0</v>
      </c>
      <c r="O721">
        <f t="shared" si="618"/>
        <v>13039</v>
      </c>
      <c r="P721">
        <f t="shared" si="619"/>
        <v>85</v>
      </c>
      <c r="Q721">
        <f t="shared" si="620"/>
        <v>7184</v>
      </c>
      <c r="R721">
        <f t="shared" si="621"/>
        <v>752</v>
      </c>
      <c r="S721">
        <f t="shared" si="622"/>
        <v>5770</v>
      </c>
      <c r="T721">
        <f t="shared" si="623"/>
        <v>0</v>
      </c>
      <c r="U721">
        <f t="shared" si="624"/>
        <v>390.15000000000003</v>
      </c>
      <c r="V721">
        <f t="shared" si="625"/>
        <v>64.800000000000011</v>
      </c>
      <c r="W721">
        <f t="shared" si="626"/>
        <v>0</v>
      </c>
      <c r="X721">
        <f t="shared" si="627"/>
        <v>5218</v>
      </c>
      <c r="Y721">
        <f t="shared" si="628"/>
        <v>3913</v>
      </c>
      <c r="AA721">
        <v>23982063</v>
      </c>
      <c r="AB721">
        <f>ROUND((AC721+AD721+AF721),0)</f>
        <v>13039</v>
      </c>
      <c r="AC721">
        <f t="shared" si="630"/>
        <v>85</v>
      </c>
      <c r="AD721">
        <f t="shared" si="655"/>
        <v>7184</v>
      </c>
      <c r="AE721">
        <f t="shared" si="655"/>
        <v>752</v>
      </c>
      <c r="AF721">
        <f t="shared" si="655"/>
        <v>5770</v>
      </c>
      <c r="AG721">
        <f t="shared" si="631"/>
        <v>0</v>
      </c>
      <c r="AH721">
        <f t="shared" si="656"/>
        <v>390.15000000000003</v>
      </c>
      <c r="AI721">
        <f t="shared" si="656"/>
        <v>64.800000000000011</v>
      </c>
      <c r="AJ721">
        <f t="shared" si="632"/>
        <v>0</v>
      </c>
      <c r="AK721">
        <v>9681.08</v>
      </c>
      <c r="AL721">
        <v>85.49</v>
      </c>
      <c r="AM721">
        <v>5321.28</v>
      </c>
      <c r="AN721">
        <v>556.79999999999995</v>
      </c>
      <c r="AO721">
        <v>4274.3100000000004</v>
      </c>
      <c r="AP721">
        <v>0</v>
      </c>
      <c r="AQ721">
        <v>289</v>
      </c>
      <c r="AR721">
        <v>48</v>
      </c>
      <c r="AS721">
        <v>0</v>
      </c>
      <c r="AT721">
        <v>80</v>
      </c>
      <c r="AU721">
        <v>60</v>
      </c>
      <c r="AV721">
        <v>1</v>
      </c>
      <c r="AW721">
        <v>1</v>
      </c>
      <c r="AZ721">
        <v>1</v>
      </c>
      <c r="BA721">
        <v>1</v>
      </c>
      <c r="BB721">
        <v>1</v>
      </c>
      <c r="BC721">
        <v>1</v>
      </c>
      <c r="BD721" t="s">
        <v>3</v>
      </c>
      <c r="BE721" t="s">
        <v>3</v>
      </c>
      <c r="BF721" t="s">
        <v>3</v>
      </c>
      <c r="BG721" t="s">
        <v>3</v>
      </c>
      <c r="BH721">
        <v>0</v>
      </c>
      <c r="BI721">
        <v>2</v>
      </c>
      <c r="BJ721" t="s">
        <v>363</v>
      </c>
      <c r="BM721">
        <v>110008</v>
      </c>
      <c r="BN721">
        <v>0</v>
      </c>
      <c r="BO721" t="s">
        <v>3</v>
      </c>
      <c r="BP721">
        <v>0</v>
      </c>
      <c r="BQ721">
        <v>3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80</v>
      </c>
      <c r="CA721">
        <v>60</v>
      </c>
      <c r="CF721">
        <v>0</v>
      </c>
      <c r="CG721">
        <v>0</v>
      </c>
      <c r="CM721">
        <v>0</v>
      </c>
      <c r="CN721" t="s">
        <v>1707</v>
      </c>
      <c r="CO721">
        <v>0</v>
      </c>
      <c r="CP721">
        <f t="shared" si="633"/>
        <v>13039</v>
      </c>
      <c r="CQ721">
        <f t="shared" si="634"/>
        <v>85</v>
      </c>
      <c r="CR721">
        <f t="shared" si="635"/>
        <v>7184</v>
      </c>
      <c r="CS721">
        <f t="shared" si="636"/>
        <v>752</v>
      </c>
      <c r="CT721">
        <f t="shared" si="637"/>
        <v>5770</v>
      </c>
      <c r="CU721">
        <f t="shared" si="638"/>
        <v>0</v>
      </c>
      <c r="CV721">
        <f t="shared" si="639"/>
        <v>390.15000000000003</v>
      </c>
      <c r="CW721">
        <f t="shared" si="640"/>
        <v>64.800000000000011</v>
      </c>
      <c r="CX721">
        <f t="shared" si="641"/>
        <v>0</v>
      </c>
      <c r="CY721">
        <f t="shared" si="642"/>
        <v>5217.6000000000004</v>
      </c>
      <c r="CZ721">
        <f t="shared" si="643"/>
        <v>3913.2</v>
      </c>
      <c r="DC721" t="s">
        <v>3</v>
      </c>
      <c r="DD721" t="s">
        <v>3</v>
      </c>
      <c r="DE721" t="s">
        <v>179</v>
      </c>
      <c r="DF721" t="s">
        <v>179</v>
      </c>
      <c r="DG721" t="s">
        <v>179</v>
      </c>
      <c r="DH721" t="s">
        <v>3</v>
      </c>
      <c r="DI721" t="s">
        <v>179</v>
      </c>
      <c r="DJ721" t="s">
        <v>179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1013</v>
      </c>
      <c r="DV721" t="s">
        <v>362</v>
      </c>
      <c r="DW721" t="s">
        <v>362</v>
      </c>
      <c r="DX721">
        <v>1</v>
      </c>
      <c r="EE721">
        <v>20573167</v>
      </c>
      <c r="EF721">
        <v>3</v>
      </c>
      <c r="EG721" t="s">
        <v>164</v>
      </c>
      <c r="EH721">
        <v>0</v>
      </c>
      <c r="EI721" t="s">
        <v>3</v>
      </c>
      <c r="EJ721">
        <v>2</v>
      </c>
      <c r="EK721">
        <v>110008</v>
      </c>
      <c r="EL721" t="s">
        <v>268</v>
      </c>
      <c r="EM721" t="s">
        <v>173</v>
      </c>
      <c r="EO721" t="s">
        <v>193</v>
      </c>
      <c r="EQ721">
        <v>768</v>
      </c>
      <c r="ER721">
        <v>9681.08</v>
      </c>
      <c r="ES721">
        <v>85.49</v>
      </c>
      <c r="ET721">
        <v>5321.28</v>
      </c>
      <c r="EU721">
        <v>556.79999999999995</v>
      </c>
      <c r="EV721">
        <v>4274.3100000000004</v>
      </c>
      <c r="EW721">
        <v>289</v>
      </c>
      <c r="EX721">
        <v>48</v>
      </c>
      <c r="EY721">
        <v>0</v>
      </c>
      <c r="EZ721">
        <v>0</v>
      </c>
      <c r="FQ721">
        <v>0</v>
      </c>
      <c r="FR721">
        <f t="shared" si="644"/>
        <v>0</v>
      </c>
      <c r="FS721">
        <v>0</v>
      </c>
      <c r="FX721">
        <v>80</v>
      </c>
      <c r="FY721">
        <v>60</v>
      </c>
      <c r="GA721" t="s">
        <v>3</v>
      </c>
      <c r="GG721">
        <v>2</v>
      </c>
      <c r="GH721">
        <v>-2</v>
      </c>
      <c r="GI721">
        <v>-2</v>
      </c>
      <c r="GJ721">
        <v>0</v>
      </c>
      <c r="GK721">
        <f>ROUND(R721*(R12)/100,0)</f>
        <v>0</v>
      </c>
      <c r="GL721">
        <f t="shared" si="645"/>
        <v>0</v>
      </c>
      <c r="GM721">
        <f t="shared" si="646"/>
        <v>22170</v>
      </c>
      <c r="GN721">
        <f t="shared" si="647"/>
        <v>0</v>
      </c>
      <c r="GO721">
        <f t="shared" si="648"/>
        <v>22170</v>
      </c>
      <c r="GP721">
        <f t="shared" si="649"/>
        <v>0</v>
      </c>
      <c r="GR721">
        <v>0</v>
      </c>
    </row>
    <row r="722" spans="1:200" x14ac:dyDescent="0.2">
      <c r="A722">
        <v>17</v>
      </c>
      <c r="B722">
        <v>1</v>
      </c>
      <c r="C722">
        <f>ROW(SmtRes!A1325)</f>
        <v>1325</v>
      </c>
      <c r="D722">
        <f>ROW(EtalonRes!A1353)</f>
        <v>1353</v>
      </c>
      <c r="E722" t="s">
        <v>994</v>
      </c>
      <c r="F722" t="s">
        <v>365</v>
      </c>
      <c r="G722" t="s">
        <v>995</v>
      </c>
      <c r="H722" t="s">
        <v>369</v>
      </c>
      <c r="I722">
        <v>3061</v>
      </c>
      <c r="J722">
        <v>0</v>
      </c>
      <c r="O722">
        <f t="shared" si="618"/>
        <v>342832</v>
      </c>
      <c r="P722">
        <f t="shared" si="619"/>
        <v>6122</v>
      </c>
      <c r="Q722">
        <f t="shared" si="620"/>
        <v>0</v>
      </c>
      <c r="R722">
        <f t="shared" si="621"/>
        <v>0</v>
      </c>
      <c r="S722">
        <f t="shared" si="622"/>
        <v>336710</v>
      </c>
      <c r="T722">
        <f t="shared" si="623"/>
        <v>0</v>
      </c>
      <c r="U722">
        <f t="shared" si="624"/>
        <v>37191.15</v>
      </c>
      <c r="V722">
        <f t="shared" si="625"/>
        <v>0</v>
      </c>
      <c r="W722">
        <f t="shared" si="626"/>
        <v>0</v>
      </c>
      <c r="X722">
        <f t="shared" si="627"/>
        <v>336710</v>
      </c>
      <c r="Y722">
        <f t="shared" si="628"/>
        <v>218862</v>
      </c>
      <c r="AA722">
        <v>23982063</v>
      </c>
      <c r="AB722">
        <f>ROUND((AC722+AD722+AF722),0)</f>
        <v>112</v>
      </c>
      <c r="AC722">
        <f t="shared" si="630"/>
        <v>2</v>
      </c>
      <c r="AD722">
        <f t="shared" si="655"/>
        <v>0</v>
      </c>
      <c r="AE722">
        <f t="shared" si="655"/>
        <v>0</v>
      </c>
      <c r="AF722">
        <f t="shared" si="655"/>
        <v>110</v>
      </c>
      <c r="AG722">
        <f t="shared" si="631"/>
        <v>0</v>
      </c>
      <c r="AH722">
        <f t="shared" si="656"/>
        <v>12.15</v>
      </c>
      <c r="AI722">
        <f t="shared" si="656"/>
        <v>0</v>
      </c>
      <c r="AJ722">
        <f t="shared" si="632"/>
        <v>0</v>
      </c>
      <c r="AK722">
        <v>83.26</v>
      </c>
      <c r="AL722">
        <v>1.63</v>
      </c>
      <c r="AM722">
        <v>0</v>
      </c>
      <c r="AN722">
        <v>0</v>
      </c>
      <c r="AO722">
        <v>81.63</v>
      </c>
      <c r="AP722">
        <v>0</v>
      </c>
      <c r="AQ722">
        <v>9</v>
      </c>
      <c r="AR722">
        <v>0</v>
      </c>
      <c r="AS722">
        <v>0</v>
      </c>
      <c r="AT722">
        <v>100</v>
      </c>
      <c r="AU722">
        <v>65</v>
      </c>
      <c r="AV722">
        <v>1</v>
      </c>
      <c r="AW722">
        <v>1</v>
      </c>
      <c r="AZ722">
        <v>1</v>
      </c>
      <c r="BA722">
        <v>1</v>
      </c>
      <c r="BB722">
        <v>1</v>
      </c>
      <c r="BC722">
        <v>1</v>
      </c>
      <c r="BD722" t="s">
        <v>3</v>
      </c>
      <c r="BE722" t="s">
        <v>3</v>
      </c>
      <c r="BF722" t="s">
        <v>3</v>
      </c>
      <c r="BG722" t="s">
        <v>3</v>
      </c>
      <c r="BH722">
        <v>0</v>
      </c>
      <c r="BI722">
        <v>2</v>
      </c>
      <c r="BJ722" t="s">
        <v>996</v>
      </c>
      <c r="BM722">
        <v>110009</v>
      </c>
      <c r="BN722">
        <v>0</v>
      </c>
      <c r="BO722" t="s">
        <v>3</v>
      </c>
      <c r="BP722">
        <v>0</v>
      </c>
      <c r="BQ722">
        <v>3</v>
      </c>
      <c r="BS722">
        <v>1</v>
      </c>
      <c r="BT722">
        <v>1</v>
      </c>
      <c r="BU722">
        <v>1</v>
      </c>
      <c r="BV722">
        <v>1</v>
      </c>
      <c r="BW722">
        <v>1</v>
      </c>
      <c r="BX722">
        <v>1</v>
      </c>
      <c r="BY722" t="s">
        <v>3</v>
      </c>
      <c r="BZ722">
        <v>100</v>
      </c>
      <c r="CA722">
        <v>65</v>
      </c>
      <c r="CF722">
        <v>0</v>
      </c>
      <c r="CG722">
        <v>0</v>
      </c>
      <c r="CM722">
        <v>0</v>
      </c>
      <c r="CN722" t="s">
        <v>1707</v>
      </c>
      <c r="CO722">
        <v>0</v>
      </c>
      <c r="CP722">
        <f t="shared" si="633"/>
        <v>342832</v>
      </c>
      <c r="CQ722">
        <f t="shared" si="634"/>
        <v>2</v>
      </c>
      <c r="CR722">
        <f t="shared" si="635"/>
        <v>0</v>
      </c>
      <c r="CS722">
        <f t="shared" si="636"/>
        <v>0</v>
      </c>
      <c r="CT722">
        <f t="shared" si="637"/>
        <v>110</v>
      </c>
      <c r="CU722">
        <f t="shared" si="638"/>
        <v>0</v>
      </c>
      <c r="CV722">
        <f t="shared" si="639"/>
        <v>12.15</v>
      </c>
      <c r="CW722">
        <f t="shared" si="640"/>
        <v>0</v>
      </c>
      <c r="CX722">
        <f t="shared" si="641"/>
        <v>0</v>
      </c>
      <c r="CY722">
        <f t="shared" si="642"/>
        <v>336710</v>
      </c>
      <c r="CZ722">
        <f t="shared" si="643"/>
        <v>218861.5</v>
      </c>
      <c r="DC722" t="s">
        <v>3</v>
      </c>
      <c r="DD722" t="s">
        <v>3</v>
      </c>
      <c r="DE722" t="s">
        <v>179</v>
      </c>
      <c r="DF722" t="s">
        <v>179</v>
      </c>
      <c r="DG722" t="s">
        <v>179</v>
      </c>
      <c r="DH722" t="s">
        <v>3</v>
      </c>
      <c r="DI722" t="s">
        <v>179</v>
      </c>
      <c r="DJ722" t="s">
        <v>179</v>
      </c>
      <c r="DK722" t="s">
        <v>3</v>
      </c>
      <c r="DL722" t="s">
        <v>3</v>
      </c>
      <c r="DM722" t="s">
        <v>3</v>
      </c>
      <c r="DN722">
        <v>0</v>
      </c>
      <c r="DO722">
        <v>0</v>
      </c>
      <c r="DP722">
        <v>1</v>
      </c>
      <c r="DQ722">
        <v>1</v>
      </c>
      <c r="DU722">
        <v>1013</v>
      </c>
      <c r="DV722" t="s">
        <v>369</v>
      </c>
      <c r="DW722" t="s">
        <v>369</v>
      </c>
      <c r="DX722">
        <v>1</v>
      </c>
      <c r="EE722">
        <v>20573222</v>
      </c>
      <c r="EF722">
        <v>3</v>
      </c>
      <c r="EG722" t="s">
        <v>164</v>
      </c>
      <c r="EH722">
        <v>0</v>
      </c>
      <c r="EI722" t="s">
        <v>3</v>
      </c>
      <c r="EJ722">
        <v>2</v>
      </c>
      <c r="EK722">
        <v>110009</v>
      </c>
      <c r="EL722" t="s">
        <v>370</v>
      </c>
      <c r="EM722" t="s">
        <v>173</v>
      </c>
      <c r="EO722" t="s">
        <v>193</v>
      </c>
      <c r="EQ722">
        <v>768</v>
      </c>
      <c r="ER722">
        <v>83.26</v>
      </c>
      <c r="ES722">
        <v>1.63</v>
      </c>
      <c r="ET722">
        <v>0</v>
      </c>
      <c r="EU722">
        <v>0</v>
      </c>
      <c r="EV722">
        <v>81.63</v>
      </c>
      <c r="EW722">
        <v>9</v>
      </c>
      <c r="EX722">
        <v>0</v>
      </c>
      <c r="EY722">
        <v>0</v>
      </c>
      <c r="EZ722">
        <v>0</v>
      </c>
      <c r="FQ722">
        <v>0</v>
      </c>
      <c r="FR722">
        <f t="shared" si="644"/>
        <v>0</v>
      </c>
      <c r="FS722">
        <v>0</v>
      </c>
      <c r="FX722">
        <v>100</v>
      </c>
      <c r="FY722">
        <v>65</v>
      </c>
      <c r="GA722" t="s">
        <v>3</v>
      </c>
      <c r="GG722">
        <v>2</v>
      </c>
      <c r="GH722">
        <v>-2</v>
      </c>
      <c r="GI722">
        <v>-2</v>
      </c>
      <c r="GJ722">
        <v>0</v>
      </c>
      <c r="GK722">
        <f>ROUND(R722*(R12)/100,0)</f>
        <v>0</v>
      </c>
      <c r="GL722">
        <f t="shared" si="645"/>
        <v>0</v>
      </c>
      <c r="GM722">
        <f t="shared" si="646"/>
        <v>898404</v>
      </c>
      <c r="GN722">
        <f t="shared" si="647"/>
        <v>0</v>
      </c>
      <c r="GO722">
        <f t="shared" si="648"/>
        <v>898404</v>
      </c>
      <c r="GP722">
        <f t="shared" si="649"/>
        <v>0</v>
      </c>
      <c r="GR722">
        <v>0</v>
      </c>
    </row>
    <row r="724" spans="1:200" x14ac:dyDescent="0.2">
      <c r="A724" s="2">
        <v>51</v>
      </c>
      <c r="B724" s="2">
        <f>B555</f>
        <v>1</v>
      </c>
      <c r="C724" s="2">
        <f>A555</f>
        <v>5</v>
      </c>
      <c r="D724" s="2">
        <f>ROW(A555)</f>
        <v>555</v>
      </c>
      <c r="E724" s="2"/>
      <c r="F724" s="2" t="str">
        <f>IF(F555&lt;&gt;"",F555,"")</f>
        <v>Новый подраздел</v>
      </c>
      <c r="G724" s="2" t="str">
        <f>IF(G555&lt;&gt;"",G555,"")</f>
        <v>Монтаж</v>
      </c>
      <c r="H724" s="2"/>
      <c r="I724" s="2"/>
      <c r="J724" s="2"/>
      <c r="K724" s="2"/>
      <c r="L724" s="2"/>
      <c r="M724" s="2"/>
      <c r="N724" s="2"/>
      <c r="O724" s="2">
        <f t="shared" ref="O724:T724" si="657">ROUND(AB724,0)</f>
        <v>3830091</v>
      </c>
      <c r="P724" s="2">
        <f t="shared" si="657"/>
        <v>312430</v>
      </c>
      <c r="Q724" s="2">
        <f t="shared" si="657"/>
        <v>522458</v>
      </c>
      <c r="R724" s="2">
        <f t="shared" si="657"/>
        <v>41147</v>
      </c>
      <c r="S724" s="2">
        <f t="shared" si="657"/>
        <v>2995203</v>
      </c>
      <c r="T724" s="2">
        <f t="shared" si="657"/>
        <v>0</v>
      </c>
      <c r="U724" s="2">
        <f>AH724</f>
        <v>242123.57804999978</v>
      </c>
      <c r="V724" s="2">
        <f>AI724</f>
        <v>3518.8357999999998</v>
      </c>
      <c r="W724" s="2">
        <f>ROUND(AJ724,0)</f>
        <v>130</v>
      </c>
      <c r="X724" s="2">
        <f>ROUND(AK724,0)</f>
        <v>2574887</v>
      </c>
      <c r="Y724" s="2">
        <f>ROUND(AL724,0)</f>
        <v>1831937</v>
      </c>
      <c r="Z724" s="2"/>
      <c r="AA724" s="2"/>
      <c r="AB724" s="2">
        <f>ROUND(SUMIF(AA559:AA722,"=23982063",O559:O722),0)</f>
        <v>3830091</v>
      </c>
      <c r="AC724" s="2">
        <f>ROUND(SUMIF(AA559:AA722,"=23982063",P559:P722),0)</f>
        <v>312430</v>
      </c>
      <c r="AD724" s="2">
        <f>ROUND(SUMIF(AA559:AA722,"=23982063",Q559:Q722),0)</f>
        <v>522458</v>
      </c>
      <c r="AE724" s="2">
        <f>ROUND(SUMIF(AA559:AA722,"=23982063",R559:R722),0)</f>
        <v>41147</v>
      </c>
      <c r="AF724" s="2">
        <f>ROUND(SUMIF(AA559:AA722,"=23982063",S559:S722),0)</f>
        <v>2995203</v>
      </c>
      <c r="AG724" s="2">
        <f>ROUND(SUMIF(AA559:AA722,"=23982063",T559:T722),0)</f>
        <v>0</v>
      </c>
      <c r="AH724" s="2">
        <f>SUMIF(AA559:AA722,"=23982063",U559:U722)</f>
        <v>242123.57804999978</v>
      </c>
      <c r="AI724" s="2">
        <f>SUMIF(AA559:AA722,"=23982063",V559:V722)</f>
        <v>3518.8357999999998</v>
      </c>
      <c r="AJ724" s="2">
        <f>ROUND(SUMIF(AA559:AA722,"=23982063",W559:W722),0)</f>
        <v>130</v>
      </c>
      <c r="AK724" s="2">
        <f>ROUND(SUMIF(AA559:AA722,"=23982063",X559:X722),0)</f>
        <v>2574887</v>
      </c>
      <c r="AL724" s="2">
        <f>ROUND(SUMIF(AA559:AA722,"=23982063",Y559:Y722),0)</f>
        <v>1831937</v>
      </c>
      <c r="AM724" s="2"/>
      <c r="AN724" s="2"/>
      <c r="AO724" s="2">
        <f t="shared" ref="AO724:AU724" si="658">ROUND(BB724,0)</f>
        <v>0</v>
      </c>
      <c r="AP724" s="2">
        <f t="shared" si="658"/>
        <v>0</v>
      </c>
      <c r="AQ724" s="2">
        <f t="shared" si="658"/>
        <v>0</v>
      </c>
      <c r="AR724" s="2">
        <f t="shared" si="658"/>
        <v>8236915</v>
      </c>
      <c r="AS724" s="2">
        <f t="shared" si="658"/>
        <v>321</v>
      </c>
      <c r="AT724" s="2">
        <f t="shared" si="658"/>
        <v>8236594</v>
      </c>
      <c r="AU724" s="2">
        <f t="shared" si="658"/>
        <v>0</v>
      </c>
      <c r="AV724" s="2"/>
      <c r="AW724" s="2"/>
      <c r="AX724" s="2"/>
      <c r="AY724" s="2"/>
      <c r="AZ724" s="2"/>
      <c r="BA724" s="2"/>
      <c r="BB724" s="2">
        <f>ROUND(SUMIF(AA559:AA722,"=23982063",FQ559:FQ722),0)</f>
        <v>0</v>
      </c>
      <c r="BC724" s="2">
        <f>ROUND(SUMIF(AA559:AA722,"=23982063",FR559:FR722),0)</f>
        <v>0</v>
      </c>
      <c r="BD724" s="2">
        <f>ROUND(SUMIF(AA559:AA722,"=23982063",GL559:GL722),0)</f>
        <v>0</v>
      </c>
      <c r="BE724" s="2">
        <f>ROUND(SUMIF(AA559:AA722,"=23982063",GM559:GM722),0)</f>
        <v>8236915</v>
      </c>
      <c r="BF724" s="2">
        <f>ROUND(SUMIF(AA559:AA722,"=23982063",GN559:GN722),0)</f>
        <v>321</v>
      </c>
      <c r="BG724" s="2">
        <f>ROUND(SUMIF(AA559:AA722,"=23982063",GO559:GO722),0)</f>
        <v>8236594</v>
      </c>
      <c r="BH724" s="2">
        <f>ROUND(SUMIF(AA559:AA722,"=23982063",GP559:GP722),0)</f>
        <v>0</v>
      </c>
      <c r="BI724" s="2"/>
      <c r="BJ724" s="2"/>
      <c r="BK724" s="2"/>
      <c r="BL724" s="2"/>
      <c r="BM724" s="2"/>
      <c r="BN724" s="2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>
        <v>0</v>
      </c>
    </row>
    <row r="726" spans="1:200" x14ac:dyDescent="0.2">
      <c r="A726" s="4">
        <v>50</v>
      </c>
      <c r="B726" s="4">
        <v>0</v>
      </c>
      <c r="C726" s="4">
        <v>0</v>
      </c>
      <c r="D726" s="4">
        <v>1</v>
      </c>
      <c r="E726" s="4">
        <v>201</v>
      </c>
      <c r="F726" s="4">
        <f>ROUND(Source!O724,O726)</f>
        <v>3830091</v>
      </c>
      <c r="G726" s="4" t="s">
        <v>72</v>
      </c>
      <c r="H726" s="4" t="s">
        <v>73</v>
      </c>
      <c r="I726" s="4"/>
      <c r="J726" s="4"/>
      <c r="K726" s="4">
        <v>201</v>
      </c>
      <c r="L726" s="4">
        <v>1</v>
      </c>
      <c r="M726" s="4">
        <v>3</v>
      </c>
      <c r="N726" s="4" t="s">
        <v>3</v>
      </c>
      <c r="O726" s="4">
        <v>0</v>
      </c>
      <c r="P726" s="4"/>
    </row>
    <row r="727" spans="1:200" x14ac:dyDescent="0.2">
      <c r="A727" s="4">
        <v>50</v>
      </c>
      <c r="B727" s="4">
        <v>0</v>
      </c>
      <c r="C727" s="4">
        <v>0</v>
      </c>
      <c r="D727" s="4">
        <v>1</v>
      </c>
      <c r="E727" s="4">
        <v>202</v>
      </c>
      <c r="F727" s="4">
        <f>ROUND(Source!P724,O727)</f>
        <v>312430</v>
      </c>
      <c r="G727" s="4" t="s">
        <v>74</v>
      </c>
      <c r="H727" s="4" t="s">
        <v>75</v>
      </c>
      <c r="I727" s="4"/>
      <c r="J727" s="4"/>
      <c r="K727" s="4">
        <v>202</v>
      </c>
      <c r="L727" s="4">
        <v>2</v>
      </c>
      <c r="M727" s="4">
        <v>3</v>
      </c>
      <c r="N727" s="4" t="s">
        <v>3</v>
      </c>
      <c r="O727" s="4">
        <v>0</v>
      </c>
      <c r="P727" s="4"/>
    </row>
    <row r="728" spans="1:200" x14ac:dyDescent="0.2">
      <c r="A728" s="4">
        <v>50</v>
      </c>
      <c r="B728" s="4">
        <v>0</v>
      </c>
      <c r="C728" s="4">
        <v>0</v>
      </c>
      <c r="D728" s="4">
        <v>1</v>
      </c>
      <c r="E728" s="4">
        <v>222</v>
      </c>
      <c r="F728" s="4">
        <f>ROUND(Source!AO724,O728)</f>
        <v>0</v>
      </c>
      <c r="G728" s="4" t="s">
        <v>76</v>
      </c>
      <c r="H728" s="4" t="s">
        <v>77</v>
      </c>
      <c r="I728" s="4"/>
      <c r="J728" s="4"/>
      <c r="K728" s="4">
        <v>222</v>
      </c>
      <c r="L728" s="4">
        <v>3</v>
      </c>
      <c r="M728" s="4">
        <v>3</v>
      </c>
      <c r="N728" s="4" t="s">
        <v>3</v>
      </c>
      <c r="O728" s="4">
        <v>0</v>
      </c>
      <c r="P728" s="4"/>
    </row>
    <row r="729" spans="1:200" x14ac:dyDescent="0.2">
      <c r="A729" s="4">
        <v>50</v>
      </c>
      <c r="B729" s="4">
        <v>0</v>
      </c>
      <c r="C729" s="4">
        <v>0</v>
      </c>
      <c r="D729" s="4">
        <v>1</v>
      </c>
      <c r="E729" s="4">
        <v>216</v>
      </c>
      <c r="F729" s="4">
        <f>ROUND(Source!AP724,O729)</f>
        <v>0</v>
      </c>
      <c r="G729" s="4" t="s">
        <v>78</v>
      </c>
      <c r="H729" s="4" t="s">
        <v>79</v>
      </c>
      <c r="I729" s="4"/>
      <c r="J729" s="4"/>
      <c r="K729" s="4">
        <v>216</v>
      </c>
      <c r="L729" s="4">
        <v>4</v>
      </c>
      <c r="M729" s="4">
        <v>3</v>
      </c>
      <c r="N729" s="4" t="s">
        <v>3</v>
      </c>
      <c r="O729" s="4">
        <v>0</v>
      </c>
      <c r="P729" s="4"/>
    </row>
    <row r="730" spans="1:200" x14ac:dyDescent="0.2">
      <c r="A730" s="4">
        <v>50</v>
      </c>
      <c r="B730" s="4">
        <v>0</v>
      </c>
      <c r="C730" s="4">
        <v>0</v>
      </c>
      <c r="D730" s="4">
        <v>1</v>
      </c>
      <c r="E730" s="4">
        <v>223</v>
      </c>
      <c r="F730" s="4">
        <f>ROUND(Source!AQ724,O730)</f>
        <v>0</v>
      </c>
      <c r="G730" s="4" t="s">
        <v>80</v>
      </c>
      <c r="H730" s="4" t="s">
        <v>81</v>
      </c>
      <c r="I730" s="4"/>
      <c r="J730" s="4"/>
      <c r="K730" s="4">
        <v>223</v>
      </c>
      <c r="L730" s="4">
        <v>5</v>
      </c>
      <c r="M730" s="4">
        <v>3</v>
      </c>
      <c r="N730" s="4" t="s">
        <v>3</v>
      </c>
      <c r="O730" s="4">
        <v>0</v>
      </c>
      <c r="P730" s="4"/>
    </row>
    <row r="731" spans="1:200" x14ac:dyDescent="0.2">
      <c r="A731" s="4">
        <v>50</v>
      </c>
      <c r="B731" s="4">
        <v>0</v>
      </c>
      <c r="C731" s="4">
        <v>0</v>
      </c>
      <c r="D731" s="4">
        <v>1</v>
      </c>
      <c r="E731" s="4">
        <v>203</v>
      </c>
      <c r="F731" s="4">
        <f>ROUND(Source!Q724,O731)</f>
        <v>522458</v>
      </c>
      <c r="G731" s="4" t="s">
        <v>82</v>
      </c>
      <c r="H731" s="4" t="s">
        <v>83</v>
      </c>
      <c r="I731" s="4"/>
      <c r="J731" s="4"/>
      <c r="K731" s="4">
        <v>203</v>
      </c>
      <c r="L731" s="4">
        <v>6</v>
      </c>
      <c r="M731" s="4">
        <v>3</v>
      </c>
      <c r="N731" s="4" t="s">
        <v>3</v>
      </c>
      <c r="O731" s="4">
        <v>0</v>
      </c>
      <c r="P731" s="4"/>
    </row>
    <row r="732" spans="1:200" x14ac:dyDescent="0.2">
      <c r="A732" s="4">
        <v>50</v>
      </c>
      <c r="B732" s="4">
        <v>0</v>
      </c>
      <c r="C732" s="4">
        <v>0</v>
      </c>
      <c r="D732" s="4">
        <v>1</v>
      </c>
      <c r="E732" s="4">
        <v>204</v>
      </c>
      <c r="F732" s="4">
        <f>ROUND(Source!R724,O732)</f>
        <v>41147</v>
      </c>
      <c r="G732" s="4" t="s">
        <v>84</v>
      </c>
      <c r="H732" s="4" t="s">
        <v>85</v>
      </c>
      <c r="I732" s="4"/>
      <c r="J732" s="4"/>
      <c r="K732" s="4">
        <v>204</v>
      </c>
      <c r="L732" s="4">
        <v>7</v>
      </c>
      <c r="M732" s="4">
        <v>3</v>
      </c>
      <c r="N732" s="4" t="s">
        <v>3</v>
      </c>
      <c r="O732" s="4">
        <v>0</v>
      </c>
      <c r="P732" s="4"/>
    </row>
    <row r="733" spans="1:200" x14ac:dyDescent="0.2">
      <c r="A733" s="4">
        <v>50</v>
      </c>
      <c r="B733" s="4">
        <v>0</v>
      </c>
      <c r="C733" s="4">
        <v>0</v>
      </c>
      <c r="D733" s="4">
        <v>1</v>
      </c>
      <c r="E733" s="4">
        <v>205</v>
      </c>
      <c r="F733" s="4">
        <f>ROUND(Source!S724,O733)</f>
        <v>2995203</v>
      </c>
      <c r="G733" s="4" t="s">
        <v>86</v>
      </c>
      <c r="H733" s="4" t="s">
        <v>87</v>
      </c>
      <c r="I733" s="4"/>
      <c r="J733" s="4"/>
      <c r="K733" s="4">
        <v>205</v>
      </c>
      <c r="L733" s="4">
        <v>8</v>
      </c>
      <c r="M733" s="4">
        <v>3</v>
      </c>
      <c r="N733" s="4" t="s">
        <v>3</v>
      </c>
      <c r="O733" s="4">
        <v>0</v>
      </c>
      <c r="P733" s="4"/>
    </row>
    <row r="734" spans="1:200" x14ac:dyDescent="0.2">
      <c r="A734" s="4">
        <v>50</v>
      </c>
      <c r="B734" s="4">
        <v>0</v>
      </c>
      <c r="C734" s="4">
        <v>0</v>
      </c>
      <c r="D734" s="4">
        <v>1</v>
      </c>
      <c r="E734" s="4">
        <v>214</v>
      </c>
      <c r="F734" s="4">
        <f>ROUND(Source!AS724,O734)</f>
        <v>321</v>
      </c>
      <c r="G734" s="4" t="s">
        <v>88</v>
      </c>
      <c r="H734" s="4" t="s">
        <v>89</v>
      </c>
      <c r="I734" s="4"/>
      <c r="J734" s="4"/>
      <c r="K734" s="4">
        <v>214</v>
      </c>
      <c r="L734" s="4">
        <v>9</v>
      </c>
      <c r="M734" s="4">
        <v>3</v>
      </c>
      <c r="N734" s="4" t="s">
        <v>3</v>
      </c>
      <c r="O734" s="4">
        <v>0</v>
      </c>
      <c r="P734" s="4"/>
    </row>
    <row r="735" spans="1:200" x14ac:dyDescent="0.2">
      <c r="A735" s="4">
        <v>50</v>
      </c>
      <c r="B735" s="4">
        <v>0</v>
      </c>
      <c r="C735" s="4">
        <v>0</v>
      </c>
      <c r="D735" s="4">
        <v>1</v>
      </c>
      <c r="E735" s="4">
        <v>215</v>
      </c>
      <c r="F735" s="4">
        <f>ROUND(Source!AT724,O735)</f>
        <v>8236594</v>
      </c>
      <c r="G735" s="4" t="s">
        <v>90</v>
      </c>
      <c r="H735" s="4" t="s">
        <v>91</v>
      </c>
      <c r="I735" s="4"/>
      <c r="J735" s="4"/>
      <c r="K735" s="4">
        <v>215</v>
      </c>
      <c r="L735" s="4">
        <v>10</v>
      </c>
      <c r="M735" s="4">
        <v>3</v>
      </c>
      <c r="N735" s="4" t="s">
        <v>3</v>
      </c>
      <c r="O735" s="4">
        <v>0</v>
      </c>
      <c r="P735" s="4"/>
    </row>
    <row r="736" spans="1:200" x14ac:dyDescent="0.2">
      <c r="A736" s="4">
        <v>50</v>
      </c>
      <c r="B736" s="4">
        <v>0</v>
      </c>
      <c r="C736" s="4">
        <v>0</v>
      </c>
      <c r="D736" s="4">
        <v>1</v>
      </c>
      <c r="E736" s="4">
        <v>217</v>
      </c>
      <c r="F736" s="4">
        <f>ROUND(Source!AU724,O736)</f>
        <v>0</v>
      </c>
      <c r="G736" s="4" t="s">
        <v>92</v>
      </c>
      <c r="H736" s="4" t="s">
        <v>93</v>
      </c>
      <c r="I736" s="4"/>
      <c r="J736" s="4"/>
      <c r="K736" s="4">
        <v>217</v>
      </c>
      <c r="L736" s="4">
        <v>11</v>
      </c>
      <c r="M736" s="4">
        <v>3</v>
      </c>
      <c r="N736" s="4" t="s">
        <v>3</v>
      </c>
      <c r="O736" s="4">
        <v>0</v>
      </c>
      <c r="P736" s="4"/>
    </row>
    <row r="737" spans="1:200" x14ac:dyDescent="0.2">
      <c r="A737" s="4">
        <v>50</v>
      </c>
      <c r="B737" s="4">
        <v>0</v>
      </c>
      <c r="C737" s="4">
        <v>0</v>
      </c>
      <c r="D737" s="4">
        <v>1</v>
      </c>
      <c r="E737" s="4">
        <v>206</v>
      </c>
      <c r="F737" s="4">
        <f>ROUND(Source!T724,O737)</f>
        <v>0</v>
      </c>
      <c r="G737" s="4" t="s">
        <v>94</v>
      </c>
      <c r="H737" s="4" t="s">
        <v>95</v>
      </c>
      <c r="I737" s="4"/>
      <c r="J737" s="4"/>
      <c r="K737" s="4">
        <v>206</v>
      </c>
      <c r="L737" s="4">
        <v>12</v>
      </c>
      <c r="M737" s="4">
        <v>3</v>
      </c>
      <c r="N737" s="4" t="s">
        <v>3</v>
      </c>
      <c r="O737" s="4">
        <v>0</v>
      </c>
      <c r="P737" s="4"/>
    </row>
    <row r="738" spans="1:200" x14ac:dyDescent="0.2">
      <c r="A738" s="4">
        <v>50</v>
      </c>
      <c r="B738" s="4">
        <v>0</v>
      </c>
      <c r="C738" s="4">
        <v>0</v>
      </c>
      <c r="D738" s="4">
        <v>1</v>
      </c>
      <c r="E738" s="4">
        <v>207</v>
      </c>
      <c r="F738" s="4">
        <f>Source!U724</f>
        <v>242123.57804999978</v>
      </c>
      <c r="G738" s="4" t="s">
        <v>96</v>
      </c>
      <c r="H738" s="4" t="s">
        <v>97</v>
      </c>
      <c r="I738" s="4"/>
      <c r="J738" s="4"/>
      <c r="K738" s="4">
        <v>207</v>
      </c>
      <c r="L738" s="4">
        <v>13</v>
      </c>
      <c r="M738" s="4">
        <v>3</v>
      </c>
      <c r="N738" s="4" t="s">
        <v>3</v>
      </c>
      <c r="O738" s="4">
        <v>-1</v>
      </c>
      <c r="P738" s="4"/>
    </row>
    <row r="739" spans="1:200" x14ac:dyDescent="0.2">
      <c r="A739" s="4">
        <v>50</v>
      </c>
      <c r="B739" s="4">
        <v>0</v>
      </c>
      <c r="C739" s="4">
        <v>0</v>
      </c>
      <c r="D739" s="4">
        <v>1</v>
      </c>
      <c r="E739" s="4">
        <v>208</v>
      </c>
      <c r="F739" s="4">
        <f>Source!V724</f>
        <v>3518.8357999999998</v>
      </c>
      <c r="G739" s="4" t="s">
        <v>98</v>
      </c>
      <c r="H739" s="4" t="s">
        <v>99</v>
      </c>
      <c r="I739" s="4"/>
      <c r="J739" s="4"/>
      <c r="K739" s="4">
        <v>208</v>
      </c>
      <c r="L739" s="4">
        <v>14</v>
      </c>
      <c r="M739" s="4">
        <v>3</v>
      </c>
      <c r="N739" s="4" t="s">
        <v>3</v>
      </c>
      <c r="O739" s="4">
        <v>-1</v>
      </c>
      <c r="P739" s="4"/>
    </row>
    <row r="740" spans="1:200" x14ac:dyDescent="0.2">
      <c r="A740" s="4">
        <v>50</v>
      </c>
      <c r="B740" s="4">
        <v>0</v>
      </c>
      <c r="C740" s="4">
        <v>0</v>
      </c>
      <c r="D740" s="4">
        <v>1</v>
      </c>
      <c r="E740" s="4">
        <v>209</v>
      </c>
      <c r="F740" s="4">
        <f>ROUND(Source!W724,O740)</f>
        <v>130</v>
      </c>
      <c r="G740" s="4" t="s">
        <v>100</v>
      </c>
      <c r="H740" s="4" t="s">
        <v>101</v>
      </c>
      <c r="I740" s="4"/>
      <c r="J740" s="4"/>
      <c r="K740" s="4">
        <v>209</v>
      </c>
      <c r="L740" s="4">
        <v>15</v>
      </c>
      <c r="M740" s="4">
        <v>3</v>
      </c>
      <c r="N740" s="4" t="s">
        <v>3</v>
      </c>
      <c r="O740" s="4">
        <v>0</v>
      </c>
      <c r="P740" s="4"/>
    </row>
    <row r="741" spans="1:200" x14ac:dyDescent="0.2">
      <c r="A741" s="4">
        <v>50</v>
      </c>
      <c r="B741" s="4">
        <v>0</v>
      </c>
      <c r="C741" s="4">
        <v>0</v>
      </c>
      <c r="D741" s="4">
        <v>1</v>
      </c>
      <c r="E741" s="4">
        <v>210</v>
      </c>
      <c r="F741" s="4">
        <f>ROUND(Source!X724,O741)</f>
        <v>2574887</v>
      </c>
      <c r="G741" s="4" t="s">
        <v>102</v>
      </c>
      <c r="H741" s="4" t="s">
        <v>103</v>
      </c>
      <c r="I741" s="4"/>
      <c r="J741" s="4"/>
      <c r="K741" s="4">
        <v>210</v>
      </c>
      <c r="L741" s="4">
        <v>16</v>
      </c>
      <c r="M741" s="4">
        <v>3</v>
      </c>
      <c r="N741" s="4" t="s">
        <v>3</v>
      </c>
      <c r="O741" s="4">
        <v>0</v>
      </c>
      <c r="P741" s="4"/>
    </row>
    <row r="742" spans="1:200" x14ac:dyDescent="0.2">
      <c r="A742" s="4">
        <v>50</v>
      </c>
      <c r="B742" s="4">
        <v>0</v>
      </c>
      <c r="C742" s="4">
        <v>0</v>
      </c>
      <c r="D742" s="4">
        <v>1</v>
      </c>
      <c r="E742" s="4">
        <v>211</v>
      </c>
      <c r="F742" s="4">
        <f>ROUND(Source!Y724,O742)</f>
        <v>1831937</v>
      </c>
      <c r="G742" s="4" t="s">
        <v>104</v>
      </c>
      <c r="H742" s="4" t="s">
        <v>105</v>
      </c>
      <c r="I742" s="4"/>
      <c r="J742" s="4"/>
      <c r="K742" s="4">
        <v>211</v>
      </c>
      <c r="L742" s="4">
        <v>17</v>
      </c>
      <c r="M742" s="4">
        <v>3</v>
      </c>
      <c r="N742" s="4" t="s">
        <v>3</v>
      </c>
      <c r="O742" s="4">
        <v>0</v>
      </c>
      <c r="P742" s="4"/>
    </row>
    <row r="743" spans="1:200" x14ac:dyDescent="0.2">
      <c r="A743" s="4">
        <v>50</v>
      </c>
      <c r="B743" s="4">
        <v>0</v>
      </c>
      <c r="C743" s="4">
        <v>0</v>
      </c>
      <c r="D743" s="4">
        <v>1</v>
      </c>
      <c r="E743" s="4">
        <v>224</v>
      </c>
      <c r="F743" s="4">
        <f>ROUND(Source!AR724,O743)</f>
        <v>8236915</v>
      </c>
      <c r="G743" s="4" t="s">
        <v>106</v>
      </c>
      <c r="H743" s="4" t="s">
        <v>107</v>
      </c>
      <c r="I743" s="4"/>
      <c r="J743" s="4"/>
      <c r="K743" s="4">
        <v>224</v>
      </c>
      <c r="L743" s="4">
        <v>18</v>
      </c>
      <c r="M743" s="4">
        <v>3</v>
      </c>
      <c r="N743" s="4" t="s">
        <v>3</v>
      </c>
      <c r="O743" s="4">
        <v>0</v>
      </c>
      <c r="P743" s="4"/>
    </row>
    <row r="745" spans="1:200" x14ac:dyDescent="0.2">
      <c r="A745" s="1">
        <v>5</v>
      </c>
      <c r="B745" s="1">
        <v>1</v>
      </c>
      <c r="C745" s="1"/>
      <c r="D745" s="1">
        <f>ROW(A762)</f>
        <v>762</v>
      </c>
      <c r="E745" s="1"/>
      <c r="F745" s="1" t="s">
        <v>30</v>
      </c>
      <c r="G745" s="1" t="s">
        <v>371</v>
      </c>
      <c r="H745" s="1" t="s">
        <v>3</v>
      </c>
      <c r="I745" s="1">
        <v>0</v>
      </c>
      <c r="J745" s="1"/>
      <c r="K745" s="1">
        <v>0</v>
      </c>
      <c r="L745" s="1"/>
      <c r="M745" s="1"/>
      <c r="N745" s="1"/>
      <c r="O745" s="1"/>
      <c r="P745" s="1"/>
      <c r="Q745" s="1"/>
      <c r="R745" s="1"/>
      <c r="S745" s="1"/>
      <c r="T745" s="1"/>
      <c r="U745" s="1" t="s">
        <v>3</v>
      </c>
      <c r="V745" s="1">
        <v>0</v>
      </c>
      <c r="W745" s="1"/>
      <c r="X745" s="1"/>
      <c r="Y745" s="1"/>
      <c r="Z745" s="1"/>
      <c r="AA745" s="1"/>
      <c r="AB745" s="1" t="s">
        <v>3</v>
      </c>
      <c r="AC745" s="1" t="s">
        <v>3</v>
      </c>
      <c r="AD745" s="1" t="s">
        <v>3</v>
      </c>
      <c r="AE745" s="1" t="s">
        <v>3</v>
      </c>
      <c r="AF745" s="1" t="s">
        <v>3</v>
      </c>
      <c r="AG745" s="1" t="s">
        <v>3</v>
      </c>
      <c r="AH745" s="1"/>
      <c r="AI745" s="1"/>
      <c r="AJ745" s="1"/>
      <c r="AK745" s="1"/>
      <c r="AL745" s="1"/>
      <c r="AM745" s="1"/>
      <c r="AN745" s="1"/>
      <c r="AO745" s="1"/>
      <c r="AP745" s="1" t="s">
        <v>3</v>
      </c>
      <c r="AQ745" s="1" t="s">
        <v>3</v>
      </c>
      <c r="AR745" s="1" t="s">
        <v>3</v>
      </c>
      <c r="AS745" s="1"/>
      <c r="AT745" s="1"/>
      <c r="AU745" s="1"/>
      <c r="AV745" s="1"/>
      <c r="AW745" s="1"/>
      <c r="AX745" s="1"/>
      <c r="AY745" s="1"/>
      <c r="AZ745" s="1" t="s">
        <v>3</v>
      </c>
      <c r="BA745" s="1"/>
      <c r="BB745" s="1" t="s">
        <v>3</v>
      </c>
      <c r="BC745" s="1" t="s">
        <v>3</v>
      </c>
      <c r="BD745" s="1" t="s">
        <v>3</v>
      </c>
      <c r="BE745" s="1" t="s">
        <v>3</v>
      </c>
      <c r="BF745" s="1" t="s">
        <v>3</v>
      </c>
      <c r="BG745" s="1" t="s">
        <v>3</v>
      </c>
      <c r="BH745" s="1" t="s">
        <v>3</v>
      </c>
      <c r="BI745" s="1" t="s">
        <v>3</v>
      </c>
      <c r="BJ745" s="1" t="s">
        <v>3</v>
      </c>
      <c r="BK745" s="1" t="s">
        <v>3</v>
      </c>
      <c r="BL745" s="1" t="s">
        <v>3</v>
      </c>
      <c r="BM745" s="1" t="s">
        <v>3</v>
      </c>
      <c r="BN745" s="1" t="s">
        <v>3</v>
      </c>
      <c r="BO745" s="1" t="s">
        <v>3</v>
      </c>
      <c r="BP745" s="1" t="s">
        <v>3</v>
      </c>
      <c r="BQ745" s="1"/>
      <c r="BR745" s="1"/>
      <c r="BS745" s="1"/>
      <c r="BT745" s="1"/>
      <c r="BU745" s="1"/>
      <c r="BV745" s="1"/>
      <c r="BW745" s="1"/>
      <c r="BX745" s="1">
        <v>0</v>
      </c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>
        <v>0</v>
      </c>
    </row>
    <row r="747" spans="1:200" x14ac:dyDescent="0.2">
      <c r="A747" s="2">
        <v>52</v>
      </c>
      <c r="B747" s="2">
        <f t="shared" ref="B747:G747" si="659">B762</f>
        <v>1</v>
      </c>
      <c r="C747" s="2">
        <f t="shared" si="659"/>
        <v>5</v>
      </c>
      <c r="D747" s="2">
        <f t="shared" si="659"/>
        <v>745</v>
      </c>
      <c r="E747" s="2">
        <f t="shared" si="659"/>
        <v>0</v>
      </c>
      <c r="F747" s="2" t="str">
        <f t="shared" si="659"/>
        <v>Новый подраздел</v>
      </c>
      <c r="G747" s="2" t="str">
        <f t="shared" si="659"/>
        <v>Материалы, не учтенные ценником</v>
      </c>
      <c r="H747" s="2"/>
      <c r="I747" s="2"/>
      <c r="J747" s="2"/>
      <c r="K747" s="2"/>
      <c r="L747" s="2"/>
      <c r="M747" s="2"/>
      <c r="N747" s="2"/>
      <c r="O747" s="2">
        <f t="shared" ref="O747:AT747" si="660">O762</f>
        <v>819929</v>
      </c>
      <c r="P747" s="2">
        <f t="shared" si="660"/>
        <v>819929</v>
      </c>
      <c r="Q747" s="2">
        <f t="shared" si="660"/>
        <v>0</v>
      </c>
      <c r="R747" s="2">
        <f t="shared" si="660"/>
        <v>0</v>
      </c>
      <c r="S747" s="2">
        <f t="shared" si="660"/>
        <v>0</v>
      </c>
      <c r="T747" s="2">
        <f t="shared" si="660"/>
        <v>0</v>
      </c>
      <c r="U747" s="2">
        <f t="shared" si="660"/>
        <v>0</v>
      </c>
      <c r="V747" s="2">
        <f t="shared" si="660"/>
        <v>0</v>
      </c>
      <c r="W747" s="2">
        <f t="shared" si="660"/>
        <v>0</v>
      </c>
      <c r="X747" s="2">
        <f t="shared" si="660"/>
        <v>0</v>
      </c>
      <c r="Y747" s="2">
        <f t="shared" si="660"/>
        <v>0</v>
      </c>
      <c r="Z747" s="2">
        <f t="shared" si="660"/>
        <v>0</v>
      </c>
      <c r="AA747" s="2">
        <f t="shared" si="660"/>
        <v>0</v>
      </c>
      <c r="AB747" s="2">
        <f t="shared" si="660"/>
        <v>819929</v>
      </c>
      <c r="AC747" s="2">
        <f t="shared" si="660"/>
        <v>819929</v>
      </c>
      <c r="AD747" s="2">
        <f t="shared" si="660"/>
        <v>0</v>
      </c>
      <c r="AE747" s="2">
        <f t="shared" si="660"/>
        <v>0</v>
      </c>
      <c r="AF747" s="2">
        <f t="shared" si="660"/>
        <v>0</v>
      </c>
      <c r="AG747" s="2">
        <f t="shared" si="660"/>
        <v>0</v>
      </c>
      <c r="AH747" s="2">
        <f t="shared" si="660"/>
        <v>0</v>
      </c>
      <c r="AI747" s="2">
        <f t="shared" si="660"/>
        <v>0</v>
      </c>
      <c r="AJ747" s="2">
        <f t="shared" si="660"/>
        <v>0</v>
      </c>
      <c r="AK747" s="2">
        <f t="shared" si="660"/>
        <v>0</v>
      </c>
      <c r="AL747" s="2">
        <f t="shared" si="660"/>
        <v>0</v>
      </c>
      <c r="AM747" s="2">
        <f t="shared" si="660"/>
        <v>0</v>
      </c>
      <c r="AN747" s="2">
        <f t="shared" si="660"/>
        <v>0</v>
      </c>
      <c r="AO747" s="2">
        <f t="shared" si="660"/>
        <v>0</v>
      </c>
      <c r="AP747" s="2">
        <f t="shared" si="660"/>
        <v>0</v>
      </c>
      <c r="AQ747" s="2">
        <f t="shared" si="660"/>
        <v>0</v>
      </c>
      <c r="AR747" s="2">
        <f t="shared" si="660"/>
        <v>819929</v>
      </c>
      <c r="AS747" s="2">
        <f t="shared" si="660"/>
        <v>0</v>
      </c>
      <c r="AT747" s="2">
        <f t="shared" si="660"/>
        <v>819929</v>
      </c>
      <c r="AU747" s="2">
        <f t="shared" ref="AU747:BZ747" si="661">AU762</f>
        <v>0</v>
      </c>
      <c r="AV747" s="2">
        <f t="shared" si="661"/>
        <v>0</v>
      </c>
      <c r="AW747" s="2">
        <f t="shared" si="661"/>
        <v>0</v>
      </c>
      <c r="AX747" s="2">
        <f t="shared" si="661"/>
        <v>0</v>
      </c>
      <c r="AY747" s="2">
        <f t="shared" si="661"/>
        <v>0</v>
      </c>
      <c r="AZ747" s="2">
        <f t="shared" si="661"/>
        <v>0</v>
      </c>
      <c r="BA747" s="2">
        <f t="shared" si="661"/>
        <v>0</v>
      </c>
      <c r="BB747" s="2">
        <f t="shared" si="661"/>
        <v>0</v>
      </c>
      <c r="BC747" s="2">
        <f t="shared" si="661"/>
        <v>0</v>
      </c>
      <c r="BD747" s="2">
        <f t="shared" si="661"/>
        <v>0</v>
      </c>
      <c r="BE747" s="2">
        <f t="shared" si="661"/>
        <v>819929</v>
      </c>
      <c r="BF747" s="2">
        <f t="shared" si="661"/>
        <v>0</v>
      </c>
      <c r="BG747" s="2">
        <f t="shared" si="661"/>
        <v>819929</v>
      </c>
      <c r="BH747" s="2">
        <f t="shared" si="661"/>
        <v>0</v>
      </c>
      <c r="BI747" s="2">
        <f t="shared" si="661"/>
        <v>0</v>
      </c>
      <c r="BJ747" s="2">
        <f t="shared" si="661"/>
        <v>0</v>
      </c>
      <c r="BK747" s="2">
        <f t="shared" si="661"/>
        <v>0</v>
      </c>
      <c r="BL747" s="2">
        <f t="shared" si="661"/>
        <v>0</v>
      </c>
      <c r="BM747" s="2">
        <f t="shared" si="661"/>
        <v>0</v>
      </c>
      <c r="BN747" s="2">
        <f t="shared" si="661"/>
        <v>0</v>
      </c>
      <c r="BO747" s="3">
        <f t="shared" si="661"/>
        <v>0</v>
      </c>
      <c r="BP747" s="3">
        <f t="shared" si="661"/>
        <v>0</v>
      </c>
      <c r="BQ747" s="3">
        <f t="shared" si="661"/>
        <v>0</v>
      </c>
      <c r="BR747" s="3">
        <f t="shared" si="661"/>
        <v>0</v>
      </c>
      <c r="BS747" s="3">
        <f t="shared" si="661"/>
        <v>0</v>
      </c>
      <c r="BT747" s="3">
        <f t="shared" si="661"/>
        <v>0</v>
      </c>
      <c r="BU747" s="3">
        <f t="shared" si="661"/>
        <v>0</v>
      </c>
      <c r="BV747" s="3">
        <f t="shared" si="661"/>
        <v>0</v>
      </c>
      <c r="BW747" s="3">
        <f t="shared" si="661"/>
        <v>0</v>
      </c>
      <c r="BX747" s="3">
        <f t="shared" si="661"/>
        <v>0</v>
      </c>
      <c r="BY747" s="3">
        <f t="shared" si="661"/>
        <v>0</v>
      </c>
      <c r="BZ747" s="3">
        <f t="shared" si="661"/>
        <v>0</v>
      </c>
      <c r="CA747" s="3">
        <f t="shared" ref="CA747:DF747" si="662">CA762</f>
        <v>0</v>
      </c>
      <c r="CB747" s="3">
        <f t="shared" si="662"/>
        <v>0</v>
      </c>
      <c r="CC747" s="3">
        <f t="shared" si="662"/>
        <v>0</v>
      </c>
      <c r="CD747" s="3">
        <f t="shared" si="662"/>
        <v>0</v>
      </c>
      <c r="CE747" s="3">
        <f t="shared" si="662"/>
        <v>0</v>
      </c>
      <c r="CF747" s="3">
        <f t="shared" si="662"/>
        <v>0</v>
      </c>
      <c r="CG747" s="3">
        <f t="shared" si="662"/>
        <v>0</v>
      </c>
      <c r="CH747" s="3">
        <f t="shared" si="662"/>
        <v>0</v>
      </c>
      <c r="CI747" s="3">
        <f t="shared" si="662"/>
        <v>0</v>
      </c>
      <c r="CJ747" s="3">
        <f t="shared" si="662"/>
        <v>0</v>
      </c>
      <c r="CK747" s="3">
        <f t="shared" si="662"/>
        <v>0</v>
      </c>
      <c r="CL747" s="3">
        <f t="shared" si="662"/>
        <v>0</v>
      </c>
      <c r="CM747" s="3">
        <f t="shared" si="662"/>
        <v>0</v>
      </c>
      <c r="CN747" s="3">
        <f t="shared" si="662"/>
        <v>0</v>
      </c>
      <c r="CO747" s="3">
        <f t="shared" si="662"/>
        <v>0</v>
      </c>
      <c r="CP747" s="3">
        <f t="shared" si="662"/>
        <v>0</v>
      </c>
      <c r="CQ747" s="3">
        <f t="shared" si="662"/>
        <v>0</v>
      </c>
      <c r="CR747" s="3">
        <f t="shared" si="662"/>
        <v>0</v>
      </c>
      <c r="CS747" s="3">
        <f t="shared" si="662"/>
        <v>0</v>
      </c>
      <c r="CT747" s="3">
        <f t="shared" si="662"/>
        <v>0</v>
      </c>
      <c r="CU747" s="3">
        <f t="shared" si="662"/>
        <v>0</v>
      </c>
      <c r="CV747" s="3">
        <f t="shared" si="662"/>
        <v>0</v>
      </c>
      <c r="CW747" s="3">
        <f t="shared" si="662"/>
        <v>0</v>
      </c>
      <c r="CX747" s="3">
        <f t="shared" si="662"/>
        <v>0</v>
      </c>
      <c r="CY747" s="3">
        <f t="shared" si="662"/>
        <v>0</v>
      </c>
      <c r="CZ747" s="3">
        <f t="shared" si="662"/>
        <v>0</v>
      </c>
      <c r="DA747" s="3">
        <f t="shared" si="662"/>
        <v>0</v>
      </c>
      <c r="DB747" s="3">
        <f t="shared" si="662"/>
        <v>0</v>
      </c>
      <c r="DC747" s="3">
        <f t="shared" si="662"/>
        <v>0</v>
      </c>
      <c r="DD747" s="3">
        <f t="shared" si="662"/>
        <v>0</v>
      </c>
      <c r="DE747" s="3">
        <f t="shared" si="662"/>
        <v>0</v>
      </c>
      <c r="DF747" s="3">
        <f t="shared" si="662"/>
        <v>0</v>
      </c>
      <c r="DG747" s="3">
        <f t="shared" ref="DG747:DN747" si="663">DG762</f>
        <v>0</v>
      </c>
      <c r="DH747" s="3">
        <f t="shared" si="663"/>
        <v>0</v>
      </c>
      <c r="DI747" s="3">
        <f t="shared" si="663"/>
        <v>0</v>
      </c>
      <c r="DJ747" s="3">
        <f t="shared" si="663"/>
        <v>0</v>
      </c>
      <c r="DK747" s="3">
        <f t="shared" si="663"/>
        <v>0</v>
      </c>
      <c r="DL747" s="3">
        <f t="shared" si="663"/>
        <v>0</v>
      </c>
      <c r="DM747" s="3">
        <f t="shared" si="663"/>
        <v>0</v>
      </c>
      <c r="DN747" s="3">
        <f t="shared" si="663"/>
        <v>0</v>
      </c>
    </row>
    <row r="749" spans="1:200" x14ac:dyDescent="0.2">
      <c r="A749">
        <v>17</v>
      </c>
      <c r="B749">
        <v>1</v>
      </c>
      <c r="E749" t="s">
        <v>997</v>
      </c>
      <c r="F749" t="s">
        <v>998</v>
      </c>
      <c r="G749" t="s">
        <v>999</v>
      </c>
      <c r="H749" t="s">
        <v>1000</v>
      </c>
      <c r="I749">
        <v>24800</v>
      </c>
      <c r="J749">
        <v>0</v>
      </c>
      <c r="O749">
        <f t="shared" ref="O749:O760" si="664">ROUND(CP749,0)</f>
        <v>644800</v>
      </c>
      <c r="P749">
        <f t="shared" ref="P749:P760" si="665">ROUND(CQ749*I749,0)</f>
        <v>644800</v>
      </c>
      <c r="Q749">
        <f t="shared" ref="Q749:Q760" si="666">ROUND(CR749*I749,0)</f>
        <v>0</v>
      </c>
      <c r="R749">
        <f t="shared" ref="R749:R760" si="667">ROUND(CS749*I749,0)</f>
        <v>0</v>
      </c>
      <c r="S749">
        <f t="shared" ref="S749:S760" si="668">ROUND(CT749*I749,0)</f>
        <v>0</v>
      </c>
      <c r="T749">
        <f t="shared" ref="T749:T760" si="669">ROUND(CU749*I749,0)</f>
        <v>0</v>
      </c>
      <c r="U749">
        <f t="shared" ref="U749:U760" si="670">CV749*I749</f>
        <v>0</v>
      </c>
      <c r="V749">
        <f t="shared" ref="V749:V760" si="671">CW749*I749</f>
        <v>0</v>
      </c>
      <c r="W749">
        <f t="shared" ref="W749:W760" si="672">ROUND(CX749*I749,0)</f>
        <v>0</v>
      </c>
      <c r="X749">
        <f t="shared" ref="X749:X760" si="673">ROUND(CY749,0)</f>
        <v>0</v>
      </c>
      <c r="Y749">
        <f t="shared" ref="Y749:Y760" si="674">ROUND(CZ749,0)</f>
        <v>0</v>
      </c>
      <c r="AA749">
        <v>23982063</v>
      </c>
      <c r="AB749">
        <f t="shared" ref="AB749:AB760" si="675">ROUND((AC749+AD749+AF749),0)</f>
        <v>26</v>
      </c>
      <c r="AC749">
        <f t="shared" ref="AC749:AC760" si="676">ROUND(((ES749*1.05)),0)</f>
        <v>26</v>
      </c>
      <c r="AD749">
        <f t="shared" ref="AD749:AD760" si="677">ROUND((ET749),0)</f>
        <v>0</v>
      </c>
      <c r="AE749">
        <f t="shared" ref="AE749:AE760" si="678">ROUND((EU749),0)</f>
        <v>0</v>
      </c>
      <c r="AF749">
        <f t="shared" ref="AF749:AF760" si="679">ROUND((EV749),0)</f>
        <v>0</v>
      </c>
      <c r="AG749">
        <f t="shared" ref="AG749:AG760" si="680">ROUND((AP749),0)</f>
        <v>0</v>
      </c>
      <c r="AH749">
        <f t="shared" ref="AH749:AH760" si="681">(EW749)</f>
        <v>0</v>
      </c>
      <c r="AI749">
        <f t="shared" ref="AI749:AI760" si="682">(EX749)</f>
        <v>0</v>
      </c>
      <c r="AJ749">
        <f t="shared" ref="AJ749:AJ760" si="683">ROUND((AS749),0)</f>
        <v>0</v>
      </c>
      <c r="AK749">
        <v>24.61</v>
      </c>
      <c r="AL749">
        <v>24.61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</v>
      </c>
      <c r="AW749">
        <v>1</v>
      </c>
      <c r="AZ749">
        <v>1</v>
      </c>
      <c r="BA749">
        <v>1</v>
      </c>
      <c r="BB749">
        <v>1</v>
      </c>
      <c r="BC749">
        <v>1</v>
      </c>
      <c r="BD749" t="s">
        <v>3</v>
      </c>
      <c r="BE749" t="s">
        <v>3</v>
      </c>
      <c r="BF749" t="s">
        <v>3</v>
      </c>
      <c r="BG749" t="s">
        <v>3</v>
      </c>
      <c r="BH749">
        <v>3</v>
      </c>
      <c r="BI749">
        <v>2</v>
      </c>
      <c r="BJ749" t="s">
        <v>3</v>
      </c>
      <c r="BM749">
        <v>1100</v>
      </c>
      <c r="BN749">
        <v>0</v>
      </c>
      <c r="BO749" t="s">
        <v>3</v>
      </c>
      <c r="BP749">
        <v>0</v>
      </c>
      <c r="BQ749">
        <v>8</v>
      </c>
      <c r="BS749">
        <v>1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0</v>
      </c>
      <c r="CA749">
        <v>0</v>
      </c>
      <c r="CF749">
        <v>0</v>
      </c>
      <c r="CG749">
        <v>0</v>
      </c>
      <c r="CM749">
        <v>0</v>
      </c>
      <c r="CN749" t="s">
        <v>375</v>
      </c>
      <c r="CO749">
        <v>0</v>
      </c>
      <c r="CP749">
        <f t="shared" ref="CP749:CP760" si="684">(P749+Q749+S749)</f>
        <v>644800</v>
      </c>
      <c r="CQ749">
        <f t="shared" ref="CQ749:CQ760" si="685">AC749*BC749</f>
        <v>26</v>
      </c>
      <c r="CR749">
        <f t="shared" ref="CR749:CR760" si="686">AD749*BB749</f>
        <v>0</v>
      </c>
      <c r="CS749">
        <f t="shared" ref="CS749:CS760" si="687">AE749*BS749</f>
        <v>0</v>
      </c>
      <c r="CT749">
        <f t="shared" ref="CT749:CT760" si="688">AF749*BA749</f>
        <v>0</v>
      </c>
      <c r="CU749">
        <f t="shared" ref="CU749:CU760" si="689">AG749</f>
        <v>0</v>
      </c>
      <c r="CV749">
        <f t="shared" ref="CV749:CV760" si="690">AH749</f>
        <v>0</v>
      </c>
      <c r="CW749">
        <f t="shared" ref="CW749:CW760" si="691">AI749</f>
        <v>0</v>
      </c>
      <c r="CX749">
        <f t="shared" ref="CX749:CX760" si="692">AJ749</f>
        <v>0</v>
      </c>
      <c r="CY749">
        <f t="shared" ref="CY749:CY760" si="693">(((S749+R749)*AT749)/100)</f>
        <v>0</v>
      </c>
      <c r="CZ749">
        <f t="shared" ref="CZ749:CZ760" si="694">(((S749+R749)*AU749)/100)</f>
        <v>0</v>
      </c>
      <c r="DC749" t="s">
        <v>3</v>
      </c>
      <c r="DD749" t="s">
        <v>376</v>
      </c>
      <c r="DE749" t="s">
        <v>3</v>
      </c>
      <c r="DF749" t="s">
        <v>3</v>
      </c>
      <c r="DG749" t="s">
        <v>3</v>
      </c>
      <c r="DH749" t="s">
        <v>3</v>
      </c>
      <c r="DI749" t="s">
        <v>3</v>
      </c>
      <c r="DJ749" t="s">
        <v>3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1013</v>
      </c>
      <c r="DV749" t="s">
        <v>1000</v>
      </c>
      <c r="DW749" t="s">
        <v>1000</v>
      </c>
      <c r="DX749">
        <v>1</v>
      </c>
      <c r="EE749">
        <v>20573463</v>
      </c>
      <c r="EF749">
        <v>8</v>
      </c>
      <c r="EG749" t="s">
        <v>378</v>
      </c>
      <c r="EH749">
        <v>0</v>
      </c>
      <c r="EI749" t="s">
        <v>3</v>
      </c>
      <c r="EJ749">
        <v>1</v>
      </c>
      <c r="EK749">
        <v>1100</v>
      </c>
      <c r="EL749" t="s">
        <v>379</v>
      </c>
      <c r="EM749" t="s">
        <v>380</v>
      </c>
      <c r="EO749" t="s">
        <v>3</v>
      </c>
      <c r="EQ749">
        <v>256</v>
      </c>
      <c r="ER749">
        <v>0</v>
      </c>
      <c r="ES749">
        <v>24.61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Q749">
        <v>0</v>
      </c>
      <c r="FR749">
        <f t="shared" ref="FR749:FR760" si="695">ROUND(IF(AND(BH749=3,BI749=3),P749,0),0)</f>
        <v>0</v>
      </c>
      <c r="FS749">
        <v>0</v>
      </c>
      <c r="FX749">
        <v>0</v>
      </c>
      <c r="FY749">
        <v>0</v>
      </c>
      <c r="GA749" t="s">
        <v>1001</v>
      </c>
      <c r="GG749">
        <v>2</v>
      </c>
      <c r="GH749">
        <v>0</v>
      </c>
      <c r="GI749">
        <v>-2</v>
      </c>
      <c r="GJ749">
        <v>0</v>
      </c>
      <c r="GK749">
        <f>ROUND(R749*(R12)/100,0)</f>
        <v>0</v>
      </c>
      <c r="GL749">
        <f t="shared" ref="GL749:GL760" si="696">ROUND(IF(AND(BH749=3,BI749=3,FS749&lt;&gt;0),P749,0),0)</f>
        <v>0</v>
      </c>
      <c r="GM749">
        <f t="shared" ref="GM749:GM760" si="697">O749+X749+Y749</f>
        <v>644800</v>
      </c>
      <c r="GN749">
        <f t="shared" ref="GN749:GN760" si="698">ROUND(IF(OR(BI749=0,BI749=1),O749+X749+Y749,0),0)</f>
        <v>0</v>
      </c>
      <c r="GO749">
        <f t="shared" ref="GO749:GO760" si="699">ROUND(IF(BI749=2,O749+X749+Y749,0),0)</f>
        <v>644800</v>
      </c>
      <c r="GP749">
        <f t="shared" ref="GP749:GP760" si="700">ROUND(IF(BI749=4,O749+X749+Y749,0),0)</f>
        <v>0</v>
      </c>
      <c r="GR749">
        <v>0</v>
      </c>
    </row>
    <row r="750" spans="1:200" x14ac:dyDescent="0.2">
      <c r="A750">
        <v>17</v>
      </c>
      <c r="B750">
        <v>1</v>
      </c>
      <c r="E750" t="s">
        <v>1002</v>
      </c>
      <c r="F750" t="s">
        <v>998</v>
      </c>
      <c r="G750" t="s">
        <v>1003</v>
      </c>
      <c r="H750" t="s">
        <v>374</v>
      </c>
      <c r="I750">
        <v>16615</v>
      </c>
      <c r="J750">
        <v>0</v>
      </c>
      <c r="O750">
        <f t="shared" si="664"/>
        <v>99690</v>
      </c>
      <c r="P750">
        <f t="shared" si="665"/>
        <v>99690</v>
      </c>
      <c r="Q750">
        <f t="shared" si="666"/>
        <v>0</v>
      </c>
      <c r="R750">
        <f t="shared" si="667"/>
        <v>0</v>
      </c>
      <c r="S750">
        <f t="shared" si="668"/>
        <v>0</v>
      </c>
      <c r="T750">
        <f t="shared" si="669"/>
        <v>0</v>
      </c>
      <c r="U750">
        <f t="shared" si="670"/>
        <v>0</v>
      </c>
      <c r="V750">
        <f t="shared" si="671"/>
        <v>0</v>
      </c>
      <c r="W750">
        <f t="shared" si="672"/>
        <v>0</v>
      </c>
      <c r="X750">
        <f t="shared" si="673"/>
        <v>0</v>
      </c>
      <c r="Y750">
        <f t="shared" si="674"/>
        <v>0</v>
      </c>
      <c r="AA750">
        <v>23982063</v>
      </c>
      <c r="AB750">
        <f t="shared" si="675"/>
        <v>6</v>
      </c>
      <c r="AC750">
        <f t="shared" si="676"/>
        <v>6</v>
      </c>
      <c r="AD750">
        <f t="shared" si="677"/>
        <v>0</v>
      </c>
      <c r="AE750">
        <f t="shared" si="678"/>
        <v>0</v>
      </c>
      <c r="AF750">
        <f t="shared" si="679"/>
        <v>0</v>
      </c>
      <c r="AG750">
        <f t="shared" si="680"/>
        <v>0</v>
      </c>
      <c r="AH750">
        <f t="shared" si="681"/>
        <v>0</v>
      </c>
      <c r="AI750">
        <f t="shared" si="682"/>
        <v>0</v>
      </c>
      <c r="AJ750">
        <f t="shared" si="683"/>
        <v>0</v>
      </c>
      <c r="AK750">
        <v>5.68</v>
      </c>
      <c r="AL750">
        <v>5.68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1</v>
      </c>
      <c r="AW750">
        <v>1</v>
      </c>
      <c r="AZ750">
        <v>1</v>
      </c>
      <c r="BA750">
        <v>1</v>
      </c>
      <c r="BB750">
        <v>1</v>
      </c>
      <c r="BC750">
        <v>1</v>
      </c>
      <c r="BD750" t="s">
        <v>3</v>
      </c>
      <c r="BE750" t="s">
        <v>3</v>
      </c>
      <c r="BF750" t="s">
        <v>3</v>
      </c>
      <c r="BG750" t="s">
        <v>3</v>
      </c>
      <c r="BH750">
        <v>3</v>
      </c>
      <c r="BI750">
        <v>2</v>
      </c>
      <c r="BJ750" t="s">
        <v>3</v>
      </c>
      <c r="BM750">
        <v>1100</v>
      </c>
      <c r="BN750">
        <v>0</v>
      </c>
      <c r="BO750" t="s">
        <v>3</v>
      </c>
      <c r="BP750">
        <v>0</v>
      </c>
      <c r="BQ750">
        <v>8</v>
      </c>
      <c r="BS750">
        <v>1</v>
      </c>
      <c r="BT750">
        <v>1</v>
      </c>
      <c r="BU750">
        <v>1</v>
      </c>
      <c r="BV750">
        <v>1</v>
      </c>
      <c r="BW750">
        <v>1</v>
      </c>
      <c r="BX750">
        <v>1</v>
      </c>
      <c r="BY750" t="s">
        <v>3</v>
      </c>
      <c r="BZ750">
        <v>0</v>
      </c>
      <c r="CA750">
        <v>0</v>
      </c>
      <c r="CF750">
        <v>0</v>
      </c>
      <c r="CG750">
        <v>0</v>
      </c>
      <c r="CM750">
        <v>0</v>
      </c>
      <c r="CN750" t="s">
        <v>375</v>
      </c>
      <c r="CO750">
        <v>0</v>
      </c>
      <c r="CP750">
        <f t="shared" si="684"/>
        <v>99690</v>
      </c>
      <c r="CQ750">
        <f t="shared" si="685"/>
        <v>6</v>
      </c>
      <c r="CR750">
        <f t="shared" si="686"/>
        <v>0</v>
      </c>
      <c r="CS750">
        <f t="shared" si="687"/>
        <v>0</v>
      </c>
      <c r="CT750">
        <f t="shared" si="688"/>
        <v>0</v>
      </c>
      <c r="CU750">
        <f t="shared" si="689"/>
        <v>0</v>
      </c>
      <c r="CV750">
        <f t="shared" si="690"/>
        <v>0</v>
      </c>
      <c r="CW750">
        <f t="shared" si="691"/>
        <v>0</v>
      </c>
      <c r="CX750">
        <f t="shared" si="692"/>
        <v>0</v>
      </c>
      <c r="CY750">
        <f t="shared" si="693"/>
        <v>0</v>
      </c>
      <c r="CZ750">
        <f t="shared" si="694"/>
        <v>0</v>
      </c>
      <c r="DC750" t="s">
        <v>3</v>
      </c>
      <c r="DD750" t="s">
        <v>376</v>
      </c>
      <c r="DE750" t="s">
        <v>3</v>
      </c>
      <c r="DF750" t="s">
        <v>3</v>
      </c>
      <c r="DG750" t="s">
        <v>3</v>
      </c>
      <c r="DH750" t="s">
        <v>3</v>
      </c>
      <c r="DI750" t="s">
        <v>3</v>
      </c>
      <c r="DJ750" t="s">
        <v>3</v>
      </c>
      <c r="DK750" t="s">
        <v>3</v>
      </c>
      <c r="DL750" t="s">
        <v>3</v>
      </c>
      <c r="DM750" t="s">
        <v>3</v>
      </c>
      <c r="DN750">
        <v>0</v>
      </c>
      <c r="DO750">
        <v>0</v>
      </c>
      <c r="DP750">
        <v>1</v>
      </c>
      <c r="DQ750">
        <v>1</v>
      </c>
      <c r="DU750">
        <v>1003</v>
      </c>
      <c r="DV750" t="s">
        <v>374</v>
      </c>
      <c r="DW750" t="s">
        <v>377</v>
      </c>
      <c r="DX750">
        <v>1</v>
      </c>
      <c r="EE750">
        <v>20573463</v>
      </c>
      <c r="EF750">
        <v>8</v>
      </c>
      <c r="EG750" t="s">
        <v>378</v>
      </c>
      <c r="EH750">
        <v>0</v>
      </c>
      <c r="EI750" t="s">
        <v>3</v>
      </c>
      <c r="EJ750">
        <v>1</v>
      </c>
      <c r="EK750">
        <v>1100</v>
      </c>
      <c r="EL750" t="s">
        <v>379</v>
      </c>
      <c r="EM750" t="s">
        <v>380</v>
      </c>
      <c r="EO750" t="s">
        <v>3</v>
      </c>
      <c r="EQ750">
        <v>768</v>
      </c>
      <c r="ER750">
        <v>0</v>
      </c>
      <c r="ES750">
        <v>5.68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Q750">
        <v>0</v>
      </c>
      <c r="FR750">
        <f t="shared" si="695"/>
        <v>0</v>
      </c>
      <c r="FS750">
        <v>0</v>
      </c>
      <c r="FX750">
        <v>0</v>
      </c>
      <c r="FY750">
        <v>0</v>
      </c>
      <c r="GA750" t="s">
        <v>1004</v>
      </c>
      <c r="GG750">
        <v>2</v>
      </c>
      <c r="GH750">
        <v>0</v>
      </c>
      <c r="GI750">
        <v>-2</v>
      </c>
      <c r="GJ750">
        <v>0</v>
      </c>
      <c r="GK750">
        <f>ROUND(R750*(R12)/100,0)</f>
        <v>0</v>
      </c>
      <c r="GL750">
        <f t="shared" si="696"/>
        <v>0</v>
      </c>
      <c r="GM750">
        <f t="shared" si="697"/>
        <v>99690</v>
      </c>
      <c r="GN750">
        <f t="shared" si="698"/>
        <v>0</v>
      </c>
      <c r="GO750">
        <f t="shared" si="699"/>
        <v>99690</v>
      </c>
      <c r="GP750">
        <f t="shared" si="700"/>
        <v>0</v>
      </c>
      <c r="GR750">
        <v>0</v>
      </c>
    </row>
    <row r="751" spans="1:200" x14ac:dyDescent="0.2">
      <c r="A751">
        <v>17</v>
      </c>
      <c r="B751">
        <v>1</v>
      </c>
      <c r="E751" t="s">
        <v>1005</v>
      </c>
      <c r="F751" t="s">
        <v>132</v>
      </c>
      <c r="G751" t="s">
        <v>1006</v>
      </c>
      <c r="H751" t="s">
        <v>3</v>
      </c>
      <c r="I751">
        <v>780</v>
      </c>
      <c r="J751">
        <v>0</v>
      </c>
      <c r="O751">
        <f t="shared" si="664"/>
        <v>16380</v>
      </c>
      <c r="P751">
        <f t="shared" si="665"/>
        <v>16380</v>
      </c>
      <c r="Q751">
        <f t="shared" si="666"/>
        <v>0</v>
      </c>
      <c r="R751">
        <f t="shared" si="667"/>
        <v>0</v>
      </c>
      <c r="S751">
        <f t="shared" si="668"/>
        <v>0</v>
      </c>
      <c r="T751">
        <f t="shared" si="669"/>
        <v>0</v>
      </c>
      <c r="U751">
        <f t="shared" si="670"/>
        <v>0</v>
      </c>
      <c r="V751">
        <f t="shared" si="671"/>
        <v>0</v>
      </c>
      <c r="W751">
        <f t="shared" si="672"/>
        <v>0</v>
      </c>
      <c r="X751">
        <f t="shared" si="673"/>
        <v>0</v>
      </c>
      <c r="Y751">
        <f t="shared" si="674"/>
        <v>0</v>
      </c>
      <c r="AA751">
        <v>23982063</v>
      </c>
      <c r="AB751">
        <f t="shared" si="675"/>
        <v>21</v>
      </c>
      <c r="AC751">
        <f t="shared" si="676"/>
        <v>21</v>
      </c>
      <c r="AD751">
        <f t="shared" si="677"/>
        <v>0</v>
      </c>
      <c r="AE751">
        <f t="shared" si="678"/>
        <v>0</v>
      </c>
      <c r="AF751">
        <f t="shared" si="679"/>
        <v>0</v>
      </c>
      <c r="AG751">
        <f t="shared" si="680"/>
        <v>0</v>
      </c>
      <c r="AH751">
        <f t="shared" si="681"/>
        <v>0</v>
      </c>
      <c r="AI751">
        <f t="shared" si="682"/>
        <v>0</v>
      </c>
      <c r="AJ751">
        <f t="shared" si="683"/>
        <v>0</v>
      </c>
      <c r="AK751">
        <v>20.399999999999999</v>
      </c>
      <c r="AL751">
        <v>20.399999999999999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</v>
      </c>
      <c r="AW751">
        <v>1</v>
      </c>
      <c r="AZ751">
        <v>1</v>
      </c>
      <c r="BA751">
        <v>1</v>
      </c>
      <c r="BB751">
        <v>1</v>
      </c>
      <c r="BC751">
        <v>1</v>
      </c>
      <c r="BD751" t="s">
        <v>3</v>
      </c>
      <c r="BE751" t="s">
        <v>3</v>
      </c>
      <c r="BF751" t="s">
        <v>3</v>
      </c>
      <c r="BG751" t="s">
        <v>3</v>
      </c>
      <c r="BH751">
        <v>3</v>
      </c>
      <c r="BI751">
        <v>2</v>
      </c>
      <c r="BJ751" t="s">
        <v>3</v>
      </c>
      <c r="BM751">
        <v>1100</v>
      </c>
      <c r="BN751">
        <v>0</v>
      </c>
      <c r="BO751" t="s">
        <v>3</v>
      </c>
      <c r="BP751">
        <v>0</v>
      </c>
      <c r="BQ751">
        <v>8</v>
      </c>
      <c r="BS751">
        <v>1</v>
      </c>
      <c r="BT751">
        <v>1</v>
      </c>
      <c r="BU751">
        <v>1</v>
      </c>
      <c r="BV751">
        <v>1</v>
      </c>
      <c r="BW751">
        <v>1</v>
      </c>
      <c r="BX751">
        <v>1</v>
      </c>
      <c r="BY751" t="s">
        <v>3</v>
      </c>
      <c r="BZ751">
        <v>0</v>
      </c>
      <c r="CA751">
        <v>0</v>
      </c>
      <c r="CF751">
        <v>0</v>
      </c>
      <c r="CG751">
        <v>0</v>
      </c>
      <c r="CM751">
        <v>0</v>
      </c>
      <c r="CN751" t="s">
        <v>375</v>
      </c>
      <c r="CO751">
        <v>0</v>
      </c>
      <c r="CP751">
        <f t="shared" si="684"/>
        <v>16380</v>
      </c>
      <c r="CQ751">
        <f t="shared" si="685"/>
        <v>21</v>
      </c>
      <c r="CR751">
        <f t="shared" si="686"/>
        <v>0</v>
      </c>
      <c r="CS751">
        <f t="shared" si="687"/>
        <v>0</v>
      </c>
      <c r="CT751">
        <f t="shared" si="688"/>
        <v>0</v>
      </c>
      <c r="CU751">
        <f t="shared" si="689"/>
        <v>0</v>
      </c>
      <c r="CV751">
        <f t="shared" si="690"/>
        <v>0</v>
      </c>
      <c r="CW751">
        <f t="shared" si="691"/>
        <v>0</v>
      </c>
      <c r="CX751">
        <f t="shared" si="692"/>
        <v>0</v>
      </c>
      <c r="CY751">
        <f t="shared" si="693"/>
        <v>0</v>
      </c>
      <c r="CZ751">
        <f t="shared" si="694"/>
        <v>0</v>
      </c>
      <c r="DC751" t="s">
        <v>3</v>
      </c>
      <c r="DD751" t="s">
        <v>376</v>
      </c>
      <c r="DE751" t="s">
        <v>3</v>
      </c>
      <c r="DF751" t="s">
        <v>3</v>
      </c>
      <c r="DG751" t="s">
        <v>3</v>
      </c>
      <c r="DH751" t="s">
        <v>3</v>
      </c>
      <c r="DI751" t="s">
        <v>3</v>
      </c>
      <c r="DJ751" t="s">
        <v>3</v>
      </c>
      <c r="DK751" t="s">
        <v>3</v>
      </c>
      <c r="DL751" t="s">
        <v>3</v>
      </c>
      <c r="DM751" t="s">
        <v>3</v>
      </c>
      <c r="DN751">
        <v>0</v>
      </c>
      <c r="DO751">
        <v>0</v>
      </c>
      <c r="DP751">
        <v>1</v>
      </c>
      <c r="DQ751">
        <v>1</v>
      </c>
      <c r="EE751">
        <v>20573463</v>
      </c>
      <c r="EF751">
        <v>8</v>
      </c>
      <c r="EG751" t="s">
        <v>378</v>
      </c>
      <c r="EH751">
        <v>0</v>
      </c>
      <c r="EI751" t="s">
        <v>3</v>
      </c>
      <c r="EJ751">
        <v>1</v>
      </c>
      <c r="EK751">
        <v>1100</v>
      </c>
      <c r="EL751" t="s">
        <v>379</v>
      </c>
      <c r="EM751" t="s">
        <v>380</v>
      </c>
      <c r="EO751" t="s">
        <v>3</v>
      </c>
      <c r="EQ751">
        <v>256</v>
      </c>
      <c r="ER751">
        <v>0</v>
      </c>
      <c r="ES751">
        <v>20.399999999999999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Q751">
        <v>0</v>
      </c>
      <c r="FR751">
        <f t="shared" si="695"/>
        <v>0</v>
      </c>
      <c r="FS751">
        <v>0</v>
      </c>
      <c r="FX751">
        <v>0</v>
      </c>
      <c r="FY751">
        <v>0</v>
      </c>
      <c r="GA751" t="s">
        <v>1007</v>
      </c>
      <c r="GG751">
        <v>2</v>
      </c>
      <c r="GH751">
        <v>0</v>
      </c>
      <c r="GI751">
        <v>-2</v>
      </c>
      <c r="GJ751">
        <v>0</v>
      </c>
      <c r="GK751">
        <f>ROUND(R751*(R12)/100,0)</f>
        <v>0</v>
      </c>
      <c r="GL751">
        <f t="shared" si="696"/>
        <v>0</v>
      </c>
      <c r="GM751">
        <f t="shared" si="697"/>
        <v>16380</v>
      </c>
      <c r="GN751">
        <f t="shared" si="698"/>
        <v>0</v>
      </c>
      <c r="GO751">
        <f t="shared" si="699"/>
        <v>16380</v>
      </c>
      <c r="GP751">
        <f t="shared" si="700"/>
        <v>0</v>
      </c>
      <c r="GR751">
        <v>0</v>
      </c>
    </row>
    <row r="752" spans="1:200" x14ac:dyDescent="0.2">
      <c r="A752">
        <v>17</v>
      </c>
      <c r="B752">
        <v>1</v>
      </c>
      <c r="E752" t="s">
        <v>1008</v>
      </c>
      <c r="F752" t="s">
        <v>132</v>
      </c>
      <c r="G752" t="s">
        <v>1727</v>
      </c>
      <c r="H752" t="s">
        <v>3</v>
      </c>
      <c r="I752">
        <v>2554</v>
      </c>
      <c r="J752">
        <v>0</v>
      </c>
      <c r="O752">
        <f t="shared" si="664"/>
        <v>40864</v>
      </c>
      <c r="P752">
        <f t="shared" si="665"/>
        <v>40864</v>
      </c>
      <c r="Q752">
        <f t="shared" si="666"/>
        <v>0</v>
      </c>
      <c r="R752">
        <f t="shared" si="667"/>
        <v>0</v>
      </c>
      <c r="S752">
        <f t="shared" si="668"/>
        <v>0</v>
      </c>
      <c r="T752">
        <f t="shared" si="669"/>
        <v>0</v>
      </c>
      <c r="U752">
        <f t="shared" si="670"/>
        <v>0</v>
      </c>
      <c r="V752">
        <f t="shared" si="671"/>
        <v>0</v>
      </c>
      <c r="W752">
        <f t="shared" si="672"/>
        <v>0</v>
      </c>
      <c r="X752">
        <f t="shared" si="673"/>
        <v>0</v>
      </c>
      <c r="Y752">
        <f t="shared" si="674"/>
        <v>0</v>
      </c>
      <c r="AA752">
        <v>23982063</v>
      </c>
      <c r="AB752">
        <f t="shared" si="675"/>
        <v>16</v>
      </c>
      <c r="AC752">
        <f t="shared" si="676"/>
        <v>16</v>
      </c>
      <c r="AD752">
        <f t="shared" si="677"/>
        <v>0</v>
      </c>
      <c r="AE752">
        <f t="shared" si="678"/>
        <v>0</v>
      </c>
      <c r="AF752">
        <f t="shared" si="679"/>
        <v>0</v>
      </c>
      <c r="AG752">
        <f t="shared" si="680"/>
        <v>0</v>
      </c>
      <c r="AH752">
        <f t="shared" si="681"/>
        <v>0</v>
      </c>
      <c r="AI752">
        <f t="shared" si="682"/>
        <v>0</v>
      </c>
      <c r="AJ752">
        <f t="shared" si="683"/>
        <v>0</v>
      </c>
      <c r="AK752">
        <v>15.13</v>
      </c>
      <c r="AL752">
        <v>15.13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</v>
      </c>
      <c r="AW752">
        <v>1</v>
      </c>
      <c r="AZ752">
        <v>1</v>
      </c>
      <c r="BA752">
        <v>1</v>
      </c>
      <c r="BB752">
        <v>1</v>
      </c>
      <c r="BC752">
        <v>1</v>
      </c>
      <c r="BD752" t="s">
        <v>3</v>
      </c>
      <c r="BE752" t="s">
        <v>3</v>
      </c>
      <c r="BF752" t="s">
        <v>3</v>
      </c>
      <c r="BG752" t="s">
        <v>3</v>
      </c>
      <c r="BH752">
        <v>3</v>
      </c>
      <c r="BI752">
        <v>2</v>
      </c>
      <c r="BJ752" t="s">
        <v>3</v>
      </c>
      <c r="BM752">
        <v>1100</v>
      </c>
      <c r="BN752">
        <v>0</v>
      </c>
      <c r="BO752" t="s">
        <v>3</v>
      </c>
      <c r="BP752">
        <v>0</v>
      </c>
      <c r="BQ752">
        <v>8</v>
      </c>
      <c r="BS752">
        <v>1</v>
      </c>
      <c r="BT752">
        <v>1</v>
      </c>
      <c r="BU752">
        <v>1</v>
      </c>
      <c r="BV752">
        <v>1</v>
      </c>
      <c r="BW752">
        <v>1</v>
      </c>
      <c r="BX752">
        <v>1</v>
      </c>
      <c r="BY752" t="s">
        <v>3</v>
      </c>
      <c r="BZ752">
        <v>0</v>
      </c>
      <c r="CA752">
        <v>0</v>
      </c>
      <c r="CF752">
        <v>0</v>
      </c>
      <c r="CG752">
        <v>0</v>
      </c>
      <c r="CM752">
        <v>0</v>
      </c>
      <c r="CN752" t="s">
        <v>375</v>
      </c>
      <c r="CO752">
        <v>0</v>
      </c>
      <c r="CP752">
        <f t="shared" si="684"/>
        <v>40864</v>
      </c>
      <c r="CQ752">
        <f t="shared" si="685"/>
        <v>16</v>
      </c>
      <c r="CR752">
        <f t="shared" si="686"/>
        <v>0</v>
      </c>
      <c r="CS752">
        <f t="shared" si="687"/>
        <v>0</v>
      </c>
      <c r="CT752">
        <f t="shared" si="688"/>
        <v>0</v>
      </c>
      <c r="CU752">
        <f t="shared" si="689"/>
        <v>0</v>
      </c>
      <c r="CV752">
        <f t="shared" si="690"/>
        <v>0</v>
      </c>
      <c r="CW752">
        <f t="shared" si="691"/>
        <v>0</v>
      </c>
      <c r="CX752">
        <f t="shared" si="692"/>
        <v>0</v>
      </c>
      <c r="CY752">
        <f t="shared" si="693"/>
        <v>0</v>
      </c>
      <c r="CZ752">
        <f t="shared" si="694"/>
        <v>0</v>
      </c>
      <c r="DC752" t="s">
        <v>3</v>
      </c>
      <c r="DD752" t="s">
        <v>376</v>
      </c>
      <c r="DE752" t="s">
        <v>3</v>
      </c>
      <c r="DF752" t="s">
        <v>3</v>
      </c>
      <c r="DG752" t="s">
        <v>3</v>
      </c>
      <c r="DH752" t="s">
        <v>3</v>
      </c>
      <c r="DI752" t="s">
        <v>3</v>
      </c>
      <c r="DJ752" t="s">
        <v>3</v>
      </c>
      <c r="DK752" t="s">
        <v>3</v>
      </c>
      <c r="DL752" t="s">
        <v>3</v>
      </c>
      <c r="DM752" t="s">
        <v>3</v>
      </c>
      <c r="DN752">
        <v>0</v>
      </c>
      <c r="DO752">
        <v>0</v>
      </c>
      <c r="DP752">
        <v>1</v>
      </c>
      <c r="DQ752">
        <v>1</v>
      </c>
      <c r="EE752">
        <v>20573463</v>
      </c>
      <c r="EF752">
        <v>8</v>
      </c>
      <c r="EG752" t="s">
        <v>378</v>
      </c>
      <c r="EH752">
        <v>0</v>
      </c>
      <c r="EI752" t="s">
        <v>3</v>
      </c>
      <c r="EJ752">
        <v>1</v>
      </c>
      <c r="EK752">
        <v>1100</v>
      </c>
      <c r="EL752" t="s">
        <v>379</v>
      </c>
      <c r="EM752" t="s">
        <v>380</v>
      </c>
      <c r="EO752" t="s">
        <v>3</v>
      </c>
      <c r="EQ752">
        <v>256</v>
      </c>
      <c r="ER752">
        <v>0</v>
      </c>
      <c r="ES752">
        <v>15.13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Q752">
        <v>0</v>
      </c>
      <c r="FR752">
        <f t="shared" si="695"/>
        <v>0</v>
      </c>
      <c r="FS752">
        <v>0</v>
      </c>
      <c r="FX752">
        <v>0</v>
      </c>
      <c r="FY752">
        <v>0</v>
      </c>
      <c r="GA752" t="s">
        <v>1009</v>
      </c>
      <c r="GG752">
        <v>2</v>
      </c>
      <c r="GH752">
        <v>0</v>
      </c>
      <c r="GI752">
        <v>-2</v>
      </c>
      <c r="GJ752">
        <v>0</v>
      </c>
      <c r="GK752">
        <f>ROUND(R752*(R12)/100,0)</f>
        <v>0</v>
      </c>
      <c r="GL752">
        <f t="shared" si="696"/>
        <v>0</v>
      </c>
      <c r="GM752">
        <f t="shared" si="697"/>
        <v>40864</v>
      </c>
      <c r="GN752">
        <f t="shared" si="698"/>
        <v>0</v>
      </c>
      <c r="GO752">
        <f t="shared" si="699"/>
        <v>40864</v>
      </c>
      <c r="GP752">
        <f t="shared" si="700"/>
        <v>0</v>
      </c>
      <c r="GR752">
        <v>0</v>
      </c>
    </row>
    <row r="753" spans="1:200" x14ac:dyDescent="0.2">
      <c r="A753">
        <v>17</v>
      </c>
      <c r="B753">
        <v>1</v>
      </c>
      <c r="E753" t="s">
        <v>1010</v>
      </c>
      <c r="F753" t="s">
        <v>400</v>
      </c>
      <c r="G753" t="s">
        <v>401</v>
      </c>
      <c r="H753" t="s">
        <v>402</v>
      </c>
      <c r="I753">
        <v>17</v>
      </c>
      <c r="J753">
        <v>0</v>
      </c>
      <c r="O753">
        <f t="shared" si="664"/>
        <v>629</v>
      </c>
      <c r="P753">
        <f t="shared" si="665"/>
        <v>629</v>
      </c>
      <c r="Q753">
        <f t="shared" si="666"/>
        <v>0</v>
      </c>
      <c r="R753">
        <f t="shared" si="667"/>
        <v>0</v>
      </c>
      <c r="S753">
        <f t="shared" si="668"/>
        <v>0</v>
      </c>
      <c r="T753">
        <f t="shared" si="669"/>
        <v>0</v>
      </c>
      <c r="U753">
        <f t="shared" si="670"/>
        <v>0</v>
      </c>
      <c r="V753">
        <f t="shared" si="671"/>
        <v>0</v>
      </c>
      <c r="W753">
        <f t="shared" si="672"/>
        <v>0</v>
      </c>
      <c r="X753">
        <f t="shared" si="673"/>
        <v>0</v>
      </c>
      <c r="Y753">
        <f t="shared" si="674"/>
        <v>0</v>
      </c>
      <c r="AA753">
        <v>23982063</v>
      </c>
      <c r="AB753">
        <f t="shared" si="675"/>
        <v>37</v>
      </c>
      <c r="AC753">
        <f t="shared" si="676"/>
        <v>37</v>
      </c>
      <c r="AD753">
        <f t="shared" si="677"/>
        <v>0</v>
      </c>
      <c r="AE753">
        <f t="shared" si="678"/>
        <v>0</v>
      </c>
      <c r="AF753">
        <f t="shared" si="679"/>
        <v>0</v>
      </c>
      <c r="AG753">
        <f t="shared" si="680"/>
        <v>0</v>
      </c>
      <c r="AH753">
        <f t="shared" si="681"/>
        <v>0</v>
      </c>
      <c r="AI753">
        <f t="shared" si="682"/>
        <v>0</v>
      </c>
      <c r="AJ753">
        <f t="shared" si="683"/>
        <v>0</v>
      </c>
      <c r="AK753">
        <v>35.299999999999997</v>
      </c>
      <c r="AL753">
        <v>35.299999999999997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1</v>
      </c>
      <c r="AW753">
        <v>1</v>
      </c>
      <c r="AZ753">
        <v>1</v>
      </c>
      <c r="BA753">
        <v>1</v>
      </c>
      <c r="BB753">
        <v>1</v>
      </c>
      <c r="BC753">
        <v>1</v>
      </c>
      <c r="BD753" t="s">
        <v>3</v>
      </c>
      <c r="BE753" t="s">
        <v>3</v>
      </c>
      <c r="BF753" t="s">
        <v>3</v>
      </c>
      <c r="BG753" t="s">
        <v>3</v>
      </c>
      <c r="BH753">
        <v>3</v>
      </c>
      <c r="BI753">
        <v>2</v>
      </c>
      <c r="BJ753" t="s">
        <v>3</v>
      </c>
      <c r="BM753">
        <v>1100</v>
      </c>
      <c r="BN753">
        <v>0</v>
      </c>
      <c r="BO753" t="s">
        <v>3</v>
      </c>
      <c r="BP753">
        <v>0</v>
      </c>
      <c r="BQ753">
        <v>8</v>
      </c>
      <c r="BS753">
        <v>1</v>
      </c>
      <c r="BT753">
        <v>1</v>
      </c>
      <c r="BU753">
        <v>1</v>
      </c>
      <c r="BV753">
        <v>1</v>
      </c>
      <c r="BW753">
        <v>1</v>
      </c>
      <c r="BX753">
        <v>1</v>
      </c>
      <c r="BY753" t="s">
        <v>3</v>
      </c>
      <c r="BZ753">
        <v>0</v>
      </c>
      <c r="CA753">
        <v>0</v>
      </c>
      <c r="CF753">
        <v>0</v>
      </c>
      <c r="CG753">
        <v>0</v>
      </c>
      <c r="CM753">
        <v>0</v>
      </c>
      <c r="CN753" t="s">
        <v>375</v>
      </c>
      <c r="CO753">
        <v>0</v>
      </c>
      <c r="CP753">
        <f t="shared" si="684"/>
        <v>629</v>
      </c>
      <c r="CQ753">
        <f t="shared" si="685"/>
        <v>37</v>
      </c>
      <c r="CR753">
        <f t="shared" si="686"/>
        <v>0</v>
      </c>
      <c r="CS753">
        <f t="shared" si="687"/>
        <v>0</v>
      </c>
      <c r="CT753">
        <f t="shared" si="688"/>
        <v>0</v>
      </c>
      <c r="CU753">
        <f t="shared" si="689"/>
        <v>0</v>
      </c>
      <c r="CV753">
        <f t="shared" si="690"/>
        <v>0</v>
      </c>
      <c r="CW753">
        <f t="shared" si="691"/>
        <v>0</v>
      </c>
      <c r="CX753">
        <f t="shared" si="692"/>
        <v>0</v>
      </c>
      <c r="CY753">
        <f t="shared" si="693"/>
        <v>0</v>
      </c>
      <c r="CZ753">
        <f t="shared" si="694"/>
        <v>0</v>
      </c>
      <c r="DC753" t="s">
        <v>3</v>
      </c>
      <c r="DD753" t="s">
        <v>391</v>
      </c>
      <c r="DE753" t="s">
        <v>3</v>
      </c>
      <c r="DF753" t="s">
        <v>3</v>
      </c>
      <c r="DG753" t="s">
        <v>3</v>
      </c>
      <c r="DH753" t="s">
        <v>3</v>
      </c>
      <c r="DI753" t="s">
        <v>3</v>
      </c>
      <c r="DJ753" t="s">
        <v>3</v>
      </c>
      <c r="DK753" t="s">
        <v>3</v>
      </c>
      <c r="DL753" t="s">
        <v>3</v>
      </c>
      <c r="DM753" t="s">
        <v>3</v>
      </c>
      <c r="DN753">
        <v>0</v>
      </c>
      <c r="DO753">
        <v>0</v>
      </c>
      <c r="DP753">
        <v>1</v>
      </c>
      <c r="DQ753">
        <v>1</v>
      </c>
      <c r="DU753">
        <v>701992</v>
      </c>
      <c r="DV753" t="s">
        <v>402</v>
      </c>
      <c r="DW753" t="s">
        <v>402</v>
      </c>
      <c r="DX753">
        <v>1</v>
      </c>
      <c r="EE753">
        <v>20573463</v>
      </c>
      <c r="EF753">
        <v>8</v>
      </c>
      <c r="EG753" t="s">
        <v>378</v>
      </c>
      <c r="EH753">
        <v>0</v>
      </c>
      <c r="EI753" t="s">
        <v>3</v>
      </c>
      <c r="EJ753">
        <v>1</v>
      </c>
      <c r="EK753">
        <v>1100</v>
      </c>
      <c r="EL753" t="s">
        <v>379</v>
      </c>
      <c r="EM753" t="s">
        <v>380</v>
      </c>
      <c r="EO753" t="s">
        <v>3</v>
      </c>
      <c r="EQ753">
        <v>768</v>
      </c>
      <c r="ER753">
        <v>0</v>
      </c>
      <c r="ES753">
        <v>35.299999999999997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Q753">
        <v>0</v>
      </c>
      <c r="FR753">
        <f t="shared" si="695"/>
        <v>0</v>
      </c>
      <c r="FS753">
        <v>0</v>
      </c>
      <c r="FX753">
        <v>0</v>
      </c>
      <c r="FY753">
        <v>0</v>
      </c>
      <c r="GA753" t="s">
        <v>403</v>
      </c>
      <c r="GG753">
        <v>2</v>
      </c>
      <c r="GH753">
        <v>0</v>
      </c>
      <c r="GI753">
        <v>-2</v>
      </c>
      <c r="GJ753">
        <v>0</v>
      </c>
      <c r="GK753">
        <f>ROUND(R753*(R12)/100,0)</f>
        <v>0</v>
      </c>
      <c r="GL753">
        <f t="shared" si="696"/>
        <v>0</v>
      </c>
      <c r="GM753">
        <f t="shared" si="697"/>
        <v>629</v>
      </c>
      <c r="GN753">
        <f t="shared" si="698"/>
        <v>0</v>
      </c>
      <c r="GO753">
        <f t="shared" si="699"/>
        <v>629</v>
      </c>
      <c r="GP753">
        <f t="shared" si="700"/>
        <v>0</v>
      </c>
      <c r="GR753">
        <v>0</v>
      </c>
    </row>
    <row r="754" spans="1:200" x14ac:dyDescent="0.2">
      <c r="A754">
        <v>17</v>
      </c>
      <c r="B754">
        <v>1</v>
      </c>
      <c r="E754" t="s">
        <v>1011</v>
      </c>
      <c r="F754" t="s">
        <v>400</v>
      </c>
      <c r="G754" t="s">
        <v>1012</v>
      </c>
      <c r="H754" t="s">
        <v>402</v>
      </c>
      <c r="I754">
        <v>52</v>
      </c>
      <c r="J754">
        <v>0</v>
      </c>
      <c r="O754">
        <f t="shared" si="664"/>
        <v>2444</v>
      </c>
      <c r="P754">
        <f t="shared" si="665"/>
        <v>2444</v>
      </c>
      <c r="Q754">
        <f t="shared" si="666"/>
        <v>0</v>
      </c>
      <c r="R754">
        <f t="shared" si="667"/>
        <v>0</v>
      </c>
      <c r="S754">
        <f t="shared" si="668"/>
        <v>0</v>
      </c>
      <c r="T754">
        <f t="shared" si="669"/>
        <v>0</v>
      </c>
      <c r="U754">
        <f t="shared" si="670"/>
        <v>0</v>
      </c>
      <c r="V754">
        <f t="shared" si="671"/>
        <v>0</v>
      </c>
      <c r="W754">
        <f t="shared" si="672"/>
        <v>0</v>
      </c>
      <c r="X754">
        <f t="shared" si="673"/>
        <v>0</v>
      </c>
      <c r="Y754">
        <f t="shared" si="674"/>
        <v>0</v>
      </c>
      <c r="AA754">
        <v>23982063</v>
      </c>
      <c r="AB754">
        <f t="shared" si="675"/>
        <v>47</v>
      </c>
      <c r="AC754">
        <f t="shared" si="676"/>
        <v>47</v>
      </c>
      <c r="AD754">
        <f t="shared" si="677"/>
        <v>0</v>
      </c>
      <c r="AE754">
        <f t="shared" si="678"/>
        <v>0</v>
      </c>
      <c r="AF754">
        <f t="shared" si="679"/>
        <v>0</v>
      </c>
      <c r="AG754">
        <f t="shared" si="680"/>
        <v>0</v>
      </c>
      <c r="AH754">
        <f t="shared" si="681"/>
        <v>0</v>
      </c>
      <c r="AI754">
        <f t="shared" si="682"/>
        <v>0</v>
      </c>
      <c r="AJ754">
        <f t="shared" si="683"/>
        <v>0</v>
      </c>
      <c r="AK754">
        <v>44.32</v>
      </c>
      <c r="AL754">
        <v>44.32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1</v>
      </c>
      <c r="AW754">
        <v>1</v>
      </c>
      <c r="AZ754">
        <v>1</v>
      </c>
      <c r="BA754">
        <v>1</v>
      </c>
      <c r="BB754">
        <v>1</v>
      </c>
      <c r="BC754">
        <v>1</v>
      </c>
      <c r="BD754" t="s">
        <v>3</v>
      </c>
      <c r="BE754" t="s">
        <v>3</v>
      </c>
      <c r="BF754" t="s">
        <v>3</v>
      </c>
      <c r="BG754" t="s">
        <v>3</v>
      </c>
      <c r="BH754">
        <v>3</v>
      </c>
      <c r="BI754">
        <v>2</v>
      </c>
      <c r="BJ754" t="s">
        <v>3</v>
      </c>
      <c r="BM754">
        <v>1100</v>
      </c>
      <c r="BN754">
        <v>0</v>
      </c>
      <c r="BO754" t="s">
        <v>3</v>
      </c>
      <c r="BP754">
        <v>0</v>
      </c>
      <c r="BQ754">
        <v>8</v>
      </c>
      <c r="BS754">
        <v>1</v>
      </c>
      <c r="BT754">
        <v>1</v>
      </c>
      <c r="BU754">
        <v>1</v>
      </c>
      <c r="BV754">
        <v>1</v>
      </c>
      <c r="BW754">
        <v>1</v>
      </c>
      <c r="BX754">
        <v>1</v>
      </c>
      <c r="BY754" t="s">
        <v>3</v>
      </c>
      <c r="BZ754">
        <v>0</v>
      </c>
      <c r="CA754">
        <v>0</v>
      </c>
      <c r="CF754">
        <v>0</v>
      </c>
      <c r="CG754">
        <v>0</v>
      </c>
      <c r="CM754">
        <v>0</v>
      </c>
      <c r="CN754" t="s">
        <v>375</v>
      </c>
      <c r="CO754">
        <v>0</v>
      </c>
      <c r="CP754">
        <f t="shared" si="684"/>
        <v>2444</v>
      </c>
      <c r="CQ754">
        <f t="shared" si="685"/>
        <v>47</v>
      </c>
      <c r="CR754">
        <f t="shared" si="686"/>
        <v>0</v>
      </c>
      <c r="CS754">
        <f t="shared" si="687"/>
        <v>0</v>
      </c>
      <c r="CT754">
        <f t="shared" si="688"/>
        <v>0</v>
      </c>
      <c r="CU754">
        <f t="shared" si="689"/>
        <v>0</v>
      </c>
      <c r="CV754">
        <f t="shared" si="690"/>
        <v>0</v>
      </c>
      <c r="CW754">
        <f t="shared" si="691"/>
        <v>0</v>
      </c>
      <c r="CX754">
        <f t="shared" si="692"/>
        <v>0</v>
      </c>
      <c r="CY754">
        <f t="shared" si="693"/>
        <v>0</v>
      </c>
      <c r="CZ754">
        <f t="shared" si="694"/>
        <v>0</v>
      </c>
      <c r="DC754" t="s">
        <v>3</v>
      </c>
      <c r="DD754" t="s">
        <v>391</v>
      </c>
      <c r="DE754" t="s">
        <v>3</v>
      </c>
      <c r="DF754" t="s">
        <v>3</v>
      </c>
      <c r="DG754" t="s">
        <v>3</v>
      </c>
      <c r="DH754" t="s">
        <v>3</v>
      </c>
      <c r="DI754" t="s">
        <v>3</v>
      </c>
      <c r="DJ754" t="s">
        <v>3</v>
      </c>
      <c r="DK754" t="s">
        <v>3</v>
      </c>
      <c r="DL754" t="s">
        <v>3</v>
      </c>
      <c r="DM754" t="s">
        <v>3</v>
      </c>
      <c r="DN754">
        <v>0</v>
      </c>
      <c r="DO754">
        <v>0</v>
      </c>
      <c r="DP754">
        <v>1</v>
      </c>
      <c r="DQ754">
        <v>1</v>
      </c>
      <c r="DU754">
        <v>701992</v>
      </c>
      <c r="DV754" t="s">
        <v>402</v>
      </c>
      <c r="DW754" t="s">
        <v>402</v>
      </c>
      <c r="DX754">
        <v>1</v>
      </c>
      <c r="EE754">
        <v>20573463</v>
      </c>
      <c r="EF754">
        <v>8</v>
      </c>
      <c r="EG754" t="s">
        <v>378</v>
      </c>
      <c r="EH754">
        <v>0</v>
      </c>
      <c r="EI754" t="s">
        <v>3</v>
      </c>
      <c r="EJ754">
        <v>1</v>
      </c>
      <c r="EK754">
        <v>1100</v>
      </c>
      <c r="EL754" t="s">
        <v>379</v>
      </c>
      <c r="EM754" t="s">
        <v>380</v>
      </c>
      <c r="EO754" t="s">
        <v>3</v>
      </c>
      <c r="EQ754">
        <v>768</v>
      </c>
      <c r="ER754">
        <v>0</v>
      </c>
      <c r="ES754">
        <v>44.32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Q754">
        <v>0</v>
      </c>
      <c r="FR754">
        <f t="shared" si="695"/>
        <v>0</v>
      </c>
      <c r="FS754">
        <v>0</v>
      </c>
      <c r="FX754">
        <v>0</v>
      </c>
      <c r="FY754">
        <v>0</v>
      </c>
      <c r="GA754" t="s">
        <v>1013</v>
      </c>
      <c r="GG754">
        <v>2</v>
      </c>
      <c r="GH754">
        <v>0</v>
      </c>
      <c r="GI754">
        <v>-2</v>
      </c>
      <c r="GJ754">
        <v>0</v>
      </c>
      <c r="GK754">
        <f>ROUND(R754*(R12)/100,0)</f>
        <v>0</v>
      </c>
      <c r="GL754">
        <f t="shared" si="696"/>
        <v>0</v>
      </c>
      <c r="GM754">
        <f t="shared" si="697"/>
        <v>2444</v>
      </c>
      <c r="GN754">
        <f t="shared" si="698"/>
        <v>0</v>
      </c>
      <c r="GO754">
        <f t="shared" si="699"/>
        <v>2444</v>
      </c>
      <c r="GP754">
        <f t="shared" si="700"/>
        <v>0</v>
      </c>
      <c r="GR754">
        <v>0</v>
      </c>
    </row>
    <row r="755" spans="1:200" x14ac:dyDescent="0.2">
      <c r="A755">
        <v>17</v>
      </c>
      <c r="B755">
        <v>1</v>
      </c>
      <c r="E755" t="s">
        <v>1014</v>
      </c>
      <c r="F755" t="s">
        <v>132</v>
      </c>
      <c r="G755" t="s">
        <v>1015</v>
      </c>
      <c r="H755" t="s">
        <v>3</v>
      </c>
      <c r="I755">
        <v>15</v>
      </c>
      <c r="J755">
        <v>0</v>
      </c>
      <c r="O755">
        <f t="shared" si="664"/>
        <v>195</v>
      </c>
      <c r="P755">
        <f t="shared" si="665"/>
        <v>195</v>
      </c>
      <c r="Q755">
        <f t="shared" si="666"/>
        <v>0</v>
      </c>
      <c r="R755">
        <f t="shared" si="667"/>
        <v>0</v>
      </c>
      <c r="S755">
        <f t="shared" si="668"/>
        <v>0</v>
      </c>
      <c r="T755">
        <f t="shared" si="669"/>
        <v>0</v>
      </c>
      <c r="U755">
        <f t="shared" si="670"/>
        <v>0</v>
      </c>
      <c r="V755">
        <f t="shared" si="671"/>
        <v>0</v>
      </c>
      <c r="W755">
        <f t="shared" si="672"/>
        <v>0</v>
      </c>
      <c r="X755">
        <f t="shared" si="673"/>
        <v>0</v>
      </c>
      <c r="Y755">
        <f t="shared" si="674"/>
        <v>0</v>
      </c>
      <c r="AA755">
        <v>23982063</v>
      </c>
      <c r="AB755">
        <f t="shared" si="675"/>
        <v>13</v>
      </c>
      <c r="AC755">
        <f t="shared" si="676"/>
        <v>13</v>
      </c>
      <c r="AD755">
        <f t="shared" si="677"/>
        <v>0</v>
      </c>
      <c r="AE755">
        <f t="shared" si="678"/>
        <v>0</v>
      </c>
      <c r="AF755">
        <f t="shared" si="679"/>
        <v>0</v>
      </c>
      <c r="AG755">
        <f t="shared" si="680"/>
        <v>0</v>
      </c>
      <c r="AH755">
        <f t="shared" si="681"/>
        <v>0</v>
      </c>
      <c r="AI755">
        <f t="shared" si="682"/>
        <v>0</v>
      </c>
      <c r="AJ755">
        <f t="shared" si="683"/>
        <v>0</v>
      </c>
      <c r="AK755">
        <v>11.93</v>
      </c>
      <c r="AL755">
        <v>11.93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1</v>
      </c>
      <c r="AW755">
        <v>1</v>
      </c>
      <c r="AZ755">
        <v>1</v>
      </c>
      <c r="BA755">
        <v>1</v>
      </c>
      <c r="BB755">
        <v>1</v>
      </c>
      <c r="BC755">
        <v>1</v>
      </c>
      <c r="BD755" t="s">
        <v>3</v>
      </c>
      <c r="BE755" t="s">
        <v>3</v>
      </c>
      <c r="BF755" t="s">
        <v>3</v>
      </c>
      <c r="BG755" t="s">
        <v>3</v>
      </c>
      <c r="BH755">
        <v>3</v>
      </c>
      <c r="BI755">
        <v>2</v>
      </c>
      <c r="BJ755" t="s">
        <v>3</v>
      </c>
      <c r="BM755">
        <v>1100</v>
      </c>
      <c r="BN755">
        <v>0</v>
      </c>
      <c r="BO755" t="s">
        <v>3</v>
      </c>
      <c r="BP755">
        <v>0</v>
      </c>
      <c r="BQ755">
        <v>8</v>
      </c>
      <c r="BS755">
        <v>1</v>
      </c>
      <c r="BT755">
        <v>1</v>
      </c>
      <c r="BU755">
        <v>1</v>
      </c>
      <c r="BV755">
        <v>1</v>
      </c>
      <c r="BW755">
        <v>1</v>
      </c>
      <c r="BX755">
        <v>1</v>
      </c>
      <c r="BY755" t="s">
        <v>3</v>
      </c>
      <c r="BZ755">
        <v>0</v>
      </c>
      <c r="CA755">
        <v>0</v>
      </c>
      <c r="CF755">
        <v>0</v>
      </c>
      <c r="CG755">
        <v>0</v>
      </c>
      <c r="CM755">
        <v>0</v>
      </c>
      <c r="CN755" t="s">
        <v>375</v>
      </c>
      <c r="CO755">
        <v>0</v>
      </c>
      <c r="CP755">
        <f t="shared" si="684"/>
        <v>195</v>
      </c>
      <c r="CQ755">
        <f t="shared" si="685"/>
        <v>13</v>
      </c>
      <c r="CR755">
        <f t="shared" si="686"/>
        <v>0</v>
      </c>
      <c r="CS755">
        <f t="shared" si="687"/>
        <v>0</v>
      </c>
      <c r="CT755">
        <f t="shared" si="688"/>
        <v>0</v>
      </c>
      <c r="CU755">
        <f t="shared" si="689"/>
        <v>0</v>
      </c>
      <c r="CV755">
        <f t="shared" si="690"/>
        <v>0</v>
      </c>
      <c r="CW755">
        <f t="shared" si="691"/>
        <v>0</v>
      </c>
      <c r="CX755">
        <f t="shared" si="692"/>
        <v>0</v>
      </c>
      <c r="CY755">
        <f t="shared" si="693"/>
        <v>0</v>
      </c>
      <c r="CZ755">
        <f t="shared" si="694"/>
        <v>0</v>
      </c>
      <c r="DC755" t="s">
        <v>3</v>
      </c>
      <c r="DD755" t="s">
        <v>376</v>
      </c>
      <c r="DE755" t="s">
        <v>3</v>
      </c>
      <c r="DF755" t="s">
        <v>3</v>
      </c>
      <c r="DG755" t="s">
        <v>3</v>
      </c>
      <c r="DH755" t="s">
        <v>3</v>
      </c>
      <c r="DI755" t="s">
        <v>3</v>
      </c>
      <c r="DJ755" t="s">
        <v>3</v>
      </c>
      <c r="DK755" t="s">
        <v>3</v>
      </c>
      <c r="DL755" t="s">
        <v>3</v>
      </c>
      <c r="DM755" t="s">
        <v>3</v>
      </c>
      <c r="DN755">
        <v>0</v>
      </c>
      <c r="DO755">
        <v>0</v>
      </c>
      <c r="DP755">
        <v>1</v>
      </c>
      <c r="DQ755">
        <v>1</v>
      </c>
      <c r="EE755">
        <v>20573463</v>
      </c>
      <c r="EF755">
        <v>8</v>
      </c>
      <c r="EG755" t="s">
        <v>378</v>
      </c>
      <c r="EH755">
        <v>0</v>
      </c>
      <c r="EI755" t="s">
        <v>3</v>
      </c>
      <c r="EJ755">
        <v>1</v>
      </c>
      <c r="EK755">
        <v>1100</v>
      </c>
      <c r="EL755" t="s">
        <v>379</v>
      </c>
      <c r="EM755" t="s">
        <v>380</v>
      </c>
      <c r="EO755" t="s">
        <v>3</v>
      </c>
      <c r="EQ755">
        <v>256</v>
      </c>
      <c r="ER755">
        <v>0</v>
      </c>
      <c r="ES755">
        <v>11.93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Q755">
        <v>0</v>
      </c>
      <c r="FR755">
        <f t="shared" si="695"/>
        <v>0</v>
      </c>
      <c r="FS755">
        <v>0</v>
      </c>
      <c r="FX755">
        <v>0</v>
      </c>
      <c r="FY755">
        <v>0</v>
      </c>
      <c r="GA755" t="s">
        <v>1016</v>
      </c>
      <c r="GG755">
        <v>2</v>
      </c>
      <c r="GH755">
        <v>0</v>
      </c>
      <c r="GI755">
        <v>-2</v>
      </c>
      <c r="GJ755">
        <v>0</v>
      </c>
      <c r="GK755">
        <f>ROUND(R755*(R12)/100,0)</f>
        <v>0</v>
      </c>
      <c r="GL755">
        <f t="shared" si="696"/>
        <v>0</v>
      </c>
      <c r="GM755">
        <f t="shared" si="697"/>
        <v>195</v>
      </c>
      <c r="GN755">
        <f t="shared" si="698"/>
        <v>0</v>
      </c>
      <c r="GO755">
        <f t="shared" si="699"/>
        <v>195</v>
      </c>
      <c r="GP755">
        <f t="shared" si="700"/>
        <v>0</v>
      </c>
      <c r="GR755">
        <v>0</v>
      </c>
    </row>
    <row r="756" spans="1:200" x14ac:dyDescent="0.2">
      <c r="A756">
        <v>17</v>
      </c>
      <c r="B756">
        <v>1</v>
      </c>
      <c r="E756" t="s">
        <v>1017</v>
      </c>
      <c r="F756" t="s">
        <v>132</v>
      </c>
      <c r="G756" t="s">
        <v>1018</v>
      </c>
      <c r="H756" t="s">
        <v>3</v>
      </c>
      <c r="I756">
        <v>15</v>
      </c>
      <c r="J756">
        <v>0</v>
      </c>
      <c r="O756">
        <f t="shared" si="664"/>
        <v>645</v>
      </c>
      <c r="P756">
        <f t="shared" si="665"/>
        <v>645</v>
      </c>
      <c r="Q756">
        <f t="shared" si="666"/>
        <v>0</v>
      </c>
      <c r="R756">
        <f t="shared" si="667"/>
        <v>0</v>
      </c>
      <c r="S756">
        <f t="shared" si="668"/>
        <v>0</v>
      </c>
      <c r="T756">
        <f t="shared" si="669"/>
        <v>0</v>
      </c>
      <c r="U756">
        <f t="shared" si="670"/>
        <v>0</v>
      </c>
      <c r="V756">
        <f t="shared" si="671"/>
        <v>0</v>
      </c>
      <c r="W756">
        <f t="shared" si="672"/>
        <v>0</v>
      </c>
      <c r="X756">
        <f t="shared" si="673"/>
        <v>0</v>
      </c>
      <c r="Y756">
        <f t="shared" si="674"/>
        <v>0</v>
      </c>
      <c r="AA756">
        <v>23982063</v>
      </c>
      <c r="AB756">
        <f t="shared" si="675"/>
        <v>43</v>
      </c>
      <c r="AC756">
        <f t="shared" si="676"/>
        <v>43</v>
      </c>
      <c r="AD756">
        <f t="shared" si="677"/>
        <v>0</v>
      </c>
      <c r="AE756">
        <f t="shared" si="678"/>
        <v>0</v>
      </c>
      <c r="AF756">
        <f t="shared" si="679"/>
        <v>0</v>
      </c>
      <c r="AG756">
        <f t="shared" si="680"/>
        <v>0</v>
      </c>
      <c r="AH756">
        <f t="shared" si="681"/>
        <v>0</v>
      </c>
      <c r="AI756">
        <f t="shared" si="682"/>
        <v>0</v>
      </c>
      <c r="AJ756">
        <f t="shared" si="683"/>
        <v>0</v>
      </c>
      <c r="AK756">
        <v>40.729999999999997</v>
      </c>
      <c r="AL756">
        <v>40.729999999999997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1</v>
      </c>
      <c r="AW756">
        <v>1</v>
      </c>
      <c r="AZ756">
        <v>1</v>
      </c>
      <c r="BA756">
        <v>1</v>
      </c>
      <c r="BB756">
        <v>1</v>
      </c>
      <c r="BC756">
        <v>1</v>
      </c>
      <c r="BD756" t="s">
        <v>3</v>
      </c>
      <c r="BE756" t="s">
        <v>3</v>
      </c>
      <c r="BF756" t="s">
        <v>3</v>
      </c>
      <c r="BG756" t="s">
        <v>3</v>
      </c>
      <c r="BH756">
        <v>3</v>
      </c>
      <c r="BI756">
        <v>2</v>
      </c>
      <c r="BJ756" t="s">
        <v>3</v>
      </c>
      <c r="BM756">
        <v>1100</v>
      </c>
      <c r="BN756">
        <v>0</v>
      </c>
      <c r="BO756" t="s">
        <v>3</v>
      </c>
      <c r="BP756">
        <v>0</v>
      </c>
      <c r="BQ756">
        <v>8</v>
      </c>
      <c r="BS756">
        <v>1</v>
      </c>
      <c r="BT756">
        <v>1</v>
      </c>
      <c r="BU756">
        <v>1</v>
      </c>
      <c r="BV756">
        <v>1</v>
      </c>
      <c r="BW756">
        <v>1</v>
      </c>
      <c r="BX756">
        <v>1</v>
      </c>
      <c r="BY756" t="s">
        <v>3</v>
      </c>
      <c r="BZ756">
        <v>0</v>
      </c>
      <c r="CA756">
        <v>0</v>
      </c>
      <c r="CF756">
        <v>0</v>
      </c>
      <c r="CG756">
        <v>0</v>
      </c>
      <c r="CM756">
        <v>0</v>
      </c>
      <c r="CN756" t="s">
        <v>375</v>
      </c>
      <c r="CO756">
        <v>0</v>
      </c>
      <c r="CP756">
        <f t="shared" si="684"/>
        <v>645</v>
      </c>
      <c r="CQ756">
        <f t="shared" si="685"/>
        <v>43</v>
      </c>
      <c r="CR756">
        <f t="shared" si="686"/>
        <v>0</v>
      </c>
      <c r="CS756">
        <f t="shared" si="687"/>
        <v>0</v>
      </c>
      <c r="CT756">
        <f t="shared" si="688"/>
        <v>0</v>
      </c>
      <c r="CU756">
        <f t="shared" si="689"/>
        <v>0</v>
      </c>
      <c r="CV756">
        <f t="shared" si="690"/>
        <v>0</v>
      </c>
      <c r="CW756">
        <f t="shared" si="691"/>
        <v>0</v>
      </c>
      <c r="CX756">
        <f t="shared" si="692"/>
        <v>0</v>
      </c>
      <c r="CY756">
        <f t="shared" si="693"/>
        <v>0</v>
      </c>
      <c r="CZ756">
        <f t="shared" si="694"/>
        <v>0</v>
      </c>
      <c r="DC756" t="s">
        <v>3</v>
      </c>
      <c r="DD756" t="s">
        <v>376</v>
      </c>
      <c r="DE756" t="s">
        <v>3</v>
      </c>
      <c r="DF756" t="s">
        <v>3</v>
      </c>
      <c r="DG756" t="s">
        <v>3</v>
      </c>
      <c r="DH756" t="s">
        <v>3</v>
      </c>
      <c r="DI756" t="s">
        <v>3</v>
      </c>
      <c r="DJ756" t="s">
        <v>3</v>
      </c>
      <c r="DK756" t="s">
        <v>3</v>
      </c>
      <c r="DL756" t="s">
        <v>3</v>
      </c>
      <c r="DM756" t="s">
        <v>3</v>
      </c>
      <c r="DN756">
        <v>0</v>
      </c>
      <c r="DO756">
        <v>0</v>
      </c>
      <c r="DP756">
        <v>1</v>
      </c>
      <c r="DQ756">
        <v>1</v>
      </c>
      <c r="EE756">
        <v>20573463</v>
      </c>
      <c r="EF756">
        <v>8</v>
      </c>
      <c r="EG756" t="s">
        <v>378</v>
      </c>
      <c r="EH756">
        <v>0</v>
      </c>
      <c r="EI756" t="s">
        <v>3</v>
      </c>
      <c r="EJ756">
        <v>1</v>
      </c>
      <c r="EK756">
        <v>1100</v>
      </c>
      <c r="EL756" t="s">
        <v>379</v>
      </c>
      <c r="EM756" t="s">
        <v>380</v>
      </c>
      <c r="EO756" t="s">
        <v>3</v>
      </c>
      <c r="EQ756">
        <v>256</v>
      </c>
      <c r="ER756">
        <v>0</v>
      </c>
      <c r="ES756">
        <v>40.729999999999997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Q756">
        <v>0</v>
      </c>
      <c r="FR756">
        <f t="shared" si="695"/>
        <v>0</v>
      </c>
      <c r="FS756">
        <v>0</v>
      </c>
      <c r="FX756">
        <v>0</v>
      </c>
      <c r="FY756">
        <v>0</v>
      </c>
      <c r="GA756" t="s">
        <v>1019</v>
      </c>
      <c r="GG756">
        <v>2</v>
      </c>
      <c r="GH756">
        <v>0</v>
      </c>
      <c r="GI756">
        <v>-2</v>
      </c>
      <c r="GJ756">
        <v>0</v>
      </c>
      <c r="GK756">
        <f>ROUND(R756*(R12)/100,0)</f>
        <v>0</v>
      </c>
      <c r="GL756">
        <f t="shared" si="696"/>
        <v>0</v>
      </c>
      <c r="GM756">
        <f t="shared" si="697"/>
        <v>645</v>
      </c>
      <c r="GN756">
        <f t="shared" si="698"/>
        <v>0</v>
      </c>
      <c r="GO756">
        <f t="shared" si="699"/>
        <v>645</v>
      </c>
      <c r="GP756">
        <f t="shared" si="700"/>
        <v>0</v>
      </c>
      <c r="GR756">
        <v>0</v>
      </c>
    </row>
    <row r="757" spans="1:200" x14ac:dyDescent="0.2">
      <c r="A757">
        <v>17</v>
      </c>
      <c r="B757">
        <v>1</v>
      </c>
      <c r="E757" t="s">
        <v>1020</v>
      </c>
      <c r="F757" t="s">
        <v>998</v>
      </c>
      <c r="G757" t="s">
        <v>1021</v>
      </c>
      <c r="H757" t="s">
        <v>3</v>
      </c>
      <c r="I757">
        <v>36</v>
      </c>
      <c r="J757">
        <v>0</v>
      </c>
      <c r="O757">
        <f t="shared" si="664"/>
        <v>576</v>
      </c>
      <c r="P757">
        <f t="shared" si="665"/>
        <v>576</v>
      </c>
      <c r="Q757">
        <f t="shared" si="666"/>
        <v>0</v>
      </c>
      <c r="R757">
        <f t="shared" si="667"/>
        <v>0</v>
      </c>
      <c r="S757">
        <f t="shared" si="668"/>
        <v>0</v>
      </c>
      <c r="T757">
        <f t="shared" si="669"/>
        <v>0</v>
      </c>
      <c r="U757">
        <f t="shared" si="670"/>
        <v>0</v>
      </c>
      <c r="V757">
        <f t="shared" si="671"/>
        <v>0</v>
      </c>
      <c r="W757">
        <f t="shared" si="672"/>
        <v>0</v>
      </c>
      <c r="X757">
        <f t="shared" si="673"/>
        <v>0</v>
      </c>
      <c r="Y757">
        <f t="shared" si="674"/>
        <v>0</v>
      </c>
      <c r="AA757">
        <v>23982063</v>
      </c>
      <c r="AB757">
        <f t="shared" si="675"/>
        <v>16</v>
      </c>
      <c r="AC757">
        <f t="shared" si="676"/>
        <v>16</v>
      </c>
      <c r="AD757">
        <f t="shared" si="677"/>
        <v>0</v>
      </c>
      <c r="AE757">
        <f t="shared" si="678"/>
        <v>0</v>
      </c>
      <c r="AF757">
        <f t="shared" si="679"/>
        <v>0</v>
      </c>
      <c r="AG757">
        <f t="shared" si="680"/>
        <v>0</v>
      </c>
      <c r="AH757">
        <f t="shared" si="681"/>
        <v>0</v>
      </c>
      <c r="AI757">
        <f t="shared" si="682"/>
        <v>0</v>
      </c>
      <c r="AJ757">
        <f t="shared" si="683"/>
        <v>0</v>
      </c>
      <c r="AK757">
        <v>14.78</v>
      </c>
      <c r="AL757">
        <v>14.78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1</v>
      </c>
      <c r="AW757">
        <v>1</v>
      </c>
      <c r="AZ757">
        <v>1</v>
      </c>
      <c r="BA757">
        <v>1</v>
      </c>
      <c r="BB757">
        <v>1</v>
      </c>
      <c r="BC757">
        <v>1</v>
      </c>
      <c r="BD757" t="s">
        <v>3</v>
      </c>
      <c r="BE757" t="s">
        <v>3</v>
      </c>
      <c r="BF757" t="s">
        <v>3</v>
      </c>
      <c r="BG757" t="s">
        <v>3</v>
      </c>
      <c r="BH757">
        <v>3</v>
      </c>
      <c r="BI757">
        <v>2</v>
      </c>
      <c r="BJ757" t="s">
        <v>3</v>
      </c>
      <c r="BM757">
        <v>1100</v>
      </c>
      <c r="BN757">
        <v>0</v>
      </c>
      <c r="BO757" t="s">
        <v>3</v>
      </c>
      <c r="BP757">
        <v>0</v>
      </c>
      <c r="BQ757">
        <v>8</v>
      </c>
      <c r="BS757">
        <v>1</v>
      </c>
      <c r="BT757">
        <v>1</v>
      </c>
      <c r="BU757">
        <v>1</v>
      </c>
      <c r="BV757">
        <v>1</v>
      </c>
      <c r="BW757">
        <v>1</v>
      </c>
      <c r="BX757">
        <v>1</v>
      </c>
      <c r="BY757" t="s">
        <v>3</v>
      </c>
      <c r="BZ757">
        <v>0</v>
      </c>
      <c r="CA757">
        <v>0</v>
      </c>
      <c r="CF757">
        <v>0</v>
      </c>
      <c r="CG757">
        <v>0</v>
      </c>
      <c r="CM757">
        <v>0</v>
      </c>
      <c r="CN757" t="s">
        <v>375</v>
      </c>
      <c r="CO757">
        <v>0</v>
      </c>
      <c r="CP757">
        <f t="shared" si="684"/>
        <v>576</v>
      </c>
      <c r="CQ757">
        <f t="shared" si="685"/>
        <v>16</v>
      </c>
      <c r="CR757">
        <f t="shared" si="686"/>
        <v>0</v>
      </c>
      <c r="CS757">
        <f t="shared" si="687"/>
        <v>0</v>
      </c>
      <c r="CT757">
        <f t="shared" si="688"/>
        <v>0</v>
      </c>
      <c r="CU757">
        <f t="shared" si="689"/>
        <v>0</v>
      </c>
      <c r="CV757">
        <f t="shared" si="690"/>
        <v>0</v>
      </c>
      <c r="CW757">
        <f t="shared" si="691"/>
        <v>0</v>
      </c>
      <c r="CX757">
        <f t="shared" si="692"/>
        <v>0</v>
      </c>
      <c r="CY757">
        <f t="shared" si="693"/>
        <v>0</v>
      </c>
      <c r="CZ757">
        <f t="shared" si="694"/>
        <v>0</v>
      </c>
      <c r="DC757" t="s">
        <v>3</v>
      </c>
      <c r="DD757" t="s">
        <v>376</v>
      </c>
      <c r="DE757" t="s">
        <v>3</v>
      </c>
      <c r="DF757" t="s">
        <v>3</v>
      </c>
      <c r="DG757" t="s">
        <v>3</v>
      </c>
      <c r="DH757" t="s">
        <v>3</v>
      </c>
      <c r="DI757" t="s">
        <v>3</v>
      </c>
      <c r="DJ757" t="s">
        <v>3</v>
      </c>
      <c r="DK757" t="s">
        <v>3</v>
      </c>
      <c r="DL757" t="s">
        <v>3</v>
      </c>
      <c r="DM757" t="s">
        <v>3</v>
      </c>
      <c r="DN757">
        <v>0</v>
      </c>
      <c r="DO757">
        <v>0</v>
      </c>
      <c r="DP757">
        <v>1</v>
      </c>
      <c r="DQ757">
        <v>1</v>
      </c>
      <c r="EE757">
        <v>20573463</v>
      </c>
      <c r="EF757">
        <v>8</v>
      </c>
      <c r="EG757" t="s">
        <v>378</v>
      </c>
      <c r="EH757">
        <v>0</v>
      </c>
      <c r="EI757" t="s">
        <v>3</v>
      </c>
      <c r="EJ757">
        <v>1</v>
      </c>
      <c r="EK757">
        <v>1100</v>
      </c>
      <c r="EL757" t="s">
        <v>379</v>
      </c>
      <c r="EM757" t="s">
        <v>380</v>
      </c>
      <c r="EO757" t="s">
        <v>3</v>
      </c>
      <c r="EQ757">
        <v>256</v>
      </c>
      <c r="ER757">
        <v>0</v>
      </c>
      <c r="ES757">
        <v>14.78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Q757">
        <v>0</v>
      </c>
      <c r="FR757">
        <f t="shared" si="695"/>
        <v>0</v>
      </c>
      <c r="FS757">
        <v>0</v>
      </c>
      <c r="FX757">
        <v>0</v>
      </c>
      <c r="FY757">
        <v>0</v>
      </c>
      <c r="GA757" t="s">
        <v>1022</v>
      </c>
      <c r="GG757">
        <v>2</v>
      </c>
      <c r="GH757">
        <v>0</v>
      </c>
      <c r="GI757">
        <v>-2</v>
      </c>
      <c r="GJ757">
        <v>0</v>
      </c>
      <c r="GK757">
        <f>ROUND(R757*(R12)/100,0)</f>
        <v>0</v>
      </c>
      <c r="GL757">
        <f t="shared" si="696"/>
        <v>0</v>
      </c>
      <c r="GM757">
        <f t="shared" si="697"/>
        <v>576</v>
      </c>
      <c r="GN757">
        <f t="shared" si="698"/>
        <v>0</v>
      </c>
      <c r="GO757">
        <f t="shared" si="699"/>
        <v>576</v>
      </c>
      <c r="GP757">
        <f t="shared" si="700"/>
        <v>0</v>
      </c>
      <c r="GR757">
        <v>0</v>
      </c>
    </row>
    <row r="758" spans="1:200" x14ac:dyDescent="0.2">
      <c r="A758">
        <v>17</v>
      </c>
      <c r="B758">
        <v>1</v>
      </c>
      <c r="E758" t="s">
        <v>1023</v>
      </c>
      <c r="F758" t="s">
        <v>465</v>
      </c>
      <c r="G758" t="s">
        <v>1024</v>
      </c>
      <c r="H758" t="s">
        <v>3</v>
      </c>
      <c r="I758">
        <v>3000</v>
      </c>
      <c r="J758">
        <v>0</v>
      </c>
      <c r="O758">
        <f t="shared" si="664"/>
        <v>6000</v>
      </c>
      <c r="P758">
        <f t="shared" si="665"/>
        <v>6000</v>
      </c>
      <c r="Q758">
        <f t="shared" si="666"/>
        <v>0</v>
      </c>
      <c r="R758">
        <f t="shared" si="667"/>
        <v>0</v>
      </c>
      <c r="S758">
        <f t="shared" si="668"/>
        <v>0</v>
      </c>
      <c r="T758">
        <f t="shared" si="669"/>
        <v>0</v>
      </c>
      <c r="U758">
        <f t="shared" si="670"/>
        <v>0</v>
      </c>
      <c r="V758">
        <f t="shared" si="671"/>
        <v>0</v>
      </c>
      <c r="W758">
        <f t="shared" si="672"/>
        <v>0</v>
      </c>
      <c r="X758">
        <f t="shared" si="673"/>
        <v>0</v>
      </c>
      <c r="Y758">
        <f t="shared" si="674"/>
        <v>0</v>
      </c>
      <c r="AA758">
        <v>23982063</v>
      </c>
      <c r="AB758">
        <f t="shared" si="675"/>
        <v>2</v>
      </c>
      <c r="AC758">
        <f t="shared" si="676"/>
        <v>2</v>
      </c>
      <c r="AD758">
        <f t="shared" si="677"/>
        <v>0</v>
      </c>
      <c r="AE758">
        <f t="shared" si="678"/>
        <v>0</v>
      </c>
      <c r="AF758">
        <f t="shared" si="679"/>
        <v>0</v>
      </c>
      <c r="AG758">
        <f t="shared" si="680"/>
        <v>0</v>
      </c>
      <c r="AH758">
        <f t="shared" si="681"/>
        <v>0</v>
      </c>
      <c r="AI758">
        <f t="shared" si="682"/>
        <v>0</v>
      </c>
      <c r="AJ758">
        <f t="shared" si="683"/>
        <v>0</v>
      </c>
      <c r="AK758">
        <v>1.96</v>
      </c>
      <c r="AL758">
        <v>1.96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1</v>
      </c>
      <c r="AW758">
        <v>1</v>
      </c>
      <c r="AZ758">
        <v>1</v>
      </c>
      <c r="BA758">
        <v>1</v>
      </c>
      <c r="BB758">
        <v>1</v>
      </c>
      <c r="BC758">
        <v>1</v>
      </c>
      <c r="BD758" t="s">
        <v>3</v>
      </c>
      <c r="BE758" t="s">
        <v>3</v>
      </c>
      <c r="BF758" t="s">
        <v>3</v>
      </c>
      <c r="BG758" t="s">
        <v>3</v>
      </c>
      <c r="BH758">
        <v>3</v>
      </c>
      <c r="BI758">
        <v>2</v>
      </c>
      <c r="BJ758" t="s">
        <v>3</v>
      </c>
      <c r="BM758">
        <v>1100</v>
      </c>
      <c r="BN758">
        <v>0</v>
      </c>
      <c r="BO758" t="s">
        <v>3</v>
      </c>
      <c r="BP758">
        <v>0</v>
      </c>
      <c r="BQ758">
        <v>8</v>
      </c>
      <c r="BS758">
        <v>1</v>
      </c>
      <c r="BT758">
        <v>1</v>
      </c>
      <c r="BU758">
        <v>1</v>
      </c>
      <c r="BV758">
        <v>1</v>
      </c>
      <c r="BW758">
        <v>1</v>
      </c>
      <c r="BX758">
        <v>1</v>
      </c>
      <c r="BY758" t="s">
        <v>3</v>
      </c>
      <c r="BZ758">
        <v>0</v>
      </c>
      <c r="CA758">
        <v>0</v>
      </c>
      <c r="CF758">
        <v>0</v>
      </c>
      <c r="CG758">
        <v>0</v>
      </c>
      <c r="CM758">
        <v>0</v>
      </c>
      <c r="CN758" t="s">
        <v>375</v>
      </c>
      <c r="CO758">
        <v>0</v>
      </c>
      <c r="CP758">
        <f t="shared" si="684"/>
        <v>6000</v>
      </c>
      <c r="CQ758">
        <f t="shared" si="685"/>
        <v>2</v>
      </c>
      <c r="CR758">
        <f t="shared" si="686"/>
        <v>0</v>
      </c>
      <c r="CS758">
        <f t="shared" si="687"/>
        <v>0</v>
      </c>
      <c r="CT758">
        <f t="shared" si="688"/>
        <v>0</v>
      </c>
      <c r="CU758">
        <f t="shared" si="689"/>
        <v>0</v>
      </c>
      <c r="CV758">
        <f t="shared" si="690"/>
        <v>0</v>
      </c>
      <c r="CW758">
        <f t="shared" si="691"/>
        <v>0</v>
      </c>
      <c r="CX758">
        <f t="shared" si="692"/>
        <v>0</v>
      </c>
      <c r="CY758">
        <f t="shared" si="693"/>
        <v>0</v>
      </c>
      <c r="CZ758">
        <f t="shared" si="694"/>
        <v>0</v>
      </c>
      <c r="DC758" t="s">
        <v>3</v>
      </c>
      <c r="DD758" t="s">
        <v>376</v>
      </c>
      <c r="DE758" t="s">
        <v>3</v>
      </c>
      <c r="DF758" t="s">
        <v>3</v>
      </c>
      <c r="DG758" t="s">
        <v>3</v>
      </c>
      <c r="DH758" t="s">
        <v>3</v>
      </c>
      <c r="DI758" t="s">
        <v>3</v>
      </c>
      <c r="DJ758" t="s">
        <v>3</v>
      </c>
      <c r="DK758" t="s">
        <v>3</v>
      </c>
      <c r="DL758" t="s">
        <v>3</v>
      </c>
      <c r="DM758" t="s">
        <v>3</v>
      </c>
      <c r="DN758">
        <v>0</v>
      </c>
      <c r="DO758">
        <v>0</v>
      </c>
      <c r="DP758">
        <v>1</v>
      </c>
      <c r="DQ758">
        <v>1</v>
      </c>
      <c r="EE758">
        <v>20573463</v>
      </c>
      <c r="EF758">
        <v>8</v>
      </c>
      <c r="EG758" t="s">
        <v>378</v>
      </c>
      <c r="EH758">
        <v>0</v>
      </c>
      <c r="EI758" t="s">
        <v>3</v>
      </c>
      <c r="EJ758">
        <v>1</v>
      </c>
      <c r="EK758">
        <v>1100</v>
      </c>
      <c r="EL758" t="s">
        <v>379</v>
      </c>
      <c r="EM758" t="s">
        <v>380</v>
      </c>
      <c r="EO758" t="s">
        <v>3</v>
      </c>
      <c r="EQ758">
        <v>256</v>
      </c>
      <c r="ER758">
        <v>0</v>
      </c>
      <c r="ES758">
        <v>1.96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Q758">
        <v>0</v>
      </c>
      <c r="FR758">
        <f t="shared" si="695"/>
        <v>0</v>
      </c>
      <c r="FS758">
        <v>0</v>
      </c>
      <c r="FX758">
        <v>0</v>
      </c>
      <c r="FY758">
        <v>0</v>
      </c>
      <c r="GA758" t="s">
        <v>1025</v>
      </c>
      <c r="GG758">
        <v>2</v>
      </c>
      <c r="GH758">
        <v>0</v>
      </c>
      <c r="GI758">
        <v>-2</v>
      </c>
      <c r="GJ758">
        <v>0</v>
      </c>
      <c r="GK758">
        <f>ROUND(R758*(R12)/100,0)</f>
        <v>0</v>
      </c>
      <c r="GL758">
        <f t="shared" si="696"/>
        <v>0</v>
      </c>
      <c r="GM758">
        <f t="shared" si="697"/>
        <v>6000</v>
      </c>
      <c r="GN758">
        <f t="shared" si="698"/>
        <v>0</v>
      </c>
      <c r="GO758">
        <f t="shared" si="699"/>
        <v>6000</v>
      </c>
      <c r="GP758">
        <f t="shared" si="700"/>
        <v>0</v>
      </c>
      <c r="GR758">
        <v>0</v>
      </c>
    </row>
    <row r="759" spans="1:200" x14ac:dyDescent="0.2">
      <c r="A759">
        <v>17</v>
      </c>
      <c r="B759">
        <v>1</v>
      </c>
      <c r="E759" t="s">
        <v>1026</v>
      </c>
      <c r="F759" t="s">
        <v>1027</v>
      </c>
      <c r="G759" t="s">
        <v>1028</v>
      </c>
      <c r="H759" t="s">
        <v>227</v>
      </c>
      <c r="I759">
        <v>10</v>
      </c>
      <c r="J759">
        <v>0</v>
      </c>
      <c r="O759">
        <f t="shared" si="664"/>
        <v>7070</v>
      </c>
      <c r="P759">
        <f t="shared" si="665"/>
        <v>7070</v>
      </c>
      <c r="Q759">
        <f t="shared" si="666"/>
        <v>0</v>
      </c>
      <c r="R759">
        <f t="shared" si="667"/>
        <v>0</v>
      </c>
      <c r="S759">
        <f t="shared" si="668"/>
        <v>0</v>
      </c>
      <c r="T759">
        <f t="shared" si="669"/>
        <v>0</v>
      </c>
      <c r="U759">
        <f t="shared" si="670"/>
        <v>0</v>
      </c>
      <c r="V759">
        <f t="shared" si="671"/>
        <v>0</v>
      </c>
      <c r="W759">
        <f t="shared" si="672"/>
        <v>0</v>
      </c>
      <c r="X759">
        <f t="shared" si="673"/>
        <v>0</v>
      </c>
      <c r="Y759">
        <f t="shared" si="674"/>
        <v>0</v>
      </c>
      <c r="AA759">
        <v>23982063</v>
      </c>
      <c r="AB759">
        <f t="shared" si="675"/>
        <v>707</v>
      </c>
      <c r="AC759">
        <f t="shared" si="676"/>
        <v>707</v>
      </c>
      <c r="AD759">
        <f t="shared" si="677"/>
        <v>0</v>
      </c>
      <c r="AE759">
        <f t="shared" si="678"/>
        <v>0</v>
      </c>
      <c r="AF759">
        <f t="shared" si="679"/>
        <v>0</v>
      </c>
      <c r="AG759">
        <f t="shared" si="680"/>
        <v>0</v>
      </c>
      <c r="AH759">
        <f t="shared" si="681"/>
        <v>0</v>
      </c>
      <c r="AI759">
        <f t="shared" si="682"/>
        <v>0</v>
      </c>
      <c r="AJ759">
        <f t="shared" si="683"/>
        <v>0</v>
      </c>
      <c r="AK759">
        <v>673.36</v>
      </c>
      <c r="AL759">
        <v>673.36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1</v>
      </c>
      <c r="AW759">
        <v>1</v>
      </c>
      <c r="AZ759">
        <v>1</v>
      </c>
      <c r="BA759">
        <v>1</v>
      </c>
      <c r="BB759">
        <v>1</v>
      </c>
      <c r="BC759">
        <v>1</v>
      </c>
      <c r="BD759" t="s">
        <v>3</v>
      </c>
      <c r="BE759" t="s">
        <v>3</v>
      </c>
      <c r="BF759" t="s">
        <v>3</v>
      </c>
      <c r="BG759" t="s">
        <v>3</v>
      </c>
      <c r="BH759">
        <v>3</v>
      </c>
      <c r="BI759">
        <v>2</v>
      </c>
      <c r="BJ759" t="s">
        <v>3</v>
      </c>
      <c r="BM759">
        <v>1100</v>
      </c>
      <c r="BN759">
        <v>0</v>
      </c>
      <c r="BO759" t="s">
        <v>3</v>
      </c>
      <c r="BP759">
        <v>0</v>
      </c>
      <c r="BQ759">
        <v>8</v>
      </c>
      <c r="BS759">
        <v>1</v>
      </c>
      <c r="BT759">
        <v>1</v>
      </c>
      <c r="BU759">
        <v>1</v>
      </c>
      <c r="BV759">
        <v>1</v>
      </c>
      <c r="BW759">
        <v>1</v>
      </c>
      <c r="BX759">
        <v>1</v>
      </c>
      <c r="BY759" t="s">
        <v>3</v>
      </c>
      <c r="BZ759">
        <v>0</v>
      </c>
      <c r="CA759">
        <v>0</v>
      </c>
      <c r="CF759">
        <v>0</v>
      </c>
      <c r="CG759">
        <v>0</v>
      </c>
      <c r="CM759">
        <v>0</v>
      </c>
      <c r="CN759" t="s">
        <v>375</v>
      </c>
      <c r="CO759">
        <v>0</v>
      </c>
      <c r="CP759">
        <f t="shared" si="684"/>
        <v>7070</v>
      </c>
      <c r="CQ759">
        <f t="shared" si="685"/>
        <v>707</v>
      </c>
      <c r="CR759">
        <f t="shared" si="686"/>
        <v>0</v>
      </c>
      <c r="CS759">
        <f t="shared" si="687"/>
        <v>0</v>
      </c>
      <c r="CT759">
        <f t="shared" si="688"/>
        <v>0</v>
      </c>
      <c r="CU759">
        <f t="shared" si="689"/>
        <v>0</v>
      </c>
      <c r="CV759">
        <f t="shared" si="690"/>
        <v>0</v>
      </c>
      <c r="CW759">
        <f t="shared" si="691"/>
        <v>0</v>
      </c>
      <c r="CX759">
        <f t="shared" si="692"/>
        <v>0</v>
      </c>
      <c r="CY759">
        <f t="shared" si="693"/>
        <v>0</v>
      </c>
      <c r="CZ759">
        <f t="shared" si="694"/>
        <v>0</v>
      </c>
      <c r="DC759" t="s">
        <v>3</v>
      </c>
      <c r="DD759" t="s">
        <v>376</v>
      </c>
      <c r="DE759" t="s">
        <v>3</v>
      </c>
      <c r="DF759" t="s">
        <v>3</v>
      </c>
      <c r="DG759" t="s">
        <v>3</v>
      </c>
      <c r="DH759" t="s">
        <v>3</v>
      </c>
      <c r="DI759" t="s">
        <v>3</v>
      </c>
      <c r="DJ759" t="s">
        <v>3</v>
      </c>
      <c r="DK759" t="s">
        <v>3</v>
      </c>
      <c r="DL759" t="s">
        <v>3</v>
      </c>
      <c r="DM759" t="s">
        <v>3</v>
      </c>
      <c r="DN759">
        <v>0</v>
      </c>
      <c r="DO759">
        <v>0</v>
      </c>
      <c r="DP759">
        <v>1</v>
      </c>
      <c r="DQ759">
        <v>1</v>
      </c>
      <c r="DU759">
        <v>1010</v>
      </c>
      <c r="DV759" t="s">
        <v>227</v>
      </c>
      <c r="DW759" t="s">
        <v>1029</v>
      </c>
      <c r="DX759">
        <v>1</v>
      </c>
      <c r="EE759">
        <v>20573463</v>
      </c>
      <c r="EF759">
        <v>8</v>
      </c>
      <c r="EG759" t="s">
        <v>378</v>
      </c>
      <c r="EH759">
        <v>0</v>
      </c>
      <c r="EI759" t="s">
        <v>3</v>
      </c>
      <c r="EJ759">
        <v>1</v>
      </c>
      <c r="EK759">
        <v>1100</v>
      </c>
      <c r="EL759" t="s">
        <v>379</v>
      </c>
      <c r="EM759" t="s">
        <v>380</v>
      </c>
      <c r="EO759" t="s">
        <v>3</v>
      </c>
      <c r="EQ759">
        <v>256</v>
      </c>
      <c r="ER759">
        <v>0</v>
      </c>
      <c r="ES759">
        <v>673.36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Q759">
        <v>0</v>
      </c>
      <c r="FR759">
        <f t="shared" si="695"/>
        <v>0</v>
      </c>
      <c r="FS759">
        <v>0</v>
      </c>
      <c r="FX759">
        <v>0</v>
      </c>
      <c r="FY759">
        <v>0</v>
      </c>
      <c r="GA759" t="s">
        <v>1030</v>
      </c>
      <c r="GG759">
        <v>2</v>
      </c>
      <c r="GH759">
        <v>0</v>
      </c>
      <c r="GI759">
        <v>-2</v>
      </c>
      <c r="GJ759">
        <v>0</v>
      </c>
      <c r="GK759">
        <f>ROUND(R759*(R12)/100,0)</f>
        <v>0</v>
      </c>
      <c r="GL759">
        <f t="shared" si="696"/>
        <v>0</v>
      </c>
      <c r="GM759">
        <f t="shared" si="697"/>
        <v>7070</v>
      </c>
      <c r="GN759">
        <f t="shared" si="698"/>
        <v>0</v>
      </c>
      <c r="GO759">
        <f t="shared" si="699"/>
        <v>7070</v>
      </c>
      <c r="GP759">
        <f t="shared" si="700"/>
        <v>0</v>
      </c>
      <c r="GR759">
        <v>0</v>
      </c>
    </row>
    <row r="760" spans="1:200" x14ac:dyDescent="0.2">
      <c r="A760">
        <v>17</v>
      </c>
      <c r="B760">
        <v>1</v>
      </c>
      <c r="E760" t="s">
        <v>1031</v>
      </c>
      <c r="F760" t="s">
        <v>1027</v>
      </c>
      <c r="G760" t="s">
        <v>1032</v>
      </c>
      <c r="H760" t="s">
        <v>227</v>
      </c>
      <c r="I760">
        <v>2</v>
      </c>
      <c r="J760">
        <v>0</v>
      </c>
      <c r="O760">
        <f t="shared" si="664"/>
        <v>636</v>
      </c>
      <c r="P760">
        <f t="shared" si="665"/>
        <v>636</v>
      </c>
      <c r="Q760">
        <f t="shared" si="666"/>
        <v>0</v>
      </c>
      <c r="R760">
        <f t="shared" si="667"/>
        <v>0</v>
      </c>
      <c r="S760">
        <f t="shared" si="668"/>
        <v>0</v>
      </c>
      <c r="T760">
        <f t="shared" si="669"/>
        <v>0</v>
      </c>
      <c r="U760">
        <f t="shared" si="670"/>
        <v>0</v>
      </c>
      <c r="V760">
        <f t="shared" si="671"/>
        <v>0</v>
      </c>
      <c r="W760">
        <f t="shared" si="672"/>
        <v>0</v>
      </c>
      <c r="X760">
        <f t="shared" si="673"/>
        <v>0</v>
      </c>
      <c r="Y760">
        <f t="shared" si="674"/>
        <v>0</v>
      </c>
      <c r="AA760">
        <v>23982063</v>
      </c>
      <c r="AB760">
        <f t="shared" si="675"/>
        <v>318</v>
      </c>
      <c r="AC760">
        <f t="shared" si="676"/>
        <v>318</v>
      </c>
      <c r="AD760">
        <f t="shared" si="677"/>
        <v>0</v>
      </c>
      <c r="AE760">
        <f t="shared" si="678"/>
        <v>0</v>
      </c>
      <c r="AF760">
        <f t="shared" si="679"/>
        <v>0</v>
      </c>
      <c r="AG760">
        <f t="shared" si="680"/>
        <v>0</v>
      </c>
      <c r="AH760">
        <f t="shared" si="681"/>
        <v>0</v>
      </c>
      <c r="AI760">
        <f t="shared" si="682"/>
        <v>0</v>
      </c>
      <c r="AJ760">
        <f t="shared" si="683"/>
        <v>0</v>
      </c>
      <c r="AK760">
        <v>303.01</v>
      </c>
      <c r="AL760">
        <v>303.01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1</v>
      </c>
      <c r="AW760">
        <v>1</v>
      </c>
      <c r="AZ760">
        <v>1</v>
      </c>
      <c r="BA760">
        <v>1</v>
      </c>
      <c r="BB760">
        <v>1</v>
      </c>
      <c r="BC760">
        <v>1</v>
      </c>
      <c r="BD760" t="s">
        <v>3</v>
      </c>
      <c r="BE760" t="s">
        <v>3</v>
      </c>
      <c r="BF760" t="s">
        <v>3</v>
      </c>
      <c r="BG760" t="s">
        <v>3</v>
      </c>
      <c r="BH760">
        <v>3</v>
      </c>
      <c r="BI760">
        <v>2</v>
      </c>
      <c r="BJ760" t="s">
        <v>3</v>
      </c>
      <c r="BM760">
        <v>1100</v>
      </c>
      <c r="BN760">
        <v>0</v>
      </c>
      <c r="BO760" t="s">
        <v>3</v>
      </c>
      <c r="BP760">
        <v>0</v>
      </c>
      <c r="BQ760">
        <v>8</v>
      </c>
      <c r="BS760">
        <v>1</v>
      </c>
      <c r="BT760">
        <v>1</v>
      </c>
      <c r="BU760">
        <v>1</v>
      </c>
      <c r="BV760">
        <v>1</v>
      </c>
      <c r="BW760">
        <v>1</v>
      </c>
      <c r="BX760">
        <v>1</v>
      </c>
      <c r="BY760" t="s">
        <v>3</v>
      </c>
      <c r="BZ760">
        <v>0</v>
      </c>
      <c r="CA760">
        <v>0</v>
      </c>
      <c r="CF760">
        <v>0</v>
      </c>
      <c r="CG760">
        <v>0</v>
      </c>
      <c r="CM760">
        <v>0</v>
      </c>
      <c r="CN760" t="s">
        <v>375</v>
      </c>
      <c r="CO760">
        <v>0</v>
      </c>
      <c r="CP760">
        <f t="shared" si="684"/>
        <v>636</v>
      </c>
      <c r="CQ760">
        <f t="shared" si="685"/>
        <v>318</v>
      </c>
      <c r="CR760">
        <f t="shared" si="686"/>
        <v>0</v>
      </c>
      <c r="CS760">
        <f t="shared" si="687"/>
        <v>0</v>
      </c>
      <c r="CT760">
        <f t="shared" si="688"/>
        <v>0</v>
      </c>
      <c r="CU760">
        <f t="shared" si="689"/>
        <v>0</v>
      </c>
      <c r="CV760">
        <f t="shared" si="690"/>
        <v>0</v>
      </c>
      <c r="CW760">
        <f t="shared" si="691"/>
        <v>0</v>
      </c>
      <c r="CX760">
        <f t="shared" si="692"/>
        <v>0</v>
      </c>
      <c r="CY760">
        <f t="shared" si="693"/>
        <v>0</v>
      </c>
      <c r="CZ760">
        <f t="shared" si="694"/>
        <v>0</v>
      </c>
      <c r="DC760" t="s">
        <v>3</v>
      </c>
      <c r="DD760" t="s">
        <v>376</v>
      </c>
      <c r="DE760" t="s">
        <v>3</v>
      </c>
      <c r="DF760" t="s">
        <v>3</v>
      </c>
      <c r="DG760" t="s">
        <v>3</v>
      </c>
      <c r="DH760" t="s">
        <v>3</v>
      </c>
      <c r="DI760" t="s">
        <v>3</v>
      </c>
      <c r="DJ760" t="s">
        <v>3</v>
      </c>
      <c r="DK760" t="s">
        <v>3</v>
      </c>
      <c r="DL760" t="s">
        <v>3</v>
      </c>
      <c r="DM760" t="s">
        <v>3</v>
      </c>
      <c r="DN760">
        <v>0</v>
      </c>
      <c r="DO760">
        <v>0</v>
      </c>
      <c r="DP760">
        <v>1</v>
      </c>
      <c r="DQ760">
        <v>1</v>
      </c>
      <c r="DU760">
        <v>1010</v>
      </c>
      <c r="DV760" t="s">
        <v>227</v>
      </c>
      <c r="DW760" t="s">
        <v>1029</v>
      </c>
      <c r="DX760">
        <v>1</v>
      </c>
      <c r="EE760">
        <v>20573463</v>
      </c>
      <c r="EF760">
        <v>8</v>
      </c>
      <c r="EG760" t="s">
        <v>378</v>
      </c>
      <c r="EH760">
        <v>0</v>
      </c>
      <c r="EI760" t="s">
        <v>3</v>
      </c>
      <c r="EJ760">
        <v>1</v>
      </c>
      <c r="EK760">
        <v>1100</v>
      </c>
      <c r="EL760" t="s">
        <v>379</v>
      </c>
      <c r="EM760" t="s">
        <v>380</v>
      </c>
      <c r="EO760" t="s">
        <v>3</v>
      </c>
      <c r="EQ760">
        <v>256</v>
      </c>
      <c r="ER760">
        <v>0</v>
      </c>
      <c r="ES760">
        <v>303.01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Q760">
        <v>0</v>
      </c>
      <c r="FR760">
        <f t="shared" si="695"/>
        <v>0</v>
      </c>
      <c r="FS760">
        <v>0</v>
      </c>
      <c r="FX760">
        <v>0</v>
      </c>
      <c r="FY760">
        <v>0</v>
      </c>
      <c r="GA760" t="s">
        <v>1033</v>
      </c>
      <c r="GG760">
        <v>2</v>
      </c>
      <c r="GH760">
        <v>0</v>
      </c>
      <c r="GI760">
        <v>-2</v>
      </c>
      <c r="GJ760">
        <v>0</v>
      </c>
      <c r="GK760">
        <f>ROUND(R760*(R12)/100,0)</f>
        <v>0</v>
      </c>
      <c r="GL760">
        <f t="shared" si="696"/>
        <v>0</v>
      </c>
      <c r="GM760">
        <f t="shared" si="697"/>
        <v>636</v>
      </c>
      <c r="GN760">
        <f t="shared" si="698"/>
        <v>0</v>
      </c>
      <c r="GO760">
        <f t="shared" si="699"/>
        <v>636</v>
      </c>
      <c r="GP760">
        <f t="shared" si="700"/>
        <v>0</v>
      </c>
      <c r="GR760">
        <v>0</v>
      </c>
    </row>
    <row r="762" spans="1:200" x14ac:dyDescent="0.2">
      <c r="A762" s="2">
        <v>51</v>
      </c>
      <c r="B762" s="2">
        <f>B745</f>
        <v>1</v>
      </c>
      <c r="C762" s="2">
        <f>A745</f>
        <v>5</v>
      </c>
      <c r="D762" s="2">
        <f>ROW(A745)</f>
        <v>745</v>
      </c>
      <c r="E762" s="2"/>
      <c r="F762" s="2" t="str">
        <f>IF(F745&lt;&gt;"",F745,"")</f>
        <v>Новый подраздел</v>
      </c>
      <c r="G762" s="2" t="str">
        <f>IF(G745&lt;&gt;"",G745,"")</f>
        <v>Материалы, не учтенные ценником</v>
      </c>
      <c r="H762" s="2"/>
      <c r="I762" s="2"/>
      <c r="J762" s="2"/>
      <c r="K762" s="2"/>
      <c r="L762" s="2"/>
      <c r="M762" s="2"/>
      <c r="N762" s="2"/>
      <c r="O762" s="2">
        <f t="shared" ref="O762:T762" si="701">ROUND(AB762,0)</f>
        <v>819929</v>
      </c>
      <c r="P762" s="2">
        <f t="shared" si="701"/>
        <v>819929</v>
      </c>
      <c r="Q762" s="2">
        <f t="shared" si="701"/>
        <v>0</v>
      </c>
      <c r="R762" s="2">
        <f t="shared" si="701"/>
        <v>0</v>
      </c>
      <c r="S762" s="2">
        <f t="shared" si="701"/>
        <v>0</v>
      </c>
      <c r="T762" s="2">
        <f t="shared" si="701"/>
        <v>0</v>
      </c>
      <c r="U762" s="2">
        <f>AH762</f>
        <v>0</v>
      </c>
      <c r="V762" s="2">
        <f>AI762</f>
        <v>0</v>
      </c>
      <c r="W762" s="2">
        <f>ROUND(AJ762,0)</f>
        <v>0</v>
      </c>
      <c r="X762" s="2">
        <f>ROUND(AK762,0)</f>
        <v>0</v>
      </c>
      <c r="Y762" s="2">
        <f>ROUND(AL762,0)</f>
        <v>0</v>
      </c>
      <c r="Z762" s="2"/>
      <c r="AA762" s="2"/>
      <c r="AB762" s="2">
        <f>ROUND(SUMIF(AA749:AA760,"=23982063",O749:O760),0)</f>
        <v>819929</v>
      </c>
      <c r="AC762" s="2">
        <f>ROUND(SUMIF(AA749:AA760,"=23982063",P749:P760),0)</f>
        <v>819929</v>
      </c>
      <c r="AD762" s="2">
        <f>ROUND(SUMIF(AA749:AA760,"=23982063",Q749:Q760),0)</f>
        <v>0</v>
      </c>
      <c r="AE762" s="2">
        <f>ROUND(SUMIF(AA749:AA760,"=23982063",R749:R760),0)</f>
        <v>0</v>
      </c>
      <c r="AF762" s="2">
        <f>ROUND(SUMIF(AA749:AA760,"=23982063",S749:S760),0)</f>
        <v>0</v>
      </c>
      <c r="AG762" s="2">
        <f>ROUND(SUMIF(AA749:AA760,"=23982063",T749:T760),0)</f>
        <v>0</v>
      </c>
      <c r="AH762" s="2">
        <f>SUMIF(AA749:AA760,"=23982063",U749:U760)</f>
        <v>0</v>
      </c>
      <c r="AI762" s="2">
        <f>SUMIF(AA749:AA760,"=23982063",V749:V760)</f>
        <v>0</v>
      </c>
      <c r="AJ762" s="2">
        <f>ROUND(SUMIF(AA749:AA760,"=23982063",W749:W760),0)</f>
        <v>0</v>
      </c>
      <c r="AK762" s="2">
        <f>ROUND(SUMIF(AA749:AA760,"=23982063",X749:X760),0)</f>
        <v>0</v>
      </c>
      <c r="AL762" s="2">
        <f>ROUND(SUMIF(AA749:AA760,"=23982063",Y749:Y760),0)</f>
        <v>0</v>
      </c>
      <c r="AM762" s="2"/>
      <c r="AN762" s="2"/>
      <c r="AO762" s="2">
        <f t="shared" ref="AO762:AU762" si="702">ROUND(BB762,0)</f>
        <v>0</v>
      </c>
      <c r="AP762" s="2">
        <f t="shared" si="702"/>
        <v>0</v>
      </c>
      <c r="AQ762" s="2">
        <f t="shared" si="702"/>
        <v>0</v>
      </c>
      <c r="AR762" s="2">
        <f t="shared" si="702"/>
        <v>819929</v>
      </c>
      <c r="AS762" s="2">
        <f t="shared" si="702"/>
        <v>0</v>
      </c>
      <c r="AT762" s="2">
        <f t="shared" si="702"/>
        <v>819929</v>
      </c>
      <c r="AU762" s="2">
        <f t="shared" si="702"/>
        <v>0</v>
      </c>
      <c r="AV762" s="2"/>
      <c r="AW762" s="2"/>
      <c r="AX762" s="2"/>
      <c r="AY762" s="2"/>
      <c r="AZ762" s="2"/>
      <c r="BA762" s="2"/>
      <c r="BB762" s="2">
        <f>ROUND(SUMIF(AA749:AA760,"=23982063",FQ749:FQ760),0)</f>
        <v>0</v>
      </c>
      <c r="BC762" s="2">
        <f>ROUND(SUMIF(AA749:AA760,"=23982063",FR749:FR760),0)</f>
        <v>0</v>
      </c>
      <c r="BD762" s="2">
        <f>ROUND(SUMIF(AA749:AA760,"=23982063",GL749:GL760),0)</f>
        <v>0</v>
      </c>
      <c r="BE762" s="2">
        <f>ROUND(SUMIF(AA749:AA760,"=23982063",GM749:GM760),0)</f>
        <v>819929</v>
      </c>
      <c r="BF762" s="2">
        <f>ROUND(SUMIF(AA749:AA760,"=23982063",GN749:GN760),0)</f>
        <v>0</v>
      </c>
      <c r="BG762" s="2">
        <f>ROUND(SUMIF(AA749:AA760,"=23982063",GO749:GO760),0)</f>
        <v>819929</v>
      </c>
      <c r="BH762" s="2">
        <f>ROUND(SUMIF(AA749:AA760,"=23982063",GP749:GP760),0)</f>
        <v>0</v>
      </c>
      <c r="BI762" s="2"/>
      <c r="BJ762" s="2"/>
      <c r="BK762" s="2"/>
      <c r="BL762" s="2"/>
      <c r="BM762" s="2"/>
      <c r="BN762" s="2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>
        <v>0</v>
      </c>
    </row>
    <row r="764" spans="1:200" x14ac:dyDescent="0.2">
      <c r="A764" s="4">
        <v>50</v>
      </c>
      <c r="B764" s="4">
        <v>0</v>
      </c>
      <c r="C764" s="4">
        <v>0</v>
      </c>
      <c r="D764" s="4">
        <v>1</v>
      </c>
      <c r="E764" s="4">
        <v>201</v>
      </c>
      <c r="F764" s="4">
        <f>ROUND(Source!O762,O764)</f>
        <v>819929</v>
      </c>
      <c r="G764" s="4" t="s">
        <v>72</v>
      </c>
      <c r="H764" s="4" t="s">
        <v>73</v>
      </c>
      <c r="I764" s="4"/>
      <c r="J764" s="4"/>
      <c r="K764" s="4">
        <v>201</v>
      </c>
      <c r="L764" s="4">
        <v>1</v>
      </c>
      <c r="M764" s="4">
        <v>3</v>
      </c>
      <c r="N764" s="4" t="s">
        <v>3</v>
      </c>
      <c r="O764" s="4">
        <v>0</v>
      </c>
      <c r="P764" s="4"/>
    </row>
    <row r="765" spans="1:200" x14ac:dyDescent="0.2">
      <c r="A765" s="4">
        <v>50</v>
      </c>
      <c r="B765" s="4">
        <v>0</v>
      </c>
      <c r="C765" s="4">
        <v>0</v>
      </c>
      <c r="D765" s="4">
        <v>1</v>
      </c>
      <c r="E765" s="4">
        <v>202</v>
      </c>
      <c r="F765" s="4">
        <f>ROUND(Source!P762,O765)</f>
        <v>819929</v>
      </c>
      <c r="G765" s="4" t="s">
        <v>74</v>
      </c>
      <c r="H765" s="4" t="s">
        <v>75</v>
      </c>
      <c r="I765" s="4"/>
      <c r="J765" s="4"/>
      <c r="K765" s="4">
        <v>202</v>
      </c>
      <c r="L765" s="4">
        <v>2</v>
      </c>
      <c r="M765" s="4">
        <v>3</v>
      </c>
      <c r="N765" s="4" t="s">
        <v>3</v>
      </c>
      <c r="O765" s="4">
        <v>0</v>
      </c>
      <c r="P765" s="4"/>
    </row>
    <row r="766" spans="1:200" x14ac:dyDescent="0.2">
      <c r="A766" s="4">
        <v>50</v>
      </c>
      <c r="B766" s="4">
        <v>0</v>
      </c>
      <c r="C766" s="4">
        <v>0</v>
      </c>
      <c r="D766" s="4">
        <v>1</v>
      </c>
      <c r="E766" s="4">
        <v>222</v>
      </c>
      <c r="F766" s="4">
        <f>ROUND(Source!AO762,O766)</f>
        <v>0</v>
      </c>
      <c r="G766" s="4" t="s">
        <v>76</v>
      </c>
      <c r="H766" s="4" t="s">
        <v>77</v>
      </c>
      <c r="I766" s="4"/>
      <c r="J766" s="4"/>
      <c r="K766" s="4">
        <v>222</v>
      </c>
      <c r="L766" s="4">
        <v>3</v>
      </c>
      <c r="M766" s="4">
        <v>3</v>
      </c>
      <c r="N766" s="4" t="s">
        <v>3</v>
      </c>
      <c r="O766" s="4">
        <v>0</v>
      </c>
      <c r="P766" s="4"/>
    </row>
    <row r="767" spans="1:200" x14ac:dyDescent="0.2">
      <c r="A767" s="4">
        <v>50</v>
      </c>
      <c r="B767" s="4">
        <v>0</v>
      </c>
      <c r="C767" s="4">
        <v>0</v>
      </c>
      <c r="D767" s="4">
        <v>1</v>
      </c>
      <c r="E767" s="4">
        <v>216</v>
      </c>
      <c r="F767" s="4">
        <f>ROUND(Source!AP762,O767)</f>
        <v>0</v>
      </c>
      <c r="G767" s="4" t="s">
        <v>78</v>
      </c>
      <c r="H767" s="4" t="s">
        <v>79</v>
      </c>
      <c r="I767" s="4"/>
      <c r="J767" s="4"/>
      <c r="K767" s="4">
        <v>216</v>
      </c>
      <c r="L767" s="4">
        <v>4</v>
      </c>
      <c r="M767" s="4">
        <v>3</v>
      </c>
      <c r="N767" s="4" t="s">
        <v>3</v>
      </c>
      <c r="O767" s="4">
        <v>0</v>
      </c>
      <c r="P767" s="4"/>
    </row>
    <row r="768" spans="1:200" x14ac:dyDescent="0.2">
      <c r="A768" s="4">
        <v>50</v>
      </c>
      <c r="B768" s="4">
        <v>0</v>
      </c>
      <c r="C768" s="4">
        <v>0</v>
      </c>
      <c r="D768" s="4">
        <v>1</v>
      </c>
      <c r="E768" s="4">
        <v>223</v>
      </c>
      <c r="F768" s="4">
        <f>ROUND(Source!AQ762,O768)</f>
        <v>0</v>
      </c>
      <c r="G768" s="4" t="s">
        <v>80</v>
      </c>
      <c r="H768" s="4" t="s">
        <v>81</v>
      </c>
      <c r="I768" s="4"/>
      <c r="J768" s="4"/>
      <c r="K768" s="4">
        <v>223</v>
      </c>
      <c r="L768" s="4">
        <v>5</v>
      </c>
      <c r="M768" s="4">
        <v>3</v>
      </c>
      <c r="N768" s="4" t="s">
        <v>3</v>
      </c>
      <c r="O768" s="4">
        <v>0</v>
      </c>
      <c r="P768" s="4"/>
    </row>
    <row r="769" spans="1:118" x14ac:dyDescent="0.2">
      <c r="A769" s="4">
        <v>50</v>
      </c>
      <c r="B769" s="4">
        <v>0</v>
      </c>
      <c r="C769" s="4">
        <v>0</v>
      </c>
      <c r="D769" s="4">
        <v>1</v>
      </c>
      <c r="E769" s="4">
        <v>203</v>
      </c>
      <c r="F769" s="4">
        <f>ROUND(Source!Q762,O769)</f>
        <v>0</v>
      </c>
      <c r="G769" s="4" t="s">
        <v>82</v>
      </c>
      <c r="H769" s="4" t="s">
        <v>83</v>
      </c>
      <c r="I769" s="4"/>
      <c r="J769" s="4"/>
      <c r="K769" s="4">
        <v>203</v>
      </c>
      <c r="L769" s="4">
        <v>6</v>
      </c>
      <c r="M769" s="4">
        <v>3</v>
      </c>
      <c r="N769" s="4" t="s">
        <v>3</v>
      </c>
      <c r="O769" s="4">
        <v>0</v>
      </c>
      <c r="P769" s="4"/>
    </row>
    <row r="770" spans="1:118" x14ac:dyDescent="0.2">
      <c r="A770" s="4">
        <v>50</v>
      </c>
      <c r="B770" s="4">
        <v>0</v>
      </c>
      <c r="C770" s="4">
        <v>0</v>
      </c>
      <c r="D770" s="4">
        <v>1</v>
      </c>
      <c r="E770" s="4">
        <v>204</v>
      </c>
      <c r="F770" s="4">
        <f>ROUND(Source!R762,O770)</f>
        <v>0</v>
      </c>
      <c r="G770" s="4" t="s">
        <v>84</v>
      </c>
      <c r="H770" s="4" t="s">
        <v>85</v>
      </c>
      <c r="I770" s="4"/>
      <c r="J770" s="4"/>
      <c r="K770" s="4">
        <v>204</v>
      </c>
      <c r="L770" s="4">
        <v>7</v>
      </c>
      <c r="M770" s="4">
        <v>3</v>
      </c>
      <c r="N770" s="4" t="s">
        <v>3</v>
      </c>
      <c r="O770" s="4">
        <v>0</v>
      </c>
      <c r="P770" s="4"/>
    </row>
    <row r="771" spans="1:118" x14ac:dyDescent="0.2">
      <c r="A771" s="4">
        <v>50</v>
      </c>
      <c r="B771" s="4">
        <v>0</v>
      </c>
      <c r="C771" s="4">
        <v>0</v>
      </c>
      <c r="D771" s="4">
        <v>1</v>
      </c>
      <c r="E771" s="4">
        <v>205</v>
      </c>
      <c r="F771" s="4">
        <f>ROUND(Source!S762,O771)</f>
        <v>0</v>
      </c>
      <c r="G771" s="4" t="s">
        <v>86</v>
      </c>
      <c r="H771" s="4" t="s">
        <v>87</v>
      </c>
      <c r="I771" s="4"/>
      <c r="J771" s="4"/>
      <c r="K771" s="4">
        <v>205</v>
      </c>
      <c r="L771" s="4">
        <v>8</v>
      </c>
      <c r="M771" s="4">
        <v>3</v>
      </c>
      <c r="N771" s="4" t="s">
        <v>3</v>
      </c>
      <c r="O771" s="4">
        <v>0</v>
      </c>
      <c r="P771" s="4"/>
    </row>
    <row r="772" spans="1:118" x14ac:dyDescent="0.2">
      <c r="A772" s="4">
        <v>50</v>
      </c>
      <c r="B772" s="4">
        <v>0</v>
      </c>
      <c r="C772" s="4">
        <v>0</v>
      </c>
      <c r="D772" s="4">
        <v>1</v>
      </c>
      <c r="E772" s="4">
        <v>214</v>
      </c>
      <c r="F772" s="4">
        <f>ROUND(Source!AS762,O772)</f>
        <v>0</v>
      </c>
      <c r="G772" s="4" t="s">
        <v>88</v>
      </c>
      <c r="H772" s="4" t="s">
        <v>89</v>
      </c>
      <c r="I772" s="4"/>
      <c r="J772" s="4"/>
      <c r="K772" s="4">
        <v>214</v>
      </c>
      <c r="L772" s="4">
        <v>9</v>
      </c>
      <c r="M772" s="4">
        <v>3</v>
      </c>
      <c r="N772" s="4" t="s">
        <v>3</v>
      </c>
      <c r="O772" s="4">
        <v>0</v>
      </c>
      <c r="P772" s="4"/>
    </row>
    <row r="773" spans="1:118" x14ac:dyDescent="0.2">
      <c r="A773" s="4">
        <v>50</v>
      </c>
      <c r="B773" s="4">
        <v>0</v>
      </c>
      <c r="C773" s="4">
        <v>0</v>
      </c>
      <c r="D773" s="4">
        <v>1</v>
      </c>
      <c r="E773" s="4">
        <v>215</v>
      </c>
      <c r="F773" s="4">
        <f>ROUND(Source!AT762,O773)</f>
        <v>819929</v>
      </c>
      <c r="G773" s="4" t="s">
        <v>90</v>
      </c>
      <c r="H773" s="4" t="s">
        <v>91</v>
      </c>
      <c r="I773" s="4"/>
      <c r="J773" s="4"/>
      <c r="K773" s="4">
        <v>215</v>
      </c>
      <c r="L773" s="4">
        <v>10</v>
      </c>
      <c r="M773" s="4">
        <v>3</v>
      </c>
      <c r="N773" s="4" t="s">
        <v>3</v>
      </c>
      <c r="O773" s="4">
        <v>0</v>
      </c>
      <c r="P773" s="4"/>
    </row>
    <row r="774" spans="1:118" x14ac:dyDescent="0.2">
      <c r="A774" s="4">
        <v>50</v>
      </c>
      <c r="B774" s="4">
        <v>0</v>
      </c>
      <c r="C774" s="4">
        <v>0</v>
      </c>
      <c r="D774" s="4">
        <v>1</v>
      </c>
      <c r="E774" s="4">
        <v>217</v>
      </c>
      <c r="F774" s="4">
        <f>ROUND(Source!AU762,O774)</f>
        <v>0</v>
      </c>
      <c r="G774" s="4" t="s">
        <v>92</v>
      </c>
      <c r="H774" s="4" t="s">
        <v>93</v>
      </c>
      <c r="I774" s="4"/>
      <c r="J774" s="4"/>
      <c r="K774" s="4">
        <v>217</v>
      </c>
      <c r="L774" s="4">
        <v>11</v>
      </c>
      <c r="M774" s="4">
        <v>3</v>
      </c>
      <c r="N774" s="4" t="s">
        <v>3</v>
      </c>
      <c r="O774" s="4">
        <v>0</v>
      </c>
      <c r="P774" s="4"/>
    </row>
    <row r="775" spans="1:118" x14ac:dyDescent="0.2">
      <c r="A775" s="4">
        <v>50</v>
      </c>
      <c r="B775" s="4">
        <v>0</v>
      </c>
      <c r="C775" s="4">
        <v>0</v>
      </c>
      <c r="D775" s="4">
        <v>1</v>
      </c>
      <c r="E775" s="4">
        <v>206</v>
      </c>
      <c r="F775" s="4">
        <f>ROUND(Source!T762,O775)</f>
        <v>0</v>
      </c>
      <c r="G775" s="4" t="s">
        <v>94</v>
      </c>
      <c r="H775" s="4" t="s">
        <v>95</v>
      </c>
      <c r="I775" s="4"/>
      <c r="J775" s="4"/>
      <c r="K775" s="4">
        <v>206</v>
      </c>
      <c r="L775" s="4">
        <v>12</v>
      </c>
      <c r="M775" s="4">
        <v>3</v>
      </c>
      <c r="N775" s="4" t="s">
        <v>3</v>
      </c>
      <c r="O775" s="4">
        <v>0</v>
      </c>
      <c r="P775" s="4"/>
    </row>
    <row r="776" spans="1:118" x14ac:dyDescent="0.2">
      <c r="A776" s="4">
        <v>50</v>
      </c>
      <c r="B776" s="4">
        <v>0</v>
      </c>
      <c r="C776" s="4">
        <v>0</v>
      </c>
      <c r="D776" s="4">
        <v>1</v>
      </c>
      <c r="E776" s="4">
        <v>207</v>
      </c>
      <c r="F776" s="4">
        <f>Source!U762</f>
        <v>0</v>
      </c>
      <c r="G776" s="4" t="s">
        <v>96</v>
      </c>
      <c r="H776" s="4" t="s">
        <v>97</v>
      </c>
      <c r="I776" s="4"/>
      <c r="J776" s="4"/>
      <c r="K776" s="4">
        <v>207</v>
      </c>
      <c r="L776" s="4">
        <v>13</v>
      </c>
      <c r="M776" s="4">
        <v>3</v>
      </c>
      <c r="N776" s="4" t="s">
        <v>3</v>
      </c>
      <c r="O776" s="4">
        <v>-1</v>
      </c>
      <c r="P776" s="4"/>
    </row>
    <row r="777" spans="1:118" x14ac:dyDescent="0.2">
      <c r="A777" s="4">
        <v>50</v>
      </c>
      <c r="B777" s="4">
        <v>0</v>
      </c>
      <c r="C777" s="4">
        <v>0</v>
      </c>
      <c r="D777" s="4">
        <v>1</v>
      </c>
      <c r="E777" s="4">
        <v>208</v>
      </c>
      <c r="F777" s="4">
        <f>Source!V762</f>
        <v>0</v>
      </c>
      <c r="G777" s="4" t="s">
        <v>98</v>
      </c>
      <c r="H777" s="4" t="s">
        <v>99</v>
      </c>
      <c r="I777" s="4"/>
      <c r="J777" s="4"/>
      <c r="K777" s="4">
        <v>208</v>
      </c>
      <c r="L777" s="4">
        <v>14</v>
      </c>
      <c r="M777" s="4">
        <v>3</v>
      </c>
      <c r="N777" s="4" t="s">
        <v>3</v>
      </c>
      <c r="O777" s="4">
        <v>-1</v>
      </c>
      <c r="P777" s="4"/>
    </row>
    <row r="778" spans="1:118" x14ac:dyDescent="0.2">
      <c r="A778" s="4">
        <v>50</v>
      </c>
      <c r="B778" s="4">
        <v>0</v>
      </c>
      <c r="C778" s="4">
        <v>0</v>
      </c>
      <c r="D778" s="4">
        <v>1</v>
      </c>
      <c r="E778" s="4">
        <v>209</v>
      </c>
      <c r="F778" s="4">
        <f>ROUND(Source!W762,O778)</f>
        <v>0</v>
      </c>
      <c r="G778" s="4" t="s">
        <v>100</v>
      </c>
      <c r="H778" s="4" t="s">
        <v>101</v>
      </c>
      <c r="I778" s="4"/>
      <c r="J778" s="4"/>
      <c r="K778" s="4">
        <v>209</v>
      </c>
      <c r="L778" s="4">
        <v>15</v>
      </c>
      <c r="M778" s="4">
        <v>3</v>
      </c>
      <c r="N778" s="4" t="s">
        <v>3</v>
      </c>
      <c r="O778" s="4">
        <v>0</v>
      </c>
      <c r="P778" s="4"/>
    </row>
    <row r="779" spans="1:118" x14ac:dyDescent="0.2">
      <c r="A779" s="4">
        <v>50</v>
      </c>
      <c r="B779" s="4">
        <v>0</v>
      </c>
      <c r="C779" s="4">
        <v>0</v>
      </c>
      <c r="D779" s="4">
        <v>1</v>
      </c>
      <c r="E779" s="4">
        <v>210</v>
      </c>
      <c r="F779" s="4">
        <f>ROUND(Source!X762,O779)</f>
        <v>0</v>
      </c>
      <c r="G779" s="4" t="s">
        <v>102</v>
      </c>
      <c r="H779" s="4" t="s">
        <v>103</v>
      </c>
      <c r="I779" s="4"/>
      <c r="J779" s="4"/>
      <c r="K779" s="4">
        <v>210</v>
      </c>
      <c r="L779" s="4">
        <v>16</v>
      </c>
      <c r="M779" s="4">
        <v>3</v>
      </c>
      <c r="N779" s="4" t="s">
        <v>3</v>
      </c>
      <c r="O779" s="4">
        <v>0</v>
      </c>
      <c r="P779" s="4"/>
    </row>
    <row r="780" spans="1:118" x14ac:dyDescent="0.2">
      <c r="A780" s="4">
        <v>50</v>
      </c>
      <c r="B780" s="4">
        <v>0</v>
      </c>
      <c r="C780" s="4">
        <v>0</v>
      </c>
      <c r="D780" s="4">
        <v>1</v>
      </c>
      <c r="E780" s="4">
        <v>211</v>
      </c>
      <c r="F780" s="4">
        <f>ROUND(Source!Y762,O780)</f>
        <v>0</v>
      </c>
      <c r="G780" s="4" t="s">
        <v>104</v>
      </c>
      <c r="H780" s="4" t="s">
        <v>105</v>
      </c>
      <c r="I780" s="4"/>
      <c r="J780" s="4"/>
      <c r="K780" s="4">
        <v>211</v>
      </c>
      <c r="L780" s="4">
        <v>17</v>
      </c>
      <c r="M780" s="4">
        <v>3</v>
      </c>
      <c r="N780" s="4" t="s">
        <v>3</v>
      </c>
      <c r="O780" s="4">
        <v>0</v>
      </c>
      <c r="P780" s="4"/>
    </row>
    <row r="781" spans="1:118" x14ac:dyDescent="0.2">
      <c r="A781" s="4">
        <v>50</v>
      </c>
      <c r="B781" s="4">
        <v>0</v>
      </c>
      <c r="C781" s="4">
        <v>0</v>
      </c>
      <c r="D781" s="4">
        <v>1</v>
      </c>
      <c r="E781" s="4">
        <v>224</v>
      </c>
      <c r="F781" s="4">
        <f>ROUND(Source!AR762,O781)</f>
        <v>819929</v>
      </c>
      <c r="G781" s="4" t="s">
        <v>106</v>
      </c>
      <c r="H781" s="4" t="s">
        <v>107</v>
      </c>
      <c r="I781" s="4"/>
      <c r="J781" s="4"/>
      <c r="K781" s="4">
        <v>224</v>
      </c>
      <c r="L781" s="4">
        <v>18</v>
      </c>
      <c r="M781" s="4">
        <v>3</v>
      </c>
      <c r="N781" s="4" t="s">
        <v>3</v>
      </c>
      <c r="O781" s="4">
        <v>0</v>
      </c>
      <c r="P781" s="4"/>
    </row>
    <row r="782" spans="1:118" x14ac:dyDescent="0.2">
      <c r="A782" s="4">
        <v>50</v>
      </c>
      <c r="B782" s="4">
        <v>1</v>
      </c>
      <c r="C782" s="4">
        <v>0</v>
      </c>
      <c r="D782" s="4">
        <v>2</v>
      </c>
      <c r="E782" s="4">
        <v>0</v>
      </c>
      <c r="F782" s="4">
        <f>ROUND(F781*0.18,O782)</f>
        <v>147587</v>
      </c>
      <c r="G782" s="4" t="s">
        <v>162</v>
      </c>
      <c r="H782" s="4" t="s">
        <v>407</v>
      </c>
      <c r="I782" s="4"/>
      <c r="J782" s="4"/>
      <c r="K782" s="4">
        <v>212</v>
      </c>
      <c r="L782" s="4">
        <v>19</v>
      </c>
      <c r="M782" s="4">
        <v>0</v>
      </c>
      <c r="N782" s="4" t="s">
        <v>3</v>
      </c>
      <c r="O782" s="4">
        <v>0</v>
      </c>
      <c r="P782" s="4"/>
    </row>
    <row r="784" spans="1:118" x14ac:dyDescent="0.2">
      <c r="A784" s="2">
        <v>51</v>
      </c>
      <c r="B784" s="2">
        <f>B551</f>
        <v>1</v>
      </c>
      <c r="C784" s="2">
        <f>A551</f>
        <v>4</v>
      </c>
      <c r="D784" s="2">
        <f>ROW(A551)</f>
        <v>551</v>
      </c>
      <c r="E784" s="2"/>
      <c r="F784" s="2" t="str">
        <f>IF(F551&lt;&gt;"",F551,"")</f>
        <v>Новый раздел</v>
      </c>
      <c r="G784" s="2" t="str">
        <f>IF(G551&lt;&gt;"",G551,"")</f>
        <v>Монтажные работы</v>
      </c>
      <c r="H784" s="2"/>
      <c r="I784" s="2"/>
      <c r="J784" s="2"/>
      <c r="K784" s="2"/>
      <c r="L784" s="2"/>
      <c r="M784" s="2"/>
      <c r="N784" s="2"/>
      <c r="O784" s="2">
        <f t="shared" ref="O784:T784" si="703">ROUND(O724+O762+AB784,0)</f>
        <v>4650020</v>
      </c>
      <c r="P784" s="2">
        <f t="shared" si="703"/>
        <v>1132359</v>
      </c>
      <c r="Q784" s="2">
        <f t="shared" si="703"/>
        <v>522458</v>
      </c>
      <c r="R784" s="2">
        <f t="shared" si="703"/>
        <v>41147</v>
      </c>
      <c r="S784" s="2">
        <f t="shared" si="703"/>
        <v>2995203</v>
      </c>
      <c r="T784" s="2">
        <f t="shared" si="703"/>
        <v>0</v>
      </c>
      <c r="U784" s="2">
        <f>U724+U762+AH784</f>
        <v>242123.57804999978</v>
      </c>
      <c r="V784" s="2">
        <f>V724+V762+AI784</f>
        <v>3518.8357999999998</v>
      </c>
      <c r="W784" s="2">
        <f>ROUND(W724+W762+AJ784,0)</f>
        <v>130</v>
      </c>
      <c r="X784" s="2">
        <f>ROUND(X724+X762+AK784,0)</f>
        <v>2574887</v>
      </c>
      <c r="Y784" s="2">
        <f>ROUND(Y724+Y762+AL784,0)</f>
        <v>1831937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>
        <f t="shared" ref="AO784:AU784" si="704">ROUND(AO724+AO762+BB784,0)</f>
        <v>0</v>
      </c>
      <c r="AP784" s="2">
        <f t="shared" si="704"/>
        <v>0</v>
      </c>
      <c r="AQ784" s="2">
        <f t="shared" si="704"/>
        <v>0</v>
      </c>
      <c r="AR784" s="2">
        <f t="shared" si="704"/>
        <v>9056844</v>
      </c>
      <c r="AS784" s="2">
        <f t="shared" si="704"/>
        <v>321</v>
      </c>
      <c r="AT784" s="2">
        <f t="shared" si="704"/>
        <v>9056523</v>
      </c>
      <c r="AU784" s="2">
        <f t="shared" si="704"/>
        <v>0</v>
      </c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>
        <v>0</v>
      </c>
    </row>
    <row r="786" spans="1:16" x14ac:dyDescent="0.2">
      <c r="A786" s="4">
        <v>50</v>
      </c>
      <c r="B786" s="4">
        <v>0</v>
      </c>
      <c r="C786" s="4">
        <v>0</v>
      </c>
      <c r="D786" s="4">
        <v>1</v>
      </c>
      <c r="E786" s="4">
        <v>201</v>
      </c>
      <c r="F786" s="4">
        <f>ROUND(Source!O784,O786)</f>
        <v>4650020</v>
      </c>
      <c r="G786" s="4" t="s">
        <v>72</v>
      </c>
      <c r="H786" s="4" t="s">
        <v>73</v>
      </c>
      <c r="I786" s="4"/>
      <c r="J786" s="4"/>
      <c r="K786" s="4">
        <v>201</v>
      </c>
      <c r="L786" s="4">
        <v>1</v>
      </c>
      <c r="M786" s="4">
        <v>3</v>
      </c>
      <c r="N786" s="4" t="s">
        <v>3</v>
      </c>
      <c r="O786" s="4">
        <v>0</v>
      </c>
      <c r="P786" s="4"/>
    </row>
    <row r="787" spans="1:16" x14ac:dyDescent="0.2">
      <c r="A787" s="4">
        <v>50</v>
      </c>
      <c r="B787" s="4">
        <v>0</v>
      </c>
      <c r="C787" s="4">
        <v>0</v>
      </c>
      <c r="D787" s="4">
        <v>1</v>
      </c>
      <c r="E787" s="4">
        <v>202</v>
      </c>
      <c r="F787" s="4">
        <f>ROUND(Source!P784,O787)</f>
        <v>1132359</v>
      </c>
      <c r="G787" s="4" t="s">
        <v>74</v>
      </c>
      <c r="H787" s="4" t="s">
        <v>75</v>
      </c>
      <c r="I787" s="4"/>
      <c r="J787" s="4"/>
      <c r="K787" s="4">
        <v>202</v>
      </c>
      <c r="L787" s="4">
        <v>2</v>
      </c>
      <c r="M787" s="4">
        <v>3</v>
      </c>
      <c r="N787" s="4" t="s">
        <v>3</v>
      </c>
      <c r="O787" s="4">
        <v>0</v>
      </c>
      <c r="P787" s="4"/>
    </row>
    <row r="788" spans="1:16" x14ac:dyDescent="0.2">
      <c r="A788" s="4">
        <v>50</v>
      </c>
      <c r="B788" s="4">
        <v>0</v>
      </c>
      <c r="C788" s="4">
        <v>0</v>
      </c>
      <c r="D788" s="4">
        <v>1</v>
      </c>
      <c r="E788" s="4">
        <v>222</v>
      </c>
      <c r="F788" s="4">
        <f>ROUND(Source!AO784,O788)</f>
        <v>0</v>
      </c>
      <c r="G788" s="4" t="s">
        <v>76</v>
      </c>
      <c r="H788" s="4" t="s">
        <v>77</v>
      </c>
      <c r="I788" s="4"/>
      <c r="J788" s="4"/>
      <c r="K788" s="4">
        <v>222</v>
      </c>
      <c r="L788" s="4">
        <v>3</v>
      </c>
      <c r="M788" s="4">
        <v>3</v>
      </c>
      <c r="N788" s="4" t="s">
        <v>3</v>
      </c>
      <c r="O788" s="4">
        <v>0</v>
      </c>
      <c r="P788" s="4"/>
    </row>
    <row r="789" spans="1:16" x14ac:dyDescent="0.2">
      <c r="A789" s="4">
        <v>50</v>
      </c>
      <c r="B789" s="4">
        <v>0</v>
      </c>
      <c r="C789" s="4">
        <v>0</v>
      </c>
      <c r="D789" s="4">
        <v>1</v>
      </c>
      <c r="E789" s="4">
        <v>216</v>
      </c>
      <c r="F789" s="4">
        <f>ROUND(Source!AP784,O789)</f>
        <v>0</v>
      </c>
      <c r="G789" s="4" t="s">
        <v>78</v>
      </c>
      <c r="H789" s="4" t="s">
        <v>79</v>
      </c>
      <c r="I789" s="4"/>
      <c r="J789" s="4"/>
      <c r="K789" s="4">
        <v>216</v>
      </c>
      <c r="L789" s="4">
        <v>4</v>
      </c>
      <c r="M789" s="4">
        <v>3</v>
      </c>
      <c r="N789" s="4" t="s">
        <v>3</v>
      </c>
      <c r="O789" s="4">
        <v>0</v>
      </c>
      <c r="P789" s="4"/>
    </row>
    <row r="790" spans="1:16" x14ac:dyDescent="0.2">
      <c r="A790" s="4">
        <v>50</v>
      </c>
      <c r="B790" s="4">
        <v>0</v>
      </c>
      <c r="C790" s="4">
        <v>0</v>
      </c>
      <c r="D790" s="4">
        <v>1</v>
      </c>
      <c r="E790" s="4">
        <v>223</v>
      </c>
      <c r="F790" s="4">
        <f>ROUND(Source!AQ784,O790)</f>
        <v>0</v>
      </c>
      <c r="G790" s="4" t="s">
        <v>80</v>
      </c>
      <c r="H790" s="4" t="s">
        <v>81</v>
      </c>
      <c r="I790" s="4"/>
      <c r="J790" s="4"/>
      <c r="K790" s="4">
        <v>223</v>
      </c>
      <c r="L790" s="4">
        <v>5</v>
      </c>
      <c r="M790" s="4">
        <v>3</v>
      </c>
      <c r="N790" s="4" t="s">
        <v>3</v>
      </c>
      <c r="O790" s="4">
        <v>0</v>
      </c>
      <c r="P790" s="4"/>
    </row>
    <row r="791" spans="1:16" x14ac:dyDescent="0.2">
      <c r="A791" s="4">
        <v>50</v>
      </c>
      <c r="B791" s="4">
        <v>0</v>
      </c>
      <c r="C791" s="4">
        <v>0</v>
      </c>
      <c r="D791" s="4">
        <v>1</v>
      </c>
      <c r="E791" s="4">
        <v>203</v>
      </c>
      <c r="F791" s="4">
        <f>ROUND(Source!Q784,O791)</f>
        <v>522458</v>
      </c>
      <c r="G791" s="4" t="s">
        <v>82</v>
      </c>
      <c r="H791" s="4" t="s">
        <v>83</v>
      </c>
      <c r="I791" s="4"/>
      <c r="J791" s="4"/>
      <c r="K791" s="4">
        <v>203</v>
      </c>
      <c r="L791" s="4">
        <v>6</v>
      </c>
      <c r="M791" s="4">
        <v>3</v>
      </c>
      <c r="N791" s="4" t="s">
        <v>3</v>
      </c>
      <c r="O791" s="4">
        <v>0</v>
      </c>
      <c r="P791" s="4"/>
    </row>
    <row r="792" spans="1:16" x14ac:dyDescent="0.2">
      <c r="A792" s="4">
        <v>50</v>
      </c>
      <c r="B792" s="4">
        <v>0</v>
      </c>
      <c r="C792" s="4">
        <v>0</v>
      </c>
      <c r="D792" s="4">
        <v>1</v>
      </c>
      <c r="E792" s="4">
        <v>204</v>
      </c>
      <c r="F792" s="4">
        <f>ROUND(Source!R784,O792)</f>
        <v>41147</v>
      </c>
      <c r="G792" s="4" t="s">
        <v>84</v>
      </c>
      <c r="H792" s="4" t="s">
        <v>85</v>
      </c>
      <c r="I792" s="4"/>
      <c r="J792" s="4"/>
      <c r="K792" s="4">
        <v>204</v>
      </c>
      <c r="L792" s="4">
        <v>7</v>
      </c>
      <c r="M792" s="4">
        <v>3</v>
      </c>
      <c r="N792" s="4" t="s">
        <v>3</v>
      </c>
      <c r="O792" s="4">
        <v>0</v>
      </c>
      <c r="P792" s="4"/>
    </row>
    <row r="793" spans="1:16" x14ac:dyDescent="0.2">
      <c r="A793" s="4">
        <v>50</v>
      </c>
      <c r="B793" s="4">
        <v>0</v>
      </c>
      <c r="C793" s="4">
        <v>0</v>
      </c>
      <c r="D793" s="4">
        <v>1</v>
      </c>
      <c r="E793" s="4">
        <v>205</v>
      </c>
      <c r="F793" s="4">
        <f>ROUND(Source!S784,O793)</f>
        <v>2995203</v>
      </c>
      <c r="G793" s="4" t="s">
        <v>86</v>
      </c>
      <c r="H793" s="4" t="s">
        <v>87</v>
      </c>
      <c r="I793" s="4"/>
      <c r="J793" s="4"/>
      <c r="K793" s="4">
        <v>205</v>
      </c>
      <c r="L793" s="4">
        <v>8</v>
      </c>
      <c r="M793" s="4">
        <v>3</v>
      </c>
      <c r="N793" s="4" t="s">
        <v>3</v>
      </c>
      <c r="O793" s="4">
        <v>0</v>
      </c>
      <c r="P793" s="4"/>
    </row>
    <row r="794" spans="1:16" x14ac:dyDescent="0.2">
      <c r="A794" s="4">
        <v>50</v>
      </c>
      <c r="B794" s="4">
        <v>0</v>
      </c>
      <c r="C794" s="4">
        <v>0</v>
      </c>
      <c r="D794" s="4">
        <v>1</v>
      </c>
      <c r="E794" s="4">
        <v>214</v>
      </c>
      <c r="F794" s="4">
        <f>ROUND(Source!AS784,O794)</f>
        <v>321</v>
      </c>
      <c r="G794" s="4" t="s">
        <v>88</v>
      </c>
      <c r="H794" s="4" t="s">
        <v>89</v>
      </c>
      <c r="I794" s="4"/>
      <c r="J794" s="4"/>
      <c r="K794" s="4">
        <v>214</v>
      </c>
      <c r="L794" s="4">
        <v>9</v>
      </c>
      <c r="M794" s="4">
        <v>3</v>
      </c>
      <c r="N794" s="4" t="s">
        <v>3</v>
      </c>
      <c r="O794" s="4">
        <v>0</v>
      </c>
      <c r="P794" s="4"/>
    </row>
    <row r="795" spans="1:16" x14ac:dyDescent="0.2">
      <c r="A795" s="4">
        <v>50</v>
      </c>
      <c r="B795" s="4">
        <v>0</v>
      </c>
      <c r="C795" s="4">
        <v>0</v>
      </c>
      <c r="D795" s="4">
        <v>1</v>
      </c>
      <c r="E795" s="4">
        <v>215</v>
      </c>
      <c r="F795" s="4">
        <f>ROUND(Source!AT784,O795)</f>
        <v>9056523</v>
      </c>
      <c r="G795" s="4" t="s">
        <v>90</v>
      </c>
      <c r="H795" s="4" t="s">
        <v>91</v>
      </c>
      <c r="I795" s="4"/>
      <c r="J795" s="4"/>
      <c r="K795" s="4">
        <v>215</v>
      </c>
      <c r="L795" s="4">
        <v>10</v>
      </c>
      <c r="M795" s="4">
        <v>3</v>
      </c>
      <c r="N795" s="4" t="s">
        <v>3</v>
      </c>
      <c r="O795" s="4">
        <v>0</v>
      </c>
      <c r="P795" s="4"/>
    </row>
    <row r="796" spans="1:16" x14ac:dyDescent="0.2">
      <c r="A796" s="4">
        <v>50</v>
      </c>
      <c r="B796" s="4">
        <v>0</v>
      </c>
      <c r="C796" s="4">
        <v>0</v>
      </c>
      <c r="D796" s="4">
        <v>1</v>
      </c>
      <c r="E796" s="4">
        <v>217</v>
      </c>
      <c r="F796" s="4">
        <f>ROUND(Source!AU784,O796)</f>
        <v>0</v>
      </c>
      <c r="G796" s="4" t="s">
        <v>92</v>
      </c>
      <c r="H796" s="4" t="s">
        <v>93</v>
      </c>
      <c r="I796" s="4"/>
      <c r="J796" s="4"/>
      <c r="K796" s="4">
        <v>217</v>
      </c>
      <c r="L796" s="4">
        <v>11</v>
      </c>
      <c r="M796" s="4">
        <v>3</v>
      </c>
      <c r="N796" s="4" t="s">
        <v>3</v>
      </c>
      <c r="O796" s="4">
        <v>0</v>
      </c>
      <c r="P796" s="4"/>
    </row>
    <row r="797" spans="1:16" x14ac:dyDescent="0.2">
      <c r="A797" s="4">
        <v>50</v>
      </c>
      <c r="B797" s="4">
        <v>0</v>
      </c>
      <c r="C797" s="4">
        <v>0</v>
      </c>
      <c r="D797" s="4">
        <v>1</v>
      </c>
      <c r="E797" s="4">
        <v>206</v>
      </c>
      <c r="F797" s="4">
        <f>ROUND(Source!T784,O797)</f>
        <v>0</v>
      </c>
      <c r="G797" s="4" t="s">
        <v>94</v>
      </c>
      <c r="H797" s="4" t="s">
        <v>95</v>
      </c>
      <c r="I797" s="4"/>
      <c r="J797" s="4"/>
      <c r="K797" s="4">
        <v>206</v>
      </c>
      <c r="L797" s="4">
        <v>12</v>
      </c>
      <c r="M797" s="4">
        <v>3</v>
      </c>
      <c r="N797" s="4" t="s">
        <v>3</v>
      </c>
      <c r="O797" s="4">
        <v>0</v>
      </c>
      <c r="P797" s="4"/>
    </row>
    <row r="798" spans="1:16" x14ac:dyDescent="0.2">
      <c r="A798" s="4">
        <v>50</v>
      </c>
      <c r="B798" s="4">
        <v>0</v>
      </c>
      <c r="C798" s="4">
        <v>0</v>
      </c>
      <c r="D798" s="4">
        <v>1</v>
      </c>
      <c r="E798" s="4">
        <v>207</v>
      </c>
      <c r="F798" s="4">
        <f>Source!U784</f>
        <v>242123.57804999978</v>
      </c>
      <c r="G798" s="4" t="s">
        <v>96</v>
      </c>
      <c r="H798" s="4" t="s">
        <v>97</v>
      </c>
      <c r="I798" s="4"/>
      <c r="J798" s="4"/>
      <c r="K798" s="4">
        <v>207</v>
      </c>
      <c r="L798" s="4">
        <v>13</v>
      </c>
      <c r="M798" s="4">
        <v>3</v>
      </c>
      <c r="N798" s="4" t="s">
        <v>3</v>
      </c>
      <c r="O798" s="4">
        <v>-1</v>
      </c>
      <c r="P798" s="4"/>
    </row>
    <row r="799" spans="1:16" x14ac:dyDescent="0.2">
      <c r="A799" s="4">
        <v>50</v>
      </c>
      <c r="B799" s="4">
        <v>0</v>
      </c>
      <c r="C799" s="4">
        <v>0</v>
      </c>
      <c r="D799" s="4">
        <v>1</v>
      </c>
      <c r="E799" s="4">
        <v>208</v>
      </c>
      <c r="F799" s="4">
        <f>Source!V784</f>
        <v>3518.8357999999998</v>
      </c>
      <c r="G799" s="4" t="s">
        <v>98</v>
      </c>
      <c r="H799" s="4" t="s">
        <v>99</v>
      </c>
      <c r="I799" s="4"/>
      <c r="J799" s="4"/>
      <c r="K799" s="4">
        <v>208</v>
      </c>
      <c r="L799" s="4">
        <v>14</v>
      </c>
      <c r="M799" s="4">
        <v>3</v>
      </c>
      <c r="N799" s="4" t="s">
        <v>3</v>
      </c>
      <c r="O799" s="4">
        <v>-1</v>
      </c>
      <c r="P799" s="4"/>
    </row>
    <row r="800" spans="1:16" x14ac:dyDescent="0.2">
      <c r="A800" s="4">
        <v>50</v>
      </c>
      <c r="B800" s="4">
        <v>0</v>
      </c>
      <c r="C800" s="4">
        <v>0</v>
      </c>
      <c r="D800" s="4">
        <v>1</v>
      </c>
      <c r="E800" s="4">
        <v>209</v>
      </c>
      <c r="F800" s="4">
        <f>ROUND(Source!W784,O800)</f>
        <v>130</v>
      </c>
      <c r="G800" s="4" t="s">
        <v>100</v>
      </c>
      <c r="H800" s="4" t="s">
        <v>101</v>
      </c>
      <c r="I800" s="4"/>
      <c r="J800" s="4"/>
      <c r="K800" s="4">
        <v>209</v>
      </c>
      <c r="L800" s="4">
        <v>15</v>
      </c>
      <c r="M800" s="4">
        <v>3</v>
      </c>
      <c r="N800" s="4" t="s">
        <v>3</v>
      </c>
      <c r="O800" s="4">
        <v>0</v>
      </c>
      <c r="P800" s="4"/>
    </row>
    <row r="801" spans="1:200" x14ac:dyDescent="0.2">
      <c r="A801" s="4">
        <v>50</v>
      </c>
      <c r="B801" s="4">
        <v>0</v>
      </c>
      <c r="C801" s="4">
        <v>0</v>
      </c>
      <c r="D801" s="4">
        <v>1</v>
      </c>
      <c r="E801" s="4">
        <v>210</v>
      </c>
      <c r="F801" s="4">
        <f>ROUND(Source!X784,O801)</f>
        <v>2574887</v>
      </c>
      <c r="G801" s="4" t="s">
        <v>102</v>
      </c>
      <c r="H801" s="4" t="s">
        <v>103</v>
      </c>
      <c r="I801" s="4"/>
      <c r="J801" s="4"/>
      <c r="K801" s="4">
        <v>210</v>
      </c>
      <c r="L801" s="4">
        <v>16</v>
      </c>
      <c r="M801" s="4">
        <v>3</v>
      </c>
      <c r="N801" s="4" t="s">
        <v>3</v>
      </c>
      <c r="O801" s="4">
        <v>0</v>
      </c>
      <c r="P801" s="4"/>
    </row>
    <row r="802" spans="1:200" x14ac:dyDescent="0.2">
      <c r="A802" s="4">
        <v>50</v>
      </c>
      <c r="B802" s="4">
        <v>0</v>
      </c>
      <c r="C802" s="4">
        <v>0</v>
      </c>
      <c r="D802" s="4">
        <v>1</v>
      </c>
      <c r="E802" s="4">
        <v>211</v>
      </c>
      <c r="F802" s="4">
        <f>ROUND(Source!Y784,O802)</f>
        <v>1831937</v>
      </c>
      <c r="G802" s="4" t="s">
        <v>104</v>
      </c>
      <c r="H802" s="4" t="s">
        <v>105</v>
      </c>
      <c r="I802" s="4"/>
      <c r="J802" s="4"/>
      <c r="K802" s="4">
        <v>211</v>
      </c>
      <c r="L802" s="4">
        <v>17</v>
      </c>
      <c r="M802" s="4">
        <v>3</v>
      </c>
      <c r="N802" s="4" t="s">
        <v>3</v>
      </c>
      <c r="O802" s="4">
        <v>0</v>
      </c>
      <c r="P802" s="4"/>
    </row>
    <row r="803" spans="1:200" x14ac:dyDescent="0.2">
      <c r="A803" s="4">
        <v>50</v>
      </c>
      <c r="B803" s="4">
        <v>0</v>
      </c>
      <c r="C803" s="4">
        <v>0</v>
      </c>
      <c r="D803" s="4">
        <v>1</v>
      </c>
      <c r="E803" s="4">
        <v>224</v>
      </c>
      <c r="F803" s="4">
        <f>ROUND(Source!AR784,O803)</f>
        <v>9056844</v>
      </c>
      <c r="G803" s="4" t="s">
        <v>106</v>
      </c>
      <c r="H803" s="4" t="s">
        <v>107</v>
      </c>
      <c r="I803" s="4"/>
      <c r="J803" s="4"/>
      <c r="K803" s="4">
        <v>224</v>
      </c>
      <c r="L803" s="4">
        <v>18</v>
      </c>
      <c r="M803" s="4">
        <v>3</v>
      </c>
      <c r="N803" s="4" t="s">
        <v>3</v>
      </c>
      <c r="O803" s="4">
        <v>0</v>
      </c>
      <c r="P803" s="4"/>
    </row>
    <row r="805" spans="1:200" x14ac:dyDescent="0.2">
      <c r="A805" s="1">
        <v>4</v>
      </c>
      <c r="B805" s="1">
        <v>1</v>
      </c>
      <c r="C805" s="1"/>
      <c r="D805" s="1">
        <f>ROW(A831)</f>
        <v>831</v>
      </c>
      <c r="E805" s="1"/>
      <c r="F805" s="1" t="s">
        <v>28</v>
      </c>
      <c r="G805" s="1" t="s">
        <v>1034</v>
      </c>
      <c r="H805" s="1" t="s">
        <v>3</v>
      </c>
      <c r="I805" s="1">
        <v>0</v>
      </c>
      <c r="J805" s="1"/>
      <c r="K805" s="1">
        <v>0</v>
      </c>
      <c r="L805" s="1"/>
      <c r="M805" s="1"/>
      <c r="N805" s="1"/>
      <c r="O805" s="1"/>
      <c r="P805" s="1"/>
      <c r="Q805" s="1"/>
      <c r="R805" s="1"/>
      <c r="S805" s="1"/>
      <c r="T805" s="1"/>
      <c r="U805" s="1" t="s">
        <v>3</v>
      </c>
      <c r="V805" s="1">
        <v>0</v>
      </c>
      <c r="W805" s="1"/>
      <c r="X805" s="1"/>
      <c r="Y805" s="1"/>
      <c r="Z805" s="1"/>
      <c r="AA805" s="1"/>
      <c r="AB805" s="1" t="s">
        <v>3</v>
      </c>
      <c r="AC805" s="1" t="s">
        <v>3</v>
      </c>
      <c r="AD805" s="1" t="s">
        <v>3</v>
      </c>
      <c r="AE805" s="1" t="s">
        <v>3</v>
      </c>
      <c r="AF805" s="1" t="s">
        <v>3</v>
      </c>
      <c r="AG805" s="1" t="s">
        <v>3</v>
      </c>
      <c r="AH805" s="1"/>
      <c r="AI805" s="1"/>
      <c r="AJ805" s="1"/>
      <c r="AK805" s="1"/>
      <c r="AL805" s="1"/>
      <c r="AM805" s="1"/>
      <c r="AN805" s="1"/>
      <c r="AO805" s="1"/>
      <c r="AP805" s="1" t="s">
        <v>3</v>
      </c>
      <c r="AQ805" s="1" t="s">
        <v>3</v>
      </c>
      <c r="AR805" s="1" t="s">
        <v>3</v>
      </c>
      <c r="AS805" s="1"/>
      <c r="AT805" s="1"/>
      <c r="AU805" s="1"/>
      <c r="AV805" s="1"/>
      <c r="AW805" s="1"/>
      <c r="AX805" s="1"/>
      <c r="AY805" s="1"/>
      <c r="AZ805" s="1" t="s">
        <v>3</v>
      </c>
      <c r="BA805" s="1"/>
      <c r="BB805" s="1" t="s">
        <v>3</v>
      </c>
      <c r="BC805" s="1" t="s">
        <v>3</v>
      </c>
      <c r="BD805" s="1" t="s">
        <v>3</v>
      </c>
      <c r="BE805" s="1" t="s">
        <v>3</v>
      </c>
      <c r="BF805" s="1" t="s">
        <v>3</v>
      </c>
      <c r="BG805" s="1" t="s">
        <v>3</v>
      </c>
      <c r="BH805" s="1" t="s">
        <v>3</v>
      </c>
      <c r="BI805" s="1" t="s">
        <v>3</v>
      </c>
      <c r="BJ805" s="1" t="s">
        <v>3</v>
      </c>
      <c r="BK805" s="1" t="s">
        <v>3</v>
      </c>
      <c r="BL805" s="1" t="s">
        <v>3</v>
      </c>
      <c r="BM805" s="1" t="s">
        <v>3</v>
      </c>
      <c r="BN805" s="1" t="s">
        <v>3</v>
      </c>
      <c r="BO805" s="1" t="s">
        <v>3</v>
      </c>
      <c r="BP805" s="1" t="s">
        <v>3</v>
      </c>
      <c r="BQ805" s="1"/>
      <c r="BR805" s="1"/>
      <c r="BS805" s="1"/>
      <c r="BT805" s="1"/>
      <c r="BU805" s="1"/>
      <c r="BV805" s="1"/>
      <c r="BW805" s="1"/>
      <c r="BX805" s="1">
        <v>0</v>
      </c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>
        <v>0</v>
      </c>
    </row>
    <row r="807" spans="1:200" x14ac:dyDescent="0.2">
      <c r="A807" s="2">
        <v>52</v>
      </c>
      <c r="B807" s="2">
        <f t="shared" ref="B807:G807" si="705">B831</f>
        <v>1</v>
      </c>
      <c r="C807" s="2">
        <f t="shared" si="705"/>
        <v>4</v>
      </c>
      <c r="D807" s="2">
        <f t="shared" si="705"/>
        <v>805</v>
      </c>
      <c r="E807" s="2">
        <f t="shared" si="705"/>
        <v>0</v>
      </c>
      <c r="F807" s="2" t="str">
        <f t="shared" si="705"/>
        <v>Новый раздел</v>
      </c>
      <c r="G807" s="2" t="str">
        <f t="shared" si="705"/>
        <v>Спецпроверка оборудования категорированных помещений</v>
      </c>
      <c r="H807" s="2"/>
      <c r="I807" s="2"/>
      <c r="J807" s="2"/>
      <c r="K807" s="2"/>
      <c r="L807" s="2"/>
      <c r="M807" s="2"/>
      <c r="N807" s="2"/>
      <c r="O807" s="2">
        <f t="shared" ref="O807:AT807" si="706">O831</f>
        <v>326342</v>
      </c>
      <c r="P807" s="2">
        <f t="shared" si="706"/>
        <v>13992</v>
      </c>
      <c r="Q807" s="2">
        <f t="shared" si="706"/>
        <v>4190</v>
      </c>
      <c r="R807" s="2">
        <f t="shared" si="706"/>
        <v>328</v>
      </c>
      <c r="S807" s="2">
        <f t="shared" si="706"/>
        <v>308160</v>
      </c>
      <c r="T807" s="2">
        <f t="shared" si="706"/>
        <v>0</v>
      </c>
      <c r="U807" s="2">
        <f t="shared" si="706"/>
        <v>21657.24</v>
      </c>
      <c r="V807" s="2">
        <f t="shared" si="706"/>
        <v>19.008000000000003</v>
      </c>
      <c r="W807" s="2">
        <f t="shared" si="706"/>
        <v>0</v>
      </c>
      <c r="X807" s="2">
        <f t="shared" si="706"/>
        <v>249038</v>
      </c>
      <c r="Y807" s="2">
        <f t="shared" si="706"/>
        <v>185759</v>
      </c>
      <c r="Z807" s="2">
        <f t="shared" si="706"/>
        <v>0</v>
      </c>
      <c r="AA807" s="2">
        <f t="shared" si="706"/>
        <v>0</v>
      </c>
      <c r="AB807" s="2">
        <f t="shared" si="706"/>
        <v>326342</v>
      </c>
      <c r="AC807" s="2">
        <f t="shared" si="706"/>
        <v>13992</v>
      </c>
      <c r="AD807" s="2">
        <f t="shared" si="706"/>
        <v>4190</v>
      </c>
      <c r="AE807" s="2">
        <f t="shared" si="706"/>
        <v>328</v>
      </c>
      <c r="AF807" s="2">
        <f t="shared" si="706"/>
        <v>308160</v>
      </c>
      <c r="AG807" s="2">
        <f t="shared" si="706"/>
        <v>0</v>
      </c>
      <c r="AH807" s="2">
        <f t="shared" si="706"/>
        <v>21657.24</v>
      </c>
      <c r="AI807" s="2">
        <f t="shared" si="706"/>
        <v>19.008000000000003</v>
      </c>
      <c r="AJ807" s="2">
        <f t="shared" si="706"/>
        <v>0</v>
      </c>
      <c r="AK807" s="2">
        <f t="shared" si="706"/>
        <v>249038</v>
      </c>
      <c r="AL807" s="2">
        <f t="shared" si="706"/>
        <v>185759</v>
      </c>
      <c r="AM807" s="2">
        <f t="shared" si="706"/>
        <v>0</v>
      </c>
      <c r="AN807" s="2">
        <f t="shared" si="706"/>
        <v>0</v>
      </c>
      <c r="AO807" s="2">
        <f t="shared" si="706"/>
        <v>0</v>
      </c>
      <c r="AP807" s="2">
        <f t="shared" si="706"/>
        <v>0</v>
      </c>
      <c r="AQ807" s="2">
        <f t="shared" si="706"/>
        <v>0</v>
      </c>
      <c r="AR807" s="2">
        <f t="shared" si="706"/>
        <v>761139</v>
      </c>
      <c r="AS807" s="2">
        <f t="shared" si="706"/>
        <v>0</v>
      </c>
      <c r="AT807" s="2">
        <f t="shared" si="706"/>
        <v>761139</v>
      </c>
      <c r="AU807" s="2">
        <f t="shared" ref="AU807:BZ807" si="707">AU831</f>
        <v>0</v>
      </c>
      <c r="AV807" s="2">
        <f t="shared" si="707"/>
        <v>0</v>
      </c>
      <c r="AW807" s="2">
        <f t="shared" si="707"/>
        <v>0</v>
      </c>
      <c r="AX807" s="2">
        <f t="shared" si="707"/>
        <v>0</v>
      </c>
      <c r="AY807" s="2">
        <f t="shared" si="707"/>
        <v>0</v>
      </c>
      <c r="AZ807" s="2">
        <f t="shared" si="707"/>
        <v>0</v>
      </c>
      <c r="BA807" s="2">
        <f t="shared" si="707"/>
        <v>0</v>
      </c>
      <c r="BB807" s="2">
        <f t="shared" si="707"/>
        <v>0</v>
      </c>
      <c r="BC807" s="2">
        <f t="shared" si="707"/>
        <v>0</v>
      </c>
      <c r="BD807" s="2">
        <f t="shared" si="707"/>
        <v>0</v>
      </c>
      <c r="BE807" s="2">
        <f t="shared" si="707"/>
        <v>761139</v>
      </c>
      <c r="BF807" s="2">
        <f t="shared" si="707"/>
        <v>0</v>
      </c>
      <c r="BG807" s="2">
        <f t="shared" si="707"/>
        <v>761139</v>
      </c>
      <c r="BH807" s="2">
        <f t="shared" si="707"/>
        <v>0</v>
      </c>
      <c r="BI807" s="2">
        <f t="shared" si="707"/>
        <v>0</v>
      </c>
      <c r="BJ807" s="2">
        <f t="shared" si="707"/>
        <v>0</v>
      </c>
      <c r="BK807" s="2">
        <f t="shared" si="707"/>
        <v>0</v>
      </c>
      <c r="BL807" s="2">
        <f t="shared" si="707"/>
        <v>0</v>
      </c>
      <c r="BM807" s="2">
        <f t="shared" si="707"/>
        <v>0</v>
      </c>
      <c r="BN807" s="2">
        <f t="shared" si="707"/>
        <v>0</v>
      </c>
      <c r="BO807" s="3">
        <f t="shared" si="707"/>
        <v>0</v>
      </c>
      <c r="BP807" s="3">
        <f t="shared" si="707"/>
        <v>0</v>
      </c>
      <c r="BQ807" s="3">
        <f t="shared" si="707"/>
        <v>0</v>
      </c>
      <c r="BR807" s="3">
        <f t="shared" si="707"/>
        <v>0</v>
      </c>
      <c r="BS807" s="3">
        <f t="shared" si="707"/>
        <v>0</v>
      </c>
      <c r="BT807" s="3">
        <f t="shared" si="707"/>
        <v>0</v>
      </c>
      <c r="BU807" s="3">
        <f t="shared" si="707"/>
        <v>0</v>
      </c>
      <c r="BV807" s="3">
        <f t="shared" si="707"/>
        <v>0</v>
      </c>
      <c r="BW807" s="3">
        <f t="shared" si="707"/>
        <v>0</v>
      </c>
      <c r="BX807" s="3">
        <f t="shared" si="707"/>
        <v>0</v>
      </c>
      <c r="BY807" s="3">
        <f t="shared" si="707"/>
        <v>0</v>
      </c>
      <c r="BZ807" s="3">
        <f t="shared" si="707"/>
        <v>0</v>
      </c>
      <c r="CA807" s="3">
        <f t="shared" ref="CA807:DF807" si="708">CA831</f>
        <v>0</v>
      </c>
      <c r="CB807" s="3">
        <f t="shared" si="708"/>
        <v>0</v>
      </c>
      <c r="CC807" s="3">
        <f t="shared" si="708"/>
        <v>0</v>
      </c>
      <c r="CD807" s="3">
        <f t="shared" si="708"/>
        <v>0</v>
      </c>
      <c r="CE807" s="3">
        <f t="shared" si="708"/>
        <v>0</v>
      </c>
      <c r="CF807" s="3">
        <f t="shared" si="708"/>
        <v>0</v>
      </c>
      <c r="CG807" s="3">
        <f t="shared" si="708"/>
        <v>0</v>
      </c>
      <c r="CH807" s="3">
        <f t="shared" si="708"/>
        <v>0</v>
      </c>
      <c r="CI807" s="3">
        <f t="shared" si="708"/>
        <v>0</v>
      </c>
      <c r="CJ807" s="3">
        <f t="shared" si="708"/>
        <v>0</v>
      </c>
      <c r="CK807" s="3">
        <f t="shared" si="708"/>
        <v>0</v>
      </c>
      <c r="CL807" s="3">
        <f t="shared" si="708"/>
        <v>0</v>
      </c>
      <c r="CM807" s="3">
        <f t="shared" si="708"/>
        <v>0</v>
      </c>
      <c r="CN807" s="3">
        <f t="shared" si="708"/>
        <v>0</v>
      </c>
      <c r="CO807" s="3">
        <f t="shared" si="708"/>
        <v>0</v>
      </c>
      <c r="CP807" s="3">
        <f t="shared" si="708"/>
        <v>0</v>
      </c>
      <c r="CQ807" s="3">
        <f t="shared" si="708"/>
        <v>0</v>
      </c>
      <c r="CR807" s="3">
        <f t="shared" si="708"/>
        <v>0</v>
      </c>
      <c r="CS807" s="3">
        <f t="shared" si="708"/>
        <v>0</v>
      </c>
      <c r="CT807" s="3">
        <f t="shared" si="708"/>
        <v>0</v>
      </c>
      <c r="CU807" s="3">
        <f t="shared" si="708"/>
        <v>0</v>
      </c>
      <c r="CV807" s="3">
        <f t="shared" si="708"/>
        <v>0</v>
      </c>
      <c r="CW807" s="3">
        <f t="shared" si="708"/>
        <v>0</v>
      </c>
      <c r="CX807" s="3">
        <f t="shared" si="708"/>
        <v>0</v>
      </c>
      <c r="CY807" s="3">
        <f t="shared" si="708"/>
        <v>0</v>
      </c>
      <c r="CZ807" s="3">
        <f t="shared" si="708"/>
        <v>0</v>
      </c>
      <c r="DA807" s="3">
        <f t="shared" si="708"/>
        <v>0</v>
      </c>
      <c r="DB807" s="3">
        <f t="shared" si="708"/>
        <v>0</v>
      </c>
      <c r="DC807" s="3">
        <f t="shared" si="708"/>
        <v>0</v>
      </c>
      <c r="DD807" s="3">
        <f t="shared" si="708"/>
        <v>0</v>
      </c>
      <c r="DE807" s="3">
        <f t="shared" si="708"/>
        <v>0</v>
      </c>
      <c r="DF807" s="3">
        <f t="shared" si="708"/>
        <v>0</v>
      </c>
      <c r="DG807" s="3">
        <f t="shared" ref="DG807:DN807" si="709">DG831</f>
        <v>0</v>
      </c>
      <c r="DH807" s="3">
        <f t="shared" si="709"/>
        <v>0</v>
      </c>
      <c r="DI807" s="3">
        <f t="shared" si="709"/>
        <v>0</v>
      </c>
      <c r="DJ807" s="3">
        <f t="shared" si="709"/>
        <v>0</v>
      </c>
      <c r="DK807" s="3">
        <f t="shared" si="709"/>
        <v>0</v>
      </c>
      <c r="DL807" s="3">
        <f t="shared" si="709"/>
        <v>0</v>
      </c>
      <c r="DM807" s="3">
        <f t="shared" si="709"/>
        <v>0</v>
      </c>
      <c r="DN807" s="3">
        <f t="shared" si="709"/>
        <v>0</v>
      </c>
    </row>
    <row r="809" spans="1:200" x14ac:dyDescent="0.2">
      <c r="A809">
        <v>17</v>
      </c>
      <c r="B809">
        <v>1</v>
      </c>
      <c r="C809">
        <f>ROW(SmtRes!A1332)</f>
        <v>1332</v>
      </c>
      <c r="D809">
        <f>ROW(EtalonRes!A1360)</f>
        <v>1360</v>
      </c>
      <c r="E809" t="s">
        <v>1035</v>
      </c>
      <c r="F809" t="s">
        <v>618</v>
      </c>
      <c r="G809" t="s">
        <v>619</v>
      </c>
      <c r="H809" t="s">
        <v>209</v>
      </c>
      <c r="I809">
        <v>2</v>
      </c>
      <c r="J809">
        <v>0</v>
      </c>
      <c r="O809">
        <f t="shared" ref="O809:O829" si="710">ROUND(CP809,0)</f>
        <v>170</v>
      </c>
      <c r="P809">
        <f t="shared" ref="P809:P829" si="711">ROUND(CQ809*I809,0)</f>
        <v>10</v>
      </c>
      <c r="Q809">
        <f t="shared" ref="Q809:Q829" si="712">ROUND(CR809*I809,0)</f>
        <v>0</v>
      </c>
      <c r="R809">
        <f t="shared" ref="R809:R829" si="713">ROUND(CS809*I809,0)</f>
        <v>0</v>
      </c>
      <c r="S809">
        <f t="shared" ref="S809:S829" si="714">ROUND(CT809*I809,0)</f>
        <v>160</v>
      </c>
      <c r="T809">
        <f t="shared" ref="T809:T829" si="715">ROUND(CU809*I809,0)</f>
        <v>0</v>
      </c>
      <c r="U809">
        <f t="shared" ref="U809:U829" si="716">CV809*I809</f>
        <v>15.390000000000002</v>
      </c>
      <c r="V809">
        <f t="shared" ref="V809:V829" si="717">CW809*I809</f>
        <v>0</v>
      </c>
      <c r="W809">
        <f t="shared" ref="W809:W829" si="718">ROUND(CX809*I809,0)</f>
        <v>0</v>
      </c>
      <c r="X809">
        <f t="shared" ref="X809:X829" si="719">ROUND(CY809,0)</f>
        <v>128</v>
      </c>
      <c r="Y809">
        <f t="shared" ref="Y809:Y829" si="720">ROUND(CZ809,0)</f>
        <v>96</v>
      </c>
      <c r="AA809">
        <v>23982063</v>
      </c>
      <c r="AB809">
        <f t="shared" ref="AB809:AB829" si="721">ROUND((AC809+AD809+AF809),0)</f>
        <v>85</v>
      </c>
      <c r="AC809">
        <f t="shared" ref="AC809:AC829" si="722">ROUND((ES809),0)</f>
        <v>5</v>
      </c>
      <c r="AD809">
        <f t="shared" ref="AD809:AD829" si="723">ROUND(((ET809*1.35)),0)</f>
        <v>0</v>
      </c>
      <c r="AE809">
        <f t="shared" ref="AE809:AE829" si="724">ROUND(((EU809*1.35)),0)</f>
        <v>0</v>
      </c>
      <c r="AF809">
        <f t="shared" ref="AF809:AF829" si="725">ROUND(((EV809*1.35)),0)</f>
        <v>80</v>
      </c>
      <c r="AG809">
        <f t="shared" ref="AG809:AG829" si="726">ROUND((AP809),0)</f>
        <v>0</v>
      </c>
      <c r="AH809">
        <f t="shared" ref="AH809:AH829" si="727">((EW809*1.35))</f>
        <v>7.6950000000000012</v>
      </c>
      <c r="AI809">
        <f t="shared" ref="AI809:AI829" si="728">((EX809*1.35))</f>
        <v>0</v>
      </c>
      <c r="AJ809">
        <f t="shared" ref="AJ809:AJ829" si="729">ROUND((AS809),0)</f>
        <v>0</v>
      </c>
      <c r="AK809">
        <v>63.89</v>
      </c>
      <c r="AL809">
        <v>4.6399999999999997</v>
      </c>
      <c r="AM809">
        <v>0.25</v>
      </c>
      <c r="AN809">
        <v>0</v>
      </c>
      <c r="AO809">
        <v>59</v>
      </c>
      <c r="AP809">
        <v>0</v>
      </c>
      <c r="AQ809">
        <v>5.7</v>
      </c>
      <c r="AR809">
        <v>0</v>
      </c>
      <c r="AS809">
        <v>0</v>
      </c>
      <c r="AT809">
        <v>80</v>
      </c>
      <c r="AU809">
        <v>60</v>
      </c>
      <c r="AV809">
        <v>1</v>
      </c>
      <c r="AW809">
        <v>1</v>
      </c>
      <c r="AZ809">
        <v>1</v>
      </c>
      <c r="BA809">
        <v>1</v>
      </c>
      <c r="BB809">
        <v>1</v>
      </c>
      <c r="BC809">
        <v>1</v>
      </c>
      <c r="BD809" t="s">
        <v>3</v>
      </c>
      <c r="BE809" t="s">
        <v>3</v>
      </c>
      <c r="BF809" t="s">
        <v>3</v>
      </c>
      <c r="BG809" t="s">
        <v>3</v>
      </c>
      <c r="BH809">
        <v>0</v>
      </c>
      <c r="BI809">
        <v>2</v>
      </c>
      <c r="BJ809" t="s">
        <v>620</v>
      </c>
      <c r="BM809">
        <v>110011</v>
      </c>
      <c r="BN809">
        <v>0</v>
      </c>
      <c r="BO809" t="s">
        <v>3</v>
      </c>
      <c r="BP809">
        <v>0</v>
      </c>
      <c r="BQ809">
        <v>3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 t="s">
        <v>3</v>
      </c>
      <c r="BZ809">
        <v>80</v>
      </c>
      <c r="CA809">
        <v>60</v>
      </c>
      <c r="CF809">
        <v>0</v>
      </c>
      <c r="CG809">
        <v>0</v>
      </c>
      <c r="CM809">
        <v>0</v>
      </c>
      <c r="CN809" t="s">
        <v>1707</v>
      </c>
      <c r="CO809">
        <v>0</v>
      </c>
      <c r="CP809">
        <f t="shared" ref="CP809:CP829" si="730">(P809+Q809+S809)</f>
        <v>170</v>
      </c>
      <c r="CQ809">
        <f t="shared" ref="CQ809:CQ829" si="731">AC809*BC809</f>
        <v>5</v>
      </c>
      <c r="CR809">
        <f t="shared" ref="CR809:CR829" si="732">AD809*BB809</f>
        <v>0</v>
      </c>
      <c r="CS809">
        <f t="shared" ref="CS809:CS829" si="733">AE809*BS809</f>
        <v>0</v>
      </c>
      <c r="CT809">
        <f t="shared" ref="CT809:CT829" si="734">AF809*BA809</f>
        <v>80</v>
      </c>
      <c r="CU809">
        <f t="shared" ref="CU809:CU829" si="735">AG809</f>
        <v>0</v>
      </c>
      <c r="CV809">
        <f t="shared" ref="CV809:CV829" si="736">AH809</f>
        <v>7.6950000000000012</v>
      </c>
      <c r="CW809">
        <f t="shared" ref="CW809:CW829" si="737">AI809</f>
        <v>0</v>
      </c>
      <c r="CX809">
        <f t="shared" ref="CX809:CX829" si="738">AJ809</f>
        <v>0</v>
      </c>
      <c r="CY809">
        <f t="shared" ref="CY809:CY829" si="739">(((S809+R809)*AT809)/100)</f>
        <v>128</v>
      </c>
      <c r="CZ809">
        <f t="shared" ref="CZ809:CZ829" si="740">(((S809+R809)*AU809)/100)</f>
        <v>96</v>
      </c>
      <c r="DC809" t="s">
        <v>3</v>
      </c>
      <c r="DD809" t="s">
        <v>3</v>
      </c>
      <c r="DE809" t="s">
        <v>179</v>
      </c>
      <c r="DF809" t="s">
        <v>179</v>
      </c>
      <c r="DG809" t="s">
        <v>179</v>
      </c>
      <c r="DH809" t="s">
        <v>3</v>
      </c>
      <c r="DI809" t="s">
        <v>179</v>
      </c>
      <c r="DJ809" t="s">
        <v>179</v>
      </c>
      <c r="DK809" t="s">
        <v>3</v>
      </c>
      <c r="DL809" t="s">
        <v>3</v>
      </c>
      <c r="DM809" t="s">
        <v>3</v>
      </c>
      <c r="DN809">
        <v>0</v>
      </c>
      <c r="DO809">
        <v>0</v>
      </c>
      <c r="DP809">
        <v>1</v>
      </c>
      <c r="DQ809">
        <v>1</v>
      </c>
      <c r="DU809">
        <v>1010</v>
      </c>
      <c r="DV809" t="s">
        <v>209</v>
      </c>
      <c r="DW809" t="s">
        <v>227</v>
      </c>
      <c r="DX809">
        <v>1</v>
      </c>
      <c r="EE809">
        <v>20573212</v>
      </c>
      <c r="EF809">
        <v>3</v>
      </c>
      <c r="EG809" t="s">
        <v>164</v>
      </c>
      <c r="EH809">
        <v>0</v>
      </c>
      <c r="EI809" t="s">
        <v>3</v>
      </c>
      <c r="EJ809">
        <v>2</v>
      </c>
      <c r="EK809">
        <v>110011</v>
      </c>
      <c r="EL809" t="s">
        <v>621</v>
      </c>
      <c r="EM809" t="s">
        <v>173</v>
      </c>
      <c r="EO809" t="s">
        <v>193</v>
      </c>
      <c r="EQ809">
        <v>768</v>
      </c>
      <c r="ER809">
        <v>63.89</v>
      </c>
      <c r="ES809">
        <v>4.6399999999999997</v>
      </c>
      <c r="ET809">
        <v>0.25</v>
      </c>
      <c r="EU809">
        <v>0</v>
      </c>
      <c r="EV809">
        <v>59</v>
      </c>
      <c r="EW809">
        <v>5.7</v>
      </c>
      <c r="EX809">
        <v>0</v>
      </c>
      <c r="EY809">
        <v>0</v>
      </c>
      <c r="EZ809">
        <v>0</v>
      </c>
      <c r="FQ809">
        <v>0</v>
      </c>
      <c r="FR809">
        <f t="shared" ref="FR809:FR829" si="741">ROUND(IF(AND(BH809=3,BI809=3),P809,0),0)</f>
        <v>0</v>
      </c>
      <c r="FS809">
        <v>0</v>
      </c>
      <c r="FX809">
        <v>80</v>
      </c>
      <c r="FY809">
        <v>60</v>
      </c>
      <c r="GA809" t="s">
        <v>3</v>
      </c>
      <c r="GG809">
        <v>2</v>
      </c>
      <c r="GH809">
        <v>1</v>
      </c>
      <c r="GI809">
        <v>-2</v>
      </c>
      <c r="GJ809">
        <v>0</v>
      </c>
      <c r="GK809">
        <f>ROUND(R809*(R12)/100,0)</f>
        <v>0</v>
      </c>
      <c r="GL809">
        <f t="shared" ref="GL809:GL829" si="742">ROUND(IF(AND(BH809=3,BI809=3,FS809&lt;&gt;0),P809,0),0)</f>
        <v>0</v>
      </c>
      <c r="GM809">
        <f t="shared" ref="GM809:GM829" si="743">O809+X809+Y809</f>
        <v>394</v>
      </c>
      <c r="GN809">
        <f t="shared" ref="GN809:GN829" si="744">ROUND(IF(OR(BI809=0,BI809=1),O809+X809+Y809,0),0)</f>
        <v>0</v>
      </c>
      <c r="GO809">
        <f t="shared" ref="GO809:GO829" si="745">ROUND(IF(BI809=2,O809+X809+Y809,0),0)</f>
        <v>394</v>
      </c>
      <c r="GP809">
        <f t="shared" ref="GP809:GP829" si="746">ROUND(IF(BI809=4,O809+X809+Y809,0),0)</f>
        <v>0</v>
      </c>
      <c r="GR809">
        <v>0</v>
      </c>
    </row>
    <row r="810" spans="1:200" x14ac:dyDescent="0.2">
      <c r="A810">
        <v>17</v>
      </c>
      <c r="B810">
        <v>1</v>
      </c>
      <c r="C810">
        <f>ROW(SmtRes!A1334)</f>
        <v>1334</v>
      </c>
      <c r="D810">
        <f>ROW(EtalonRes!A1362)</f>
        <v>1362</v>
      </c>
      <c r="E810" t="s">
        <v>1036</v>
      </c>
      <c r="F810" t="s">
        <v>213</v>
      </c>
      <c r="G810" t="s">
        <v>623</v>
      </c>
      <c r="H810" t="s">
        <v>215</v>
      </c>
      <c r="I810">
        <v>2</v>
      </c>
      <c r="J810">
        <v>0</v>
      </c>
      <c r="O810">
        <f t="shared" si="710"/>
        <v>4390</v>
      </c>
      <c r="P810">
        <f t="shared" si="711"/>
        <v>64</v>
      </c>
      <c r="Q810">
        <f t="shared" si="712"/>
        <v>0</v>
      </c>
      <c r="R810">
        <f t="shared" si="713"/>
        <v>0</v>
      </c>
      <c r="S810">
        <f t="shared" si="714"/>
        <v>4326</v>
      </c>
      <c r="T810">
        <f t="shared" si="715"/>
        <v>0</v>
      </c>
      <c r="U810">
        <f t="shared" si="716"/>
        <v>334.8</v>
      </c>
      <c r="V810">
        <f t="shared" si="717"/>
        <v>0</v>
      </c>
      <c r="W810">
        <f t="shared" si="718"/>
        <v>0</v>
      </c>
      <c r="X810">
        <f t="shared" si="719"/>
        <v>3461</v>
      </c>
      <c r="Y810">
        <f t="shared" si="720"/>
        <v>2596</v>
      </c>
      <c r="AA810">
        <v>23982063</v>
      </c>
      <c r="AB810">
        <f t="shared" si="721"/>
        <v>2195</v>
      </c>
      <c r="AC810">
        <f t="shared" si="722"/>
        <v>32</v>
      </c>
      <c r="AD810">
        <f t="shared" si="723"/>
        <v>0</v>
      </c>
      <c r="AE810">
        <f t="shared" si="724"/>
        <v>0</v>
      </c>
      <c r="AF810">
        <f t="shared" si="725"/>
        <v>2163</v>
      </c>
      <c r="AG810">
        <f t="shared" si="726"/>
        <v>0</v>
      </c>
      <c r="AH810">
        <f t="shared" si="727"/>
        <v>167.4</v>
      </c>
      <c r="AI810">
        <f t="shared" si="728"/>
        <v>0</v>
      </c>
      <c r="AJ810">
        <f t="shared" si="729"/>
        <v>0</v>
      </c>
      <c r="AK810">
        <v>1634.12</v>
      </c>
      <c r="AL810">
        <v>32.04</v>
      </c>
      <c r="AM810">
        <v>0</v>
      </c>
      <c r="AN810">
        <v>0</v>
      </c>
      <c r="AO810">
        <v>1602.08</v>
      </c>
      <c r="AP810">
        <v>0</v>
      </c>
      <c r="AQ810">
        <v>124</v>
      </c>
      <c r="AR810">
        <v>0</v>
      </c>
      <c r="AS810">
        <v>0</v>
      </c>
      <c r="AT810">
        <v>80</v>
      </c>
      <c r="AU810">
        <v>60</v>
      </c>
      <c r="AV810">
        <v>1</v>
      </c>
      <c r="AW810">
        <v>1</v>
      </c>
      <c r="AZ810">
        <v>1</v>
      </c>
      <c r="BA810">
        <v>1</v>
      </c>
      <c r="BB810">
        <v>1</v>
      </c>
      <c r="BC810">
        <v>1</v>
      </c>
      <c r="BD810" t="s">
        <v>3</v>
      </c>
      <c r="BE810" t="s">
        <v>3</v>
      </c>
      <c r="BF810" t="s">
        <v>3</v>
      </c>
      <c r="BG810" t="s">
        <v>3</v>
      </c>
      <c r="BH810">
        <v>0</v>
      </c>
      <c r="BI810">
        <v>2</v>
      </c>
      <c r="BJ810" t="s">
        <v>216</v>
      </c>
      <c r="BM810">
        <v>110001</v>
      </c>
      <c r="BN810">
        <v>0</v>
      </c>
      <c r="BO810" t="s">
        <v>3</v>
      </c>
      <c r="BP810">
        <v>0</v>
      </c>
      <c r="BQ810">
        <v>3</v>
      </c>
      <c r="BS810">
        <v>1</v>
      </c>
      <c r="BT810">
        <v>1</v>
      </c>
      <c r="BU810">
        <v>1</v>
      </c>
      <c r="BV810">
        <v>1</v>
      </c>
      <c r="BW810">
        <v>1</v>
      </c>
      <c r="BX810">
        <v>1</v>
      </c>
      <c r="BY810" t="s">
        <v>3</v>
      </c>
      <c r="BZ810">
        <v>80</v>
      </c>
      <c r="CA810">
        <v>60</v>
      </c>
      <c r="CF810">
        <v>0</v>
      </c>
      <c r="CG810">
        <v>0</v>
      </c>
      <c r="CM810">
        <v>0</v>
      </c>
      <c r="CN810" t="s">
        <v>1707</v>
      </c>
      <c r="CO810">
        <v>0</v>
      </c>
      <c r="CP810">
        <f t="shared" si="730"/>
        <v>4390</v>
      </c>
      <c r="CQ810">
        <f t="shared" si="731"/>
        <v>32</v>
      </c>
      <c r="CR810">
        <f t="shared" si="732"/>
        <v>0</v>
      </c>
      <c r="CS810">
        <f t="shared" si="733"/>
        <v>0</v>
      </c>
      <c r="CT810">
        <f t="shared" si="734"/>
        <v>2163</v>
      </c>
      <c r="CU810">
        <f t="shared" si="735"/>
        <v>0</v>
      </c>
      <c r="CV810">
        <f t="shared" si="736"/>
        <v>167.4</v>
      </c>
      <c r="CW810">
        <f t="shared" si="737"/>
        <v>0</v>
      </c>
      <c r="CX810">
        <f t="shared" si="738"/>
        <v>0</v>
      </c>
      <c r="CY810">
        <f t="shared" si="739"/>
        <v>3460.8</v>
      </c>
      <c r="CZ810">
        <f t="shared" si="740"/>
        <v>2595.6</v>
      </c>
      <c r="DC810" t="s">
        <v>3</v>
      </c>
      <c r="DD810" t="s">
        <v>3</v>
      </c>
      <c r="DE810" t="s">
        <v>179</v>
      </c>
      <c r="DF810" t="s">
        <v>179</v>
      </c>
      <c r="DG810" t="s">
        <v>179</v>
      </c>
      <c r="DH810" t="s">
        <v>3</v>
      </c>
      <c r="DI810" t="s">
        <v>179</v>
      </c>
      <c r="DJ810" t="s">
        <v>179</v>
      </c>
      <c r="DK810" t="s">
        <v>3</v>
      </c>
      <c r="DL810" t="s">
        <v>3</v>
      </c>
      <c r="DM810" t="s">
        <v>3</v>
      </c>
      <c r="DN810">
        <v>0</v>
      </c>
      <c r="DO810">
        <v>0</v>
      </c>
      <c r="DP810">
        <v>1</v>
      </c>
      <c r="DQ810">
        <v>1</v>
      </c>
      <c r="DU810">
        <v>1013</v>
      </c>
      <c r="DV810" t="s">
        <v>215</v>
      </c>
      <c r="DW810" t="s">
        <v>215</v>
      </c>
      <c r="DX810">
        <v>1</v>
      </c>
      <c r="EE810">
        <v>20573163</v>
      </c>
      <c r="EF810">
        <v>3</v>
      </c>
      <c r="EG810" t="s">
        <v>164</v>
      </c>
      <c r="EH810">
        <v>0</v>
      </c>
      <c r="EI810" t="s">
        <v>3</v>
      </c>
      <c r="EJ810">
        <v>2</v>
      </c>
      <c r="EK810">
        <v>110001</v>
      </c>
      <c r="EL810" t="s">
        <v>192</v>
      </c>
      <c r="EM810" t="s">
        <v>173</v>
      </c>
      <c r="EO810" t="s">
        <v>193</v>
      </c>
      <c r="EQ810">
        <v>768</v>
      </c>
      <c r="ER810">
        <v>1634.12</v>
      </c>
      <c r="ES810">
        <v>32.04</v>
      </c>
      <c r="ET810">
        <v>0</v>
      </c>
      <c r="EU810">
        <v>0</v>
      </c>
      <c r="EV810">
        <v>1602.08</v>
      </c>
      <c r="EW810">
        <v>124</v>
      </c>
      <c r="EX810">
        <v>0</v>
      </c>
      <c r="EY810">
        <v>0</v>
      </c>
      <c r="EZ810">
        <v>0</v>
      </c>
      <c r="FQ810">
        <v>0</v>
      </c>
      <c r="FR810">
        <f t="shared" si="741"/>
        <v>0</v>
      </c>
      <c r="FS810">
        <v>0</v>
      </c>
      <c r="FX810">
        <v>80</v>
      </c>
      <c r="FY810">
        <v>60</v>
      </c>
      <c r="GA810" t="s">
        <v>3</v>
      </c>
      <c r="GG810">
        <v>2</v>
      </c>
      <c r="GH810">
        <v>1</v>
      </c>
      <c r="GI810">
        <v>-2</v>
      </c>
      <c r="GJ810">
        <v>0</v>
      </c>
      <c r="GK810">
        <f>ROUND(R810*(R12)/100,0)</f>
        <v>0</v>
      </c>
      <c r="GL810">
        <f t="shared" si="742"/>
        <v>0</v>
      </c>
      <c r="GM810">
        <f t="shared" si="743"/>
        <v>10447</v>
      </c>
      <c r="GN810">
        <f t="shared" si="744"/>
        <v>0</v>
      </c>
      <c r="GO810">
        <f t="shared" si="745"/>
        <v>10447</v>
      </c>
      <c r="GP810">
        <f t="shared" si="746"/>
        <v>0</v>
      </c>
      <c r="GR810">
        <v>0</v>
      </c>
    </row>
    <row r="811" spans="1:200" x14ac:dyDescent="0.2">
      <c r="A811">
        <v>17</v>
      </c>
      <c r="B811">
        <v>1</v>
      </c>
      <c r="C811">
        <f>ROW(SmtRes!A1341)</f>
        <v>1341</v>
      </c>
      <c r="D811">
        <f>ROW(EtalonRes!A1369)</f>
        <v>1369</v>
      </c>
      <c r="E811" t="s">
        <v>1037</v>
      </c>
      <c r="F811" t="s">
        <v>625</v>
      </c>
      <c r="G811" t="s">
        <v>626</v>
      </c>
      <c r="H811" t="s">
        <v>209</v>
      </c>
      <c r="I811">
        <v>184</v>
      </c>
      <c r="J811">
        <v>0</v>
      </c>
      <c r="O811">
        <f t="shared" si="710"/>
        <v>6992</v>
      </c>
      <c r="P811">
        <f t="shared" si="711"/>
        <v>736</v>
      </c>
      <c r="Q811">
        <f t="shared" si="712"/>
        <v>0</v>
      </c>
      <c r="R811">
        <f t="shared" si="713"/>
        <v>0</v>
      </c>
      <c r="S811">
        <f t="shared" si="714"/>
        <v>6256</v>
      </c>
      <c r="T811">
        <f t="shared" si="715"/>
        <v>0</v>
      </c>
      <c r="U811">
        <f t="shared" si="716"/>
        <v>596.16000000000008</v>
      </c>
      <c r="V811">
        <f t="shared" si="717"/>
        <v>0</v>
      </c>
      <c r="W811">
        <f t="shared" si="718"/>
        <v>0</v>
      </c>
      <c r="X811">
        <f t="shared" si="719"/>
        <v>5005</v>
      </c>
      <c r="Y811">
        <f t="shared" si="720"/>
        <v>3754</v>
      </c>
      <c r="AA811">
        <v>23982063</v>
      </c>
      <c r="AB811">
        <f t="shared" si="721"/>
        <v>38</v>
      </c>
      <c r="AC811">
        <f t="shared" si="722"/>
        <v>4</v>
      </c>
      <c r="AD811">
        <f t="shared" si="723"/>
        <v>0</v>
      </c>
      <c r="AE811">
        <f t="shared" si="724"/>
        <v>0</v>
      </c>
      <c r="AF811">
        <f t="shared" si="725"/>
        <v>34</v>
      </c>
      <c r="AG811">
        <f t="shared" si="726"/>
        <v>0</v>
      </c>
      <c r="AH811">
        <f t="shared" si="727"/>
        <v>3.24</v>
      </c>
      <c r="AI811">
        <f t="shared" si="728"/>
        <v>0</v>
      </c>
      <c r="AJ811">
        <f t="shared" si="729"/>
        <v>0</v>
      </c>
      <c r="AK811">
        <v>29.69</v>
      </c>
      <c r="AL811">
        <v>4.24</v>
      </c>
      <c r="AM811">
        <v>0.25</v>
      </c>
      <c r="AN811">
        <v>0</v>
      </c>
      <c r="AO811">
        <v>25.2</v>
      </c>
      <c r="AP811">
        <v>0</v>
      </c>
      <c r="AQ811">
        <v>2.4</v>
      </c>
      <c r="AR811">
        <v>0</v>
      </c>
      <c r="AS811">
        <v>0</v>
      </c>
      <c r="AT811">
        <v>80</v>
      </c>
      <c r="AU811">
        <v>60</v>
      </c>
      <c r="AV811">
        <v>1</v>
      </c>
      <c r="AW811">
        <v>1</v>
      </c>
      <c r="AZ811">
        <v>1</v>
      </c>
      <c r="BA811">
        <v>1</v>
      </c>
      <c r="BB811">
        <v>1</v>
      </c>
      <c r="BC811">
        <v>1</v>
      </c>
      <c r="BD811" t="s">
        <v>3</v>
      </c>
      <c r="BE811" t="s">
        <v>3</v>
      </c>
      <c r="BF811" t="s">
        <v>3</v>
      </c>
      <c r="BG811" t="s">
        <v>3</v>
      </c>
      <c r="BH811">
        <v>0</v>
      </c>
      <c r="BI811">
        <v>2</v>
      </c>
      <c r="BJ811" t="s">
        <v>627</v>
      </c>
      <c r="BM811">
        <v>110011</v>
      </c>
      <c r="BN811">
        <v>0</v>
      </c>
      <c r="BO811" t="s">
        <v>3</v>
      </c>
      <c r="BP811">
        <v>0</v>
      </c>
      <c r="BQ811">
        <v>3</v>
      </c>
      <c r="BS811">
        <v>1</v>
      </c>
      <c r="BT811">
        <v>1</v>
      </c>
      <c r="BU811">
        <v>1</v>
      </c>
      <c r="BV811">
        <v>1</v>
      </c>
      <c r="BW811">
        <v>1</v>
      </c>
      <c r="BX811">
        <v>1</v>
      </c>
      <c r="BY811" t="s">
        <v>3</v>
      </c>
      <c r="BZ811">
        <v>80</v>
      </c>
      <c r="CA811">
        <v>60</v>
      </c>
      <c r="CF811">
        <v>0</v>
      </c>
      <c r="CG811">
        <v>0</v>
      </c>
      <c r="CM811">
        <v>0</v>
      </c>
      <c r="CN811" t="s">
        <v>1707</v>
      </c>
      <c r="CO811">
        <v>0</v>
      </c>
      <c r="CP811">
        <f t="shared" si="730"/>
        <v>6992</v>
      </c>
      <c r="CQ811">
        <f t="shared" si="731"/>
        <v>4</v>
      </c>
      <c r="CR811">
        <f t="shared" si="732"/>
        <v>0</v>
      </c>
      <c r="CS811">
        <f t="shared" si="733"/>
        <v>0</v>
      </c>
      <c r="CT811">
        <f t="shared" si="734"/>
        <v>34</v>
      </c>
      <c r="CU811">
        <f t="shared" si="735"/>
        <v>0</v>
      </c>
      <c r="CV811">
        <f t="shared" si="736"/>
        <v>3.24</v>
      </c>
      <c r="CW811">
        <f t="shared" si="737"/>
        <v>0</v>
      </c>
      <c r="CX811">
        <f t="shared" si="738"/>
        <v>0</v>
      </c>
      <c r="CY811">
        <f t="shared" si="739"/>
        <v>5004.8</v>
      </c>
      <c r="CZ811">
        <f t="shared" si="740"/>
        <v>3753.6</v>
      </c>
      <c r="DC811" t="s">
        <v>3</v>
      </c>
      <c r="DD811" t="s">
        <v>3</v>
      </c>
      <c r="DE811" t="s">
        <v>179</v>
      </c>
      <c r="DF811" t="s">
        <v>179</v>
      </c>
      <c r="DG811" t="s">
        <v>179</v>
      </c>
      <c r="DH811" t="s">
        <v>3</v>
      </c>
      <c r="DI811" t="s">
        <v>179</v>
      </c>
      <c r="DJ811" t="s">
        <v>179</v>
      </c>
      <c r="DK811" t="s">
        <v>3</v>
      </c>
      <c r="DL811" t="s">
        <v>3</v>
      </c>
      <c r="DM811" t="s">
        <v>3</v>
      </c>
      <c r="DN811">
        <v>0</v>
      </c>
      <c r="DO811">
        <v>0</v>
      </c>
      <c r="DP811">
        <v>1</v>
      </c>
      <c r="DQ811">
        <v>1</v>
      </c>
      <c r="DU811">
        <v>1010</v>
      </c>
      <c r="DV811" t="s">
        <v>209</v>
      </c>
      <c r="DW811" t="s">
        <v>227</v>
      </c>
      <c r="DX811">
        <v>1</v>
      </c>
      <c r="EE811">
        <v>20573212</v>
      </c>
      <c r="EF811">
        <v>3</v>
      </c>
      <c r="EG811" t="s">
        <v>164</v>
      </c>
      <c r="EH811">
        <v>0</v>
      </c>
      <c r="EI811" t="s">
        <v>3</v>
      </c>
      <c r="EJ811">
        <v>2</v>
      </c>
      <c r="EK811">
        <v>110011</v>
      </c>
      <c r="EL811" t="s">
        <v>621</v>
      </c>
      <c r="EM811" t="s">
        <v>173</v>
      </c>
      <c r="EO811" t="s">
        <v>193</v>
      </c>
      <c r="EQ811">
        <v>768</v>
      </c>
      <c r="ER811">
        <v>29.69</v>
      </c>
      <c r="ES811">
        <v>4.24</v>
      </c>
      <c r="ET811">
        <v>0.25</v>
      </c>
      <c r="EU811">
        <v>0</v>
      </c>
      <c r="EV811">
        <v>25.2</v>
      </c>
      <c r="EW811">
        <v>2.4</v>
      </c>
      <c r="EX811">
        <v>0</v>
      </c>
      <c r="EY811">
        <v>0</v>
      </c>
      <c r="EZ811">
        <v>0</v>
      </c>
      <c r="FQ811">
        <v>0</v>
      </c>
      <c r="FR811">
        <f t="shared" si="741"/>
        <v>0</v>
      </c>
      <c r="FS811">
        <v>0</v>
      </c>
      <c r="FX811">
        <v>80</v>
      </c>
      <c r="FY811">
        <v>60</v>
      </c>
      <c r="GA811" t="s">
        <v>3</v>
      </c>
      <c r="GG811">
        <v>2</v>
      </c>
      <c r="GH811">
        <v>1</v>
      </c>
      <c r="GI811">
        <v>-2</v>
      </c>
      <c r="GJ811">
        <v>0</v>
      </c>
      <c r="GK811">
        <f>ROUND(R811*(R12)/100,0)</f>
        <v>0</v>
      </c>
      <c r="GL811">
        <f t="shared" si="742"/>
        <v>0</v>
      </c>
      <c r="GM811">
        <f t="shared" si="743"/>
        <v>15751</v>
      </c>
      <c r="GN811">
        <f t="shared" si="744"/>
        <v>0</v>
      </c>
      <c r="GO811">
        <f t="shared" si="745"/>
        <v>15751</v>
      </c>
      <c r="GP811">
        <f t="shared" si="746"/>
        <v>0</v>
      </c>
      <c r="GR811">
        <v>0</v>
      </c>
    </row>
    <row r="812" spans="1:200" x14ac:dyDescent="0.2">
      <c r="A812">
        <v>17</v>
      </c>
      <c r="B812">
        <v>1</v>
      </c>
      <c r="C812">
        <f>ROW(SmtRes!A1344)</f>
        <v>1344</v>
      </c>
      <c r="D812">
        <f>ROW(EtalonRes!A1372)</f>
        <v>1372</v>
      </c>
      <c r="E812" t="s">
        <v>1038</v>
      </c>
      <c r="F812" t="s">
        <v>265</v>
      </c>
      <c r="G812" t="s">
        <v>629</v>
      </c>
      <c r="H812" t="s">
        <v>168</v>
      </c>
      <c r="I812">
        <v>184</v>
      </c>
      <c r="J812">
        <v>0</v>
      </c>
      <c r="O812">
        <f t="shared" si="710"/>
        <v>119232</v>
      </c>
      <c r="P812">
        <f t="shared" si="711"/>
        <v>1656</v>
      </c>
      <c r="Q812">
        <f t="shared" si="712"/>
        <v>0</v>
      </c>
      <c r="R812">
        <f t="shared" si="713"/>
        <v>0</v>
      </c>
      <c r="S812">
        <f t="shared" si="714"/>
        <v>117576</v>
      </c>
      <c r="T812">
        <f t="shared" si="715"/>
        <v>0</v>
      </c>
      <c r="U812">
        <f t="shared" si="716"/>
        <v>7948.8</v>
      </c>
      <c r="V812">
        <f t="shared" si="717"/>
        <v>0</v>
      </c>
      <c r="W812">
        <f t="shared" si="718"/>
        <v>0</v>
      </c>
      <c r="X812">
        <f t="shared" si="719"/>
        <v>94061</v>
      </c>
      <c r="Y812">
        <f t="shared" si="720"/>
        <v>70546</v>
      </c>
      <c r="AA812">
        <v>23982063</v>
      </c>
      <c r="AB812">
        <f t="shared" si="721"/>
        <v>648</v>
      </c>
      <c r="AC812">
        <f t="shared" si="722"/>
        <v>9</v>
      </c>
      <c r="AD812">
        <f t="shared" si="723"/>
        <v>0</v>
      </c>
      <c r="AE812">
        <f t="shared" si="724"/>
        <v>0</v>
      </c>
      <c r="AF812">
        <f t="shared" si="725"/>
        <v>639</v>
      </c>
      <c r="AG812">
        <f t="shared" si="726"/>
        <v>0</v>
      </c>
      <c r="AH812">
        <f t="shared" si="727"/>
        <v>43.2</v>
      </c>
      <c r="AI812">
        <f t="shared" si="728"/>
        <v>0</v>
      </c>
      <c r="AJ812">
        <f t="shared" si="729"/>
        <v>0</v>
      </c>
      <c r="AK812">
        <v>482.75</v>
      </c>
      <c r="AL812">
        <v>9.4700000000000006</v>
      </c>
      <c r="AM812">
        <v>0</v>
      </c>
      <c r="AN812">
        <v>0</v>
      </c>
      <c r="AO812">
        <v>473.28</v>
      </c>
      <c r="AP812">
        <v>0</v>
      </c>
      <c r="AQ812">
        <v>32</v>
      </c>
      <c r="AR812">
        <v>0</v>
      </c>
      <c r="AS812">
        <v>0</v>
      </c>
      <c r="AT812">
        <v>80</v>
      </c>
      <c r="AU812">
        <v>60</v>
      </c>
      <c r="AV812">
        <v>1</v>
      </c>
      <c r="AW812">
        <v>1</v>
      </c>
      <c r="AZ812">
        <v>1</v>
      </c>
      <c r="BA812">
        <v>1</v>
      </c>
      <c r="BB812">
        <v>1</v>
      </c>
      <c r="BC812">
        <v>1</v>
      </c>
      <c r="BD812" t="s">
        <v>3</v>
      </c>
      <c r="BE812" t="s">
        <v>3</v>
      </c>
      <c r="BF812" t="s">
        <v>3</v>
      </c>
      <c r="BG812" t="s">
        <v>3</v>
      </c>
      <c r="BH812">
        <v>0</v>
      </c>
      <c r="BI812">
        <v>2</v>
      </c>
      <c r="BJ812" t="s">
        <v>267</v>
      </c>
      <c r="BM812">
        <v>110008</v>
      </c>
      <c r="BN812">
        <v>0</v>
      </c>
      <c r="BO812" t="s">
        <v>3</v>
      </c>
      <c r="BP812">
        <v>0</v>
      </c>
      <c r="BQ812">
        <v>3</v>
      </c>
      <c r="BS812">
        <v>1</v>
      </c>
      <c r="BT812">
        <v>1</v>
      </c>
      <c r="BU812">
        <v>1</v>
      </c>
      <c r="BV812">
        <v>1</v>
      </c>
      <c r="BW812">
        <v>1</v>
      </c>
      <c r="BX812">
        <v>1</v>
      </c>
      <c r="BY812" t="s">
        <v>3</v>
      </c>
      <c r="BZ812">
        <v>80</v>
      </c>
      <c r="CA812">
        <v>60</v>
      </c>
      <c r="CF812">
        <v>0</v>
      </c>
      <c r="CG812">
        <v>0</v>
      </c>
      <c r="CM812">
        <v>0</v>
      </c>
      <c r="CN812" t="s">
        <v>1707</v>
      </c>
      <c r="CO812">
        <v>0</v>
      </c>
      <c r="CP812">
        <f t="shared" si="730"/>
        <v>119232</v>
      </c>
      <c r="CQ812">
        <f t="shared" si="731"/>
        <v>9</v>
      </c>
      <c r="CR812">
        <f t="shared" si="732"/>
        <v>0</v>
      </c>
      <c r="CS812">
        <f t="shared" si="733"/>
        <v>0</v>
      </c>
      <c r="CT812">
        <f t="shared" si="734"/>
        <v>639</v>
      </c>
      <c r="CU812">
        <f t="shared" si="735"/>
        <v>0</v>
      </c>
      <c r="CV812">
        <f t="shared" si="736"/>
        <v>43.2</v>
      </c>
      <c r="CW812">
        <f t="shared" si="737"/>
        <v>0</v>
      </c>
      <c r="CX812">
        <f t="shared" si="738"/>
        <v>0</v>
      </c>
      <c r="CY812">
        <f t="shared" si="739"/>
        <v>94060.800000000003</v>
      </c>
      <c r="CZ812">
        <f t="shared" si="740"/>
        <v>70545.600000000006</v>
      </c>
      <c r="DC812" t="s">
        <v>3</v>
      </c>
      <c r="DD812" t="s">
        <v>3</v>
      </c>
      <c r="DE812" t="s">
        <v>179</v>
      </c>
      <c r="DF812" t="s">
        <v>179</v>
      </c>
      <c r="DG812" t="s">
        <v>179</v>
      </c>
      <c r="DH812" t="s">
        <v>3</v>
      </c>
      <c r="DI812" t="s">
        <v>179</v>
      </c>
      <c r="DJ812" t="s">
        <v>179</v>
      </c>
      <c r="DK812" t="s">
        <v>3</v>
      </c>
      <c r="DL812" t="s">
        <v>3</v>
      </c>
      <c r="DM812" t="s">
        <v>3</v>
      </c>
      <c r="DN812">
        <v>0</v>
      </c>
      <c r="DO812">
        <v>0</v>
      </c>
      <c r="DP812">
        <v>1</v>
      </c>
      <c r="DQ812">
        <v>1</v>
      </c>
      <c r="DU812">
        <v>1013</v>
      </c>
      <c r="DV812" t="s">
        <v>168</v>
      </c>
      <c r="DW812" t="s">
        <v>168</v>
      </c>
      <c r="DX812">
        <v>1</v>
      </c>
      <c r="EE812">
        <v>20573167</v>
      </c>
      <c r="EF812">
        <v>3</v>
      </c>
      <c r="EG812" t="s">
        <v>164</v>
      </c>
      <c r="EH812">
        <v>0</v>
      </c>
      <c r="EI812" t="s">
        <v>3</v>
      </c>
      <c r="EJ812">
        <v>2</v>
      </c>
      <c r="EK812">
        <v>110008</v>
      </c>
      <c r="EL812" t="s">
        <v>268</v>
      </c>
      <c r="EM812" t="s">
        <v>173</v>
      </c>
      <c r="EO812" t="s">
        <v>193</v>
      </c>
      <c r="EQ812">
        <v>768</v>
      </c>
      <c r="ER812">
        <v>482.75</v>
      </c>
      <c r="ES812">
        <v>9.4700000000000006</v>
      </c>
      <c r="ET812">
        <v>0</v>
      </c>
      <c r="EU812">
        <v>0</v>
      </c>
      <c r="EV812">
        <v>473.28</v>
      </c>
      <c r="EW812">
        <v>32</v>
      </c>
      <c r="EX812">
        <v>0</v>
      </c>
      <c r="EY812">
        <v>0</v>
      </c>
      <c r="EZ812">
        <v>0</v>
      </c>
      <c r="FQ812">
        <v>0</v>
      </c>
      <c r="FR812">
        <f t="shared" si="741"/>
        <v>0</v>
      </c>
      <c r="FS812">
        <v>0</v>
      </c>
      <c r="FX812">
        <v>80</v>
      </c>
      <c r="FY812">
        <v>60</v>
      </c>
      <c r="GA812" t="s">
        <v>3</v>
      </c>
      <c r="GG812">
        <v>2</v>
      </c>
      <c r="GH812">
        <v>1</v>
      </c>
      <c r="GI812">
        <v>-2</v>
      </c>
      <c r="GJ812">
        <v>0</v>
      </c>
      <c r="GK812">
        <f>ROUND(R812*(R12)/100,0)</f>
        <v>0</v>
      </c>
      <c r="GL812">
        <f t="shared" si="742"/>
        <v>0</v>
      </c>
      <c r="GM812">
        <f t="shared" si="743"/>
        <v>283839</v>
      </c>
      <c r="GN812">
        <f t="shared" si="744"/>
        <v>0</v>
      </c>
      <c r="GO812">
        <f t="shared" si="745"/>
        <v>283839</v>
      </c>
      <c r="GP812">
        <f t="shared" si="746"/>
        <v>0</v>
      </c>
      <c r="GR812">
        <v>0</v>
      </c>
    </row>
    <row r="813" spans="1:200" x14ac:dyDescent="0.2">
      <c r="A813">
        <v>17</v>
      </c>
      <c r="B813">
        <v>1</v>
      </c>
      <c r="C813">
        <f>ROW(SmtRes!A1347)</f>
        <v>1347</v>
      </c>
      <c r="D813">
        <f>ROW(EtalonRes!A1375)</f>
        <v>1375</v>
      </c>
      <c r="E813" t="s">
        <v>1039</v>
      </c>
      <c r="F813" t="s">
        <v>631</v>
      </c>
      <c r="G813" t="s">
        <v>632</v>
      </c>
      <c r="H813" t="s">
        <v>633</v>
      </c>
      <c r="I813">
        <v>184</v>
      </c>
      <c r="J813">
        <v>0</v>
      </c>
      <c r="O813">
        <f t="shared" si="710"/>
        <v>74520</v>
      </c>
      <c r="P813">
        <f t="shared" si="711"/>
        <v>1104</v>
      </c>
      <c r="Q813">
        <f t="shared" si="712"/>
        <v>0</v>
      </c>
      <c r="R813">
        <f t="shared" si="713"/>
        <v>0</v>
      </c>
      <c r="S813">
        <f t="shared" si="714"/>
        <v>73416</v>
      </c>
      <c r="T813">
        <f t="shared" si="715"/>
        <v>0</v>
      </c>
      <c r="U813">
        <f t="shared" si="716"/>
        <v>4968</v>
      </c>
      <c r="V813">
        <f t="shared" si="717"/>
        <v>0</v>
      </c>
      <c r="W813">
        <f t="shared" si="718"/>
        <v>0</v>
      </c>
      <c r="X813">
        <f t="shared" si="719"/>
        <v>58733</v>
      </c>
      <c r="Y813">
        <f t="shared" si="720"/>
        <v>44050</v>
      </c>
      <c r="AA813">
        <v>23982063</v>
      </c>
      <c r="AB813">
        <f t="shared" si="721"/>
        <v>405</v>
      </c>
      <c r="AC813">
        <f t="shared" si="722"/>
        <v>6</v>
      </c>
      <c r="AD813">
        <f t="shared" si="723"/>
        <v>0</v>
      </c>
      <c r="AE813">
        <f t="shared" si="724"/>
        <v>0</v>
      </c>
      <c r="AF813">
        <f t="shared" si="725"/>
        <v>399</v>
      </c>
      <c r="AG813">
        <f t="shared" si="726"/>
        <v>0</v>
      </c>
      <c r="AH813">
        <f t="shared" si="727"/>
        <v>27</v>
      </c>
      <c r="AI813">
        <f t="shared" si="728"/>
        <v>0</v>
      </c>
      <c r="AJ813">
        <f t="shared" si="729"/>
        <v>0</v>
      </c>
      <c r="AK813">
        <v>301.72000000000003</v>
      </c>
      <c r="AL813">
        <v>5.92</v>
      </c>
      <c r="AM813">
        <v>0</v>
      </c>
      <c r="AN813">
        <v>0</v>
      </c>
      <c r="AO813">
        <v>295.8</v>
      </c>
      <c r="AP813">
        <v>0</v>
      </c>
      <c r="AQ813">
        <v>20</v>
      </c>
      <c r="AR813">
        <v>0</v>
      </c>
      <c r="AS813">
        <v>0</v>
      </c>
      <c r="AT813">
        <v>80</v>
      </c>
      <c r="AU813">
        <v>60</v>
      </c>
      <c r="AV813">
        <v>1</v>
      </c>
      <c r="AW813">
        <v>1</v>
      </c>
      <c r="AZ813">
        <v>1</v>
      </c>
      <c r="BA813">
        <v>1</v>
      </c>
      <c r="BB813">
        <v>1</v>
      </c>
      <c r="BC813">
        <v>1</v>
      </c>
      <c r="BD813" t="s">
        <v>3</v>
      </c>
      <c r="BE813" t="s">
        <v>3</v>
      </c>
      <c r="BF813" t="s">
        <v>3</v>
      </c>
      <c r="BG813" t="s">
        <v>3</v>
      </c>
      <c r="BH813">
        <v>0</v>
      </c>
      <c r="BI813">
        <v>2</v>
      </c>
      <c r="BJ813" t="s">
        <v>634</v>
      </c>
      <c r="BM813">
        <v>110008</v>
      </c>
      <c r="BN813">
        <v>0</v>
      </c>
      <c r="BO813" t="s">
        <v>3</v>
      </c>
      <c r="BP813">
        <v>0</v>
      </c>
      <c r="BQ813">
        <v>3</v>
      </c>
      <c r="BS813">
        <v>1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80</v>
      </c>
      <c r="CA813">
        <v>60</v>
      </c>
      <c r="CF813">
        <v>0</v>
      </c>
      <c r="CG813">
        <v>0</v>
      </c>
      <c r="CM813">
        <v>0</v>
      </c>
      <c r="CN813" t="s">
        <v>1707</v>
      </c>
      <c r="CO813">
        <v>0</v>
      </c>
      <c r="CP813">
        <f t="shared" si="730"/>
        <v>74520</v>
      </c>
      <c r="CQ813">
        <f t="shared" si="731"/>
        <v>6</v>
      </c>
      <c r="CR813">
        <f t="shared" si="732"/>
        <v>0</v>
      </c>
      <c r="CS813">
        <f t="shared" si="733"/>
        <v>0</v>
      </c>
      <c r="CT813">
        <f t="shared" si="734"/>
        <v>399</v>
      </c>
      <c r="CU813">
        <f t="shared" si="735"/>
        <v>0</v>
      </c>
      <c r="CV813">
        <f t="shared" si="736"/>
        <v>27</v>
      </c>
      <c r="CW813">
        <f t="shared" si="737"/>
        <v>0</v>
      </c>
      <c r="CX813">
        <f t="shared" si="738"/>
        <v>0</v>
      </c>
      <c r="CY813">
        <f t="shared" si="739"/>
        <v>58732.800000000003</v>
      </c>
      <c r="CZ813">
        <f t="shared" si="740"/>
        <v>44049.599999999999</v>
      </c>
      <c r="DC813" t="s">
        <v>3</v>
      </c>
      <c r="DD813" t="s">
        <v>3</v>
      </c>
      <c r="DE813" t="s">
        <v>179</v>
      </c>
      <c r="DF813" t="s">
        <v>179</v>
      </c>
      <c r="DG813" t="s">
        <v>179</v>
      </c>
      <c r="DH813" t="s">
        <v>3</v>
      </c>
      <c r="DI813" t="s">
        <v>179</v>
      </c>
      <c r="DJ813" t="s">
        <v>179</v>
      </c>
      <c r="DK813" t="s">
        <v>3</v>
      </c>
      <c r="DL813" t="s">
        <v>3</v>
      </c>
      <c r="DM813" t="s">
        <v>3</v>
      </c>
      <c r="DN813">
        <v>0</v>
      </c>
      <c r="DO813">
        <v>0</v>
      </c>
      <c r="DP813">
        <v>1</v>
      </c>
      <c r="DQ813">
        <v>1</v>
      </c>
      <c r="DU813">
        <v>1013</v>
      </c>
      <c r="DV813" t="s">
        <v>633</v>
      </c>
      <c r="DW813" t="s">
        <v>633</v>
      </c>
      <c r="DX813">
        <v>1</v>
      </c>
      <c r="EE813">
        <v>20573167</v>
      </c>
      <c r="EF813">
        <v>3</v>
      </c>
      <c r="EG813" t="s">
        <v>164</v>
      </c>
      <c r="EH813">
        <v>0</v>
      </c>
      <c r="EI813" t="s">
        <v>3</v>
      </c>
      <c r="EJ813">
        <v>2</v>
      </c>
      <c r="EK813">
        <v>110008</v>
      </c>
      <c r="EL813" t="s">
        <v>268</v>
      </c>
      <c r="EM813" t="s">
        <v>173</v>
      </c>
      <c r="EO813" t="s">
        <v>193</v>
      </c>
      <c r="EQ813">
        <v>768</v>
      </c>
      <c r="ER813">
        <v>301.72000000000003</v>
      </c>
      <c r="ES813">
        <v>5.92</v>
      </c>
      <c r="ET813">
        <v>0</v>
      </c>
      <c r="EU813">
        <v>0</v>
      </c>
      <c r="EV813">
        <v>295.8</v>
      </c>
      <c r="EW813">
        <v>20</v>
      </c>
      <c r="EX813">
        <v>0</v>
      </c>
      <c r="EY813">
        <v>0</v>
      </c>
      <c r="EZ813">
        <v>0</v>
      </c>
      <c r="FQ813">
        <v>0</v>
      </c>
      <c r="FR813">
        <f t="shared" si="741"/>
        <v>0</v>
      </c>
      <c r="FS813">
        <v>0</v>
      </c>
      <c r="FX813">
        <v>80</v>
      </c>
      <c r="FY813">
        <v>60</v>
      </c>
      <c r="GA813" t="s">
        <v>3</v>
      </c>
      <c r="GG813">
        <v>2</v>
      </c>
      <c r="GH813">
        <v>1</v>
      </c>
      <c r="GI813">
        <v>-2</v>
      </c>
      <c r="GJ813">
        <v>0</v>
      </c>
      <c r="GK813">
        <f>ROUND(R813*(R12)/100,0)</f>
        <v>0</v>
      </c>
      <c r="GL813">
        <f t="shared" si="742"/>
        <v>0</v>
      </c>
      <c r="GM813">
        <f t="shared" si="743"/>
        <v>177303</v>
      </c>
      <c r="GN813">
        <f t="shared" si="744"/>
        <v>0</v>
      </c>
      <c r="GO813">
        <f t="shared" si="745"/>
        <v>177303</v>
      </c>
      <c r="GP813">
        <f t="shared" si="746"/>
        <v>0</v>
      </c>
      <c r="GR813">
        <v>0</v>
      </c>
    </row>
    <row r="814" spans="1:200" x14ac:dyDescent="0.2">
      <c r="A814">
        <v>17</v>
      </c>
      <c r="B814">
        <v>1</v>
      </c>
      <c r="C814">
        <f>ROW(SmtRes!A1352)</f>
        <v>1352</v>
      </c>
      <c r="D814">
        <f>ROW(EtalonRes!A1380)</f>
        <v>1380</v>
      </c>
      <c r="E814" t="s">
        <v>1040</v>
      </c>
      <c r="F814" t="s">
        <v>636</v>
      </c>
      <c r="G814" t="s">
        <v>637</v>
      </c>
      <c r="H814" t="s">
        <v>168</v>
      </c>
      <c r="I814">
        <v>137</v>
      </c>
      <c r="J814">
        <v>0</v>
      </c>
      <c r="O814">
        <f t="shared" si="710"/>
        <v>6850</v>
      </c>
      <c r="P814">
        <f t="shared" si="711"/>
        <v>2877</v>
      </c>
      <c r="Q814">
        <f t="shared" si="712"/>
        <v>0</v>
      </c>
      <c r="R814">
        <f t="shared" si="713"/>
        <v>0</v>
      </c>
      <c r="S814">
        <f t="shared" si="714"/>
        <v>3973</v>
      </c>
      <c r="T814">
        <f t="shared" si="715"/>
        <v>0</v>
      </c>
      <c r="U814">
        <f t="shared" si="716"/>
        <v>416.13749999999999</v>
      </c>
      <c r="V814">
        <f t="shared" si="717"/>
        <v>0</v>
      </c>
      <c r="W814">
        <f t="shared" si="718"/>
        <v>0</v>
      </c>
      <c r="X814">
        <f t="shared" si="719"/>
        <v>3774</v>
      </c>
      <c r="Y814">
        <f t="shared" si="720"/>
        <v>2582</v>
      </c>
      <c r="AA814">
        <v>23982063</v>
      </c>
      <c r="AB814">
        <f t="shared" si="721"/>
        <v>50</v>
      </c>
      <c r="AC814">
        <f t="shared" si="722"/>
        <v>21</v>
      </c>
      <c r="AD814">
        <f t="shared" si="723"/>
        <v>0</v>
      </c>
      <c r="AE814">
        <f t="shared" si="724"/>
        <v>0</v>
      </c>
      <c r="AF814">
        <f t="shared" si="725"/>
        <v>29</v>
      </c>
      <c r="AG814">
        <f t="shared" si="726"/>
        <v>0</v>
      </c>
      <c r="AH814">
        <f t="shared" si="727"/>
        <v>3.0375000000000001</v>
      </c>
      <c r="AI814">
        <f t="shared" si="728"/>
        <v>0</v>
      </c>
      <c r="AJ814">
        <f t="shared" si="729"/>
        <v>0</v>
      </c>
      <c r="AK814">
        <v>42.98</v>
      </c>
      <c r="AL814">
        <v>21.33</v>
      </c>
      <c r="AM814">
        <v>0</v>
      </c>
      <c r="AN814">
        <v>0</v>
      </c>
      <c r="AO814">
        <v>21.65</v>
      </c>
      <c r="AP814">
        <v>0</v>
      </c>
      <c r="AQ814">
        <v>2.25</v>
      </c>
      <c r="AR814">
        <v>0</v>
      </c>
      <c r="AS814">
        <v>0</v>
      </c>
      <c r="AT814">
        <v>95</v>
      </c>
      <c r="AU814">
        <v>65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1</v>
      </c>
      <c r="BD814" t="s">
        <v>3</v>
      </c>
      <c r="BE814" t="s">
        <v>3</v>
      </c>
      <c r="BF814" t="s">
        <v>3</v>
      </c>
      <c r="BG814" t="s">
        <v>3</v>
      </c>
      <c r="BH814">
        <v>0</v>
      </c>
      <c r="BI814">
        <v>2</v>
      </c>
      <c r="BJ814" t="s">
        <v>638</v>
      </c>
      <c r="BM814">
        <v>108001</v>
      </c>
      <c r="BN814">
        <v>0</v>
      </c>
      <c r="BO814" t="s">
        <v>3</v>
      </c>
      <c r="BP814">
        <v>0</v>
      </c>
      <c r="BQ814">
        <v>3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95</v>
      </c>
      <c r="CA814">
        <v>65</v>
      </c>
      <c r="CF814">
        <v>0</v>
      </c>
      <c r="CG814">
        <v>0</v>
      </c>
      <c r="CM814">
        <v>0</v>
      </c>
      <c r="CN814" t="s">
        <v>1707</v>
      </c>
      <c r="CO814">
        <v>0</v>
      </c>
      <c r="CP814">
        <f t="shared" si="730"/>
        <v>6850</v>
      </c>
      <c r="CQ814">
        <f t="shared" si="731"/>
        <v>21</v>
      </c>
      <c r="CR814">
        <f t="shared" si="732"/>
        <v>0</v>
      </c>
      <c r="CS814">
        <f t="shared" si="733"/>
        <v>0</v>
      </c>
      <c r="CT814">
        <f t="shared" si="734"/>
        <v>29</v>
      </c>
      <c r="CU814">
        <f t="shared" si="735"/>
        <v>0</v>
      </c>
      <c r="CV814">
        <f t="shared" si="736"/>
        <v>3.0375000000000001</v>
      </c>
      <c r="CW814">
        <f t="shared" si="737"/>
        <v>0</v>
      </c>
      <c r="CX814">
        <f t="shared" si="738"/>
        <v>0</v>
      </c>
      <c r="CY814">
        <f t="shared" si="739"/>
        <v>3774.35</v>
      </c>
      <c r="CZ814">
        <f t="shared" si="740"/>
        <v>2582.4499999999998</v>
      </c>
      <c r="DC814" t="s">
        <v>3</v>
      </c>
      <c r="DD814" t="s">
        <v>3</v>
      </c>
      <c r="DE814" t="s">
        <v>179</v>
      </c>
      <c r="DF814" t="s">
        <v>179</v>
      </c>
      <c r="DG814" t="s">
        <v>179</v>
      </c>
      <c r="DH814" t="s">
        <v>3</v>
      </c>
      <c r="DI814" t="s">
        <v>179</v>
      </c>
      <c r="DJ814" t="s">
        <v>179</v>
      </c>
      <c r="DK814" t="s">
        <v>3</v>
      </c>
      <c r="DL814" t="s">
        <v>3</v>
      </c>
      <c r="DM814" t="s">
        <v>3</v>
      </c>
      <c r="DN814">
        <v>0</v>
      </c>
      <c r="DO814">
        <v>0</v>
      </c>
      <c r="DP814">
        <v>1</v>
      </c>
      <c r="DQ814">
        <v>1</v>
      </c>
      <c r="DU814">
        <v>1013</v>
      </c>
      <c r="DV814" t="s">
        <v>168</v>
      </c>
      <c r="DW814" t="s">
        <v>168</v>
      </c>
      <c r="DX814">
        <v>1</v>
      </c>
      <c r="EE814">
        <v>20573159</v>
      </c>
      <c r="EF814">
        <v>3</v>
      </c>
      <c r="EG814" t="s">
        <v>164</v>
      </c>
      <c r="EH814">
        <v>0</v>
      </c>
      <c r="EI814" t="s">
        <v>3</v>
      </c>
      <c r="EJ814">
        <v>2</v>
      </c>
      <c r="EK814">
        <v>108001</v>
      </c>
      <c r="EL814" t="s">
        <v>202</v>
      </c>
      <c r="EM814" t="s">
        <v>203</v>
      </c>
      <c r="EO814" t="s">
        <v>193</v>
      </c>
      <c r="EQ814">
        <v>768</v>
      </c>
      <c r="ER814">
        <v>42.98</v>
      </c>
      <c r="ES814">
        <v>21.33</v>
      </c>
      <c r="ET814">
        <v>0</v>
      </c>
      <c r="EU814">
        <v>0</v>
      </c>
      <c r="EV814">
        <v>21.65</v>
      </c>
      <c r="EW814">
        <v>2.25</v>
      </c>
      <c r="EX814">
        <v>0</v>
      </c>
      <c r="EY814">
        <v>0</v>
      </c>
      <c r="EZ814">
        <v>0</v>
      </c>
      <c r="FQ814">
        <v>0</v>
      </c>
      <c r="FR814">
        <f t="shared" si="741"/>
        <v>0</v>
      </c>
      <c r="FS814">
        <v>0</v>
      </c>
      <c r="FX814">
        <v>95</v>
      </c>
      <c r="FY814">
        <v>65</v>
      </c>
      <c r="GA814" t="s">
        <v>3</v>
      </c>
      <c r="GG814">
        <v>2</v>
      </c>
      <c r="GH814">
        <v>1</v>
      </c>
      <c r="GI814">
        <v>-2</v>
      </c>
      <c r="GJ814">
        <v>0</v>
      </c>
      <c r="GK814">
        <f>ROUND(R814*(R12)/100,0)</f>
        <v>0</v>
      </c>
      <c r="GL814">
        <f t="shared" si="742"/>
        <v>0</v>
      </c>
      <c r="GM814">
        <f t="shared" si="743"/>
        <v>13206</v>
      </c>
      <c r="GN814">
        <f t="shared" si="744"/>
        <v>0</v>
      </c>
      <c r="GO814">
        <f t="shared" si="745"/>
        <v>13206</v>
      </c>
      <c r="GP814">
        <f t="shared" si="746"/>
        <v>0</v>
      </c>
      <c r="GR814">
        <v>0</v>
      </c>
    </row>
    <row r="815" spans="1:200" x14ac:dyDescent="0.2">
      <c r="A815">
        <v>17</v>
      </c>
      <c r="B815">
        <v>1</v>
      </c>
      <c r="C815">
        <f>ROW(SmtRes!A1357)</f>
        <v>1357</v>
      </c>
      <c r="D815">
        <f>ROW(EtalonRes!A1385)</f>
        <v>1385</v>
      </c>
      <c r="E815" t="s">
        <v>1041</v>
      </c>
      <c r="F815" t="s">
        <v>636</v>
      </c>
      <c r="G815" t="s">
        <v>642</v>
      </c>
      <c r="H815" t="s">
        <v>168</v>
      </c>
      <c r="I815">
        <v>137</v>
      </c>
      <c r="J815">
        <v>0</v>
      </c>
      <c r="O815">
        <f t="shared" si="710"/>
        <v>6850</v>
      </c>
      <c r="P815">
        <f t="shared" si="711"/>
        <v>2877</v>
      </c>
      <c r="Q815">
        <f t="shared" si="712"/>
        <v>0</v>
      </c>
      <c r="R815">
        <f t="shared" si="713"/>
        <v>0</v>
      </c>
      <c r="S815">
        <f t="shared" si="714"/>
        <v>3973</v>
      </c>
      <c r="T815">
        <f t="shared" si="715"/>
        <v>0</v>
      </c>
      <c r="U815">
        <f t="shared" si="716"/>
        <v>416.13749999999999</v>
      </c>
      <c r="V815">
        <f t="shared" si="717"/>
        <v>0</v>
      </c>
      <c r="W815">
        <f t="shared" si="718"/>
        <v>0</v>
      </c>
      <c r="X815">
        <f t="shared" si="719"/>
        <v>3774</v>
      </c>
      <c r="Y815">
        <f t="shared" si="720"/>
        <v>2582</v>
      </c>
      <c r="AA815">
        <v>23982063</v>
      </c>
      <c r="AB815">
        <f t="shared" si="721"/>
        <v>50</v>
      </c>
      <c r="AC815">
        <f t="shared" si="722"/>
        <v>21</v>
      </c>
      <c r="AD815">
        <f t="shared" si="723"/>
        <v>0</v>
      </c>
      <c r="AE815">
        <f t="shared" si="724"/>
        <v>0</v>
      </c>
      <c r="AF815">
        <f t="shared" si="725"/>
        <v>29</v>
      </c>
      <c r="AG815">
        <f t="shared" si="726"/>
        <v>0</v>
      </c>
      <c r="AH815">
        <f t="shared" si="727"/>
        <v>3.0375000000000001</v>
      </c>
      <c r="AI815">
        <f t="shared" si="728"/>
        <v>0</v>
      </c>
      <c r="AJ815">
        <f t="shared" si="729"/>
        <v>0</v>
      </c>
      <c r="AK815">
        <v>42.98</v>
      </c>
      <c r="AL815">
        <v>21.33</v>
      </c>
      <c r="AM815">
        <v>0</v>
      </c>
      <c r="AN815">
        <v>0</v>
      </c>
      <c r="AO815">
        <v>21.65</v>
      </c>
      <c r="AP815">
        <v>0</v>
      </c>
      <c r="AQ815">
        <v>2.25</v>
      </c>
      <c r="AR815">
        <v>0</v>
      </c>
      <c r="AS815">
        <v>0</v>
      </c>
      <c r="AT815">
        <v>95</v>
      </c>
      <c r="AU815">
        <v>65</v>
      </c>
      <c r="AV815">
        <v>1</v>
      </c>
      <c r="AW815">
        <v>1</v>
      </c>
      <c r="AZ815">
        <v>1</v>
      </c>
      <c r="BA815">
        <v>1</v>
      </c>
      <c r="BB815">
        <v>1</v>
      </c>
      <c r="BC815">
        <v>1</v>
      </c>
      <c r="BD815" t="s">
        <v>3</v>
      </c>
      <c r="BE815" t="s">
        <v>3</v>
      </c>
      <c r="BF815" t="s">
        <v>3</v>
      </c>
      <c r="BG815" t="s">
        <v>3</v>
      </c>
      <c r="BH815">
        <v>0</v>
      </c>
      <c r="BI815">
        <v>2</v>
      </c>
      <c r="BJ815" t="s">
        <v>638</v>
      </c>
      <c r="BM815">
        <v>108001</v>
      </c>
      <c r="BN815">
        <v>0</v>
      </c>
      <c r="BO815" t="s">
        <v>3</v>
      </c>
      <c r="BP815">
        <v>0</v>
      </c>
      <c r="BQ815">
        <v>3</v>
      </c>
      <c r="BS815">
        <v>1</v>
      </c>
      <c r="BT815">
        <v>1</v>
      </c>
      <c r="BU815">
        <v>1</v>
      </c>
      <c r="BV815">
        <v>1</v>
      </c>
      <c r="BW815">
        <v>1</v>
      </c>
      <c r="BX815">
        <v>1</v>
      </c>
      <c r="BY815" t="s">
        <v>3</v>
      </c>
      <c r="BZ815">
        <v>95</v>
      </c>
      <c r="CA815">
        <v>65</v>
      </c>
      <c r="CF815">
        <v>0</v>
      </c>
      <c r="CG815">
        <v>0</v>
      </c>
      <c r="CM815">
        <v>0</v>
      </c>
      <c r="CN815" t="s">
        <v>1707</v>
      </c>
      <c r="CO815">
        <v>0</v>
      </c>
      <c r="CP815">
        <f t="shared" si="730"/>
        <v>6850</v>
      </c>
      <c r="CQ815">
        <f t="shared" si="731"/>
        <v>21</v>
      </c>
      <c r="CR815">
        <f t="shared" si="732"/>
        <v>0</v>
      </c>
      <c r="CS815">
        <f t="shared" si="733"/>
        <v>0</v>
      </c>
      <c r="CT815">
        <f t="shared" si="734"/>
        <v>29</v>
      </c>
      <c r="CU815">
        <f t="shared" si="735"/>
        <v>0</v>
      </c>
      <c r="CV815">
        <f t="shared" si="736"/>
        <v>3.0375000000000001</v>
      </c>
      <c r="CW815">
        <f t="shared" si="737"/>
        <v>0</v>
      </c>
      <c r="CX815">
        <f t="shared" si="738"/>
        <v>0</v>
      </c>
      <c r="CY815">
        <f t="shared" si="739"/>
        <v>3774.35</v>
      </c>
      <c r="CZ815">
        <f t="shared" si="740"/>
        <v>2582.4499999999998</v>
      </c>
      <c r="DC815" t="s">
        <v>3</v>
      </c>
      <c r="DD815" t="s">
        <v>3</v>
      </c>
      <c r="DE815" t="s">
        <v>179</v>
      </c>
      <c r="DF815" t="s">
        <v>179</v>
      </c>
      <c r="DG815" t="s">
        <v>179</v>
      </c>
      <c r="DH815" t="s">
        <v>3</v>
      </c>
      <c r="DI815" t="s">
        <v>179</v>
      </c>
      <c r="DJ815" t="s">
        <v>179</v>
      </c>
      <c r="DK815" t="s">
        <v>3</v>
      </c>
      <c r="DL815" t="s">
        <v>3</v>
      </c>
      <c r="DM815" t="s">
        <v>3</v>
      </c>
      <c r="DN815">
        <v>0</v>
      </c>
      <c r="DO815">
        <v>0</v>
      </c>
      <c r="DP815">
        <v>1</v>
      </c>
      <c r="DQ815">
        <v>1</v>
      </c>
      <c r="DU815">
        <v>1013</v>
      </c>
      <c r="DV815" t="s">
        <v>168</v>
      </c>
      <c r="DW815" t="s">
        <v>168</v>
      </c>
      <c r="DX815">
        <v>1</v>
      </c>
      <c r="EE815">
        <v>20573159</v>
      </c>
      <c r="EF815">
        <v>3</v>
      </c>
      <c r="EG815" t="s">
        <v>164</v>
      </c>
      <c r="EH815">
        <v>0</v>
      </c>
      <c r="EI815" t="s">
        <v>3</v>
      </c>
      <c r="EJ815">
        <v>2</v>
      </c>
      <c r="EK815">
        <v>108001</v>
      </c>
      <c r="EL815" t="s">
        <v>202</v>
      </c>
      <c r="EM815" t="s">
        <v>203</v>
      </c>
      <c r="EO815" t="s">
        <v>193</v>
      </c>
      <c r="EQ815">
        <v>768</v>
      </c>
      <c r="ER815">
        <v>42.98</v>
      </c>
      <c r="ES815">
        <v>21.33</v>
      </c>
      <c r="ET815">
        <v>0</v>
      </c>
      <c r="EU815">
        <v>0</v>
      </c>
      <c r="EV815">
        <v>21.65</v>
      </c>
      <c r="EW815">
        <v>2.25</v>
      </c>
      <c r="EX815">
        <v>0</v>
      </c>
      <c r="EY815">
        <v>0</v>
      </c>
      <c r="EZ815">
        <v>0</v>
      </c>
      <c r="FQ815">
        <v>0</v>
      </c>
      <c r="FR815">
        <f t="shared" si="741"/>
        <v>0</v>
      </c>
      <c r="FS815">
        <v>0</v>
      </c>
      <c r="FX815">
        <v>95</v>
      </c>
      <c r="FY815">
        <v>65</v>
      </c>
      <c r="GA815" t="s">
        <v>3</v>
      </c>
      <c r="GG815">
        <v>2</v>
      </c>
      <c r="GH815">
        <v>1</v>
      </c>
      <c r="GI815">
        <v>-2</v>
      </c>
      <c r="GJ815">
        <v>0</v>
      </c>
      <c r="GK815">
        <f>ROUND(R815*(R12)/100,0)</f>
        <v>0</v>
      </c>
      <c r="GL815">
        <f t="shared" si="742"/>
        <v>0</v>
      </c>
      <c r="GM815">
        <f t="shared" si="743"/>
        <v>13206</v>
      </c>
      <c r="GN815">
        <f t="shared" si="744"/>
        <v>0</v>
      </c>
      <c r="GO815">
        <f t="shared" si="745"/>
        <v>13206</v>
      </c>
      <c r="GP815">
        <f t="shared" si="746"/>
        <v>0</v>
      </c>
      <c r="GR815">
        <v>0</v>
      </c>
    </row>
    <row r="816" spans="1:200" x14ac:dyDescent="0.2">
      <c r="A816">
        <v>17</v>
      </c>
      <c r="B816">
        <v>1</v>
      </c>
      <c r="C816">
        <f>ROW(SmtRes!A1364)</f>
        <v>1364</v>
      </c>
      <c r="D816">
        <f>ROW(EtalonRes!A1392)</f>
        <v>1392</v>
      </c>
      <c r="E816" t="s">
        <v>1042</v>
      </c>
      <c r="F816" t="s">
        <v>646</v>
      </c>
      <c r="G816" t="s">
        <v>1722</v>
      </c>
      <c r="H816" t="s">
        <v>209</v>
      </c>
      <c r="I816">
        <v>253</v>
      </c>
      <c r="J816">
        <v>0</v>
      </c>
      <c r="O816">
        <f t="shared" si="710"/>
        <v>9361</v>
      </c>
      <c r="P816">
        <f t="shared" si="711"/>
        <v>2277</v>
      </c>
      <c r="Q816">
        <f t="shared" si="712"/>
        <v>3289</v>
      </c>
      <c r="R816">
        <f t="shared" si="713"/>
        <v>253</v>
      </c>
      <c r="S816">
        <f t="shared" si="714"/>
        <v>3795</v>
      </c>
      <c r="T816">
        <f t="shared" si="715"/>
        <v>0</v>
      </c>
      <c r="U816">
        <f t="shared" si="716"/>
        <v>385.95149999999995</v>
      </c>
      <c r="V816">
        <f t="shared" si="717"/>
        <v>13.662000000000001</v>
      </c>
      <c r="W816">
        <f t="shared" si="718"/>
        <v>0</v>
      </c>
      <c r="X816">
        <f t="shared" si="719"/>
        <v>3846</v>
      </c>
      <c r="Y816">
        <f t="shared" si="720"/>
        <v>2631</v>
      </c>
      <c r="AA816">
        <v>23982063</v>
      </c>
      <c r="AB816">
        <f t="shared" si="721"/>
        <v>37</v>
      </c>
      <c r="AC816">
        <f t="shared" si="722"/>
        <v>9</v>
      </c>
      <c r="AD816">
        <f t="shared" si="723"/>
        <v>13</v>
      </c>
      <c r="AE816">
        <f t="shared" si="724"/>
        <v>1</v>
      </c>
      <c r="AF816">
        <f t="shared" si="725"/>
        <v>15</v>
      </c>
      <c r="AG816">
        <f t="shared" si="726"/>
        <v>0</v>
      </c>
      <c r="AH816">
        <f t="shared" si="727"/>
        <v>1.5254999999999999</v>
      </c>
      <c r="AI816">
        <f t="shared" si="728"/>
        <v>5.4000000000000006E-2</v>
      </c>
      <c r="AJ816">
        <f t="shared" si="729"/>
        <v>0</v>
      </c>
      <c r="AK816">
        <v>29.59</v>
      </c>
      <c r="AL816">
        <v>9.0399999999999991</v>
      </c>
      <c r="AM816">
        <v>9.68</v>
      </c>
      <c r="AN816">
        <v>0.54</v>
      </c>
      <c r="AO816">
        <v>10.87</v>
      </c>
      <c r="AP816">
        <v>0</v>
      </c>
      <c r="AQ816">
        <v>1.1299999999999999</v>
      </c>
      <c r="AR816">
        <v>0.04</v>
      </c>
      <c r="AS816">
        <v>0</v>
      </c>
      <c r="AT816">
        <v>95</v>
      </c>
      <c r="AU816">
        <v>65</v>
      </c>
      <c r="AV816">
        <v>1</v>
      </c>
      <c r="AW816">
        <v>1</v>
      </c>
      <c r="AZ816">
        <v>1</v>
      </c>
      <c r="BA816">
        <v>1</v>
      </c>
      <c r="BB816">
        <v>1</v>
      </c>
      <c r="BC816">
        <v>1</v>
      </c>
      <c r="BD816" t="s">
        <v>3</v>
      </c>
      <c r="BE816" t="s">
        <v>3</v>
      </c>
      <c r="BF816" t="s">
        <v>3</v>
      </c>
      <c r="BG816" t="s">
        <v>3</v>
      </c>
      <c r="BH816">
        <v>0</v>
      </c>
      <c r="BI816">
        <v>2</v>
      </c>
      <c r="BJ816" t="s">
        <v>647</v>
      </c>
      <c r="BM816">
        <v>108001</v>
      </c>
      <c r="BN816">
        <v>0</v>
      </c>
      <c r="BO816" t="s">
        <v>3</v>
      </c>
      <c r="BP816">
        <v>0</v>
      </c>
      <c r="BQ816">
        <v>3</v>
      </c>
      <c r="BS816">
        <v>1</v>
      </c>
      <c r="BT816">
        <v>1</v>
      </c>
      <c r="BU816">
        <v>1</v>
      </c>
      <c r="BV816">
        <v>1</v>
      </c>
      <c r="BW816">
        <v>1</v>
      </c>
      <c r="BX816">
        <v>1</v>
      </c>
      <c r="BY816" t="s">
        <v>3</v>
      </c>
      <c r="BZ816">
        <v>95</v>
      </c>
      <c r="CA816">
        <v>65</v>
      </c>
      <c r="CF816">
        <v>0</v>
      </c>
      <c r="CG816">
        <v>0</v>
      </c>
      <c r="CM816">
        <v>0</v>
      </c>
      <c r="CN816" t="s">
        <v>1707</v>
      </c>
      <c r="CO816">
        <v>0</v>
      </c>
      <c r="CP816">
        <f t="shared" si="730"/>
        <v>9361</v>
      </c>
      <c r="CQ816">
        <f t="shared" si="731"/>
        <v>9</v>
      </c>
      <c r="CR816">
        <f t="shared" si="732"/>
        <v>13</v>
      </c>
      <c r="CS816">
        <f t="shared" si="733"/>
        <v>1</v>
      </c>
      <c r="CT816">
        <f t="shared" si="734"/>
        <v>15</v>
      </c>
      <c r="CU816">
        <f t="shared" si="735"/>
        <v>0</v>
      </c>
      <c r="CV816">
        <f t="shared" si="736"/>
        <v>1.5254999999999999</v>
      </c>
      <c r="CW816">
        <f t="shared" si="737"/>
        <v>5.4000000000000006E-2</v>
      </c>
      <c r="CX816">
        <f t="shared" si="738"/>
        <v>0</v>
      </c>
      <c r="CY816">
        <f t="shared" si="739"/>
        <v>3845.6</v>
      </c>
      <c r="CZ816">
        <f t="shared" si="740"/>
        <v>2631.2</v>
      </c>
      <c r="DC816" t="s">
        <v>3</v>
      </c>
      <c r="DD816" t="s">
        <v>3</v>
      </c>
      <c r="DE816" t="s">
        <v>179</v>
      </c>
      <c r="DF816" t="s">
        <v>179</v>
      </c>
      <c r="DG816" t="s">
        <v>179</v>
      </c>
      <c r="DH816" t="s">
        <v>3</v>
      </c>
      <c r="DI816" t="s">
        <v>179</v>
      </c>
      <c r="DJ816" t="s">
        <v>179</v>
      </c>
      <c r="DK816" t="s">
        <v>3</v>
      </c>
      <c r="DL816" t="s">
        <v>3</v>
      </c>
      <c r="DM816" t="s">
        <v>3</v>
      </c>
      <c r="DN816">
        <v>0</v>
      </c>
      <c r="DO816">
        <v>0</v>
      </c>
      <c r="DP816">
        <v>1</v>
      </c>
      <c r="DQ816">
        <v>1</v>
      </c>
      <c r="DU816">
        <v>1010</v>
      </c>
      <c r="DV816" t="s">
        <v>209</v>
      </c>
      <c r="DW816" t="s">
        <v>227</v>
      </c>
      <c r="DX816">
        <v>1</v>
      </c>
      <c r="EE816">
        <v>20573159</v>
      </c>
      <c r="EF816">
        <v>3</v>
      </c>
      <c r="EG816" t="s">
        <v>164</v>
      </c>
      <c r="EH816">
        <v>0</v>
      </c>
      <c r="EI816" t="s">
        <v>3</v>
      </c>
      <c r="EJ816">
        <v>2</v>
      </c>
      <c r="EK816">
        <v>108001</v>
      </c>
      <c r="EL816" t="s">
        <v>202</v>
      </c>
      <c r="EM816" t="s">
        <v>203</v>
      </c>
      <c r="EO816" t="s">
        <v>193</v>
      </c>
      <c r="EQ816">
        <v>768</v>
      </c>
      <c r="ER816">
        <v>29.59</v>
      </c>
      <c r="ES816">
        <v>9.0399999999999991</v>
      </c>
      <c r="ET816">
        <v>9.68</v>
      </c>
      <c r="EU816">
        <v>0.54</v>
      </c>
      <c r="EV816">
        <v>10.87</v>
      </c>
      <c r="EW816">
        <v>1.1299999999999999</v>
      </c>
      <c r="EX816">
        <v>0.04</v>
      </c>
      <c r="EY816">
        <v>0</v>
      </c>
      <c r="EZ816">
        <v>0</v>
      </c>
      <c r="FQ816">
        <v>0</v>
      </c>
      <c r="FR816">
        <f t="shared" si="741"/>
        <v>0</v>
      </c>
      <c r="FS816">
        <v>0</v>
      </c>
      <c r="FX816">
        <v>95</v>
      </c>
      <c r="FY816">
        <v>65</v>
      </c>
      <c r="GA816" t="s">
        <v>3</v>
      </c>
      <c r="GG816">
        <v>2</v>
      </c>
      <c r="GH816">
        <v>1</v>
      </c>
      <c r="GI816">
        <v>-2</v>
      </c>
      <c r="GJ816">
        <v>0</v>
      </c>
      <c r="GK816">
        <f>ROUND(R816*(R12)/100,0)</f>
        <v>0</v>
      </c>
      <c r="GL816">
        <f t="shared" si="742"/>
        <v>0</v>
      </c>
      <c r="GM816">
        <f t="shared" si="743"/>
        <v>15838</v>
      </c>
      <c r="GN816">
        <f t="shared" si="744"/>
        <v>0</v>
      </c>
      <c r="GO816">
        <f t="shared" si="745"/>
        <v>15838</v>
      </c>
      <c r="GP816">
        <f t="shared" si="746"/>
        <v>0</v>
      </c>
      <c r="GR816">
        <v>0</v>
      </c>
    </row>
    <row r="817" spans="1:200" x14ac:dyDescent="0.2">
      <c r="A817">
        <v>17</v>
      </c>
      <c r="B817">
        <v>1</v>
      </c>
      <c r="C817">
        <f>ROW(SmtRes!A1371)</f>
        <v>1371</v>
      </c>
      <c r="D817">
        <f>ROW(EtalonRes!A1399)</f>
        <v>1399</v>
      </c>
      <c r="E817" t="s">
        <v>1043</v>
      </c>
      <c r="F817" t="s">
        <v>646</v>
      </c>
      <c r="G817" t="s">
        <v>649</v>
      </c>
      <c r="H817" t="s">
        <v>209</v>
      </c>
      <c r="I817">
        <v>45</v>
      </c>
      <c r="J817">
        <v>0</v>
      </c>
      <c r="O817">
        <f t="shared" si="710"/>
        <v>1665</v>
      </c>
      <c r="P817">
        <f t="shared" si="711"/>
        <v>405</v>
      </c>
      <c r="Q817">
        <f t="shared" si="712"/>
        <v>585</v>
      </c>
      <c r="R817">
        <f t="shared" si="713"/>
        <v>45</v>
      </c>
      <c r="S817">
        <f t="shared" si="714"/>
        <v>675</v>
      </c>
      <c r="T817">
        <f t="shared" si="715"/>
        <v>0</v>
      </c>
      <c r="U817">
        <f t="shared" si="716"/>
        <v>68.647499999999994</v>
      </c>
      <c r="V817">
        <f t="shared" si="717"/>
        <v>2.4300000000000002</v>
      </c>
      <c r="W817">
        <f t="shared" si="718"/>
        <v>0</v>
      </c>
      <c r="X817">
        <f t="shared" si="719"/>
        <v>684</v>
      </c>
      <c r="Y817">
        <f t="shared" si="720"/>
        <v>468</v>
      </c>
      <c r="AA817">
        <v>23982063</v>
      </c>
      <c r="AB817">
        <f t="shared" si="721"/>
        <v>37</v>
      </c>
      <c r="AC817">
        <f t="shared" si="722"/>
        <v>9</v>
      </c>
      <c r="AD817">
        <f t="shared" si="723"/>
        <v>13</v>
      </c>
      <c r="AE817">
        <f t="shared" si="724"/>
        <v>1</v>
      </c>
      <c r="AF817">
        <f t="shared" si="725"/>
        <v>15</v>
      </c>
      <c r="AG817">
        <f t="shared" si="726"/>
        <v>0</v>
      </c>
      <c r="AH817">
        <f t="shared" si="727"/>
        <v>1.5254999999999999</v>
      </c>
      <c r="AI817">
        <f t="shared" si="728"/>
        <v>5.4000000000000006E-2</v>
      </c>
      <c r="AJ817">
        <f t="shared" si="729"/>
        <v>0</v>
      </c>
      <c r="AK817">
        <v>29.59</v>
      </c>
      <c r="AL817">
        <v>9.0399999999999991</v>
      </c>
      <c r="AM817">
        <v>9.68</v>
      </c>
      <c r="AN817">
        <v>0.54</v>
      </c>
      <c r="AO817">
        <v>10.87</v>
      </c>
      <c r="AP817">
        <v>0</v>
      </c>
      <c r="AQ817">
        <v>1.1299999999999999</v>
      </c>
      <c r="AR817">
        <v>0.04</v>
      </c>
      <c r="AS817">
        <v>0</v>
      </c>
      <c r="AT817">
        <v>95</v>
      </c>
      <c r="AU817">
        <v>65</v>
      </c>
      <c r="AV817">
        <v>1</v>
      </c>
      <c r="AW817">
        <v>1</v>
      </c>
      <c r="AZ817">
        <v>1</v>
      </c>
      <c r="BA817">
        <v>1</v>
      </c>
      <c r="BB817">
        <v>1</v>
      </c>
      <c r="BC817">
        <v>1</v>
      </c>
      <c r="BD817" t="s">
        <v>3</v>
      </c>
      <c r="BE817" t="s">
        <v>3</v>
      </c>
      <c r="BF817" t="s">
        <v>3</v>
      </c>
      <c r="BG817" t="s">
        <v>3</v>
      </c>
      <c r="BH817">
        <v>0</v>
      </c>
      <c r="BI817">
        <v>2</v>
      </c>
      <c r="BJ817" t="s">
        <v>647</v>
      </c>
      <c r="BM817">
        <v>108001</v>
      </c>
      <c r="BN817">
        <v>0</v>
      </c>
      <c r="BO817" t="s">
        <v>3</v>
      </c>
      <c r="BP817">
        <v>0</v>
      </c>
      <c r="BQ817">
        <v>3</v>
      </c>
      <c r="BS817">
        <v>1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95</v>
      </c>
      <c r="CA817">
        <v>65</v>
      </c>
      <c r="CF817">
        <v>0</v>
      </c>
      <c r="CG817">
        <v>0</v>
      </c>
      <c r="CM817">
        <v>0</v>
      </c>
      <c r="CN817" t="s">
        <v>1707</v>
      </c>
      <c r="CO817">
        <v>0</v>
      </c>
      <c r="CP817">
        <f t="shared" si="730"/>
        <v>1665</v>
      </c>
      <c r="CQ817">
        <f t="shared" si="731"/>
        <v>9</v>
      </c>
      <c r="CR817">
        <f t="shared" si="732"/>
        <v>13</v>
      </c>
      <c r="CS817">
        <f t="shared" si="733"/>
        <v>1</v>
      </c>
      <c r="CT817">
        <f t="shared" si="734"/>
        <v>15</v>
      </c>
      <c r="CU817">
        <f t="shared" si="735"/>
        <v>0</v>
      </c>
      <c r="CV817">
        <f t="shared" si="736"/>
        <v>1.5254999999999999</v>
      </c>
      <c r="CW817">
        <f t="shared" si="737"/>
        <v>5.4000000000000006E-2</v>
      </c>
      <c r="CX817">
        <f t="shared" si="738"/>
        <v>0</v>
      </c>
      <c r="CY817">
        <f t="shared" si="739"/>
        <v>684</v>
      </c>
      <c r="CZ817">
        <f t="shared" si="740"/>
        <v>468</v>
      </c>
      <c r="DC817" t="s">
        <v>3</v>
      </c>
      <c r="DD817" t="s">
        <v>3</v>
      </c>
      <c r="DE817" t="s">
        <v>179</v>
      </c>
      <c r="DF817" t="s">
        <v>179</v>
      </c>
      <c r="DG817" t="s">
        <v>179</v>
      </c>
      <c r="DH817" t="s">
        <v>3</v>
      </c>
      <c r="DI817" t="s">
        <v>179</v>
      </c>
      <c r="DJ817" t="s">
        <v>179</v>
      </c>
      <c r="DK817" t="s">
        <v>3</v>
      </c>
      <c r="DL817" t="s">
        <v>3</v>
      </c>
      <c r="DM817" t="s">
        <v>3</v>
      </c>
      <c r="DN817">
        <v>0</v>
      </c>
      <c r="DO817">
        <v>0</v>
      </c>
      <c r="DP817">
        <v>1</v>
      </c>
      <c r="DQ817">
        <v>1</v>
      </c>
      <c r="DU817">
        <v>1010</v>
      </c>
      <c r="DV817" t="s">
        <v>209</v>
      </c>
      <c r="DW817" t="s">
        <v>227</v>
      </c>
      <c r="DX817">
        <v>1</v>
      </c>
      <c r="EE817">
        <v>20573159</v>
      </c>
      <c r="EF817">
        <v>3</v>
      </c>
      <c r="EG817" t="s">
        <v>164</v>
      </c>
      <c r="EH817">
        <v>0</v>
      </c>
      <c r="EI817" t="s">
        <v>3</v>
      </c>
      <c r="EJ817">
        <v>2</v>
      </c>
      <c r="EK817">
        <v>108001</v>
      </c>
      <c r="EL817" t="s">
        <v>202</v>
      </c>
      <c r="EM817" t="s">
        <v>203</v>
      </c>
      <c r="EO817" t="s">
        <v>193</v>
      </c>
      <c r="EQ817">
        <v>768</v>
      </c>
      <c r="ER817">
        <v>29.59</v>
      </c>
      <c r="ES817">
        <v>9.0399999999999991</v>
      </c>
      <c r="ET817">
        <v>9.68</v>
      </c>
      <c r="EU817">
        <v>0.54</v>
      </c>
      <c r="EV817">
        <v>10.87</v>
      </c>
      <c r="EW817">
        <v>1.1299999999999999</v>
      </c>
      <c r="EX817">
        <v>0.04</v>
      </c>
      <c r="EY817">
        <v>0</v>
      </c>
      <c r="EZ817">
        <v>0</v>
      </c>
      <c r="FQ817">
        <v>0</v>
      </c>
      <c r="FR817">
        <f t="shared" si="741"/>
        <v>0</v>
      </c>
      <c r="FS817">
        <v>0</v>
      </c>
      <c r="FX817">
        <v>95</v>
      </c>
      <c r="FY817">
        <v>65</v>
      </c>
      <c r="GA817" t="s">
        <v>3</v>
      </c>
      <c r="GG817">
        <v>2</v>
      </c>
      <c r="GH817">
        <v>1</v>
      </c>
      <c r="GI817">
        <v>-2</v>
      </c>
      <c r="GJ817">
        <v>0</v>
      </c>
      <c r="GK817">
        <f>ROUND(R817*(R12)/100,0)</f>
        <v>0</v>
      </c>
      <c r="GL817">
        <f t="shared" si="742"/>
        <v>0</v>
      </c>
      <c r="GM817">
        <f t="shared" si="743"/>
        <v>2817</v>
      </c>
      <c r="GN817">
        <f t="shared" si="744"/>
        <v>0</v>
      </c>
      <c r="GO817">
        <f t="shared" si="745"/>
        <v>2817</v>
      </c>
      <c r="GP817">
        <f t="shared" si="746"/>
        <v>0</v>
      </c>
      <c r="GR817">
        <v>0</v>
      </c>
    </row>
    <row r="818" spans="1:200" x14ac:dyDescent="0.2">
      <c r="A818">
        <v>17</v>
      </c>
      <c r="B818">
        <v>1</v>
      </c>
      <c r="C818">
        <f>ROW(SmtRes!A1380)</f>
        <v>1380</v>
      </c>
      <c r="D818">
        <f>ROW(EtalonRes!A1408)</f>
        <v>1408</v>
      </c>
      <c r="E818" t="s">
        <v>1044</v>
      </c>
      <c r="F818" t="s">
        <v>653</v>
      </c>
      <c r="G818" t="s">
        <v>654</v>
      </c>
      <c r="H818" t="s">
        <v>168</v>
      </c>
      <c r="I818">
        <v>1</v>
      </c>
      <c r="J818">
        <v>0</v>
      </c>
      <c r="O818">
        <f t="shared" si="710"/>
        <v>83</v>
      </c>
      <c r="P818">
        <f t="shared" si="711"/>
        <v>18</v>
      </c>
      <c r="Q818">
        <f t="shared" si="712"/>
        <v>0</v>
      </c>
      <c r="R818">
        <f t="shared" si="713"/>
        <v>0</v>
      </c>
      <c r="S818">
        <f t="shared" si="714"/>
        <v>65</v>
      </c>
      <c r="T818">
        <f t="shared" si="715"/>
        <v>0</v>
      </c>
      <c r="U818">
        <f t="shared" si="716"/>
        <v>6.75</v>
      </c>
      <c r="V818">
        <f t="shared" si="717"/>
        <v>0</v>
      </c>
      <c r="W818">
        <f t="shared" si="718"/>
        <v>0</v>
      </c>
      <c r="X818">
        <f t="shared" si="719"/>
        <v>60</v>
      </c>
      <c r="Y818">
        <f t="shared" si="720"/>
        <v>42</v>
      </c>
      <c r="AA818">
        <v>23982063</v>
      </c>
      <c r="AB818">
        <f t="shared" si="721"/>
        <v>83</v>
      </c>
      <c r="AC818">
        <f t="shared" si="722"/>
        <v>18</v>
      </c>
      <c r="AD818">
        <f t="shared" si="723"/>
        <v>0</v>
      </c>
      <c r="AE818">
        <f t="shared" si="724"/>
        <v>0</v>
      </c>
      <c r="AF818">
        <f t="shared" si="725"/>
        <v>65</v>
      </c>
      <c r="AG818">
        <f t="shared" si="726"/>
        <v>0</v>
      </c>
      <c r="AH818">
        <f t="shared" si="727"/>
        <v>6.75</v>
      </c>
      <c r="AI818">
        <f t="shared" si="728"/>
        <v>0</v>
      </c>
      <c r="AJ818">
        <f t="shared" si="729"/>
        <v>0</v>
      </c>
      <c r="AK818">
        <v>65.92</v>
      </c>
      <c r="AL818">
        <v>17.82</v>
      </c>
      <c r="AM818">
        <v>0</v>
      </c>
      <c r="AN818">
        <v>0</v>
      </c>
      <c r="AO818">
        <v>48.1</v>
      </c>
      <c r="AP818">
        <v>0</v>
      </c>
      <c r="AQ818">
        <v>5</v>
      </c>
      <c r="AR818">
        <v>0</v>
      </c>
      <c r="AS818">
        <v>0</v>
      </c>
      <c r="AT818">
        <v>92</v>
      </c>
      <c r="AU818">
        <v>65</v>
      </c>
      <c r="AV818">
        <v>1</v>
      </c>
      <c r="AW818">
        <v>1</v>
      </c>
      <c r="AZ818">
        <v>1</v>
      </c>
      <c r="BA818">
        <v>1</v>
      </c>
      <c r="BB818">
        <v>1</v>
      </c>
      <c r="BC818">
        <v>1</v>
      </c>
      <c r="BD818" t="s">
        <v>3</v>
      </c>
      <c r="BE818" t="s">
        <v>3</v>
      </c>
      <c r="BF818" t="s">
        <v>3</v>
      </c>
      <c r="BG818" t="s">
        <v>3</v>
      </c>
      <c r="BH818">
        <v>0</v>
      </c>
      <c r="BI818">
        <v>2</v>
      </c>
      <c r="BJ818" t="s">
        <v>655</v>
      </c>
      <c r="BM818">
        <v>110004</v>
      </c>
      <c r="BN818">
        <v>0</v>
      </c>
      <c r="BO818" t="s">
        <v>3</v>
      </c>
      <c r="BP818">
        <v>0</v>
      </c>
      <c r="BQ818">
        <v>3</v>
      </c>
      <c r="BS818">
        <v>1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92</v>
      </c>
      <c r="CA818">
        <v>65</v>
      </c>
      <c r="CF818">
        <v>0</v>
      </c>
      <c r="CG818">
        <v>0</v>
      </c>
      <c r="CM818">
        <v>0</v>
      </c>
      <c r="CN818" t="s">
        <v>1707</v>
      </c>
      <c r="CO818">
        <v>0</v>
      </c>
      <c r="CP818">
        <f t="shared" si="730"/>
        <v>83</v>
      </c>
      <c r="CQ818">
        <f t="shared" si="731"/>
        <v>18</v>
      </c>
      <c r="CR818">
        <f t="shared" si="732"/>
        <v>0</v>
      </c>
      <c r="CS818">
        <f t="shared" si="733"/>
        <v>0</v>
      </c>
      <c r="CT818">
        <f t="shared" si="734"/>
        <v>65</v>
      </c>
      <c r="CU818">
        <f t="shared" si="735"/>
        <v>0</v>
      </c>
      <c r="CV818">
        <f t="shared" si="736"/>
        <v>6.75</v>
      </c>
      <c r="CW818">
        <f t="shared" si="737"/>
        <v>0</v>
      </c>
      <c r="CX818">
        <f t="shared" si="738"/>
        <v>0</v>
      </c>
      <c r="CY818">
        <f t="shared" si="739"/>
        <v>59.8</v>
      </c>
      <c r="CZ818">
        <f t="shared" si="740"/>
        <v>42.25</v>
      </c>
      <c r="DC818" t="s">
        <v>3</v>
      </c>
      <c r="DD818" t="s">
        <v>3</v>
      </c>
      <c r="DE818" t="s">
        <v>179</v>
      </c>
      <c r="DF818" t="s">
        <v>179</v>
      </c>
      <c r="DG818" t="s">
        <v>179</v>
      </c>
      <c r="DH818" t="s">
        <v>3</v>
      </c>
      <c r="DI818" t="s">
        <v>179</v>
      </c>
      <c r="DJ818" t="s">
        <v>179</v>
      </c>
      <c r="DK818" t="s">
        <v>3</v>
      </c>
      <c r="DL818" t="s">
        <v>3</v>
      </c>
      <c r="DM818" t="s">
        <v>3</v>
      </c>
      <c r="DN818">
        <v>0</v>
      </c>
      <c r="DO818">
        <v>0</v>
      </c>
      <c r="DP818">
        <v>1</v>
      </c>
      <c r="DQ818">
        <v>1</v>
      </c>
      <c r="DU818">
        <v>1013</v>
      </c>
      <c r="DV818" t="s">
        <v>168</v>
      </c>
      <c r="DW818" t="s">
        <v>168</v>
      </c>
      <c r="DX818">
        <v>1</v>
      </c>
      <c r="EE818">
        <v>20573165</v>
      </c>
      <c r="EF818">
        <v>3</v>
      </c>
      <c r="EG818" t="s">
        <v>164</v>
      </c>
      <c r="EH818">
        <v>0</v>
      </c>
      <c r="EI818" t="s">
        <v>3</v>
      </c>
      <c r="EJ818">
        <v>2</v>
      </c>
      <c r="EK818">
        <v>110004</v>
      </c>
      <c r="EL818" t="s">
        <v>172</v>
      </c>
      <c r="EM818" t="s">
        <v>173</v>
      </c>
      <c r="EO818" t="s">
        <v>193</v>
      </c>
      <c r="EQ818">
        <v>768</v>
      </c>
      <c r="ER818">
        <v>65.92</v>
      </c>
      <c r="ES818">
        <v>17.82</v>
      </c>
      <c r="ET818">
        <v>0</v>
      </c>
      <c r="EU818">
        <v>0</v>
      </c>
      <c r="EV818">
        <v>48.1</v>
      </c>
      <c r="EW818">
        <v>5</v>
      </c>
      <c r="EX818">
        <v>0</v>
      </c>
      <c r="EY818">
        <v>0</v>
      </c>
      <c r="EZ818">
        <v>0</v>
      </c>
      <c r="FQ818">
        <v>0</v>
      </c>
      <c r="FR818">
        <f t="shared" si="741"/>
        <v>0</v>
      </c>
      <c r="FS818">
        <v>0</v>
      </c>
      <c r="FX818">
        <v>92</v>
      </c>
      <c r="FY818">
        <v>65</v>
      </c>
      <c r="GA818" t="s">
        <v>3</v>
      </c>
      <c r="GG818">
        <v>2</v>
      </c>
      <c r="GH818">
        <v>1</v>
      </c>
      <c r="GI818">
        <v>-2</v>
      </c>
      <c r="GJ818">
        <v>0</v>
      </c>
      <c r="GK818">
        <f>ROUND(R818*(R12)/100,0)</f>
        <v>0</v>
      </c>
      <c r="GL818">
        <f t="shared" si="742"/>
        <v>0</v>
      </c>
      <c r="GM818">
        <f t="shared" si="743"/>
        <v>185</v>
      </c>
      <c r="GN818">
        <f t="shared" si="744"/>
        <v>0</v>
      </c>
      <c r="GO818">
        <f t="shared" si="745"/>
        <v>185</v>
      </c>
      <c r="GP818">
        <f t="shared" si="746"/>
        <v>0</v>
      </c>
      <c r="GR818">
        <v>0</v>
      </c>
    </row>
    <row r="819" spans="1:200" x14ac:dyDescent="0.2">
      <c r="A819">
        <v>17</v>
      </c>
      <c r="B819">
        <v>1</v>
      </c>
      <c r="C819">
        <f>ROW(SmtRes!A1386)</f>
        <v>1386</v>
      </c>
      <c r="D819">
        <f>ROW(EtalonRes!A1414)</f>
        <v>1414</v>
      </c>
      <c r="E819" t="s">
        <v>1045</v>
      </c>
      <c r="F819" t="s">
        <v>657</v>
      </c>
      <c r="G819" t="s">
        <v>658</v>
      </c>
      <c r="H819" t="s">
        <v>211</v>
      </c>
      <c r="I819">
        <v>1</v>
      </c>
      <c r="J819">
        <v>0</v>
      </c>
      <c r="O819">
        <f t="shared" si="710"/>
        <v>259</v>
      </c>
      <c r="P819">
        <f t="shared" si="711"/>
        <v>14</v>
      </c>
      <c r="Q819">
        <f t="shared" si="712"/>
        <v>0</v>
      </c>
      <c r="R819">
        <f t="shared" si="713"/>
        <v>0</v>
      </c>
      <c r="S819">
        <f t="shared" si="714"/>
        <v>245</v>
      </c>
      <c r="T819">
        <f t="shared" si="715"/>
        <v>0</v>
      </c>
      <c r="U819">
        <f t="shared" si="716"/>
        <v>23.625</v>
      </c>
      <c r="V819">
        <f t="shared" si="717"/>
        <v>0</v>
      </c>
      <c r="W819">
        <f t="shared" si="718"/>
        <v>0</v>
      </c>
      <c r="X819">
        <f t="shared" si="719"/>
        <v>225</v>
      </c>
      <c r="Y819">
        <f t="shared" si="720"/>
        <v>123</v>
      </c>
      <c r="AA819">
        <v>23982063</v>
      </c>
      <c r="AB819">
        <f t="shared" si="721"/>
        <v>259</v>
      </c>
      <c r="AC819">
        <f t="shared" si="722"/>
        <v>14</v>
      </c>
      <c r="AD819">
        <f t="shared" si="723"/>
        <v>0</v>
      </c>
      <c r="AE819">
        <f t="shared" si="724"/>
        <v>0</v>
      </c>
      <c r="AF819">
        <f t="shared" si="725"/>
        <v>245</v>
      </c>
      <c r="AG819">
        <f t="shared" si="726"/>
        <v>0</v>
      </c>
      <c r="AH819">
        <f t="shared" si="727"/>
        <v>23.625</v>
      </c>
      <c r="AI819">
        <f t="shared" si="728"/>
        <v>0</v>
      </c>
      <c r="AJ819">
        <f t="shared" si="729"/>
        <v>0</v>
      </c>
      <c r="AK819">
        <v>195.36</v>
      </c>
      <c r="AL819">
        <v>14.23</v>
      </c>
      <c r="AM819">
        <v>0</v>
      </c>
      <c r="AN819">
        <v>0</v>
      </c>
      <c r="AO819">
        <v>181.13</v>
      </c>
      <c r="AP819">
        <v>0</v>
      </c>
      <c r="AQ819">
        <v>17.5</v>
      </c>
      <c r="AR819">
        <v>0</v>
      </c>
      <c r="AS819">
        <v>0</v>
      </c>
      <c r="AT819">
        <v>92</v>
      </c>
      <c r="AU819">
        <v>50</v>
      </c>
      <c r="AV819">
        <v>1</v>
      </c>
      <c r="AW819">
        <v>1</v>
      </c>
      <c r="AZ819">
        <v>1</v>
      </c>
      <c r="BA819">
        <v>1</v>
      </c>
      <c r="BB819">
        <v>1</v>
      </c>
      <c r="BC819">
        <v>1</v>
      </c>
      <c r="BD819" t="s">
        <v>3</v>
      </c>
      <c r="BE819" t="s">
        <v>3</v>
      </c>
      <c r="BF819" t="s">
        <v>3</v>
      </c>
      <c r="BG819" t="s">
        <v>3</v>
      </c>
      <c r="BH819">
        <v>0</v>
      </c>
      <c r="BI819">
        <v>2</v>
      </c>
      <c r="BJ819" t="s">
        <v>659</v>
      </c>
      <c r="BM819">
        <v>110010</v>
      </c>
      <c r="BN819">
        <v>0</v>
      </c>
      <c r="BO819" t="s">
        <v>3</v>
      </c>
      <c r="BP819">
        <v>0</v>
      </c>
      <c r="BQ819">
        <v>3</v>
      </c>
      <c r="BS819">
        <v>1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92</v>
      </c>
      <c r="CA819">
        <v>50</v>
      </c>
      <c r="CF819">
        <v>0</v>
      </c>
      <c r="CG819">
        <v>0</v>
      </c>
      <c r="CM819">
        <v>0</v>
      </c>
      <c r="CN819" t="s">
        <v>1707</v>
      </c>
      <c r="CO819">
        <v>0</v>
      </c>
      <c r="CP819">
        <f t="shared" si="730"/>
        <v>259</v>
      </c>
      <c r="CQ819">
        <f t="shared" si="731"/>
        <v>14</v>
      </c>
      <c r="CR819">
        <f t="shared" si="732"/>
        <v>0</v>
      </c>
      <c r="CS819">
        <f t="shared" si="733"/>
        <v>0</v>
      </c>
      <c r="CT819">
        <f t="shared" si="734"/>
        <v>245</v>
      </c>
      <c r="CU819">
        <f t="shared" si="735"/>
        <v>0</v>
      </c>
      <c r="CV819">
        <f t="shared" si="736"/>
        <v>23.625</v>
      </c>
      <c r="CW819">
        <f t="shared" si="737"/>
        <v>0</v>
      </c>
      <c r="CX819">
        <f t="shared" si="738"/>
        <v>0</v>
      </c>
      <c r="CY819">
        <f t="shared" si="739"/>
        <v>225.4</v>
      </c>
      <c r="CZ819">
        <f t="shared" si="740"/>
        <v>122.5</v>
      </c>
      <c r="DC819" t="s">
        <v>3</v>
      </c>
      <c r="DD819" t="s">
        <v>3</v>
      </c>
      <c r="DE819" t="s">
        <v>179</v>
      </c>
      <c r="DF819" t="s">
        <v>179</v>
      </c>
      <c r="DG819" t="s">
        <v>179</v>
      </c>
      <c r="DH819" t="s">
        <v>3</v>
      </c>
      <c r="DI819" t="s">
        <v>179</v>
      </c>
      <c r="DJ819" t="s">
        <v>179</v>
      </c>
      <c r="DK819" t="s">
        <v>3</v>
      </c>
      <c r="DL819" t="s">
        <v>3</v>
      </c>
      <c r="DM819" t="s">
        <v>3</v>
      </c>
      <c r="DN819">
        <v>0</v>
      </c>
      <c r="DO819">
        <v>0</v>
      </c>
      <c r="DP819">
        <v>1</v>
      </c>
      <c r="DQ819">
        <v>1</v>
      </c>
      <c r="DU819">
        <v>1013</v>
      </c>
      <c r="DV819" t="s">
        <v>211</v>
      </c>
      <c r="DW819" t="s">
        <v>211</v>
      </c>
      <c r="DX819">
        <v>1</v>
      </c>
      <c r="EE819">
        <v>20573211</v>
      </c>
      <c r="EF819">
        <v>3</v>
      </c>
      <c r="EG819" t="s">
        <v>164</v>
      </c>
      <c r="EH819">
        <v>0</v>
      </c>
      <c r="EI819" t="s">
        <v>3</v>
      </c>
      <c r="EJ819">
        <v>2</v>
      </c>
      <c r="EK819">
        <v>110010</v>
      </c>
      <c r="EL819" t="s">
        <v>660</v>
      </c>
      <c r="EM819" t="s">
        <v>173</v>
      </c>
      <c r="EO819" t="s">
        <v>193</v>
      </c>
      <c r="EQ819">
        <v>768</v>
      </c>
      <c r="ER819">
        <v>195.36</v>
      </c>
      <c r="ES819">
        <v>14.23</v>
      </c>
      <c r="ET819">
        <v>0</v>
      </c>
      <c r="EU819">
        <v>0</v>
      </c>
      <c r="EV819">
        <v>181.13</v>
      </c>
      <c r="EW819">
        <v>17.5</v>
      </c>
      <c r="EX819">
        <v>0</v>
      </c>
      <c r="EY819">
        <v>0</v>
      </c>
      <c r="EZ819">
        <v>0</v>
      </c>
      <c r="FQ819">
        <v>0</v>
      </c>
      <c r="FR819">
        <f t="shared" si="741"/>
        <v>0</v>
      </c>
      <c r="FS819">
        <v>0</v>
      </c>
      <c r="FX819">
        <v>92</v>
      </c>
      <c r="FY819">
        <v>50</v>
      </c>
      <c r="GA819" t="s">
        <v>3</v>
      </c>
      <c r="GG819">
        <v>2</v>
      </c>
      <c r="GH819">
        <v>1</v>
      </c>
      <c r="GI819">
        <v>-2</v>
      </c>
      <c r="GJ819">
        <v>0</v>
      </c>
      <c r="GK819">
        <f>ROUND(R819*(R12)/100,0)</f>
        <v>0</v>
      </c>
      <c r="GL819">
        <f t="shared" si="742"/>
        <v>0</v>
      </c>
      <c r="GM819">
        <f t="shared" si="743"/>
        <v>607</v>
      </c>
      <c r="GN819">
        <f t="shared" si="744"/>
        <v>0</v>
      </c>
      <c r="GO819">
        <f t="shared" si="745"/>
        <v>607</v>
      </c>
      <c r="GP819">
        <f t="shared" si="746"/>
        <v>0</v>
      </c>
      <c r="GR819">
        <v>0</v>
      </c>
    </row>
    <row r="820" spans="1:200" x14ac:dyDescent="0.2">
      <c r="A820">
        <v>17</v>
      </c>
      <c r="B820">
        <v>1</v>
      </c>
      <c r="C820">
        <f>ROW(SmtRes!A1392)</f>
        <v>1392</v>
      </c>
      <c r="D820">
        <f>ROW(EtalonRes!A1420)</f>
        <v>1420</v>
      </c>
      <c r="E820" t="s">
        <v>1046</v>
      </c>
      <c r="F820" t="s">
        <v>657</v>
      </c>
      <c r="G820" t="s">
        <v>664</v>
      </c>
      <c r="H820" t="s">
        <v>211</v>
      </c>
      <c r="I820">
        <v>2</v>
      </c>
      <c r="J820">
        <v>0</v>
      </c>
      <c r="O820">
        <f t="shared" si="710"/>
        <v>518</v>
      </c>
      <c r="P820">
        <f t="shared" si="711"/>
        <v>28</v>
      </c>
      <c r="Q820">
        <f t="shared" si="712"/>
        <v>0</v>
      </c>
      <c r="R820">
        <f t="shared" si="713"/>
        <v>0</v>
      </c>
      <c r="S820">
        <f t="shared" si="714"/>
        <v>490</v>
      </c>
      <c r="T820">
        <f t="shared" si="715"/>
        <v>0</v>
      </c>
      <c r="U820">
        <f t="shared" si="716"/>
        <v>47.25</v>
      </c>
      <c r="V820">
        <f t="shared" si="717"/>
        <v>0</v>
      </c>
      <c r="W820">
        <f t="shared" si="718"/>
        <v>0</v>
      </c>
      <c r="X820">
        <f t="shared" si="719"/>
        <v>451</v>
      </c>
      <c r="Y820">
        <f t="shared" si="720"/>
        <v>245</v>
      </c>
      <c r="AA820">
        <v>23982063</v>
      </c>
      <c r="AB820">
        <f t="shared" si="721"/>
        <v>259</v>
      </c>
      <c r="AC820">
        <f t="shared" si="722"/>
        <v>14</v>
      </c>
      <c r="AD820">
        <f t="shared" si="723"/>
        <v>0</v>
      </c>
      <c r="AE820">
        <f t="shared" si="724"/>
        <v>0</v>
      </c>
      <c r="AF820">
        <f t="shared" si="725"/>
        <v>245</v>
      </c>
      <c r="AG820">
        <f t="shared" si="726"/>
        <v>0</v>
      </c>
      <c r="AH820">
        <f t="shared" si="727"/>
        <v>23.625</v>
      </c>
      <c r="AI820">
        <f t="shared" si="728"/>
        <v>0</v>
      </c>
      <c r="AJ820">
        <f t="shared" si="729"/>
        <v>0</v>
      </c>
      <c r="AK820">
        <v>195.36</v>
      </c>
      <c r="AL820">
        <v>14.23</v>
      </c>
      <c r="AM820">
        <v>0</v>
      </c>
      <c r="AN820">
        <v>0</v>
      </c>
      <c r="AO820">
        <v>181.13</v>
      </c>
      <c r="AP820">
        <v>0</v>
      </c>
      <c r="AQ820">
        <v>17.5</v>
      </c>
      <c r="AR820">
        <v>0</v>
      </c>
      <c r="AS820">
        <v>0</v>
      </c>
      <c r="AT820">
        <v>92</v>
      </c>
      <c r="AU820">
        <v>50</v>
      </c>
      <c r="AV820">
        <v>1</v>
      </c>
      <c r="AW820">
        <v>1</v>
      </c>
      <c r="AZ820">
        <v>1</v>
      </c>
      <c r="BA820">
        <v>1</v>
      </c>
      <c r="BB820">
        <v>1</v>
      </c>
      <c r="BC820">
        <v>1</v>
      </c>
      <c r="BD820" t="s">
        <v>3</v>
      </c>
      <c r="BE820" t="s">
        <v>3</v>
      </c>
      <c r="BF820" t="s">
        <v>3</v>
      </c>
      <c r="BG820" t="s">
        <v>3</v>
      </c>
      <c r="BH820">
        <v>0</v>
      </c>
      <c r="BI820">
        <v>2</v>
      </c>
      <c r="BJ820" t="s">
        <v>659</v>
      </c>
      <c r="BM820">
        <v>110010</v>
      </c>
      <c r="BN820">
        <v>0</v>
      </c>
      <c r="BO820" t="s">
        <v>3</v>
      </c>
      <c r="BP820">
        <v>0</v>
      </c>
      <c r="BQ820">
        <v>3</v>
      </c>
      <c r="BS820">
        <v>1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3</v>
      </c>
      <c r="BZ820">
        <v>92</v>
      </c>
      <c r="CA820">
        <v>50</v>
      </c>
      <c r="CF820">
        <v>0</v>
      </c>
      <c r="CG820">
        <v>0</v>
      </c>
      <c r="CM820">
        <v>0</v>
      </c>
      <c r="CN820" t="s">
        <v>1707</v>
      </c>
      <c r="CO820">
        <v>0</v>
      </c>
      <c r="CP820">
        <f t="shared" si="730"/>
        <v>518</v>
      </c>
      <c r="CQ820">
        <f t="shared" si="731"/>
        <v>14</v>
      </c>
      <c r="CR820">
        <f t="shared" si="732"/>
        <v>0</v>
      </c>
      <c r="CS820">
        <f t="shared" si="733"/>
        <v>0</v>
      </c>
      <c r="CT820">
        <f t="shared" si="734"/>
        <v>245</v>
      </c>
      <c r="CU820">
        <f t="shared" si="735"/>
        <v>0</v>
      </c>
      <c r="CV820">
        <f t="shared" si="736"/>
        <v>23.625</v>
      </c>
      <c r="CW820">
        <f t="shared" si="737"/>
        <v>0</v>
      </c>
      <c r="CX820">
        <f t="shared" si="738"/>
        <v>0</v>
      </c>
      <c r="CY820">
        <f t="shared" si="739"/>
        <v>450.8</v>
      </c>
      <c r="CZ820">
        <f t="shared" si="740"/>
        <v>245</v>
      </c>
      <c r="DC820" t="s">
        <v>3</v>
      </c>
      <c r="DD820" t="s">
        <v>3</v>
      </c>
      <c r="DE820" t="s">
        <v>179</v>
      </c>
      <c r="DF820" t="s">
        <v>179</v>
      </c>
      <c r="DG820" t="s">
        <v>179</v>
      </c>
      <c r="DH820" t="s">
        <v>3</v>
      </c>
      <c r="DI820" t="s">
        <v>179</v>
      </c>
      <c r="DJ820" t="s">
        <v>179</v>
      </c>
      <c r="DK820" t="s">
        <v>3</v>
      </c>
      <c r="DL820" t="s">
        <v>3</v>
      </c>
      <c r="DM820" t="s">
        <v>3</v>
      </c>
      <c r="DN820">
        <v>0</v>
      </c>
      <c r="DO820">
        <v>0</v>
      </c>
      <c r="DP820">
        <v>1</v>
      </c>
      <c r="DQ820">
        <v>1</v>
      </c>
      <c r="DU820">
        <v>1013</v>
      </c>
      <c r="DV820" t="s">
        <v>211</v>
      </c>
      <c r="DW820" t="s">
        <v>211</v>
      </c>
      <c r="DX820">
        <v>1</v>
      </c>
      <c r="EE820">
        <v>20573211</v>
      </c>
      <c r="EF820">
        <v>3</v>
      </c>
      <c r="EG820" t="s">
        <v>164</v>
      </c>
      <c r="EH820">
        <v>0</v>
      </c>
      <c r="EI820" t="s">
        <v>3</v>
      </c>
      <c r="EJ820">
        <v>2</v>
      </c>
      <c r="EK820">
        <v>110010</v>
      </c>
      <c r="EL820" t="s">
        <v>660</v>
      </c>
      <c r="EM820" t="s">
        <v>173</v>
      </c>
      <c r="EO820" t="s">
        <v>193</v>
      </c>
      <c r="EQ820">
        <v>768</v>
      </c>
      <c r="ER820">
        <v>195.36</v>
      </c>
      <c r="ES820">
        <v>14.23</v>
      </c>
      <c r="ET820">
        <v>0</v>
      </c>
      <c r="EU820">
        <v>0</v>
      </c>
      <c r="EV820">
        <v>181.13</v>
      </c>
      <c r="EW820">
        <v>17.5</v>
      </c>
      <c r="EX820">
        <v>0</v>
      </c>
      <c r="EY820">
        <v>0</v>
      </c>
      <c r="EZ820">
        <v>0</v>
      </c>
      <c r="FQ820">
        <v>0</v>
      </c>
      <c r="FR820">
        <f t="shared" si="741"/>
        <v>0</v>
      </c>
      <c r="FS820">
        <v>0</v>
      </c>
      <c r="FX820">
        <v>92</v>
      </c>
      <c r="FY820">
        <v>50</v>
      </c>
      <c r="GA820" t="s">
        <v>3</v>
      </c>
      <c r="GG820">
        <v>2</v>
      </c>
      <c r="GH820">
        <v>1</v>
      </c>
      <c r="GI820">
        <v>-2</v>
      </c>
      <c r="GJ820">
        <v>0</v>
      </c>
      <c r="GK820">
        <f>ROUND(R820*(R12)/100,0)</f>
        <v>0</v>
      </c>
      <c r="GL820">
        <f t="shared" si="742"/>
        <v>0</v>
      </c>
      <c r="GM820">
        <f t="shared" si="743"/>
        <v>1214</v>
      </c>
      <c r="GN820">
        <f t="shared" si="744"/>
        <v>0</v>
      </c>
      <c r="GO820">
        <f t="shared" si="745"/>
        <v>1214</v>
      </c>
      <c r="GP820">
        <f t="shared" si="746"/>
        <v>0</v>
      </c>
      <c r="GR820">
        <v>0</v>
      </c>
    </row>
    <row r="821" spans="1:200" x14ac:dyDescent="0.2">
      <c r="A821">
        <v>17</v>
      </c>
      <c r="B821">
        <v>1</v>
      </c>
      <c r="C821">
        <f>ROW(SmtRes!A1399)</f>
        <v>1399</v>
      </c>
      <c r="D821">
        <f>ROW(EtalonRes!A1427)</f>
        <v>1427</v>
      </c>
      <c r="E821" t="s">
        <v>1047</v>
      </c>
      <c r="F821" t="s">
        <v>666</v>
      </c>
      <c r="G821" t="s">
        <v>667</v>
      </c>
      <c r="H821" t="s">
        <v>168</v>
      </c>
      <c r="I821">
        <v>138</v>
      </c>
      <c r="J821">
        <v>0</v>
      </c>
      <c r="O821">
        <f t="shared" si="710"/>
        <v>1794</v>
      </c>
      <c r="P821">
        <f t="shared" si="711"/>
        <v>276</v>
      </c>
      <c r="Q821">
        <f t="shared" si="712"/>
        <v>0</v>
      </c>
      <c r="R821">
        <f t="shared" si="713"/>
        <v>0</v>
      </c>
      <c r="S821">
        <f t="shared" si="714"/>
        <v>1518</v>
      </c>
      <c r="T821">
        <f t="shared" si="715"/>
        <v>0</v>
      </c>
      <c r="U821">
        <f t="shared" si="716"/>
        <v>156.49200000000002</v>
      </c>
      <c r="V821">
        <f t="shared" si="717"/>
        <v>0</v>
      </c>
      <c r="W821">
        <f t="shared" si="718"/>
        <v>0</v>
      </c>
      <c r="X821">
        <f t="shared" si="719"/>
        <v>1214</v>
      </c>
      <c r="Y821">
        <f t="shared" si="720"/>
        <v>911</v>
      </c>
      <c r="AA821">
        <v>23982063</v>
      </c>
      <c r="AB821">
        <f t="shared" si="721"/>
        <v>13</v>
      </c>
      <c r="AC821">
        <f t="shared" si="722"/>
        <v>2</v>
      </c>
      <c r="AD821">
        <f t="shared" si="723"/>
        <v>0</v>
      </c>
      <c r="AE821">
        <f t="shared" si="724"/>
        <v>0</v>
      </c>
      <c r="AF821">
        <f t="shared" si="725"/>
        <v>11</v>
      </c>
      <c r="AG821">
        <f t="shared" si="726"/>
        <v>0</v>
      </c>
      <c r="AH821">
        <f t="shared" si="727"/>
        <v>1.1340000000000001</v>
      </c>
      <c r="AI821">
        <f t="shared" si="728"/>
        <v>0</v>
      </c>
      <c r="AJ821">
        <f t="shared" si="729"/>
        <v>0</v>
      </c>
      <c r="AK821">
        <v>9.9600000000000009</v>
      </c>
      <c r="AL821">
        <v>1.88</v>
      </c>
      <c r="AM821">
        <v>0</v>
      </c>
      <c r="AN821">
        <v>0</v>
      </c>
      <c r="AO821">
        <v>8.08</v>
      </c>
      <c r="AP821">
        <v>0</v>
      </c>
      <c r="AQ821">
        <v>0.84</v>
      </c>
      <c r="AR821">
        <v>0</v>
      </c>
      <c r="AS821">
        <v>0</v>
      </c>
      <c r="AT821">
        <v>80</v>
      </c>
      <c r="AU821">
        <v>60</v>
      </c>
      <c r="AV821">
        <v>1</v>
      </c>
      <c r="AW821">
        <v>1</v>
      </c>
      <c r="AZ821">
        <v>1</v>
      </c>
      <c r="BA821">
        <v>1</v>
      </c>
      <c r="BB821">
        <v>1</v>
      </c>
      <c r="BC821">
        <v>1</v>
      </c>
      <c r="BD821" t="s">
        <v>3</v>
      </c>
      <c r="BE821" t="s">
        <v>3</v>
      </c>
      <c r="BF821" t="s">
        <v>3</v>
      </c>
      <c r="BG821" t="s">
        <v>3</v>
      </c>
      <c r="BH821">
        <v>0</v>
      </c>
      <c r="BI821">
        <v>2</v>
      </c>
      <c r="BJ821" t="s">
        <v>668</v>
      </c>
      <c r="BM821">
        <v>110011</v>
      </c>
      <c r="BN821">
        <v>0</v>
      </c>
      <c r="BO821" t="s">
        <v>3</v>
      </c>
      <c r="BP821">
        <v>0</v>
      </c>
      <c r="BQ821">
        <v>3</v>
      </c>
      <c r="BS821">
        <v>1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3</v>
      </c>
      <c r="BZ821">
        <v>80</v>
      </c>
      <c r="CA821">
        <v>60</v>
      </c>
      <c r="CF821">
        <v>0</v>
      </c>
      <c r="CG821">
        <v>0</v>
      </c>
      <c r="CM821">
        <v>0</v>
      </c>
      <c r="CN821" t="s">
        <v>1707</v>
      </c>
      <c r="CO821">
        <v>0</v>
      </c>
      <c r="CP821">
        <f t="shared" si="730"/>
        <v>1794</v>
      </c>
      <c r="CQ821">
        <f t="shared" si="731"/>
        <v>2</v>
      </c>
      <c r="CR821">
        <f t="shared" si="732"/>
        <v>0</v>
      </c>
      <c r="CS821">
        <f t="shared" si="733"/>
        <v>0</v>
      </c>
      <c r="CT821">
        <f t="shared" si="734"/>
        <v>11</v>
      </c>
      <c r="CU821">
        <f t="shared" si="735"/>
        <v>0</v>
      </c>
      <c r="CV821">
        <f t="shared" si="736"/>
        <v>1.1340000000000001</v>
      </c>
      <c r="CW821">
        <f t="shared" si="737"/>
        <v>0</v>
      </c>
      <c r="CX821">
        <f t="shared" si="738"/>
        <v>0</v>
      </c>
      <c r="CY821">
        <f t="shared" si="739"/>
        <v>1214.4000000000001</v>
      </c>
      <c r="CZ821">
        <f t="shared" si="740"/>
        <v>910.8</v>
      </c>
      <c r="DC821" t="s">
        <v>3</v>
      </c>
      <c r="DD821" t="s">
        <v>3</v>
      </c>
      <c r="DE821" t="s">
        <v>179</v>
      </c>
      <c r="DF821" t="s">
        <v>179</v>
      </c>
      <c r="DG821" t="s">
        <v>179</v>
      </c>
      <c r="DH821" t="s">
        <v>3</v>
      </c>
      <c r="DI821" t="s">
        <v>179</v>
      </c>
      <c r="DJ821" t="s">
        <v>179</v>
      </c>
      <c r="DK821" t="s">
        <v>3</v>
      </c>
      <c r="DL821" t="s">
        <v>3</v>
      </c>
      <c r="DM821" t="s">
        <v>3</v>
      </c>
      <c r="DN821">
        <v>0</v>
      </c>
      <c r="DO821">
        <v>0</v>
      </c>
      <c r="DP821">
        <v>1</v>
      </c>
      <c r="DQ821">
        <v>1</v>
      </c>
      <c r="DU821">
        <v>1013</v>
      </c>
      <c r="DV821" t="s">
        <v>168</v>
      </c>
      <c r="DW821" t="s">
        <v>168</v>
      </c>
      <c r="DX821">
        <v>1</v>
      </c>
      <c r="EE821">
        <v>20573212</v>
      </c>
      <c r="EF821">
        <v>3</v>
      </c>
      <c r="EG821" t="s">
        <v>164</v>
      </c>
      <c r="EH821">
        <v>0</v>
      </c>
      <c r="EI821" t="s">
        <v>3</v>
      </c>
      <c r="EJ821">
        <v>2</v>
      </c>
      <c r="EK821">
        <v>110011</v>
      </c>
      <c r="EL821" t="s">
        <v>621</v>
      </c>
      <c r="EM821" t="s">
        <v>173</v>
      </c>
      <c r="EO821" t="s">
        <v>193</v>
      </c>
      <c r="EQ821">
        <v>768</v>
      </c>
      <c r="ER821">
        <v>9.9600000000000009</v>
      </c>
      <c r="ES821">
        <v>1.88</v>
      </c>
      <c r="ET821">
        <v>0</v>
      </c>
      <c r="EU821">
        <v>0</v>
      </c>
      <c r="EV821">
        <v>8.08</v>
      </c>
      <c r="EW821">
        <v>0.84</v>
      </c>
      <c r="EX821">
        <v>0</v>
      </c>
      <c r="EY821">
        <v>0</v>
      </c>
      <c r="EZ821">
        <v>0</v>
      </c>
      <c r="FQ821">
        <v>0</v>
      </c>
      <c r="FR821">
        <f t="shared" si="741"/>
        <v>0</v>
      </c>
      <c r="FS821">
        <v>0</v>
      </c>
      <c r="FX821">
        <v>80</v>
      </c>
      <c r="FY821">
        <v>60</v>
      </c>
      <c r="GA821" t="s">
        <v>3</v>
      </c>
      <c r="GG821">
        <v>2</v>
      </c>
      <c r="GH821">
        <v>1</v>
      </c>
      <c r="GI821">
        <v>-2</v>
      </c>
      <c r="GJ821">
        <v>0</v>
      </c>
      <c r="GK821">
        <f>ROUND(R821*(R12)/100,0)</f>
        <v>0</v>
      </c>
      <c r="GL821">
        <f t="shared" si="742"/>
        <v>0</v>
      </c>
      <c r="GM821">
        <f t="shared" si="743"/>
        <v>3919</v>
      </c>
      <c r="GN821">
        <f t="shared" si="744"/>
        <v>0</v>
      </c>
      <c r="GO821">
        <f t="shared" si="745"/>
        <v>3919</v>
      </c>
      <c r="GP821">
        <f t="shared" si="746"/>
        <v>0</v>
      </c>
      <c r="GR821">
        <v>0</v>
      </c>
    </row>
    <row r="822" spans="1:200" x14ac:dyDescent="0.2">
      <c r="A822">
        <v>17</v>
      </c>
      <c r="B822">
        <v>1</v>
      </c>
      <c r="C822">
        <f>ROW(SmtRes!A1402)</f>
        <v>1402</v>
      </c>
      <c r="D822">
        <f>ROW(EtalonRes!A1430)</f>
        <v>1430</v>
      </c>
      <c r="E822" t="s">
        <v>1048</v>
      </c>
      <c r="F822" t="s">
        <v>265</v>
      </c>
      <c r="G822" t="s">
        <v>1049</v>
      </c>
      <c r="H822" t="s">
        <v>168</v>
      </c>
      <c r="I822">
        <v>138</v>
      </c>
      <c r="J822">
        <v>0</v>
      </c>
      <c r="O822">
        <f t="shared" si="710"/>
        <v>89424</v>
      </c>
      <c r="P822">
        <f t="shared" si="711"/>
        <v>1242</v>
      </c>
      <c r="Q822">
        <f t="shared" si="712"/>
        <v>0</v>
      </c>
      <c r="R822">
        <f t="shared" si="713"/>
        <v>0</v>
      </c>
      <c r="S822">
        <f t="shared" si="714"/>
        <v>88182</v>
      </c>
      <c r="T822">
        <f t="shared" si="715"/>
        <v>0</v>
      </c>
      <c r="U822">
        <f t="shared" si="716"/>
        <v>5961.6</v>
      </c>
      <c r="V822">
        <f t="shared" si="717"/>
        <v>0</v>
      </c>
      <c r="W822">
        <f t="shared" si="718"/>
        <v>0</v>
      </c>
      <c r="X822">
        <f t="shared" si="719"/>
        <v>70546</v>
      </c>
      <c r="Y822">
        <f t="shared" si="720"/>
        <v>52909</v>
      </c>
      <c r="AA822">
        <v>23982063</v>
      </c>
      <c r="AB822">
        <f t="shared" si="721"/>
        <v>648</v>
      </c>
      <c r="AC822">
        <f t="shared" si="722"/>
        <v>9</v>
      </c>
      <c r="AD822">
        <f t="shared" si="723"/>
        <v>0</v>
      </c>
      <c r="AE822">
        <f t="shared" si="724"/>
        <v>0</v>
      </c>
      <c r="AF822">
        <f t="shared" si="725"/>
        <v>639</v>
      </c>
      <c r="AG822">
        <f t="shared" si="726"/>
        <v>0</v>
      </c>
      <c r="AH822">
        <f t="shared" si="727"/>
        <v>43.2</v>
      </c>
      <c r="AI822">
        <f t="shared" si="728"/>
        <v>0</v>
      </c>
      <c r="AJ822">
        <f t="shared" si="729"/>
        <v>0</v>
      </c>
      <c r="AK822">
        <v>482.75</v>
      </c>
      <c r="AL822">
        <v>9.4700000000000006</v>
      </c>
      <c r="AM822">
        <v>0</v>
      </c>
      <c r="AN822">
        <v>0</v>
      </c>
      <c r="AO822">
        <v>473.28</v>
      </c>
      <c r="AP822">
        <v>0</v>
      </c>
      <c r="AQ822">
        <v>32</v>
      </c>
      <c r="AR822">
        <v>0</v>
      </c>
      <c r="AS822">
        <v>0</v>
      </c>
      <c r="AT822">
        <v>80</v>
      </c>
      <c r="AU822">
        <v>60</v>
      </c>
      <c r="AV822">
        <v>1</v>
      </c>
      <c r="AW822">
        <v>1</v>
      </c>
      <c r="AZ822">
        <v>1</v>
      </c>
      <c r="BA822">
        <v>1</v>
      </c>
      <c r="BB822">
        <v>1</v>
      </c>
      <c r="BC822">
        <v>1</v>
      </c>
      <c r="BD822" t="s">
        <v>3</v>
      </c>
      <c r="BE822" t="s">
        <v>3</v>
      </c>
      <c r="BF822" t="s">
        <v>3</v>
      </c>
      <c r="BG822" t="s">
        <v>3</v>
      </c>
      <c r="BH822">
        <v>0</v>
      </c>
      <c r="BI822">
        <v>2</v>
      </c>
      <c r="BJ822" t="s">
        <v>267</v>
      </c>
      <c r="BM822">
        <v>110008</v>
      </c>
      <c r="BN822">
        <v>0</v>
      </c>
      <c r="BO822" t="s">
        <v>3</v>
      </c>
      <c r="BP822">
        <v>0</v>
      </c>
      <c r="BQ822">
        <v>3</v>
      </c>
      <c r="BS822">
        <v>1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3</v>
      </c>
      <c r="BZ822">
        <v>80</v>
      </c>
      <c r="CA822">
        <v>60</v>
      </c>
      <c r="CF822">
        <v>0</v>
      </c>
      <c r="CG822">
        <v>0</v>
      </c>
      <c r="CM822">
        <v>0</v>
      </c>
      <c r="CN822" t="s">
        <v>1707</v>
      </c>
      <c r="CO822">
        <v>0</v>
      </c>
      <c r="CP822">
        <f t="shared" si="730"/>
        <v>89424</v>
      </c>
      <c r="CQ822">
        <f t="shared" si="731"/>
        <v>9</v>
      </c>
      <c r="CR822">
        <f t="shared" si="732"/>
        <v>0</v>
      </c>
      <c r="CS822">
        <f t="shared" si="733"/>
        <v>0</v>
      </c>
      <c r="CT822">
        <f t="shared" si="734"/>
        <v>639</v>
      </c>
      <c r="CU822">
        <f t="shared" si="735"/>
        <v>0</v>
      </c>
      <c r="CV822">
        <f t="shared" si="736"/>
        <v>43.2</v>
      </c>
      <c r="CW822">
        <f t="shared" si="737"/>
        <v>0</v>
      </c>
      <c r="CX822">
        <f t="shared" si="738"/>
        <v>0</v>
      </c>
      <c r="CY822">
        <f t="shared" si="739"/>
        <v>70545.600000000006</v>
      </c>
      <c r="CZ822">
        <f t="shared" si="740"/>
        <v>52909.2</v>
      </c>
      <c r="DC822" t="s">
        <v>3</v>
      </c>
      <c r="DD822" t="s">
        <v>3</v>
      </c>
      <c r="DE822" t="s">
        <v>179</v>
      </c>
      <c r="DF822" t="s">
        <v>179</v>
      </c>
      <c r="DG822" t="s">
        <v>179</v>
      </c>
      <c r="DH822" t="s">
        <v>3</v>
      </c>
      <c r="DI822" t="s">
        <v>179</v>
      </c>
      <c r="DJ822" t="s">
        <v>179</v>
      </c>
      <c r="DK822" t="s">
        <v>3</v>
      </c>
      <c r="DL822" t="s">
        <v>3</v>
      </c>
      <c r="DM822" t="s">
        <v>3</v>
      </c>
      <c r="DN822">
        <v>0</v>
      </c>
      <c r="DO822">
        <v>0</v>
      </c>
      <c r="DP822">
        <v>1</v>
      </c>
      <c r="DQ822">
        <v>1</v>
      </c>
      <c r="DU822">
        <v>1013</v>
      </c>
      <c r="DV822" t="s">
        <v>168</v>
      </c>
      <c r="DW822" t="s">
        <v>168</v>
      </c>
      <c r="DX822">
        <v>1</v>
      </c>
      <c r="EE822">
        <v>20573167</v>
      </c>
      <c r="EF822">
        <v>3</v>
      </c>
      <c r="EG822" t="s">
        <v>164</v>
      </c>
      <c r="EH822">
        <v>0</v>
      </c>
      <c r="EI822" t="s">
        <v>3</v>
      </c>
      <c r="EJ822">
        <v>2</v>
      </c>
      <c r="EK822">
        <v>110008</v>
      </c>
      <c r="EL822" t="s">
        <v>268</v>
      </c>
      <c r="EM822" t="s">
        <v>173</v>
      </c>
      <c r="EO822" t="s">
        <v>193</v>
      </c>
      <c r="EQ822">
        <v>768</v>
      </c>
      <c r="ER822">
        <v>482.75</v>
      </c>
      <c r="ES822">
        <v>9.4700000000000006</v>
      </c>
      <c r="ET822">
        <v>0</v>
      </c>
      <c r="EU822">
        <v>0</v>
      </c>
      <c r="EV822">
        <v>473.28</v>
      </c>
      <c r="EW822">
        <v>32</v>
      </c>
      <c r="EX822">
        <v>0</v>
      </c>
      <c r="EY822">
        <v>0</v>
      </c>
      <c r="EZ822">
        <v>0</v>
      </c>
      <c r="FQ822">
        <v>0</v>
      </c>
      <c r="FR822">
        <f t="shared" si="741"/>
        <v>0</v>
      </c>
      <c r="FS822">
        <v>0</v>
      </c>
      <c r="FX822">
        <v>80</v>
      </c>
      <c r="FY822">
        <v>60</v>
      </c>
      <c r="GA822" t="s">
        <v>3</v>
      </c>
      <c r="GG822">
        <v>2</v>
      </c>
      <c r="GH822">
        <v>1</v>
      </c>
      <c r="GI822">
        <v>-2</v>
      </c>
      <c r="GJ822">
        <v>0</v>
      </c>
      <c r="GK822">
        <f>ROUND(R822*(R12)/100,0)</f>
        <v>0</v>
      </c>
      <c r="GL822">
        <f t="shared" si="742"/>
        <v>0</v>
      </c>
      <c r="GM822">
        <f t="shared" si="743"/>
        <v>212879</v>
      </c>
      <c r="GN822">
        <f t="shared" si="744"/>
        <v>0</v>
      </c>
      <c r="GO822">
        <f t="shared" si="745"/>
        <v>212879</v>
      </c>
      <c r="GP822">
        <f t="shared" si="746"/>
        <v>0</v>
      </c>
      <c r="GR822">
        <v>0</v>
      </c>
    </row>
    <row r="823" spans="1:200" x14ac:dyDescent="0.2">
      <c r="A823">
        <v>17</v>
      </c>
      <c r="B823">
        <v>1</v>
      </c>
      <c r="C823">
        <f>ROW(SmtRes!A1419)</f>
        <v>1419</v>
      </c>
      <c r="D823">
        <f>ROW(EtalonRes!A1448)</f>
        <v>1448</v>
      </c>
      <c r="E823" t="s">
        <v>1050</v>
      </c>
      <c r="F823" t="s">
        <v>279</v>
      </c>
      <c r="G823" t="s">
        <v>831</v>
      </c>
      <c r="H823" t="s">
        <v>209</v>
      </c>
      <c r="I823">
        <v>2</v>
      </c>
      <c r="J823">
        <v>0</v>
      </c>
      <c r="O823">
        <f t="shared" si="710"/>
        <v>2206</v>
      </c>
      <c r="P823">
        <f t="shared" si="711"/>
        <v>276</v>
      </c>
      <c r="Q823">
        <f t="shared" si="712"/>
        <v>10</v>
      </c>
      <c r="R823">
        <f t="shared" si="713"/>
        <v>2</v>
      </c>
      <c r="S823">
        <f t="shared" si="714"/>
        <v>1920</v>
      </c>
      <c r="T823">
        <f t="shared" si="715"/>
        <v>0</v>
      </c>
      <c r="U823">
        <f t="shared" si="716"/>
        <v>185.49</v>
      </c>
      <c r="V823">
        <f t="shared" si="717"/>
        <v>0.10800000000000001</v>
      </c>
      <c r="W823">
        <f t="shared" si="718"/>
        <v>0</v>
      </c>
      <c r="X823">
        <f t="shared" si="719"/>
        <v>1768</v>
      </c>
      <c r="Y823">
        <f t="shared" si="720"/>
        <v>1249</v>
      </c>
      <c r="AA823">
        <v>23982063</v>
      </c>
      <c r="AB823">
        <f t="shared" si="721"/>
        <v>1103</v>
      </c>
      <c r="AC823">
        <f t="shared" si="722"/>
        <v>138</v>
      </c>
      <c r="AD823">
        <f t="shared" si="723"/>
        <v>5</v>
      </c>
      <c r="AE823">
        <f t="shared" si="724"/>
        <v>1</v>
      </c>
      <c r="AF823">
        <f t="shared" si="725"/>
        <v>960</v>
      </c>
      <c r="AG823">
        <f t="shared" si="726"/>
        <v>0</v>
      </c>
      <c r="AH823">
        <f t="shared" si="727"/>
        <v>92.745000000000005</v>
      </c>
      <c r="AI823">
        <f t="shared" si="728"/>
        <v>5.4000000000000006E-2</v>
      </c>
      <c r="AJ823">
        <f t="shared" si="729"/>
        <v>0</v>
      </c>
      <c r="AK823">
        <v>852.15</v>
      </c>
      <c r="AL823">
        <v>137.5</v>
      </c>
      <c r="AM823">
        <v>3.6</v>
      </c>
      <c r="AN823">
        <v>0.4</v>
      </c>
      <c r="AO823">
        <v>711.05</v>
      </c>
      <c r="AP823">
        <v>0</v>
      </c>
      <c r="AQ823">
        <v>68.7</v>
      </c>
      <c r="AR823">
        <v>0.04</v>
      </c>
      <c r="AS823">
        <v>0</v>
      </c>
      <c r="AT823">
        <v>92</v>
      </c>
      <c r="AU823">
        <v>65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1</v>
      </c>
      <c r="BD823" t="s">
        <v>3</v>
      </c>
      <c r="BE823" t="s">
        <v>3</v>
      </c>
      <c r="BF823" t="s">
        <v>3</v>
      </c>
      <c r="BG823" t="s">
        <v>3</v>
      </c>
      <c r="BH823">
        <v>0</v>
      </c>
      <c r="BI823">
        <v>2</v>
      </c>
      <c r="BJ823" t="s">
        <v>832</v>
      </c>
      <c r="BM823">
        <v>110004</v>
      </c>
      <c r="BN823">
        <v>0</v>
      </c>
      <c r="BO823" t="s">
        <v>3</v>
      </c>
      <c r="BP823">
        <v>0</v>
      </c>
      <c r="BQ823">
        <v>3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3</v>
      </c>
      <c r="BZ823">
        <v>92</v>
      </c>
      <c r="CA823">
        <v>65</v>
      </c>
      <c r="CF823">
        <v>0</v>
      </c>
      <c r="CG823">
        <v>0</v>
      </c>
      <c r="CM823">
        <v>0</v>
      </c>
      <c r="CN823" t="s">
        <v>1707</v>
      </c>
      <c r="CO823">
        <v>0</v>
      </c>
      <c r="CP823">
        <f t="shared" si="730"/>
        <v>2206</v>
      </c>
      <c r="CQ823">
        <f t="shared" si="731"/>
        <v>138</v>
      </c>
      <c r="CR823">
        <f t="shared" si="732"/>
        <v>5</v>
      </c>
      <c r="CS823">
        <f t="shared" si="733"/>
        <v>1</v>
      </c>
      <c r="CT823">
        <f t="shared" si="734"/>
        <v>960</v>
      </c>
      <c r="CU823">
        <f t="shared" si="735"/>
        <v>0</v>
      </c>
      <c r="CV823">
        <f t="shared" si="736"/>
        <v>92.745000000000005</v>
      </c>
      <c r="CW823">
        <f t="shared" si="737"/>
        <v>5.4000000000000006E-2</v>
      </c>
      <c r="CX823">
        <f t="shared" si="738"/>
        <v>0</v>
      </c>
      <c r="CY823">
        <f t="shared" si="739"/>
        <v>1768.24</v>
      </c>
      <c r="CZ823">
        <f t="shared" si="740"/>
        <v>1249.3</v>
      </c>
      <c r="DC823" t="s">
        <v>3</v>
      </c>
      <c r="DD823" t="s">
        <v>3</v>
      </c>
      <c r="DE823" t="s">
        <v>179</v>
      </c>
      <c r="DF823" t="s">
        <v>179</v>
      </c>
      <c r="DG823" t="s">
        <v>179</v>
      </c>
      <c r="DH823" t="s">
        <v>3</v>
      </c>
      <c r="DI823" t="s">
        <v>179</v>
      </c>
      <c r="DJ823" t="s">
        <v>179</v>
      </c>
      <c r="DK823" t="s">
        <v>3</v>
      </c>
      <c r="DL823" t="s">
        <v>3</v>
      </c>
      <c r="DM823" t="s">
        <v>3</v>
      </c>
      <c r="DN823">
        <v>0</v>
      </c>
      <c r="DO823">
        <v>0</v>
      </c>
      <c r="DP823">
        <v>1</v>
      </c>
      <c r="DQ823">
        <v>1</v>
      </c>
      <c r="DU823">
        <v>1010</v>
      </c>
      <c r="DV823" t="s">
        <v>209</v>
      </c>
      <c r="DW823" t="s">
        <v>209</v>
      </c>
      <c r="DX823">
        <v>1</v>
      </c>
      <c r="EE823">
        <v>20573165</v>
      </c>
      <c r="EF823">
        <v>3</v>
      </c>
      <c r="EG823" t="s">
        <v>164</v>
      </c>
      <c r="EH823">
        <v>0</v>
      </c>
      <c r="EI823" t="s">
        <v>3</v>
      </c>
      <c r="EJ823">
        <v>2</v>
      </c>
      <c r="EK823">
        <v>110004</v>
      </c>
      <c r="EL823" t="s">
        <v>172</v>
      </c>
      <c r="EM823" t="s">
        <v>173</v>
      </c>
      <c r="EO823" t="s">
        <v>193</v>
      </c>
      <c r="EQ823">
        <v>768</v>
      </c>
      <c r="ER823">
        <v>852.15</v>
      </c>
      <c r="ES823">
        <v>137.5</v>
      </c>
      <c r="ET823">
        <v>3.6</v>
      </c>
      <c r="EU823">
        <v>0.4</v>
      </c>
      <c r="EV823">
        <v>711.05</v>
      </c>
      <c r="EW823">
        <v>68.7</v>
      </c>
      <c r="EX823">
        <v>0.04</v>
      </c>
      <c r="EY823">
        <v>0</v>
      </c>
      <c r="EZ823">
        <v>0</v>
      </c>
      <c r="FQ823">
        <v>0</v>
      </c>
      <c r="FR823">
        <f t="shared" si="741"/>
        <v>0</v>
      </c>
      <c r="FS823">
        <v>0</v>
      </c>
      <c r="FX823">
        <v>92</v>
      </c>
      <c r="FY823">
        <v>65</v>
      </c>
      <c r="GA823" t="s">
        <v>3</v>
      </c>
      <c r="GG823">
        <v>2</v>
      </c>
      <c r="GH823">
        <v>1</v>
      </c>
      <c r="GI823">
        <v>-2</v>
      </c>
      <c r="GJ823">
        <v>0</v>
      </c>
      <c r="GK823">
        <f>ROUND(R823*(R12)/100,0)</f>
        <v>0</v>
      </c>
      <c r="GL823">
        <f t="shared" si="742"/>
        <v>0</v>
      </c>
      <c r="GM823">
        <f t="shared" si="743"/>
        <v>5223</v>
      </c>
      <c r="GN823">
        <f t="shared" si="744"/>
        <v>0</v>
      </c>
      <c r="GO823">
        <f t="shared" si="745"/>
        <v>5223</v>
      </c>
      <c r="GP823">
        <f t="shared" si="746"/>
        <v>0</v>
      </c>
      <c r="GR823">
        <v>0</v>
      </c>
    </row>
    <row r="824" spans="1:200" x14ac:dyDescent="0.2">
      <c r="A824">
        <v>17</v>
      </c>
      <c r="B824">
        <v>1</v>
      </c>
      <c r="C824">
        <f>ROW(SmtRes!A1426)</f>
        <v>1426</v>
      </c>
      <c r="D824">
        <f>ROW(EtalonRes!A1455)</f>
        <v>1455</v>
      </c>
      <c r="E824" t="s">
        <v>1051</v>
      </c>
      <c r="F824" t="s">
        <v>846</v>
      </c>
      <c r="G824" t="s">
        <v>847</v>
      </c>
      <c r="H824" t="s">
        <v>168</v>
      </c>
      <c r="I824">
        <v>2</v>
      </c>
      <c r="J824">
        <v>0</v>
      </c>
      <c r="O824">
        <f t="shared" si="710"/>
        <v>58</v>
      </c>
      <c r="P824">
        <f t="shared" si="711"/>
        <v>2</v>
      </c>
      <c r="Q824">
        <f t="shared" si="712"/>
        <v>30</v>
      </c>
      <c r="R824">
        <f t="shared" si="713"/>
        <v>2</v>
      </c>
      <c r="S824">
        <f t="shared" si="714"/>
        <v>26</v>
      </c>
      <c r="T824">
        <f t="shared" si="715"/>
        <v>0</v>
      </c>
      <c r="U824">
        <f t="shared" si="716"/>
        <v>2.673</v>
      </c>
      <c r="V824">
        <f t="shared" si="717"/>
        <v>0.13500000000000001</v>
      </c>
      <c r="W824">
        <f t="shared" si="718"/>
        <v>0</v>
      </c>
      <c r="X824">
        <f t="shared" si="719"/>
        <v>27</v>
      </c>
      <c r="Y824">
        <f t="shared" si="720"/>
        <v>18</v>
      </c>
      <c r="AA824">
        <v>23982063</v>
      </c>
      <c r="AB824">
        <f t="shared" si="721"/>
        <v>29</v>
      </c>
      <c r="AC824">
        <f t="shared" si="722"/>
        <v>1</v>
      </c>
      <c r="AD824">
        <f t="shared" si="723"/>
        <v>15</v>
      </c>
      <c r="AE824">
        <f t="shared" si="724"/>
        <v>1</v>
      </c>
      <c r="AF824">
        <f t="shared" si="725"/>
        <v>13</v>
      </c>
      <c r="AG824">
        <f t="shared" si="726"/>
        <v>0</v>
      </c>
      <c r="AH824">
        <f t="shared" si="727"/>
        <v>1.3365</v>
      </c>
      <c r="AI824">
        <f t="shared" si="728"/>
        <v>6.7500000000000004E-2</v>
      </c>
      <c r="AJ824">
        <f t="shared" si="729"/>
        <v>0</v>
      </c>
      <c r="AK824">
        <v>22.05</v>
      </c>
      <c r="AL824">
        <v>0.81</v>
      </c>
      <c r="AM824">
        <v>11.42</v>
      </c>
      <c r="AN824">
        <v>0.68</v>
      </c>
      <c r="AO824">
        <v>9.82</v>
      </c>
      <c r="AP824">
        <v>0</v>
      </c>
      <c r="AQ824">
        <v>0.99</v>
      </c>
      <c r="AR824">
        <v>0.05</v>
      </c>
      <c r="AS824">
        <v>0</v>
      </c>
      <c r="AT824">
        <v>95</v>
      </c>
      <c r="AU824">
        <v>65</v>
      </c>
      <c r="AV824">
        <v>1</v>
      </c>
      <c r="AW824">
        <v>1</v>
      </c>
      <c r="AZ824">
        <v>1</v>
      </c>
      <c r="BA824">
        <v>1</v>
      </c>
      <c r="BB824">
        <v>1</v>
      </c>
      <c r="BC824">
        <v>1</v>
      </c>
      <c r="BD824" t="s">
        <v>3</v>
      </c>
      <c r="BE824" t="s">
        <v>3</v>
      </c>
      <c r="BF824" t="s">
        <v>3</v>
      </c>
      <c r="BG824" t="s">
        <v>3</v>
      </c>
      <c r="BH824">
        <v>0</v>
      </c>
      <c r="BI824">
        <v>2</v>
      </c>
      <c r="BJ824" t="s">
        <v>848</v>
      </c>
      <c r="BM824">
        <v>108001</v>
      </c>
      <c r="BN824">
        <v>0</v>
      </c>
      <c r="BO824" t="s">
        <v>3</v>
      </c>
      <c r="BP824">
        <v>0</v>
      </c>
      <c r="BQ824">
        <v>3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3</v>
      </c>
      <c r="BZ824">
        <v>95</v>
      </c>
      <c r="CA824">
        <v>65</v>
      </c>
      <c r="CF824">
        <v>0</v>
      </c>
      <c r="CG824">
        <v>0</v>
      </c>
      <c r="CM824">
        <v>0</v>
      </c>
      <c r="CN824" t="s">
        <v>1707</v>
      </c>
      <c r="CO824">
        <v>0</v>
      </c>
      <c r="CP824">
        <f t="shared" si="730"/>
        <v>58</v>
      </c>
      <c r="CQ824">
        <f t="shared" si="731"/>
        <v>1</v>
      </c>
      <c r="CR824">
        <f t="shared" si="732"/>
        <v>15</v>
      </c>
      <c r="CS824">
        <f t="shared" si="733"/>
        <v>1</v>
      </c>
      <c r="CT824">
        <f t="shared" si="734"/>
        <v>13</v>
      </c>
      <c r="CU824">
        <f t="shared" si="735"/>
        <v>0</v>
      </c>
      <c r="CV824">
        <f t="shared" si="736"/>
        <v>1.3365</v>
      </c>
      <c r="CW824">
        <f t="shared" si="737"/>
        <v>6.7500000000000004E-2</v>
      </c>
      <c r="CX824">
        <f t="shared" si="738"/>
        <v>0</v>
      </c>
      <c r="CY824">
        <f t="shared" si="739"/>
        <v>26.6</v>
      </c>
      <c r="CZ824">
        <f t="shared" si="740"/>
        <v>18.2</v>
      </c>
      <c r="DC824" t="s">
        <v>3</v>
      </c>
      <c r="DD824" t="s">
        <v>3</v>
      </c>
      <c r="DE824" t="s">
        <v>179</v>
      </c>
      <c r="DF824" t="s">
        <v>179</v>
      </c>
      <c r="DG824" t="s">
        <v>179</v>
      </c>
      <c r="DH824" t="s">
        <v>3</v>
      </c>
      <c r="DI824" t="s">
        <v>179</v>
      </c>
      <c r="DJ824" t="s">
        <v>179</v>
      </c>
      <c r="DK824" t="s">
        <v>3</v>
      </c>
      <c r="DL824" t="s">
        <v>3</v>
      </c>
      <c r="DM824" t="s">
        <v>3</v>
      </c>
      <c r="DN824">
        <v>0</v>
      </c>
      <c r="DO824">
        <v>0</v>
      </c>
      <c r="DP824">
        <v>1</v>
      </c>
      <c r="DQ824">
        <v>1</v>
      </c>
      <c r="DU824">
        <v>1013</v>
      </c>
      <c r="DV824" t="s">
        <v>168</v>
      </c>
      <c r="DW824" t="s">
        <v>168</v>
      </c>
      <c r="DX824">
        <v>1</v>
      </c>
      <c r="EE824">
        <v>20573159</v>
      </c>
      <c r="EF824">
        <v>3</v>
      </c>
      <c r="EG824" t="s">
        <v>164</v>
      </c>
      <c r="EH824">
        <v>0</v>
      </c>
      <c r="EI824" t="s">
        <v>3</v>
      </c>
      <c r="EJ824">
        <v>2</v>
      </c>
      <c r="EK824">
        <v>108001</v>
      </c>
      <c r="EL824" t="s">
        <v>202</v>
      </c>
      <c r="EM824" t="s">
        <v>203</v>
      </c>
      <c r="EO824" t="s">
        <v>193</v>
      </c>
      <c r="EQ824">
        <v>768</v>
      </c>
      <c r="ER824">
        <v>22.05</v>
      </c>
      <c r="ES824">
        <v>0.81</v>
      </c>
      <c r="ET824">
        <v>11.42</v>
      </c>
      <c r="EU824">
        <v>0.68</v>
      </c>
      <c r="EV824">
        <v>9.82</v>
      </c>
      <c r="EW824">
        <v>0.99</v>
      </c>
      <c r="EX824">
        <v>0.05</v>
      </c>
      <c r="EY824">
        <v>0</v>
      </c>
      <c r="EZ824">
        <v>0</v>
      </c>
      <c r="FQ824">
        <v>0</v>
      </c>
      <c r="FR824">
        <f t="shared" si="741"/>
        <v>0</v>
      </c>
      <c r="FS824">
        <v>0</v>
      </c>
      <c r="FX824">
        <v>95</v>
      </c>
      <c r="FY824">
        <v>65</v>
      </c>
      <c r="GA824" t="s">
        <v>3</v>
      </c>
      <c r="GG824">
        <v>2</v>
      </c>
      <c r="GH824">
        <v>1</v>
      </c>
      <c r="GI824">
        <v>-2</v>
      </c>
      <c r="GJ824">
        <v>0</v>
      </c>
      <c r="GK824">
        <f>ROUND(R824*(R12)/100,0)</f>
        <v>0</v>
      </c>
      <c r="GL824">
        <f t="shared" si="742"/>
        <v>0</v>
      </c>
      <c r="GM824">
        <f t="shared" si="743"/>
        <v>103</v>
      </c>
      <c r="GN824">
        <f t="shared" si="744"/>
        <v>0</v>
      </c>
      <c r="GO824">
        <f t="shared" si="745"/>
        <v>103</v>
      </c>
      <c r="GP824">
        <f t="shared" si="746"/>
        <v>0</v>
      </c>
      <c r="GR824">
        <v>0</v>
      </c>
    </row>
    <row r="825" spans="1:200" x14ac:dyDescent="0.2">
      <c r="A825">
        <v>17</v>
      </c>
      <c r="B825">
        <v>1</v>
      </c>
      <c r="C825">
        <f>ROW(SmtRes!A1429)</f>
        <v>1429</v>
      </c>
      <c r="D825">
        <f>ROW(EtalonRes!A1458)</f>
        <v>1458</v>
      </c>
      <c r="E825" t="s">
        <v>1052</v>
      </c>
      <c r="F825" t="s">
        <v>231</v>
      </c>
      <c r="G825" t="s">
        <v>850</v>
      </c>
      <c r="H825" t="s">
        <v>851</v>
      </c>
      <c r="I825">
        <v>2</v>
      </c>
      <c r="J825">
        <v>0</v>
      </c>
      <c r="O825">
        <f t="shared" si="710"/>
        <v>26</v>
      </c>
      <c r="P825">
        <f t="shared" si="711"/>
        <v>0</v>
      </c>
      <c r="Q825">
        <f t="shared" si="712"/>
        <v>2</v>
      </c>
      <c r="R825">
        <f t="shared" si="713"/>
        <v>0</v>
      </c>
      <c r="S825">
        <f t="shared" si="714"/>
        <v>24</v>
      </c>
      <c r="T825">
        <f t="shared" si="715"/>
        <v>0</v>
      </c>
      <c r="U825">
        <f t="shared" si="716"/>
        <v>2.7810000000000001</v>
      </c>
      <c r="V825">
        <f t="shared" si="717"/>
        <v>0</v>
      </c>
      <c r="W825">
        <f t="shared" si="718"/>
        <v>0</v>
      </c>
      <c r="X825">
        <f t="shared" si="719"/>
        <v>22</v>
      </c>
      <c r="Y825">
        <f t="shared" si="720"/>
        <v>16</v>
      </c>
      <c r="AA825">
        <v>23982063</v>
      </c>
      <c r="AB825">
        <f t="shared" si="721"/>
        <v>13</v>
      </c>
      <c r="AC825">
        <f t="shared" si="722"/>
        <v>0</v>
      </c>
      <c r="AD825">
        <f t="shared" si="723"/>
        <v>1</v>
      </c>
      <c r="AE825">
        <f t="shared" si="724"/>
        <v>0</v>
      </c>
      <c r="AF825">
        <f t="shared" si="725"/>
        <v>12</v>
      </c>
      <c r="AG825">
        <f t="shared" si="726"/>
        <v>0</v>
      </c>
      <c r="AH825">
        <f t="shared" si="727"/>
        <v>1.3905000000000001</v>
      </c>
      <c r="AI825">
        <f t="shared" si="728"/>
        <v>0</v>
      </c>
      <c r="AJ825">
        <f t="shared" si="729"/>
        <v>0</v>
      </c>
      <c r="AK825">
        <v>9.9499999999999993</v>
      </c>
      <c r="AL825">
        <v>0.18</v>
      </c>
      <c r="AM825">
        <v>0.87</v>
      </c>
      <c r="AN825">
        <v>0</v>
      </c>
      <c r="AO825">
        <v>8.9</v>
      </c>
      <c r="AP825">
        <v>0</v>
      </c>
      <c r="AQ825">
        <v>1.03</v>
      </c>
      <c r="AR825">
        <v>0</v>
      </c>
      <c r="AS825">
        <v>0</v>
      </c>
      <c r="AT825">
        <v>92</v>
      </c>
      <c r="AU825">
        <v>65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3</v>
      </c>
      <c r="BE825" t="s">
        <v>3</v>
      </c>
      <c r="BF825" t="s">
        <v>3</v>
      </c>
      <c r="BG825" t="s">
        <v>3</v>
      </c>
      <c r="BH825">
        <v>0</v>
      </c>
      <c r="BI825">
        <v>2</v>
      </c>
      <c r="BJ825" t="s">
        <v>274</v>
      </c>
      <c r="BM825">
        <v>111002</v>
      </c>
      <c r="BN825">
        <v>0</v>
      </c>
      <c r="BO825" t="s">
        <v>3</v>
      </c>
      <c r="BP825">
        <v>0</v>
      </c>
      <c r="BQ825">
        <v>3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3</v>
      </c>
      <c r="BZ825">
        <v>92</v>
      </c>
      <c r="CA825">
        <v>65</v>
      </c>
      <c r="CF825">
        <v>0</v>
      </c>
      <c r="CG825">
        <v>0</v>
      </c>
      <c r="CM825">
        <v>0</v>
      </c>
      <c r="CN825" t="s">
        <v>1707</v>
      </c>
      <c r="CO825">
        <v>0</v>
      </c>
      <c r="CP825">
        <f t="shared" si="730"/>
        <v>26</v>
      </c>
      <c r="CQ825">
        <f t="shared" si="731"/>
        <v>0</v>
      </c>
      <c r="CR825">
        <f t="shared" si="732"/>
        <v>1</v>
      </c>
      <c r="CS825">
        <f t="shared" si="733"/>
        <v>0</v>
      </c>
      <c r="CT825">
        <f t="shared" si="734"/>
        <v>12</v>
      </c>
      <c r="CU825">
        <f t="shared" si="735"/>
        <v>0</v>
      </c>
      <c r="CV825">
        <f t="shared" si="736"/>
        <v>1.3905000000000001</v>
      </c>
      <c r="CW825">
        <f t="shared" si="737"/>
        <v>0</v>
      </c>
      <c r="CX825">
        <f t="shared" si="738"/>
        <v>0</v>
      </c>
      <c r="CY825">
        <f t="shared" si="739"/>
        <v>22.08</v>
      </c>
      <c r="CZ825">
        <f t="shared" si="740"/>
        <v>15.6</v>
      </c>
      <c r="DC825" t="s">
        <v>3</v>
      </c>
      <c r="DD825" t="s">
        <v>3</v>
      </c>
      <c r="DE825" t="s">
        <v>179</v>
      </c>
      <c r="DF825" t="s">
        <v>179</v>
      </c>
      <c r="DG825" t="s">
        <v>179</v>
      </c>
      <c r="DH825" t="s">
        <v>3</v>
      </c>
      <c r="DI825" t="s">
        <v>179</v>
      </c>
      <c r="DJ825" t="s">
        <v>179</v>
      </c>
      <c r="DK825" t="s">
        <v>3</v>
      </c>
      <c r="DL825" t="s">
        <v>3</v>
      </c>
      <c r="DM825" t="s">
        <v>3</v>
      </c>
      <c r="DN825">
        <v>0</v>
      </c>
      <c r="DO825">
        <v>0</v>
      </c>
      <c r="DP825">
        <v>1</v>
      </c>
      <c r="DQ825">
        <v>1</v>
      </c>
      <c r="DU825">
        <v>1013</v>
      </c>
      <c r="DV825" t="s">
        <v>851</v>
      </c>
      <c r="DW825" t="s">
        <v>851</v>
      </c>
      <c r="DX825">
        <v>1</v>
      </c>
      <c r="EE825">
        <v>20573169</v>
      </c>
      <c r="EF825">
        <v>3</v>
      </c>
      <c r="EG825" t="s">
        <v>164</v>
      </c>
      <c r="EH825">
        <v>0</v>
      </c>
      <c r="EI825" t="s">
        <v>3</v>
      </c>
      <c r="EJ825">
        <v>2</v>
      </c>
      <c r="EK825">
        <v>111002</v>
      </c>
      <c r="EL825" t="s">
        <v>228</v>
      </c>
      <c r="EM825" t="s">
        <v>229</v>
      </c>
      <c r="EO825" t="s">
        <v>193</v>
      </c>
      <c r="EQ825">
        <v>768</v>
      </c>
      <c r="ER825">
        <v>9.9499999999999993</v>
      </c>
      <c r="ES825">
        <v>0.18</v>
      </c>
      <c r="ET825">
        <v>0.87</v>
      </c>
      <c r="EU825">
        <v>0</v>
      </c>
      <c r="EV825">
        <v>8.9</v>
      </c>
      <c r="EW825">
        <v>1.03</v>
      </c>
      <c r="EX825">
        <v>0</v>
      </c>
      <c r="EY825">
        <v>0</v>
      </c>
      <c r="EZ825">
        <v>0</v>
      </c>
      <c r="FQ825">
        <v>0</v>
      </c>
      <c r="FR825">
        <f t="shared" si="741"/>
        <v>0</v>
      </c>
      <c r="FS825">
        <v>0</v>
      </c>
      <c r="FX825">
        <v>92</v>
      </c>
      <c r="FY825">
        <v>65</v>
      </c>
      <c r="GA825" t="s">
        <v>3</v>
      </c>
      <c r="GG825">
        <v>2</v>
      </c>
      <c r="GH825">
        <v>1</v>
      </c>
      <c r="GI825">
        <v>-2</v>
      </c>
      <c r="GJ825">
        <v>0</v>
      </c>
      <c r="GK825">
        <f>ROUND(R825*(R12)/100,0)</f>
        <v>0</v>
      </c>
      <c r="GL825">
        <f t="shared" si="742"/>
        <v>0</v>
      </c>
      <c r="GM825">
        <f t="shared" si="743"/>
        <v>64</v>
      </c>
      <c r="GN825">
        <f t="shared" si="744"/>
        <v>0</v>
      </c>
      <c r="GO825">
        <f t="shared" si="745"/>
        <v>64</v>
      </c>
      <c r="GP825">
        <f t="shared" si="746"/>
        <v>0</v>
      </c>
      <c r="GR825">
        <v>0</v>
      </c>
    </row>
    <row r="826" spans="1:200" x14ac:dyDescent="0.2">
      <c r="A826">
        <v>17</v>
      </c>
      <c r="B826">
        <v>1</v>
      </c>
      <c r="C826">
        <f>ROW(SmtRes!A1433)</f>
        <v>1433</v>
      </c>
      <c r="D826">
        <f>ROW(EtalonRes!A1462)</f>
        <v>1462</v>
      </c>
      <c r="E826" t="s">
        <v>1053</v>
      </c>
      <c r="F826" t="s">
        <v>283</v>
      </c>
      <c r="G826" t="s">
        <v>853</v>
      </c>
      <c r="H826" t="s">
        <v>285</v>
      </c>
      <c r="I826">
        <v>2</v>
      </c>
      <c r="J826">
        <v>0</v>
      </c>
      <c r="O826">
        <f t="shared" si="710"/>
        <v>70</v>
      </c>
      <c r="P826">
        <f t="shared" si="711"/>
        <v>0</v>
      </c>
      <c r="Q826">
        <f t="shared" si="712"/>
        <v>34</v>
      </c>
      <c r="R826">
        <f t="shared" si="713"/>
        <v>0</v>
      </c>
      <c r="S826">
        <f t="shared" si="714"/>
        <v>36</v>
      </c>
      <c r="T826">
        <f t="shared" si="715"/>
        <v>0</v>
      </c>
      <c r="U826">
        <f t="shared" si="716"/>
        <v>2.8350000000000004</v>
      </c>
      <c r="V826">
        <f t="shared" si="717"/>
        <v>0</v>
      </c>
      <c r="W826">
        <f t="shared" si="718"/>
        <v>0</v>
      </c>
      <c r="X826">
        <f t="shared" si="719"/>
        <v>36</v>
      </c>
      <c r="Y826">
        <f t="shared" si="720"/>
        <v>23</v>
      </c>
      <c r="AA826">
        <v>23982063</v>
      </c>
      <c r="AB826">
        <f t="shared" si="721"/>
        <v>35</v>
      </c>
      <c r="AC826">
        <f t="shared" si="722"/>
        <v>0</v>
      </c>
      <c r="AD826">
        <f t="shared" si="723"/>
        <v>17</v>
      </c>
      <c r="AE826">
        <f t="shared" si="724"/>
        <v>0</v>
      </c>
      <c r="AF826">
        <f t="shared" si="725"/>
        <v>18</v>
      </c>
      <c r="AG826">
        <f t="shared" si="726"/>
        <v>0</v>
      </c>
      <c r="AH826">
        <f t="shared" si="727"/>
        <v>1.4175000000000002</v>
      </c>
      <c r="AI826">
        <f t="shared" si="728"/>
        <v>0</v>
      </c>
      <c r="AJ826">
        <f t="shared" si="729"/>
        <v>0</v>
      </c>
      <c r="AK826">
        <v>26.27</v>
      </c>
      <c r="AL826">
        <v>0.27</v>
      </c>
      <c r="AM826">
        <v>12.43</v>
      </c>
      <c r="AN826">
        <v>0</v>
      </c>
      <c r="AO826">
        <v>13.57</v>
      </c>
      <c r="AP826">
        <v>0</v>
      </c>
      <c r="AQ826">
        <v>1.05</v>
      </c>
      <c r="AR826">
        <v>0</v>
      </c>
      <c r="AS826">
        <v>0</v>
      </c>
      <c r="AT826">
        <v>100</v>
      </c>
      <c r="AU826">
        <v>65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</v>
      </c>
      <c r="BD826" t="s">
        <v>3</v>
      </c>
      <c r="BE826" t="s">
        <v>3</v>
      </c>
      <c r="BF826" t="s">
        <v>3</v>
      </c>
      <c r="BG826" t="s">
        <v>3</v>
      </c>
      <c r="BH826">
        <v>0</v>
      </c>
      <c r="BI826">
        <v>2</v>
      </c>
      <c r="BJ826" t="s">
        <v>286</v>
      </c>
      <c r="BM826">
        <v>110007</v>
      </c>
      <c r="BN826">
        <v>0</v>
      </c>
      <c r="BO826" t="s">
        <v>3</v>
      </c>
      <c r="BP826">
        <v>0</v>
      </c>
      <c r="BQ826">
        <v>3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3</v>
      </c>
      <c r="BZ826">
        <v>100</v>
      </c>
      <c r="CA826">
        <v>65</v>
      </c>
      <c r="CF826">
        <v>0</v>
      </c>
      <c r="CG826">
        <v>0</v>
      </c>
      <c r="CM826">
        <v>0</v>
      </c>
      <c r="CN826" t="s">
        <v>1707</v>
      </c>
      <c r="CO826">
        <v>0</v>
      </c>
      <c r="CP826">
        <f t="shared" si="730"/>
        <v>70</v>
      </c>
      <c r="CQ826">
        <f t="shared" si="731"/>
        <v>0</v>
      </c>
      <c r="CR826">
        <f t="shared" si="732"/>
        <v>17</v>
      </c>
      <c r="CS826">
        <f t="shared" si="733"/>
        <v>0</v>
      </c>
      <c r="CT826">
        <f t="shared" si="734"/>
        <v>18</v>
      </c>
      <c r="CU826">
        <f t="shared" si="735"/>
        <v>0</v>
      </c>
      <c r="CV826">
        <f t="shared" si="736"/>
        <v>1.4175000000000002</v>
      </c>
      <c r="CW826">
        <f t="shared" si="737"/>
        <v>0</v>
      </c>
      <c r="CX826">
        <f t="shared" si="738"/>
        <v>0</v>
      </c>
      <c r="CY826">
        <f t="shared" si="739"/>
        <v>36</v>
      </c>
      <c r="CZ826">
        <f t="shared" si="740"/>
        <v>23.4</v>
      </c>
      <c r="DC826" t="s">
        <v>3</v>
      </c>
      <c r="DD826" t="s">
        <v>3</v>
      </c>
      <c r="DE826" t="s">
        <v>179</v>
      </c>
      <c r="DF826" t="s">
        <v>179</v>
      </c>
      <c r="DG826" t="s">
        <v>179</v>
      </c>
      <c r="DH826" t="s">
        <v>3</v>
      </c>
      <c r="DI826" t="s">
        <v>179</v>
      </c>
      <c r="DJ826" t="s">
        <v>179</v>
      </c>
      <c r="DK826" t="s">
        <v>3</v>
      </c>
      <c r="DL826" t="s">
        <v>3</v>
      </c>
      <c r="DM826" t="s">
        <v>3</v>
      </c>
      <c r="DN826">
        <v>0</v>
      </c>
      <c r="DO826">
        <v>0</v>
      </c>
      <c r="DP826">
        <v>1</v>
      </c>
      <c r="DQ826">
        <v>1</v>
      </c>
      <c r="DU826">
        <v>1013</v>
      </c>
      <c r="DV826" t="s">
        <v>285</v>
      </c>
      <c r="DW826" t="s">
        <v>285</v>
      </c>
      <c r="DX826">
        <v>1</v>
      </c>
      <c r="EE826">
        <v>20573209</v>
      </c>
      <c r="EF826">
        <v>3</v>
      </c>
      <c r="EG826" t="s">
        <v>164</v>
      </c>
      <c r="EH826">
        <v>0</v>
      </c>
      <c r="EI826" t="s">
        <v>3</v>
      </c>
      <c r="EJ826">
        <v>2</v>
      </c>
      <c r="EK826">
        <v>110007</v>
      </c>
      <c r="EL826" t="s">
        <v>287</v>
      </c>
      <c r="EM826" t="s">
        <v>173</v>
      </c>
      <c r="EO826" t="s">
        <v>193</v>
      </c>
      <c r="EQ826">
        <v>768</v>
      </c>
      <c r="ER826">
        <v>26.27</v>
      </c>
      <c r="ES826">
        <v>0.27</v>
      </c>
      <c r="ET826">
        <v>12.43</v>
      </c>
      <c r="EU826">
        <v>0</v>
      </c>
      <c r="EV826">
        <v>13.57</v>
      </c>
      <c r="EW826">
        <v>1.05</v>
      </c>
      <c r="EX826">
        <v>0</v>
      </c>
      <c r="EY826">
        <v>0</v>
      </c>
      <c r="EZ826">
        <v>0</v>
      </c>
      <c r="FQ826">
        <v>0</v>
      </c>
      <c r="FR826">
        <f t="shared" si="741"/>
        <v>0</v>
      </c>
      <c r="FS826">
        <v>0</v>
      </c>
      <c r="FX826">
        <v>100</v>
      </c>
      <c r="FY826">
        <v>65</v>
      </c>
      <c r="GA826" t="s">
        <v>3</v>
      </c>
      <c r="GG826">
        <v>2</v>
      </c>
      <c r="GH826">
        <v>1</v>
      </c>
      <c r="GI826">
        <v>-2</v>
      </c>
      <c r="GJ826">
        <v>0</v>
      </c>
      <c r="GK826">
        <f>ROUND(R826*(R12)/100,0)</f>
        <v>0</v>
      </c>
      <c r="GL826">
        <f t="shared" si="742"/>
        <v>0</v>
      </c>
      <c r="GM826">
        <f t="shared" si="743"/>
        <v>129</v>
      </c>
      <c r="GN826">
        <f t="shared" si="744"/>
        <v>0</v>
      </c>
      <c r="GO826">
        <f t="shared" si="745"/>
        <v>129</v>
      </c>
      <c r="GP826">
        <f t="shared" si="746"/>
        <v>0</v>
      </c>
      <c r="GR826">
        <v>0</v>
      </c>
    </row>
    <row r="827" spans="1:200" x14ac:dyDescent="0.2">
      <c r="A827">
        <v>17</v>
      </c>
      <c r="B827">
        <v>1</v>
      </c>
      <c r="C827">
        <f>ROW(SmtRes!A1447)</f>
        <v>1447</v>
      </c>
      <c r="D827">
        <f>ROW(EtalonRes!A1477)</f>
        <v>1477</v>
      </c>
      <c r="E827" t="s">
        <v>1054</v>
      </c>
      <c r="F827" t="s">
        <v>1055</v>
      </c>
      <c r="G827" t="s">
        <v>1056</v>
      </c>
      <c r="H827" t="s">
        <v>209</v>
      </c>
      <c r="I827">
        <v>2</v>
      </c>
      <c r="J827">
        <v>0</v>
      </c>
      <c r="O827">
        <f t="shared" si="710"/>
        <v>560</v>
      </c>
      <c r="P827">
        <f t="shared" si="711"/>
        <v>22</v>
      </c>
      <c r="Q827">
        <f t="shared" si="712"/>
        <v>134</v>
      </c>
      <c r="R827">
        <f t="shared" si="713"/>
        <v>14</v>
      </c>
      <c r="S827">
        <f t="shared" si="714"/>
        <v>404</v>
      </c>
      <c r="T827">
        <f t="shared" si="715"/>
        <v>0</v>
      </c>
      <c r="U827">
        <f t="shared" si="716"/>
        <v>36.450000000000003</v>
      </c>
      <c r="V827">
        <f t="shared" si="717"/>
        <v>1.4850000000000003</v>
      </c>
      <c r="W827">
        <f t="shared" si="718"/>
        <v>0</v>
      </c>
      <c r="X827">
        <f t="shared" si="719"/>
        <v>334</v>
      </c>
      <c r="Y827">
        <f t="shared" si="720"/>
        <v>251</v>
      </c>
      <c r="AA827">
        <v>23982063</v>
      </c>
      <c r="AB827">
        <f t="shared" si="721"/>
        <v>280</v>
      </c>
      <c r="AC827">
        <f t="shared" si="722"/>
        <v>11</v>
      </c>
      <c r="AD827">
        <f t="shared" si="723"/>
        <v>67</v>
      </c>
      <c r="AE827">
        <f t="shared" si="724"/>
        <v>7</v>
      </c>
      <c r="AF827">
        <f t="shared" si="725"/>
        <v>202</v>
      </c>
      <c r="AG827">
        <f t="shared" si="726"/>
        <v>0</v>
      </c>
      <c r="AH827">
        <f t="shared" si="727"/>
        <v>18.225000000000001</v>
      </c>
      <c r="AI827">
        <f t="shared" si="728"/>
        <v>0.74250000000000016</v>
      </c>
      <c r="AJ827">
        <f t="shared" si="729"/>
        <v>0</v>
      </c>
      <c r="AK827">
        <v>210.05</v>
      </c>
      <c r="AL827">
        <v>10.84</v>
      </c>
      <c r="AM827">
        <v>49.49</v>
      </c>
      <c r="AN827">
        <v>5.53</v>
      </c>
      <c r="AO827">
        <v>149.72</v>
      </c>
      <c r="AP827">
        <v>0</v>
      </c>
      <c r="AQ827">
        <v>13.5</v>
      </c>
      <c r="AR827">
        <v>0.55000000000000004</v>
      </c>
      <c r="AS827">
        <v>0</v>
      </c>
      <c r="AT827">
        <v>80</v>
      </c>
      <c r="AU827">
        <v>60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</v>
      </c>
      <c r="BD827" t="s">
        <v>3</v>
      </c>
      <c r="BE827" t="s">
        <v>3</v>
      </c>
      <c r="BF827" t="s">
        <v>3</v>
      </c>
      <c r="BG827" t="s">
        <v>3</v>
      </c>
      <c r="BH827">
        <v>0</v>
      </c>
      <c r="BI827">
        <v>2</v>
      </c>
      <c r="BJ827" t="s">
        <v>1057</v>
      </c>
      <c r="BM827">
        <v>110001</v>
      </c>
      <c r="BN827">
        <v>0</v>
      </c>
      <c r="BO827" t="s">
        <v>3</v>
      </c>
      <c r="BP827">
        <v>0</v>
      </c>
      <c r="BQ827">
        <v>3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3</v>
      </c>
      <c r="BZ827">
        <v>80</v>
      </c>
      <c r="CA827">
        <v>60</v>
      </c>
      <c r="CF827">
        <v>0</v>
      </c>
      <c r="CG827">
        <v>0</v>
      </c>
      <c r="CM827">
        <v>0</v>
      </c>
      <c r="CN827" t="s">
        <v>1707</v>
      </c>
      <c r="CO827">
        <v>0</v>
      </c>
      <c r="CP827">
        <f t="shared" si="730"/>
        <v>560</v>
      </c>
      <c r="CQ827">
        <f t="shared" si="731"/>
        <v>11</v>
      </c>
      <c r="CR827">
        <f t="shared" si="732"/>
        <v>67</v>
      </c>
      <c r="CS827">
        <f t="shared" si="733"/>
        <v>7</v>
      </c>
      <c r="CT827">
        <f t="shared" si="734"/>
        <v>202</v>
      </c>
      <c r="CU827">
        <f t="shared" si="735"/>
        <v>0</v>
      </c>
      <c r="CV827">
        <f t="shared" si="736"/>
        <v>18.225000000000001</v>
      </c>
      <c r="CW827">
        <f t="shared" si="737"/>
        <v>0.74250000000000016</v>
      </c>
      <c r="CX827">
        <f t="shared" si="738"/>
        <v>0</v>
      </c>
      <c r="CY827">
        <f t="shared" si="739"/>
        <v>334.4</v>
      </c>
      <c r="CZ827">
        <f t="shared" si="740"/>
        <v>250.8</v>
      </c>
      <c r="DC827" t="s">
        <v>3</v>
      </c>
      <c r="DD827" t="s">
        <v>3</v>
      </c>
      <c r="DE827" t="s">
        <v>179</v>
      </c>
      <c r="DF827" t="s">
        <v>179</v>
      </c>
      <c r="DG827" t="s">
        <v>179</v>
      </c>
      <c r="DH827" t="s">
        <v>3</v>
      </c>
      <c r="DI827" t="s">
        <v>179</v>
      </c>
      <c r="DJ827" t="s">
        <v>179</v>
      </c>
      <c r="DK827" t="s">
        <v>3</v>
      </c>
      <c r="DL827" t="s">
        <v>3</v>
      </c>
      <c r="DM827" t="s">
        <v>3</v>
      </c>
      <c r="DN827">
        <v>0</v>
      </c>
      <c r="DO827">
        <v>0</v>
      </c>
      <c r="DP827">
        <v>1</v>
      </c>
      <c r="DQ827">
        <v>1</v>
      </c>
      <c r="DU827">
        <v>1010</v>
      </c>
      <c r="DV827" t="s">
        <v>209</v>
      </c>
      <c r="DW827" t="s">
        <v>227</v>
      </c>
      <c r="DX827">
        <v>1</v>
      </c>
      <c r="EE827">
        <v>20573163</v>
      </c>
      <c r="EF827">
        <v>3</v>
      </c>
      <c r="EG827" t="s">
        <v>164</v>
      </c>
      <c r="EH827">
        <v>0</v>
      </c>
      <c r="EI827" t="s">
        <v>3</v>
      </c>
      <c r="EJ827">
        <v>2</v>
      </c>
      <c r="EK827">
        <v>110001</v>
      </c>
      <c r="EL827" t="s">
        <v>192</v>
      </c>
      <c r="EM827" t="s">
        <v>173</v>
      </c>
      <c r="EO827" t="s">
        <v>193</v>
      </c>
      <c r="EQ827">
        <v>768</v>
      </c>
      <c r="ER827">
        <v>210.05</v>
      </c>
      <c r="ES827">
        <v>10.84</v>
      </c>
      <c r="ET827">
        <v>49.49</v>
      </c>
      <c r="EU827">
        <v>5.53</v>
      </c>
      <c r="EV827">
        <v>149.72</v>
      </c>
      <c r="EW827">
        <v>13.5</v>
      </c>
      <c r="EX827">
        <v>0.55000000000000004</v>
      </c>
      <c r="EY827">
        <v>0</v>
      </c>
      <c r="EZ827">
        <v>0</v>
      </c>
      <c r="FQ827">
        <v>0</v>
      </c>
      <c r="FR827">
        <f t="shared" si="741"/>
        <v>0</v>
      </c>
      <c r="FS827">
        <v>0</v>
      </c>
      <c r="FX827">
        <v>80</v>
      </c>
      <c r="FY827">
        <v>60</v>
      </c>
      <c r="GA827" t="s">
        <v>3</v>
      </c>
      <c r="GG827">
        <v>2</v>
      </c>
      <c r="GH827">
        <v>1</v>
      </c>
      <c r="GI827">
        <v>-2</v>
      </c>
      <c r="GJ827">
        <v>0</v>
      </c>
      <c r="GK827">
        <f>ROUND(R827*(R12)/100,0)</f>
        <v>0</v>
      </c>
      <c r="GL827">
        <f t="shared" si="742"/>
        <v>0</v>
      </c>
      <c r="GM827">
        <f t="shared" si="743"/>
        <v>1145</v>
      </c>
      <c r="GN827">
        <f t="shared" si="744"/>
        <v>0</v>
      </c>
      <c r="GO827">
        <f t="shared" si="745"/>
        <v>1145</v>
      </c>
      <c r="GP827">
        <f t="shared" si="746"/>
        <v>0</v>
      </c>
      <c r="GR827">
        <v>0</v>
      </c>
    </row>
    <row r="828" spans="1:200" x14ac:dyDescent="0.2">
      <c r="A828">
        <v>17</v>
      </c>
      <c r="B828">
        <v>1</v>
      </c>
      <c r="C828">
        <f>ROW(SmtRes!A1450)</f>
        <v>1450</v>
      </c>
      <c r="D828">
        <f>ROW(EtalonRes!A1480)</f>
        <v>1480</v>
      </c>
      <c r="E828" t="s">
        <v>1058</v>
      </c>
      <c r="F828" t="s">
        <v>631</v>
      </c>
      <c r="G828" t="s">
        <v>1059</v>
      </c>
      <c r="H828" t="s">
        <v>209</v>
      </c>
      <c r="I828">
        <v>2</v>
      </c>
      <c r="J828">
        <v>0</v>
      </c>
      <c r="O828">
        <f t="shared" si="710"/>
        <v>810</v>
      </c>
      <c r="P828">
        <f t="shared" si="711"/>
        <v>12</v>
      </c>
      <c r="Q828">
        <f t="shared" si="712"/>
        <v>0</v>
      </c>
      <c r="R828">
        <f t="shared" si="713"/>
        <v>0</v>
      </c>
      <c r="S828">
        <f t="shared" si="714"/>
        <v>798</v>
      </c>
      <c r="T828">
        <f t="shared" si="715"/>
        <v>0</v>
      </c>
      <c r="U828">
        <f t="shared" si="716"/>
        <v>54</v>
      </c>
      <c r="V828">
        <f t="shared" si="717"/>
        <v>0</v>
      </c>
      <c r="W828">
        <f t="shared" si="718"/>
        <v>0</v>
      </c>
      <c r="X828">
        <f t="shared" si="719"/>
        <v>638</v>
      </c>
      <c r="Y828">
        <f t="shared" si="720"/>
        <v>479</v>
      </c>
      <c r="AA828">
        <v>23982063</v>
      </c>
      <c r="AB828">
        <f t="shared" si="721"/>
        <v>405</v>
      </c>
      <c r="AC828">
        <f t="shared" si="722"/>
        <v>6</v>
      </c>
      <c r="AD828">
        <f t="shared" si="723"/>
        <v>0</v>
      </c>
      <c r="AE828">
        <f t="shared" si="724"/>
        <v>0</v>
      </c>
      <c r="AF828">
        <f t="shared" si="725"/>
        <v>399</v>
      </c>
      <c r="AG828">
        <f t="shared" si="726"/>
        <v>0</v>
      </c>
      <c r="AH828">
        <f t="shared" si="727"/>
        <v>27</v>
      </c>
      <c r="AI828">
        <f t="shared" si="728"/>
        <v>0</v>
      </c>
      <c r="AJ828">
        <f t="shared" si="729"/>
        <v>0</v>
      </c>
      <c r="AK828">
        <v>301.72000000000003</v>
      </c>
      <c r="AL828">
        <v>5.92</v>
      </c>
      <c r="AM828">
        <v>0</v>
      </c>
      <c r="AN828">
        <v>0</v>
      </c>
      <c r="AO828">
        <v>295.8</v>
      </c>
      <c r="AP828">
        <v>0</v>
      </c>
      <c r="AQ828">
        <v>20</v>
      </c>
      <c r="AR828">
        <v>0</v>
      </c>
      <c r="AS828">
        <v>0</v>
      </c>
      <c r="AT828">
        <v>80</v>
      </c>
      <c r="AU828">
        <v>60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1</v>
      </c>
      <c r="BD828" t="s">
        <v>3</v>
      </c>
      <c r="BE828" t="s">
        <v>3</v>
      </c>
      <c r="BF828" t="s">
        <v>3</v>
      </c>
      <c r="BG828" t="s">
        <v>3</v>
      </c>
      <c r="BH828">
        <v>0</v>
      </c>
      <c r="BI828">
        <v>2</v>
      </c>
      <c r="BJ828" t="s">
        <v>1060</v>
      </c>
      <c r="BM828">
        <v>110008</v>
      </c>
      <c r="BN828">
        <v>0</v>
      </c>
      <c r="BO828" t="s">
        <v>3</v>
      </c>
      <c r="BP828">
        <v>0</v>
      </c>
      <c r="BQ828">
        <v>3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3</v>
      </c>
      <c r="BZ828">
        <v>80</v>
      </c>
      <c r="CA828">
        <v>60</v>
      </c>
      <c r="CF828">
        <v>0</v>
      </c>
      <c r="CG828">
        <v>0</v>
      </c>
      <c r="CM828">
        <v>0</v>
      </c>
      <c r="CN828" t="s">
        <v>1707</v>
      </c>
      <c r="CO828">
        <v>0</v>
      </c>
      <c r="CP828">
        <f t="shared" si="730"/>
        <v>810</v>
      </c>
      <c r="CQ828">
        <f t="shared" si="731"/>
        <v>6</v>
      </c>
      <c r="CR828">
        <f t="shared" si="732"/>
        <v>0</v>
      </c>
      <c r="CS828">
        <f t="shared" si="733"/>
        <v>0</v>
      </c>
      <c r="CT828">
        <f t="shared" si="734"/>
        <v>399</v>
      </c>
      <c r="CU828">
        <f t="shared" si="735"/>
        <v>0</v>
      </c>
      <c r="CV828">
        <f t="shared" si="736"/>
        <v>27</v>
      </c>
      <c r="CW828">
        <f t="shared" si="737"/>
        <v>0</v>
      </c>
      <c r="CX828">
        <f t="shared" si="738"/>
        <v>0</v>
      </c>
      <c r="CY828">
        <f t="shared" si="739"/>
        <v>638.4</v>
      </c>
      <c r="CZ828">
        <f t="shared" si="740"/>
        <v>478.8</v>
      </c>
      <c r="DC828" t="s">
        <v>3</v>
      </c>
      <c r="DD828" t="s">
        <v>3</v>
      </c>
      <c r="DE828" t="s">
        <v>179</v>
      </c>
      <c r="DF828" t="s">
        <v>179</v>
      </c>
      <c r="DG828" t="s">
        <v>179</v>
      </c>
      <c r="DH828" t="s">
        <v>3</v>
      </c>
      <c r="DI828" t="s">
        <v>179</v>
      </c>
      <c r="DJ828" t="s">
        <v>179</v>
      </c>
      <c r="DK828" t="s">
        <v>3</v>
      </c>
      <c r="DL828" t="s">
        <v>3</v>
      </c>
      <c r="DM828" t="s">
        <v>3</v>
      </c>
      <c r="DN828">
        <v>0</v>
      </c>
      <c r="DO828">
        <v>0</v>
      </c>
      <c r="DP828">
        <v>1</v>
      </c>
      <c r="DQ828">
        <v>1</v>
      </c>
      <c r="DU828">
        <v>1010</v>
      </c>
      <c r="DV828" t="s">
        <v>209</v>
      </c>
      <c r="DW828" t="s">
        <v>633</v>
      </c>
      <c r="DX828">
        <v>1</v>
      </c>
      <c r="EE828">
        <v>20573167</v>
      </c>
      <c r="EF828">
        <v>3</v>
      </c>
      <c r="EG828" t="s">
        <v>164</v>
      </c>
      <c r="EH828">
        <v>0</v>
      </c>
      <c r="EI828" t="s">
        <v>3</v>
      </c>
      <c r="EJ828">
        <v>2</v>
      </c>
      <c r="EK828">
        <v>110008</v>
      </c>
      <c r="EL828" t="s">
        <v>268</v>
      </c>
      <c r="EM828" t="s">
        <v>173</v>
      </c>
      <c r="EO828" t="s">
        <v>193</v>
      </c>
      <c r="EQ828">
        <v>768</v>
      </c>
      <c r="ER828">
        <v>301.72000000000003</v>
      </c>
      <c r="ES828">
        <v>5.92</v>
      </c>
      <c r="ET828">
        <v>0</v>
      </c>
      <c r="EU828">
        <v>0</v>
      </c>
      <c r="EV828">
        <v>295.8</v>
      </c>
      <c r="EW828">
        <v>20</v>
      </c>
      <c r="EX828">
        <v>0</v>
      </c>
      <c r="EY828">
        <v>0</v>
      </c>
      <c r="EZ828">
        <v>0</v>
      </c>
      <c r="FQ828">
        <v>0</v>
      </c>
      <c r="FR828">
        <f t="shared" si="741"/>
        <v>0</v>
      </c>
      <c r="FS828">
        <v>0</v>
      </c>
      <c r="FX828">
        <v>80</v>
      </c>
      <c r="FY828">
        <v>60</v>
      </c>
      <c r="GA828" t="s">
        <v>3</v>
      </c>
      <c r="GG828">
        <v>2</v>
      </c>
      <c r="GH828">
        <v>1</v>
      </c>
      <c r="GI828">
        <v>-2</v>
      </c>
      <c r="GJ828">
        <v>0</v>
      </c>
      <c r="GK828">
        <f>ROUND(R828*(R12)/100,0)</f>
        <v>0</v>
      </c>
      <c r="GL828">
        <f t="shared" si="742"/>
        <v>0</v>
      </c>
      <c r="GM828">
        <f t="shared" si="743"/>
        <v>1927</v>
      </c>
      <c r="GN828">
        <f t="shared" si="744"/>
        <v>0</v>
      </c>
      <c r="GO828">
        <f t="shared" si="745"/>
        <v>1927</v>
      </c>
      <c r="GP828">
        <f t="shared" si="746"/>
        <v>0</v>
      </c>
      <c r="GR828">
        <v>0</v>
      </c>
    </row>
    <row r="829" spans="1:200" x14ac:dyDescent="0.2">
      <c r="A829">
        <v>17</v>
      </c>
      <c r="B829">
        <v>1</v>
      </c>
      <c r="C829">
        <f>ROW(SmtRes!A1466)</f>
        <v>1466</v>
      </c>
      <c r="D829">
        <f>ROW(EtalonRes!A1497)</f>
        <v>1497</v>
      </c>
      <c r="E829" t="s">
        <v>1061</v>
      </c>
      <c r="F829" t="s">
        <v>195</v>
      </c>
      <c r="G829" t="s">
        <v>777</v>
      </c>
      <c r="H829" t="s">
        <v>209</v>
      </c>
      <c r="I829">
        <v>2</v>
      </c>
      <c r="J829">
        <v>0</v>
      </c>
      <c r="O829">
        <f t="shared" si="710"/>
        <v>504</v>
      </c>
      <c r="P829">
        <f t="shared" si="711"/>
        <v>96</v>
      </c>
      <c r="Q829">
        <f t="shared" si="712"/>
        <v>106</v>
      </c>
      <c r="R829">
        <f t="shared" si="713"/>
        <v>12</v>
      </c>
      <c r="S829">
        <f t="shared" si="714"/>
        <v>302</v>
      </c>
      <c r="T829">
        <f t="shared" si="715"/>
        <v>0</v>
      </c>
      <c r="U829">
        <f t="shared" si="716"/>
        <v>27.27</v>
      </c>
      <c r="V829">
        <f t="shared" si="717"/>
        <v>1.1880000000000002</v>
      </c>
      <c r="W829">
        <f t="shared" si="718"/>
        <v>0</v>
      </c>
      <c r="X829">
        <f t="shared" si="719"/>
        <v>251</v>
      </c>
      <c r="Y829">
        <f t="shared" si="720"/>
        <v>188</v>
      </c>
      <c r="AA829">
        <v>23982063</v>
      </c>
      <c r="AB829">
        <f t="shared" si="721"/>
        <v>252</v>
      </c>
      <c r="AC829">
        <f t="shared" si="722"/>
        <v>48</v>
      </c>
      <c r="AD829">
        <f t="shared" si="723"/>
        <v>53</v>
      </c>
      <c r="AE829">
        <f t="shared" si="724"/>
        <v>6</v>
      </c>
      <c r="AF829">
        <f t="shared" si="725"/>
        <v>151</v>
      </c>
      <c r="AG829">
        <f t="shared" si="726"/>
        <v>0</v>
      </c>
      <c r="AH829">
        <f t="shared" si="727"/>
        <v>13.635</v>
      </c>
      <c r="AI829">
        <f t="shared" si="728"/>
        <v>0.59400000000000008</v>
      </c>
      <c r="AJ829">
        <f t="shared" si="729"/>
        <v>0</v>
      </c>
      <c r="AK829">
        <v>199.93</v>
      </c>
      <c r="AL829">
        <v>48.32</v>
      </c>
      <c r="AM829">
        <v>39.6</v>
      </c>
      <c r="AN829">
        <v>4.43</v>
      </c>
      <c r="AO829">
        <v>112.01</v>
      </c>
      <c r="AP829">
        <v>0</v>
      </c>
      <c r="AQ829">
        <v>10.1</v>
      </c>
      <c r="AR829">
        <v>0.44</v>
      </c>
      <c r="AS829">
        <v>0</v>
      </c>
      <c r="AT829">
        <v>80</v>
      </c>
      <c r="AU829">
        <v>60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1</v>
      </c>
      <c r="BD829" t="s">
        <v>3</v>
      </c>
      <c r="BE829" t="s">
        <v>3</v>
      </c>
      <c r="BF829" t="s">
        <v>3</v>
      </c>
      <c r="BG829" t="s">
        <v>3</v>
      </c>
      <c r="BH829">
        <v>0</v>
      </c>
      <c r="BI829">
        <v>2</v>
      </c>
      <c r="BJ829" t="s">
        <v>773</v>
      </c>
      <c r="BM829">
        <v>110001</v>
      </c>
      <c r="BN829">
        <v>0</v>
      </c>
      <c r="BO829" t="s">
        <v>3</v>
      </c>
      <c r="BP829">
        <v>0</v>
      </c>
      <c r="BQ829">
        <v>3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80</v>
      </c>
      <c r="CA829">
        <v>60</v>
      </c>
      <c r="CF829">
        <v>0</v>
      </c>
      <c r="CG829">
        <v>0</v>
      </c>
      <c r="CM829">
        <v>0</v>
      </c>
      <c r="CN829" t="s">
        <v>1707</v>
      </c>
      <c r="CO829">
        <v>0</v>
      </c>
      <c r="CP829">
        <f t="shared" si="730"/>
        <v>504</v>
      </c>
      <c r="CQ829">
        <f t="shared" si="731"/>
        <v>48</v>
      </c>
      <c r="CR829">
        <f t="shared" si="732"/>
        <v>53</v>
      </c>
      <c r="CS829">
        <f t="shared" si="733"/>
        <v>6</v>
      </c>
      <c r="CT829">
        <f t="shared" si="734"/>
        <v>151</v>
      </c>
      <c r="CU829">
        <f t="shared" si="735"/>
        <v>0</v>
      </c>
      <c r="CV829">
        <f t="shared" si="736"/>
        <v>13.635</v>
      </c>
      <c r="CW829">
        <f t="shared" si="737"/>
        <v>0.59400000000000008</v>
      </c>
      <c r="CX829">
        <f t="shared" si="738"/>
        <v>0</v>
      </c>
      <c r="CY829">
        <f t="shared" si="739"/>
        <v>251.2</v>
      </c>
      <c r="CZ829">
        <f t="shared" si="740"/>
        <v>188.4</v>
      </c>
      <c r="DC829" t="s">
        <v>3</v>
      </c>
      <c r="DD829" t="s">
        <v>3</v>
      </c>
      <c r="DE829" t="s">
        <v>179</v>
      </c>
      <c r="DF829" t="s">
        <v>179</v>
      </c>
      <c r="DG829" t="s">
        <v>179</v>
      </c>
      <c r="DH829" t="s">
        <v>3</v>
      </c>
      <c r="DI829" t="s">
        <v>179</v>
      </c>
      <c r="DJ829" t="s">
        <v>179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1010</v>
      </c>
      <c r="DV829" t="s">
        <v>209</v>
      </c>
      <c r="DW829" t="s">
        <v>227</v>
      </c>
      <c r="DX829">
        <v>1</v>
      </c>
      <c r="EE829">
        <v>20573163</v>
      </c>
      <c r="EF829">
        <v>3</v>
      </c>
      <c r="EG829" t="s">
        <v>164</v>
      </c>
      <c r="EH829">
        <v>0</v>
      </c>
      <c r="EI829" t="s">
        <v>3</v>
      </c>
      <c r="EJ829">
        <v>2</v>
      </c>
      <c r="EK829">
        <v>110001</v>
      </c>
      <c r="EL829" t="s">
        <v>192</v>
      </c>
      <c r="EM829" t="s">
        <v>173</v>
      </c>
      <c r="EO829" t="s">
        <v>193</v>
      </c>
      <c r="EQ829">
        <v>768</v>
      </c>
      <c r="ER829">
        <v>199.93</v>
      </c>
      <c r="ES829">
        <v>48.32</v>
      </c>
      <c r="ET829">
        <v>39.6</v>
      </c>
      <c r="EU829">
        <v>4.43</v>
      </c>
      <c r="EV829">
        <v>112.01</v>
      </c>
      <c r="EW829">
        <v>10.1</v>
      </c>
      <c r="EX829">
        <v>0.44</v>
      </c>
      <c r="EY829">
        <v>0</v>
      </c>
      <c r="EZ829">
        <v>0</v>
      </c>
      <c r="FQ829">
        <v>0</v>
      </c>
      <c r="FR829">
        <f t="shared" si="741"/>
        <v>0</v>
      </c>
      <c r="FS829">
        <v>0</v>
      </c>
      <c r="FX829">
        <v>80</v>
      </c>
      <c r="FY829">
        <v>60</v>
      </c>
      <c r="GA829" t="s">
        <v>3</v>
      </c>
      <c r="GG829">
        <v>2</v>
      </c>
      <c r="GH829">
        <v>1</v>
      </c>
      <c r="GI829">
        <v>-2</v>
      </c>
      <c r="GJ829">
        <v>0</v>
      </c>
      <c r="GK829">
        <f>ROUND(R829*(R12)/100,0)</f>
        <v>0</v>
      </c>
      <c r="GL829">
        <f t="shared" si="742"/>
        <v>0</v>
      </c>
      <c r="GM829">
        <f t="shared" si="743"/>
        <v>943</v>
      </c>
      <c r="GN829">
        <f t="shared" si="744"/>
        <v>0</v>
      </c>
      <c r="GO829">
        <f t="shared" si="745"/>
        <v>943</v>
      </c>
      <c r="GP829">
        <f t="shared" si="746"/>
        <v>0</v>
      </c>
      <c r="GR829">
        <v>0</v>
      </c>
    </row>
    <row r="831" spans="1:200" x14ac:dyDescent="0.2">
      <c r="A831" s="2">
        <v>51</v>
      </c>
      <c r="B831" s="2">
        <f>B805</f>
        <v>1</v>
      </c>
      <c r="C831" s="2">
        <f>A805</f>
        <v>4</v>
      </c>
      <c r="D831" s="2">
        <f>ROW(A805)</f>
        <v>805</v>
      </c>
      <c r="E831" s="2"/>
      <c r="F831" s="2" t="str">
        <f>IF(F805&lt;&gt;"",F805,"")</f>
        <v>Новый раздел</v>
      </c>
      <c r="G831" s="2" t="str">
        <f>IF(G805&lt;&gt;"",G805,"")</f>
        <v>Спецпроверка оборудования категорированных помещений</v>
      </c>
      <c r="H831" s="2"/>
      <c r="I831" s="2"/>
      <c r="J831" s="2"/>
      <c r="K831" s="2"/>
      <c r="L831" s="2"/>
      <c r="M831" s="2"/>
      <c r="N831" s="2"/>
      <c r="O831" s="2">
        <f t="shared" ref="O831:T831" si="747">ROUND(AB831,0)</f>
        <v>326342</v>
      </c>
      <c r="P831" s="2">
        <f t="shared" si="747"/>
        <v>13992</v>
      </c>
      <c r="Q831" s="2">
        <f t="shared" si="747"/>
        <v>4190</v>
      </c>
      <c r="R831" s="2">
        <f t="shared" si="747"/>
        <v>328</v>
      </c>
      <c r="S831" s="2">
        <f t="shared" si="747"/>
        <v>308160</v>
      </c>
      <c r="T831" s="2">
        <f t="shared" si="747"/>
        <v>0</v>
      </c>
      <c r="U831" s="2">
        <f>AH831</f>
        <v>21657.24</v>
      </c>
      <c r="V831" s="2">
        <f>AI831</f>
        <v>19.008000000000003</v>
      </c>
      <c r="W831" s="2">
        <f>ROUND(AJ831,0)</f>
        <v>0</v>
      </c>
      <c r="X831" s="2">
        <f>ROUND(AK831,0)</f>
        <v>249038</v>
      </c>
      <c r="Y831" s="2">
        <f>ROUND(AL831,0)</f>
        <v>185759</v>
      </c>
      <c r="Z831" s="2"/>
      <c r="AA831" s="2"/>
      <c r="AB831" s="2">
        <f>ROUND(SUMIF(AA809:AA829,"=23982063",O809:O829),0)</f>
        <v>326342</v>
      </c>
      <c r="AC831" s="2">
        <f>ROUND(SUMIF(AA809:AA829,"=23982063",P809:P829),0)</f>
        <v>13992</v>
      </c>
      <c r="AD831" s="2">
        <f>ROUND(SUMIF(AA809:AA829,"=23982063",Q809:Q829),0)</f>
        <v>4190</v>
      </c>
      <c r="AE831" s="2">
        <f>ROUND(SUMIF(AA809:AA829,"=23982063",R809:R829),0)</f>
        <v>328</v>
      </c>
      <c r="AF831" s="2">
        <f>ROUND(SUMIF(AA809:AA829,"=23982063",S809:S829),0)</f>
        <v>308160</v>
      </c>
      <c r="AG831" s="2">
        <f>ROUND(SUMIF(AA809:AA829,"=23982063",T809:T829),0)</f>
        <v>0</v>
      </c>
      <c r="AH831" s="2">
        <f>SUMIF(AA809:AA829,"=23982063",U809:U829)</f>
        <v>21657.24</v>
      </c>
      <c r="AI831" s="2">
        <f>SUMIF(AA809:AA829,"=23982063",V809:V829)</f>
        <v>19.008000000000003</v>
      </c>
      <c r="AJ831" s="2">
        <f>ROUND(SUMIF(AA809:AA829,"=23982063",W809:W829),0)</f>
        <v>0</v>
      </c>
      <c r="AK831" s="2">
        <f>ROUND(SUMIF(AA809:AA829,"=23982063",X809:X829),0)</f>
        <v>249038</v>
      </c>
      <c r="AL831" s="2">
        <f>ROUND(SUMIF(AA809:AA829,"=23982063",Y809:Y829),0)</f>
        <v>185759</v>
      </c>
      <c r="AM831" s="2"/>
      <c r="AN831" s="2"/>
      <c r="AO831" s="2">
        <f t="shared" ref="AO831:AU831" si="748">ROUND(BB831,0)</f>
        <v>0</v>
      </c>
      <c r="AP831" s="2">
        <f t="shared" si="748"/>
        <v>0</v>
      </c>
      <c r="AQ831" s="2">
        <f t="shared" si="748"/>
        <v>0</v>
      </c>
      <c r="AR831" s="2">
        <f t="shared" si="748"/>
        <v>761139</v>
      </c>
      <c r="AS831" s="2">
        <f t="shared" si="748"/>
        <v>0</v>
      </c>
      <c r="AT831" s="2">
        <f t="shared" si="748"/>
        <v>761139</v>
      </c>
      <c r="AU831" s="2">
        <f t="shared" si="748"/>
        <v>0</v>
      </c>
      <c r="AV831" s="2"/>
      <c r="AW831" s="2"/>
      <c r="AX831" s="2"/>
      <c r="AY831" s="2"/>
      <c r="AZ831" s="2"/>
      <c r="BA831" s="2"/>
      <c r="BB831" s="2">
        <f>ROUND(SUMIF(AA809:AA829,"=23982063",FQ809:FQ829),0)</f>
        <v>0</v>
      </c>
      <c r="BC831" s="2">
        <f>ROUND(SUMIF(AA809:AA829,"=23982063",FR809:FR829),0)</f>
        <v>0</v>
      </c>
      <c r="BD831" s="2">
        <f>ROUND(SUMIF(AA809:AA829,"=23982063",GL809:GL829),0)</f>
        <v>0</v>
      </c>
      <c r="BE831" s="2">
        <f>ROUND(SUMIF(AA809:AA829,"=23982063",GM809:GM829),0)</f>
        <v>761139</v>
      </c>
      <c r="BF831" s="2">
        <f>ROUND(SUMIF(AA809:AA829,"=23982063",GN809:GN829),0)</f>
        <v>0</v>
      </c>
      <c r="BG831" s="2">
        <f>ROUND(SUMIF(AA809:AA829,"=23982063",GO809:GO829),0)</f>
        <v>761139</v>
      </c>
      <c r="BH831" s="2">
        <f>ROUND(SUMIF(AA809:AA829,"=23982063",GP809:GP829),0)</f>
        <v>0</v>
      </c>
      <c r="BI831" s="2"/>
      <c r="BJ831" s="2"/>
      <c r="BK831" s="2"/>
      <c r="BL831" s="2"/>
      <c r="BM831" s="2"/>
      <c r="BN831" s="2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>
        <v>0</v>
      </c>
    </row>
    <row r="833" spans="1:16" x14ac:dyDescent="0.2">
      <c r="A833" s="4">
        <v>50</v>
      </c>
      <c r="B833" s="4">
        <v>0</v>
      </c>
      <c r="C833" s="4">
        <v>0</v>
      </c>
      <c r="D833" s="4">
        <v>1</v>
      </c>
      <c r="E833" s="4">
        <v>201</v>
      </c>
      <c r="F833" s="4">
        <f>ROUND(Source!O831,O833)</f>
        <v>326342</v>
      </c>
      <c r="G833" s="4" t="s">
        <v>72</v>
      </c>
      <c r="H833" s="4" t="s">
        <v>73</v>
      </c>
      <c r="I833" s="4"/>
      <c r="J833" s="4"/>
      <c r="K833" s="4">
        <v>201</v>
      </c>
      <c r="L833" s="4">
        <v>1</v>
      </c>
      <c r="M833" s="4">
        <v>3</v>
      </c>
      <c r="N833" s="4" t="s">
        <v>3</v>
      </c>
      <c r="O833" s="4">
        <v>0</v>
      </c>
      <c r="P833" s="4"/>
    </row>
    <row r="834" spans="1:16" x14ac:dyDescent="0.2">
      <c r="A834" s="4">
        <v>50</v>
      </c>
      <c r="B834" s="4">
        <v>0</v>
      </c>
      <c r="C834" s="4">
        <v>0</v>
      </c>
      <c r="D834" s="4">
        <v>1</v>
      </c>
      <c r="E834" s="4">
        <v>202</v>
      </c>
      <c r="F834" s="4">
        <f>ROUND(Source!P831,O834)</f>
        <v>13992</v>
      </c>
      <c r="G834" s="4" t="s">
        <v>74</v>
      </c>
      <c r="H834" s="4" t="s">
        <v>75</v>
      </c>
      <c r="I834" s="4"/>
      <c r="J834" s="4"/>
      <c r="K834" s="4">
        <v>202</v>
      </c>
      <c r="L834" s="4">
        <v>2</v>
      </c>
      <c r="M834" s="4">
        <v>3</v>
      </c>
      <c r="N834" s="4" t="s">
        <v>3</v>
      </c>
      <c r="O834" s="4">
        <v>0</v>
      </c>
      <c r="P834" s="4"/>
    </row>
    <row r="835" spans="1:16" x14ac:dyDescent="0.2">
      <c r="A835" s="4">
        <v>50</v>
      </c>
      <c r="B835" s="4">
        <v>0</v>
      </c>
      <c r="C835" s="4">
        <v>0</v>
      </c>
      <c r="D835" s="4">
        <v>1</v>
      </c>
      <c r="E835" s="4">
        <v>222</v>
      </c>
      <c r="F835" s="4">
        <f>ROUND(Source!AO831,O835)</f>
        <v>0</v>
      </c>
      <c r="G835" s="4" t="s">
        <v>76</v>
      </c>
      <c r="H835" s="4" t="s">
        <v>77</v>
      </c>
      <c r="I835" s="4"/>
      <c r="J835" s="4"/>
      <c r="K835" s="4">
        <v>222</v>
      </c>
      <c r="L835" s="4">
        <v>3</v>
      </c>
      <c r="M835" s="4">
        <v>3</v>
      </c>
      <c r="N835" s="4" t="s">
        <v>3</v>
      </c>
      <c r="O835" s="4">
        <v>0</v>
      </c>
      <c r="P835" s="4"/>
    </row>
    <row r="836" spans="1:16" x14ac:dyDescent="0.2">
      <c r="A836" s="4">
        <v>50</v>
      </c>
      <c r="B836" s="4">
        <v>0</v>
      </c>
      <c r="C836" s="4">
        <v>0</v>
      </c>
      <c r="D836" s="4">
        <v>1</v>
      </c>
      <c r="E836" s="4">
        <v>216</v>
      </c>
      <c r="F836" s="4">
        <f>ROUND(Source!AP831,O836)</f>
        <v>0</v>
      </c>
      <c r="G836" s="4" t="s">
        <v>78</v>
      </c>
      <c r="H836" s="4" t="s">
        <v>79</v>
      </c>
      <c r="I836" s="4"/>
      <c r="J836" s="4"/>
      <c r="K836" s="4">
        <v>216</v>
      </c>
      <c r="L836" s="4">
        <v>4</v>
      </c>
      <c r="M836" s="4">
        <v>3</v>
      </c>
      <c r="N836" s="4" t="s">
        <v>3</v>
      </c>
      <c r="O836" s="4">
        <v>0</v>
      </c>
      <c r="P836" s="4"/>
    </row>
    <row r="837" spans="1:16" x14ac:dyDescent="0.2">
      <c r="A837" s="4">
        <v>50</v>
      </c>
      <c r="B837" s="4">
        <v>0</v>
      </c>
      <c r="C837" s="4">
        <v>0</v>
      </c>
      <c r="D837" s="4">
        <v>1</v>
      </c>
      <c r="E837" s="4">
        <v>223</v>
      </c>
      <c r="F837" s="4">
        <f>ROUND(Source!AQ831,O837)</f>
        <v>0</v>
      </c>
      <c r="G837" s="4" t="s">
        <v>80</v>
      </c>
      <c r="H837" s="4" t="s">
        <v>81</v>
      </c>
      <c r="I837" s="4"/>
      <c r="J837" s="4"/>
      <c r="K837" s="4">
        <v>223</v>
      </c>
      <c r="L837" s="4">
        <v>5</v>
      </c>
      <c r="M837" s="4">
        <v>3</v>
      </c>
      <c r="N837" s="4" t="s">
        <v>3</v>
      </c>
      <c r="O837" s="4">
        <v>0</v>
      </c>
      <c r="P837" s="4"/>
    </row>
    <row r="838" spans="1:16" x14ac:dyDescent="0.2">
      <c r="A838" s="4">
        <v>50</v>
      </c>
      <c r="B838" s="4">
        <v>0</v>
      </c>
      <c r="C838" s="4">
        <v>0</v>
      </c>
      <c r="D838" s="4">
        <v>1</v>
      </c>
      <c r="E838" s="4">
        <v>203</v>
      </c>
      <c r="F838" s="4">
        <f>ROUND(Source!Q831,O838)</f>
        <v>4190</v>
      </c>
      <c r="G838" s="4" t="s">
        <v>82</v>
      </c>
      <c r="H838" s="4" t="s">
        <v>83</v>
      </c>
      <c r="I838" s="4"/>
      <c r="J838" s="4"/>
      <c r="K838" s="4">
        <v>203</v>
      </c>
      <c r="L838" s="4">
        <v>6</v>
      </c>
      <c r="M838" s="4">
        <v>3</v>
      </c>
      <c r="N838" s="4" t="s">
        <v>3</v>
      </c>
      <c r="O838" s="4">
        <v>0</v>
      </c>
      <c r="P838" s="4"/>
    </row>
    <row r="839" spans="1:16" x14ac:dyDescent="0.2">
      <c r="A839" s="4">
        <v>50</v>
      </c>
      <c r="B839" s="4">
        <v>0</v>
      </c>
      <c r="C839" s="4">
        <v>0</v>
      </c>
      <c r="D839" s="4">
        <v>1</v>
      </c>
      <c r="E839" s="4">
        <v>204</v>
      </c>
      <c r="F839" s="4">
        <f>ROUND(Source!R831,O839)</f>
        <v>328</v>
      </c>
      <c r="G839" s="4" t="s">
        <v>84</v>
      </c>
      <c r="H839" s="4" t="s">
        <v>85</v>
      </c>
      <c r="I839" s="4"/>
      <c r="J839" s="4"/>
      <c r="K839" s="4">
        <v>204</v>
      </c>
      <c r="L839" s="4">
        <v>7</v>
      </c>
      <c r="M839" s="4">
        <v>3</v>
      </c>
      <c r="N839" s="4" t="s">
        <v>3</v>
      </c>
      <c r="O839" s="4">
        <v>0</v>
      </c>
      <c r="P839" s="4"/>
    </row>
    <row r="840" spans="1:16" x14ac:dyDescent="0.2">
      <c r="A840" s="4">
        <v>50</v>
      </c>
      <c r="B840" s="4">
        <v>0</v>
      </c>
      <c r="C840" s="4">
        <v>0</v>
      </c>
      <c r="D840" s="4">
        <v>1</v>
      </c>
      <c r="E840" s="4">
        <v>205</v>
      </c>
      <c r="F840" s="4">
        <f>ROUND(Source!S831,O840)</f>
        <v>308160</v>
      </c>
      <c r="G840" s="4" t="s">
        <v>86</v>
      </c>
      <c r="H840" s="4" t="s">
        <v>87</v>
      </c>
      <c r="I840" s="4"/>
      <c r="J840" s="4"/>
      <c r="K840" s="4">
        <v>205</v>
      </c>
      <c r="L840" s="4">
        <v>8</v>
      </c>
      <c r="M840" s="4">
        <v>3</v>
      </c>
      <c r="N840" s="4" t="s">
        <v>3</v>
      </c>
      <c r="O840" s="4">
        <v>0</v>
      </c>
      <c r="P840" s="4"/>
    </row>
    <row r="841" spans="1:16" x14ac:dyDescent="0.2">
      <c r="A841" s="4">
        <v>50</v>
      </c>
      <c r="B841" s="4">
        <v>0</v>
      </c>
      <c r="C841" s="4">
        <v>0</v>
      </c>
      <c r="D841" s="4">
        <v>1</v>
      </c>
      <c r="E841" s="4">
        <v>214</v>
      </c>
      <c r="F841" s="4">
        <f>ROUND(Source!AS831,O841)</f>
        <v>0</v>
      </c>
      <c r="G841" s="4" t="s">
        <v>88</v>
      </c>
      <c r="H841" s="4" t="s">
        <v>89</v>
      </c>
      <c r="I841" s="4"/>
      <c r="J841" s="4"/>
      <c r="K841" s="4">
        <v>214</v>
      </c>
      <c r="L841" s="4">
        <v>9</v>
      </c>
      <c r="M841" s="4">
        <v>3</v>
      </c>
      <c r="N841" s="4" t="s">
        <v>3</v>
      </c>
      <c r="O841" s="4">
        <v>0</v>
      </c>
      <c r="P841" s="4"/>
    </row>
    <row r="842" spans="1:16" x14ac:dyDescent="0.2">
      <c r="A842" s="4">
        <v>50</v>
      </c>
      <c r="B842" s="4">
        <v>0</v>
      </c>
      <c r="C842" s="4">
        <v>0</v>
      </c>
      <c r="D842" s="4">
        <v>1</v>
      </c>
      <c r="E842" s="4">
        <v>215</v>
      </c>
      <c r="F842" s="4">
        <f>ROUND(Source!AT831,O842)</f>
        <v>761139</v>
      </c>
      <c r="G842" s="4" t="s">
        <v>90</v>
      </c>
      <c r="H842" s="4" t="s">
        <v>91</v>
      </c>
      <c r="I842" s="4"/>
      <c r="J842" s="4"/>
      <c r="K842" s="4">
        <v>215</v>
      </c>
      <c r="L842" s="4">
        <v>10</v>
      </c>
      <c r="M842" s="4">
        <v>3</v>
      </c>
      <c r="N842" s="4" t="s">
        <v>3</v>
      </c>
      <c r="O842" s="4">
        <v>0</v>
      </c>
      <c r="P842" s="4"/>
    </row>
    <row r="843" spans="1:16" x14ac:dyDescent="0.2">
      <c r="A843" s="4">
        <v>50</v>
      </c>
      <c r="B843" s="4">
        <v>0</v>
      </c>
      <c r="C843" s="4">
        <v>0</v>
      </c>
      <c r="D843" s="4">
        <v>1</v>
      </c>
      <c r="E843" s="4">
        <v>217</v>
      </c>
      <c r="F843" s="4">
        <f>ROUND(Source!AU831,O843)</f>
        <v>0</v>
      </c>
      <c r="G843" s="4" t="s">
        <v>92</v>
      </c>
      <c r="H843" s="4" t="s">
        <v>93</v>
      </c>
      <c r="I843" s="4"/>
      <c r="J843" s="4"/>
      <c r="K843" s="4">
        <v>217</v>
      </c>
      <c r="L843" s="4">
        <v>11</v>
      </c>
      <c r="M843" s="4">
        <v>3</v>
      </c>
      <c r="N843" s="4" t="s">
        <v>3</v>
      </c>
      <c r="O843" s="4">
        <v>0</v>
      </c>
      <c r="P843" s="4"/>
    </row>
    <row r="844" spans="1:16" x14ac:dyDescent="0.2">
      <c r="A844" s="4">
        <v>50</v>
      </c>
      <c r="B844" s="4">
        <v>0</v>
      </c>
      <c r="C844" s="4">
        <v>0</v>
      </c>
      <c r="D844" s="4">
        <v>1</v>
      </c>
      <c r="E844" s="4">
        <v>206</v>
      </c>
      <c r="F844" s="4">
        <f>ROUND(Source!T831,O844)</f>
        <v>0</v>
      </c>
      <c r="G844" s="4" t="s">
        <v>94</v>
      </c>
      <c r="H844" s="4" t="s">
        <v>95</v>
      </c>
      <c r="I844" s="4"/>
      <c r="J844" s="4"/>
      <c r="K844" s="4">
        <v>206</v>
      </c>
      <c r="L844" s="4">
        <v>12</v>
      </c>
      <c r="M844" s="4">
        <v>3</v>
      </c>
      <c r="N844" s="4" t="s">
        <v>3</v>
      </c>
      <c r="O844" s="4">
        <v>0</v>
      </c>
      <c r="P844" s="4"/>
    </row>
    <row r="845" spans="1:16" x14ac:dyDescent="0.2">
      <c r="A845" s="4">
        <v>50</v>
      </c>
      <c r="B845" s="4">
        <v>0</v>
      </c>
      <c r="C845" s="4">
        <v>0</v>
      </c>
      <c r="D845" s="4">
        <v>1</v>
      </c>
      <c r="E845" s="4">
        <v>207</v>
      </c>
      <c r="F845" s="4">
        <f>Source!U831</f>
        <v>21657.24</v>
      </c>
      <c r="G845" s="4" t="s">
        <v>96</v>
      </c>
      <c r="H845" s="4" t="s">
        <v>97</v>
      </c>
      <c r="I845" s="4"/>
      <c r="J845" s="4"/>
      <c r="K845" s="4">
        <v>207</v>
      </c>
      <c r="L845" s="4">
        <v>13</v>
      </c>
      <c r="M845" s="4">
        <v>3</v>
      </c>
      <c r="N845" s="4" t="s">
        <v>3</v>
      </c>
      <c r="O845" s="4">
        <v>-1</v>
      </c>
      <c r="P845" s="4"/>
    </row>
    <row r="846" spans="1:16" x14ac:dyDescent="0.2">
      <c r="A846" s="4">
        <v>50</v>
      </c>
      <c r="B846" s="4">
        <v>0</v>
      </c>
      <c r="C846" s="4">
        <v>0</v>
      </c>
      <c r="D846" s="4">
        <v>1</v>
      </c>
      <c r="E846" s="4">
        <v>208</v>
      </c>
      <c r="F846" s="4">
        <f>Source!V831</f>
        <v>19.008000000000003</v>
      </c>
      <c r="G846" s="4" t="s">
        <v>98</v>
      </c>
      <c r="H846" s="4" t="s">
        <v>99</v>
      </c>
      <c r="I846" s="4"/>
      <c r="J846" s="4"/>
      <c r="K846" s="4">
        <v>208</v>
      </c>
      <c r="L846" s="4">
        <v>14</v>
      </c>
      <c r="M846" s="4">
        <v>3</v>
      </c>
      <c r="N846" s="4" t="s">
        <v>3</v>
      </c>
      <c r="O846" s="4">
        <v>-1</v>
      </c>
      <c r="P846" s="4"/>
    </row>
    <row r="847" spans="1:16" x14ac:dyDescent="0.2">
      <c r="A847" s="4">
        <v>50</v>
      </c>
      <c r="B847" s="4">
        <v>0</v>
      </c>
      <c r="C847" s="4">
        <v>0</v>
      </c>
      <c r="D847" s="4">
        <v>1</v>
      </c>
      <c r="E847" s="4">
        <v>209</v>
      </c>
      <c r="F847" s="4">
        <f>ROUND(Source!W831,O847)</f>
        <v>0</v>
      </c>
      <c r="G847" s="4" t="s">
        <v>100</v>
      </c>
      <c r="H847" s="4" t="s">
        <v>101</v>
      </c>
      <c r="I847" s="4"/>
      <c r="J847" s="4"/>
      <c r="K847" s="4">
        <v>209</v>
      </c>
      <c r="L847" s="4">
        <v>15</v>
      </c>
      <c r="M847" s="4">
        <v>3</v>
      </c>
      <c r="N847" s="4" t="s">
        <v>3</v>
      </c>
      <c r="O847" s="4">
        <v>0</v>
      </c>
      <c r="P847" s="4"/>
    </row>
    <row r="848" spans="1:16" x14ac:dyDescent="0.2">
      <c r="A848" s="4">
        <v>50</v>
      </c>
      <c r="B848" s="4">
        <v>0</v>
      </c>
      <c r="C848" s="4">
        <v>0</v>
      </c>
      <c r="D848" s="4">
        <v>1</v>
      </c>
      <c r="E848" s="4">
        <v>210</v>
      </c>
      <c r="F848" s="4">
        <f>ROUND(Source!X831,O848)</f>
        <v>249038</v>
      </c>
      <c r="G848" s="4" t="s">
        <v>102</v>
      </c>
      <c r="H848" s="4" t="s">
        <v>103</v>
      </c>
      <c r="I848" s="4"/>
      <c r="J848" s="4"/>
      <c r="K848" s="4">
        <v>210</v>
      </c>
      <c r="L848" s="4">
        <v>16</v>
      </c>
      <c r="M848" s="4">
        <v>3</v>
      </c>
      <c r="N848" s="4" t="s">
        <v>3</v>
      </c>
      <c r="O848" s="4">
        <v>0</v>
      </c>
      <c r="P848" s="4"/>
    </row>
    <row r="849" spans="1:118" x14ac:dyDescent="0.2">
      <c r="A849" s="4">
        <v>50</v>
      </c>
      <c r="B849" s="4">
        <v>0</v>
      </c>
      <c r="C849" s="4">
        <v>0</v>
      </c>
      <c r="D849" s="4">
        <v>1</v>
      </c>
      <c r="E849" s="4">
        <v>211</v>
      </c>
      <c r="F849" s="4">
        <f>ROUND(Source!Y831,O849)</f>
        <v>185759</v>
      </c>
      <c r="G849" s="4" t="s">
        <v>104</v>
      </c>
      <c r="H849" s="4" t="s">
        <v>105</v>
      </c>
      <c r="I849" s="4"/>
      <c r="J849" s="4"/>
      <c r="K849" s="4">
        <v>211</v>
      </c>
      <c r="L849" s="4">
        <v>17</v>
      </c>
      <c r="M849" s="4">
        <v>3</v>
      </c>
      <c r="N849" s="4" t="s">
        <v>3</v>
      </c>
      <c r="O849" s="4">
        <v>0</v>
      </c>
      <c r="P849" s="4"/>
    </row>
    <row r="850" spans="1:118" x14ac:dyDescent="0.2">
      <c r="A850" s="4">
        <v>50</v>
      </c>
      <c r="B850" s="4">
        <v>0</v>
      </c>
      <c r="C850" s="4">
        <v>0</v>
      </c>
      <c r="D850" s="4">
        <v>1</v>
      </c>
      <c r="E850" s="4">
        <v>224</v>
      </c>
      <c r="F850" s="4">
        <f>ROUND(Source!AR831,O850)</f>
        <v>761139</v>
      </c>
      <c r="G850" s="4" t="s">
        <v>106</v>
      </c>
      <c r="H850" s="4" t="s">
        <v>107</v>
      </c>
      <c r="I850" s="4"/>
      <c r="J850" s="4"/>
      <c r="K850" s="4">
        <v>224</v>
      </c>
      <c r="L850" s="4">
        <v>18</v>
      </c>
      <c r="M850" s="4">
        <v>3</v>
      </c>
      <c r="N850" s="4" t="s">
        <v>3</v>
      </c>
      <c r="O850" s="4">
        <v>0</v>
      </c>
      <c r="P850" s="4"/>
    </row>
    <row r="852" spans="1:118" x14ac:dyDescent="0.2">
      <c r="A852" s="2">
        <v>51</v>
      </c>
      <c r="B852" s="2">
        <f>B292</f>
        <v>1</v>
      </c>
      <c r="C852" s="2">
        <f>A292</f>
        <v>3</v>
      </c>
      <c r="D852" s="2">
        <f>ROW(A292)</f>
        <v>292</v>
      </c>
      <c r="E852" s="2"/>
      <c r="F852" s="2" t="str">
        <f>IF(F292&lt;&gt;"",F292,"")</f>
        <v>05.д-01-02</v>
      </c>
      <c r="G852" s="2" t="str">
        <f>IF(G292&lt;&gt;"",G292,"")</f>
        <v>Система контроля управления доступом</v>
      </c>
      <c r="H852" s="2"/>
      <c r="I852" s="2"/>
      <c r="J852" s="2"/>
      <c r="K852" s="2"/>
      <c r="L852" s="2"/>
      <c r="M852" s="2"/>
      <c r="N852" s="2"/>
      <c r="O852" s="2">
        <f t="shared" ref="O852:T852" si="749">ROUND(O500+O530+O784+O831+AB852,0)</f>
        <v>28019434</v>
      </c>
      <c r="P852" s="2">
        <f t="shared" si="749"/>
        <v>24189336</v>
      </c>
      <c r="Q852" s="2">
        <f t="shared" si="749"/>
        <v>526688</v>
      </c>
      <c r="R852" s="2">
        <f t="shared" si="749"/>
        <v>41482</v>
      </c>
      <c r="S852" s="2">
        <f t="shared" si="749"/>
        <v>3303410</v>
      </c>
      <c r="T852" s="2">
        <f t="shared" si="749"/>
        <v>0</v>
      </c>
      <c r="U852" s="2">
        <f>U500+U530+U784+U831+AH852</f>
        <v>263786.50096474978</v>
      </c>
      <c r="V852" s="2">
        <f>V500+V530+V784+V831+AI852</f>
        <v>3538.4650874999998</v>
      </c>
      <c r="W852" s="2">
        <f>ROUND(W500+W530+W784+W831+AJ852,0)</f>
        <v>130</v>
      </c>
      <c r="X852" s="2">
        <f>ROUND(X500+X530+X784+X831+AK852,0)</f>
        <v>2823973</v>
      </c>
      <c r="Y852" s="2">
        <f>ROUND(Y500+Y530+Y784+Y831+AL852,0)</f>
        <v>2017725</v>
      </c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>
        <f t="shared" ref="AO852:AU852" si="750">ROUND(AO500+AO530+AO784+AO831+BB852,0)</f>
        <v>0</v>
      </c>
      <c r="AP852" s="2">
        <f t="shared" si="750"/>
        <v>23042574</v>
      </c>
      <c r="AQ852" s="2">
        <f t="shared" si="750"/>
        <v>0</v>
      </c>
      <c r="AR852" s="2">
        <f t="shared" si="750"/>
        <v>32861132</v>
      </c>
      <c r="AS852" s="2">
        <f t="shared" si="750"/>
        <v>896</v>
      </c>
      <c r="AT852" s="2">
        <f t="shared" si="750"/>
        <v>9817662</v>
      </c>
      <c r="AU852" s="2">
        <f t="shared" si="750"/>
        <v>0</v>
      </c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>
        <v>0</v>
      </c>
    </row>
    <row r="854" spans="1:118" x14ac:dyDescent="0.2">
      <c r="A854" s="4">
        <v>50</v>
      </c>
      <c r="B854" s="4">
        <v>0</v>
      </c>
      <c r="C854" s="4">
        <v>0</v>
      </c>
      <c r="D854" s="4">
        <v>1</v>
      </c>
      <c r="E854" s="4">
        <v>201</v>
      </c>
      <c r="F854" s="4">
        <f>ROUND(Source!O852,O854)</f>
        <v>28019434</v>
      </c>
      <c r="G854" s="4" t="s">
        <v>72</v>
      </c>
      <c r="H854" s="4" t="s">
        <v>73</v>
      </c>
      <c r="I854" s="4"/>
      <c r="J854" s="4"/>
      <c r="K854" s="4">
        <v>201</v>
      </c>
      <c r="L854" s="4">
        <v>1</v>
      </c>
      <c r="M854" s="4">
        <v>3</v>
      </c>
      <c r="N854" s="4" t="s">
        <v>3</v>
      </c>
      <c r="O854" s="4">
        <v>0</v>
      </c>
      <c r="P854" s="4"/>
    </row>
    <row r="855" spans="1:118" x14ac:dyDescent="0.2">
      <c r="A855" s="4">
        <v>50</v>
      </c>
      <c r="B855" s="4">
        <v>0</v>
      </c>
      <c r="C855" s="4">
        <v>0</v>
      </c>
      <c r="D855" s="4">
        <v>1</v>
      </c>
      <c r="E855" s="4">
        <v>202</v>
      </c>
      <c r="F855" s="4">
        <f>ROUND(Source!P852,O855)</f>
        <v>24189336</v>
      </c>
      <c r="G855" s="4" t="s">
        <v>74</v>
      </c>
      <c r="H855" s="4" t="s">
        <v>75</v>
      </c>
      <c r="I855" s="4"/>
      <c r="J855" s="4"/>
      <c r="K855" s="4">
        <v>202</v>
      </c>
      <c r="L855" s="4">
        <v>2</v>
      </c>
      <c r="M855" s="4">
        <v>3</v>
      </c>
      <c r="N855" s="4" t="s">
        <v>3</v>
      </c>
      <c r="O855" s="4">
        <v>0</v>
      </c>
      <c r="P855" s="4"/>
    </row>
    <row r="856" spans="1:118" x14ac:dyDescent="0.2">
      <c r="A856" s="4">
        <v>50</v>
      </c>
      <c r="B856" s="4">
        <v>0</v>
      </c>
      <c r="C856" s="4">
        <v>0</v>
      </c>
      <c r="D856" s="4">
        <v>1</v>
      </c>
      <c r="E856" s="4">
        <v>222</v>
      </c>
      <c r="F856" s="4">
        <f>ROUND(Source!AO852,O856)</f>
        <v>0</v>
      </c>
      <c r="G856" s="4" t="s">
        <v>76</v>
      </c>
      <c r="H856" s="4" t="s">
        <v>77</v>
      </c>
      <c r="I856" s="4"/>
      <c r="J856" s="4"/>
      <c r="K856" s="4">
        <v>222</v>
      </c>
      <c r="L856" s="4">
        <v>3</v>
      </c>
      <c r="M856" s="4">
        <v>3</v>
      </c>
      <c r="N856" s="4" t="s">
        <v>3</v>
      </c>
      <c r="O856" s="4">
        <v>0</v>
      </c>
      <c r="P856" s="4"/>
    </row>
    <row r="857" spans="1:118" x14ac:dyDescent="0.2">
      <c r="A857" s="4">
        <v>50</v>
      </c>
      <c r="B857" s="4">
        <v>0</v>
      </c>
      <c r="C857" s="4">
        <v>0</v>
      </c>
      <c r="D857" s="4">
        <v>1</v>
      </c>
      <c r="E857" s="4">
        <v>216</v>
      </c>
      <c r="F857" s="4">
        <f>ROUND(Source!AP852,O857)</f>
        <v>23042574</v>
      </c>
      <c r="G857" s="4" t="s">
        <v>78</v>
      </c>
      <c r="H857" s="4" t="s">
        <v>79</v>
      </c>
      <c r="I857" s="4"/>
      <c r="J857" s="4"/>
      <c r="K857" s="4">
        <v>216</v>
      </c>
      <c r="L857" s="4">
        <v>4</v>
      </c>
      <c r="M857" s="4">
        <v>3</v>
      </c>
      <c r="N857" s="4" t="s">
        <v>3</v>
      </c>
      <c r="O857" s="4">
        <v>0</v>
      </c>
      <c r="P857" s="4"/>
    </row>
    <row r="858" spans="1:118" x14ac:dyDescent="0.2">
      <c r="A858" s="4">
        <v>50</v>
      </c>
      <c r="B858" s="4">
        <v>0</v>
      </c>
      <c r="C858" s="4">
        <v>0</v>
      </c>
      <c r="D858" s="4">
        <v>1</v>
      </c>
      <c r="E858" s="4">
        <v>223</v>
      </c>
      <c r="F858" s="4">
        <f>ROUND(Source!AQ852,O858)</f>
        <v>0</v>
      </c>
      <c r="G858" s="4" t="s">
        <v>80</v>
      </c>
      <c r="H858" s="4" t="s">
        <v>81</v>
      </c>
      <c r="I858" s="4"/>
      <c r="J858" s="4"/>
      <c r="K858" s="4">
        <v>223</v>
      </c>
      <c r="L858" s="4">
        <v>5</v>
      </c>
      <c r="M858" s="4">
        <v>3</v>
      </c>
      <c r="N858" s="4" t="s">
        <v>3</v>
      </c>
      <c r="O858" s="4">
        <v>0</v>
      </c>
      <c r="P858" s="4"/>
    </row>
    <row r="859" spans="1:118" x14ac:dyDescent="0.2">
      <c r="A859" s="4">
        <v>50</v>
      </c>
      <c r="B859" s="4">
        <v>0</v>
      </c>
      <c r="C859" s="4">
        <v>0</v>
      </c>
      <c r="D859" s="4">
        <v>1</v>
      </c>
      <c r="E859" s="4">
        <v>203</v>
      </c>
      <c r="F859" s="4">
        <f>ROUND(Source!Q852,O859)</f>
        <v>526688</v>
      </c>
      <c r="G859" s="4" t="s">
        <v>82</v>
      </c>
      <c r="H859" s="4" t="s">
        <v>83</v>
      </c>
      <c r="I859" s="4"/>
      <c r="J859" s="4"/>
      <c r="K859" s="4">
        <v>203</v>
      </c>
      <c r="L859" s="4">
        <v>6</v>
      </c>
      <c r="M859" s="4">
        <v>3</v>
      </c>
      <c r="N859" s="4" t="s">
        <v>3</v>
      </c>
      <c r="O859" s="4">
        <v>0</v>
      </c>
      <c r="P859" s="4"/>
    </row>
    <row r="860" spans="1:118" x14ac:dyDescent="0.2">
      <c r="A860" s="4">
        <v>50</v>
      </c>
      <c r="B860" s="4">
        <v>0</v>
      </c>
      <c r="C860" s="4">
        <v>0</v>
      </c>
      <c r="D860" s="4">
        <v>1</v>
      </c>
      <c r="E860" s="4">
        <v>204</v>
      </c>
      <c r="F860" s="4">
        <f>ROUND(Source!R852,O860)</f>
        <v>41482</v>
      </c>
      <c r="G860" s="4" t="s">
        <v>84</v>
      </c>
      <c r="H860" s="4" t="s">
        <v>85</v>
      </c>
      <c r="I860" s="4"/>
      <c r="J860" s="4"/>
      <c r="K860" s="4">
        <v>204</v>
      </c>
      <c r="L860" s="4">
        <v>7</v>
      </c>
      <c r="M860" s="4">
        <v>3</v>
      </c>
      <c r="N860" s="4" t="s">
        <v>3</v>
      </c>
      <c r="O860" s="4">
        <v>0</v>
      </c>
      <c r="P860" s="4"/>
    </row>
    <row r="861" spans="1:118" x14ac:dyDescent="0.2">
      <c r="A861" s="4">
        <v>50</v>
      </c>
      <c r="B861" s="4">
        <v>0</v>
      </c>
      <c r="C861" s="4">
        <v>0</v>
      </c>
      <c r="D861" s="4">
        <v>1</v>
      </c>
      <c r="E861" s="4">
        <v>205</v>
      </c>
      <c r="F861" s="4">
        <f>ROUND(Source!S852,O861)</f>
        <v>3303410</v>
      </c>
      <c r="G861" s="4" t="s">
        <v>86</v>
      </c>
      <c r="H861" s="4" t="s">
        <v>87</v>
      </c>
      <c r="I861" s="4"/>
      <c r="J861" s="4"/>
      <c r="K861" s="4">
        <v>205</v>
      </c>
      <c r="L861" s="4">
        <v>8</v>
      </c>
      <c r="M861" s="4">
        <v>3</v>
      </c>
      <c r="N861" s="4" t="s">
        <v>3</v>
      </c>
      <c r="O861" s="4">
        <v>0</v>
      </c>
      <c r="P861" s="4"/>
    </row>
    <row r="862" spans="1:118" x14ac:dyDescent="0.2">
      <c r="A862" s="4">
        <v>50</v>
      </c>
      <c r="B862" s="4">
        <v>0</v>
      </c>
      <c r="C862" s="4">
        <v>0</v>
      </c>
      <c r="D862" s="4">
        <v>1</v>
      </c>
      <c r="E862" s="4">
        <v>214</v>
      </c>
      <c r="F862" s="4">
        <f>ROUND(Source!AS852,O862)</f>
        <v>896</v>
      </c>
      <c r="G862" s="4" t="s">
        <v>88</v>
      </c>
      <c r="H862" s="4" t="s">
        <v>89</v>
      </c>
      <c r="I862" s="4"/>
      <c r="J862" s="4"/>
      <c r="K862" s="4">
        <v>214</v>
      </c>
      <c r="L862" s="4">
        <v>9</v>
      </c>
      <c r="M862" s="4">
        <v>3</v>
      </c>
      <c r="N862" s="4" t="s">
        <v>3</v>
      </c>
      <c r="O862" s="4">
        <v>0</v>
      </c>
      <c r="P862" s="4"/>
    </row>
    <row r="863" spans="1:118" x14ac:dyDescent="0.2">
      <c r="A863" s="4">
        <v>50</v>
      </c>
      <c r="B863" s="4">
        <v>0</v>
      </c>
      <c r="C863" s="4">
        <v>0</v>
      </c>
      <c r="D863" s="4">
        <v>1</v>
      </c>
      <c r="E863" s="4">
        <v>215</v>
      </c>
      <c r="F863" s="4">
        <f>ROUND(Source!AT852,O863)</f>
        <v>9817662</v>
      </c>
      <c r="G863" s="4" t="s">
        <v>90</v>
      </c>
      <c r="H863" s="4" t="s">
        <v>91</v>
      </c>
      <c r="I863" s="4"/>
      <c r="J863" s="4"/>
      <c r="K863" s="4">
        <v>215</v>
      </c>
      <c r="L863" s="4">
        <v>10</v>
      </c>
      <c r="M863" s="4">
        <v>3</v>
      </c>
      <c r="N863" s="4" t="s">
        <v>3</v>
      </c>
      <c r="O863" s="4">
        <v>0</v>
      </c>
      <c r="P863" s="4"/>
    </row>
    <row r="864" spans="1:118" x14ac:dyDescent="0.2">
      <c r="A864" s="4">
        <v>50</v>
      </c>
      <c r="B864" s="4">
        <v>0</v>
      </c>
      <c r="C864" s="4">
        <v>0</v>
      </c>
      <c r="D864" s="4">
        <v>1</v>
      </c>
      <c r="E864" s="4">
        <v>217</v>
      </c>
      <c r="F864" s="4">
        <f>ROUND(Source!AU852,O864)</f>
        <v>0</v>
      </c>
      <c r="G864" s="4" t="s">
        <v>92</v>
      </c>
      <c r="H864" s="4" t="s">
        <v>93</v>
      </c>
      <c r="I864" s="4"/>
      <c r="J864" s="4"/>
      <c r="K864" s="4">
        <v>217</v>
      </c>
      <c r="L864" s="4">
        <v>11</v>
      </c>
      <c r="M864" s="4">
        <v>3</v>
      </c>
      <c r="N864" s="4" t="s">
        <v>3</v>
      </c>
      <c r="O864" s="4">
        <v>0</v>
      </c>
      <c r="P864" s="4"/>
    </row>
    <row r="865" spans="1:118" x14ac:dyDescent="0.2">
      <c r="A865" s="4">
        <v>50</v>
      </c>
      <c r="B865" s="4">
        <v>0</v>
      </c>
      <c r="C865" s="4">
        <v>0</v>
      </c>
      <c r="D865" s="4">
        <v>1</v>
      </c>
      <c r="E865" s="4">
        <v>206</v>
      </c>
      <c r="F865" s="4">
        <f>ROUND(Source!T852,O865)</f>
        <v>0</v>
      </c>
      <c r="G865" s="4" t="s">
        <v>94</v>
      </c>
      <c r="H865" s="4" t="s">
        <v>95</v>
      </c>
      <c r="I865" s="4"/>
      <c r="J865" s="4"/>
      <c r="K865" s="4">
        <v>206</v>
      </c>
      <c r="L865" s="4">
        <v>12</v>
      </c>
      <c r="M865" s="4">
        <v>3</v>
      </c>
      <c r="N865" s="4" t="s">
        <v>3</v>
      </c>
      <c r="O865" s="4">
        <v>0</v>
      </c>
      <c r="P865" s="4"/>
    </row>
    <row r="866" spans="1:118" x14ac:dyDescent="0.2">
      <c r="A866" s="4">
        <v>50</v>
      </c>
      <c r="B866" s="4">
        <v>0</v>
      </c>
      <c r="C866" s="4">
        <v>0</v>
      </c>
      <c r="D866" s="4">
        <v>1</v>
      </c>
      <c r="E866" s="4">
        <v>207</v>
      </c>
      <c r="F866" s="4">
        <f>Source!U852</f>
        <v>263786.50096474978</v>
      </c>
      <c r="G866" s="4" t="s">
        <v>96</v>
      </c>
      <c r="H866" s="4" t="s">
        <v>97</v>
      </c>
      <c r="I866" s="4"/>
      <c r="J866" s="4"/>
      <c r="K866" s="4">
        <v>207</v>
      </c>
      <c r="L866" s="4">
        <v>13</v>
      </c>
      <c r="M866" s="4">
        <v>3</v>
      </c>
      <c r="N866" s="4" t="s">
        <v>3</v>
      </c>
      <c r="O866" s="4">
        <v>-1</v>
      </c>
      <c r="P866" s="4"/>
    </row>
    <row r="867" spans="1:118" x14ac:dyDescent="0.2">
      <c r="A867" s="4">
        <v>50</v>
      </c>
      <c r="B867" s="4">
        <v>0</v>
      </c>
      <c r="C867" s="4">
        <v>0</v>
      </c>
      <c r="D867" s="4">
        <v>1</v>
      </c>
      <c r="E867" s="4">
        <v>208</v>
      </c>
      <c r="F867" s="4">
        <f>Source!V852</f>
        <v>3538.4650874999998</v>
      </c>
      <c r="G867" s="4" t="s">
        <v>98</v>
      </c>
      <c r="H867" s="4" t="s">
        <v>99</v>
      </c>
      <c r="I867" s="4"/>
      <c r="J867" s="4"/>
      <c r="K867" s="4">
        <v>208</v>
      </c>
      <c r="L867" s="4">
        <v>14</v>
      </c>
      <c r="M867" s="4">
        <v>3</v>
      </c>
      <c r="N867" s="4" t="s">
        <v>3</v>
      </c>
      <c r="O867" s="4">
        <v>-1</v>
      </c>
      <c r="P867" s="4"/>
    </row>
    <row r="868" spans="1:118" x14ac:dyDescent="0.2">
      <c r="A868" s="4">
        <v>50</v>
      </c>
      <c r="B868" s="4">
        <v>0</v>
      </c>
      <c r="C868" s="4">
        <v>0</v>
      </c>
      <c r="D868" s="4">
        <v>1</v>
      </c>
      <c r="E868" s="4">
        <v>209</v>
      </c>
      <c r="F868" s="4">
        <f>ROUND(Source!W852,O868)</f>
        <v>130</v>
      </c>
      <c r="G868" s="4" t="s">
        <v>100</v>
      </c>
      <c r="H868" s="4" t="s">
        <v>101</v>
      </c>
      <c r="I868" s="4"/>
      <c r="J868" s="4"/>
      <c r="K868" s="4">
        <v>209</v>
      </c>
      <c r="L868" s="4">
        <v>15</v>
      </c>
      <c r="M868" s="4">
        <v>3</v>
      </c>
      <c r="N868" s="4" t="s">
        <v>3</v>
      </c>
      <c r="O868" s="4">
        <v>0</v>
      </c>
      <c r="P868" s="4"/>
    </row>
    <row r="869" spans="1:118" x14ac:dyDescent="0.2">
      <c r="A869" s="4">
        <v>50</v>
      </c>
      <c r="B869" s="4">
        <v>0</v>
      </c>
      <c r="C869" s="4">
        <v>0</v>
      </c>
      <c r="D869" s="4">
        <v>1</v>
      </c>
      <c r="E869" s="4">
        <v>210</v>
      </c>
      <c r="F869" s="4">
        <f>ROUND(Source!X852,O869)</f>
        <v>2823973</v>
      </c>
      <c r="G869" s="4" t="s">
        <v>102</v>
      </c>
      <c r="H869" s="4" t="s">
        <v>103</v>
      </c>
      <c r="I869" s="4"/>
      <c r="J869" s="4"/>
      <c r="K869" s="4">
        <v>210</v>
      </c>
      <c r="L869" s="4">
        <v>16</v>
      </c>
      <c r="M869" s="4">
        <v>3</v>
      </c>
      <c r="N869" s="4" t="s">
        <v>3</v>
      </c>
      <c r="O869" s="4">
        <v>0</v>
      </c>
      <c r="P869" s="4"/>
    </row>
    <row r="870" spans="1:118" x14ac:dyDescent="0.2">
      <c r="A870" s="4">
        <v>50</v>
      </c>
      <c r="B870" s="4">
        <v>0</v>
      </c>
      <c r="C870" s="4">
        <v>0</v>
      </c>
      <c r="D870" s="4">
        <v>1</v>
      </c>
      <c r="E870" s="4">
        <v>211</v>
      </c>
      <c r="F870" s="4">
        <f>ROUND(Source!Y852,O870)</f>
        <v>2017725</v>
      </c>
      <c r="G870" s="4" t="s">
        <v>104</v>
      </c>
      <c r="H870" s="4" t="s">
        <v>105</v>
      </c>
      <c r="I870" s="4"/>
      <c r="J870" s="4"/>
      <c r="K870" s="4">
        <v>211</v>
      </c>
      <c r="L870" s="4">
        <v>17</v>
      </c>
      <c r="M870" s="4">
        <v>3</v>
      </c>
      <c r="N870" s="4" t="s">
        <v>3</v>
      </c>
      <c r="O870" s="4">
        <v>0</v>
      </c>
      <c r="P870" s="4"/>
    </row>
    <row r="871" spans="1:118" x14ac:dyDescent="0.2">
      <c r="A871" s="4">
        <v>50</v>
      </c>
      <c r="B871" s="4">
        <v>0</v>
      </c>
      <c r="C871" s="4">
        <v>0</v>
      </c>
      <c r="D871" s="4">
        <v>1</v>
      </c>
      <c r="E871" s="4">
        <v>224</v>
      </c>
      <c r="F871" s="4">
        <f>ROUND(Source!AR852,O871)</f>
        <v>32861132</v>
      </c>
      <c r="G871" s="4" t="s">
        <v>106</v>
      </c>
      <c r="H871" s="4" t="s">
        <v>107</v>
      </c>
      <c r="I871" s="4"/>
      <c r="J871" s="4"/>
      <c r="K871" s="4">
        <v>224</v>
      </c>
      <c r="L871" s="4">
        <v>18</v>
      </c>
      <c r="M871" s="4">
        <v>3</v>
      </c>
      <c r="N871" s="4" t="s">
        <v>3</v>
      </c>
      <c r="O871" s="4">
        <v>0</v>
      </c>
      <c r="P871" s="4"/>
    </row>
    <row r="873" spans="1:118" x14ac:dyDescent="0.2">
      <c r="A873" s="1">
        <v>3</v>
      </c>
      <c r="B873" s="1">
        <v>1</v>
      </c>
      <c r="C873" s="1"/>
      <c r="D873" s="1">
        <f>ROW(A1038)</f>
        <v>1038</v>
      </c>
      <c r="E873" s="1"/>
      <c r="F873" s="1" t="s">
        <v>1062</v>
      </c>
      <c r="G873" s="1" t="s">
        <v>1063</v>
      </c>
      <c r="H873" s="1" t="s">
        <v>3</v>
      </c>
      <c r="I873" s="1">
        <v>0</v>
      </c>
      <c r="J873" s="1" t="s">
        <v>1064</v>
      </c>
      <c r="K873" s="1">
        <v>-1</v>
      </c>
      <c r="L873" s="1"/>
      <c r="M873" s="1"/>
      <c r="N873" s="1"/>
      <c r="O873" s="1"/>
      <c r="P873" s="1"/>
      <c r="Q873" s="1"/>
      <c r="R873" s="1"/>
      <c r="S873" s="1"/>
      <c r="T873" s="1"/>
      <c r="U873" s="1" t="s">
        <v>1063</v>
      </c>
      <c r="V873" s="1">
        <v>5</v>
      </c>
      <c r="W873" s="1"/>
      <c r="X873" s="1"/>
      <c r="Y873" s="1"/>
      <c r="Z873" s="1"/>
      <c r="AA873" s="1"/>
      <c r="AB873" s="1" t="s">
        <v>16</v>
      </c>
      <c r="AC873" s="1" t="s">
        <v>17</v>
      </c>
      <c r="AD873" s="1" t="s">
        <v>14</v>
      </c>
      <c r="AE873" s="1" t="s">
        <v>15</v>
      </c>
      <c r="AF873" s="1" t="s">
        <v>3</v>
      </c>
      <c r="AG873" s="1" t="s">
        <v>3</v>
      </c>
      <c r="AH873" s="1"/>
      <c r="AI873" s="1"/>
      <c r="AJ873" s="1"/>
      <c r="AK873" s="1"/>
      <c r="AL873" s="1"/>
      <c r="AM873" s="1"/>
      <c r="AN873" s="1"/>
      <c r="AO873" s="1"/>
      <c r="AP873" s="1" t="s">
        <v>3</v>
      </c>
      <c r="AQ873" s="1" t="s">
        <v>3</v>
      </c>
      <c r="AR873" s="1" t="s">
        <v>3</v>
      </c>
      <c r="AS873" s="1"/>
      <c r="AT873" s="1"/>
      <c r="AU873" s="1"/>
      <c r="AV873" s="1"/>
      <c r="AW873" s="1"/>
      <c r="AX873" s="1"/>
      <c r="AY873" s="1"/>
      <c r="AZ873" s="1" t="s">
        <v>3</v>
      </c>
      <c r="BA873" s="1"/>
      <c r="BB873" s="1" t="s">
        <v>3</v>
      </c>
      <c r="BC873" s="1" t="s">
        <v>3</v>
      </c>
      <c r="BD873" s="1" t="s">
        <v>3</v>
      </c>
      <c r="BE873" s="1" t="s">
        <v>3</v>
      </c>
      <c r="BF873" s="1" t="s">
        <v>3</v>
      </c>
      <c r="BG873" s="1" t="s">
        <v>3</v>
      </c>
      <c r="BH873" s="1" t="s">
        <v>3</v>
      </c>
      <c r="BI873" s="1" t="s">
        <v>3</v>
      </c>
      <c r="BJ873" s="1" t="s">
        <v>3</v>
      </c>
      <c r="BK873" s="1" t="s">
        <v>3</v>
      </c>
      <c r="BL873" s="1" t="s">
        <v>3</v>
      </c>
      <c r="BM873" s="1" t="s">
        <v>3</v>
      </c>
      <c r="BN873" s="1" t="s">
        <v>3</v>
      </c>
      <c r="BO873" s="1" t="s">
        <v>3</v>
      </c>
      <c r="BP873" s="1" t="s">
        <v>3</v>
      </c>
      <c r="BQ873" s="1"/>
      <c r="BR873" s="1"/>
      <c r="BS873" s="1"/>
      <c r="BT873" s="1"/>
      <c r="BU873" s="1"/>
      <c r="BV873" s="1"/>
      <c r="BW873" s="1"/>
      <c r="BX873" s="1">
        <v>0</v>
      </c>
      <c r="BY873" s="1"/>
      <c r="BZ873" s="1"/>
      <c r="CA873" s="1"/>
      <c r="CB873" s="1"/>
      <c r="CC873" s="1"/>
      <c r="CD873" s="1"/>
      <c r="CE873" s="1"/>
      <c r="CF873" s="1">
        <v>0</v>
      </c>
      <c r="CG873" s="1">
        <v>0</v>
      </c>
      <c r="CH873" s="1"/>
      <c r="CI873" s="1" t="s">
        <v>1065</v>
      </c>
      <c r="CJ873" s="1" t="s">
        <v>3</v>
      </c>
    </row>
    <row r="875" spans="1:118" x14ac:dyDescent="0.2">
      <c r="A875" s="2">
        <v>52</v>
      </c>
      <c r="B875" s="2">
        <f t="shared" ref="B875:G875" si="751">B1038</f>
        <v>1</v>
      </c>
      <c r="C875" s="2">
        <f t="shared" si="751"/>
        <v>3</v>
      </c>
      <c r="D875" s="2">
        <f t="shared" si="751"/>
        <v>873</v>
      </c>
      <c r="E875" s="2">
        <f t="shared" si="751"/>
        <v>0</v>
      </c>
      <c r="F875" s="2" t="str">
        <f t="shared" si="751"/>
        <v>05.д-01-03</v>
      </c>
      <c r="G875" s="2" t="str">
        <f t="shared" si="751"/>
        <v>Технические средства охранной сигнализации</v>
      </c>
      <c r="H875" s="2"/>
      <c r="I875" s="2"/>
      <c r="J875" s="2"/>
      <c r="K875" s="2"/>
      <c r="L875" s="2"/>
      <c r="M875" s="2"/>
      <c r="N875" s="2"/>
      <c r="O875" s="2">
        <f t="shared" ref="O875:AT875" si="752">O1038</f>
        <v>4925539</v>
      </c>
      <c r="P875" s="2">
        <f t="shared" si="752"/>
        <v>757302</v>
      </c>
      <c r="Q875" s="2">
        <f t="shared" si="752"/>
        <v>3120201</v>
      </c>
      <c r="R875" s="2">
        <f t="shared" si="752"/>
        <v>251891</v>
      </c>
      <c r="S875" s="2">
        <f t="shared" si="752"/>
        <v>1048036</v>
      </c>
      <c r="T875" s="2">
        <f t="shared" si="752"/>
        <v>0</v>
      </c>
      <c r="U875" s="2">
        <f t="shared" si="752"/>
        <v>108137.82096</v>
      </c>
      <c r="V875" s="2">
        <f t="shared" si="752"/>
        <v>21346.597034999999</v>
      </c>
      <c r="W875" s="2">
        <f t="shared" si="752"/>
        <v>0</v>
      </c>
      <c r="X875" s="2">
        <f t="shared" si="752"/>
        <v>1215728</v>
      </c>
      <c r="Y875" s="2">
        <f t="shared" si="752"/>
        <v>836559</v>
      </c>
      <c r="Z875" s="2">
        <f t="shared" si="752"/>
        <v>0</v>
      </c>
      <c r="AA875" s="2">
        <f t="shared" si="752"/>
        <v>0</v>
      </c>
      <c r="AB875" s="2">
        <f t="shared" si="752"/>
        <v>0</v>
      </c>
      <c r="AC875" s="2">
        <f t="shared" si="752"/>
        <v>0</v>
      </c>
      <c r="AD875" s="2">
        <f t="shared" si="752"/>
        <v>0</v>
      </c>
      <c r="AE875" s="2">
        <f t="shared" si="752"/>
        <v>0</v>
      </c>
      <c r="AF875" s="2">
        <f t="shared" si="752"/>
        <v>0</v>
      </c>
      <c r="AG875" s="2">
        <f t="shared" si="752"/>
        <v>0</v>
      </c>
      <c r="AH875" s="2">
        <f t="shared" si="752"/>
        <v>0</v>
      </c>
      <c r="AI875" s="2">
        <f t="shared" si="752"/>
        <v>0</v>
      </c>
      <c r="AJ875" s="2">
        <f t="shared" si="752"/>
        <v>0</v>
      </c>
      <c r="AK875" s="2">
        <f t="shared" si="752"/>
        <v>0</v>
      </c>
      <c r="AL875" s="2">
        <f t="shared" si="752"/>
        <v>0</v>
      </c>
      <c r="AM875" s="2">
        <f t="shared" si="752"/>
        <v>0</v>
      </c>
      <c r="AN875" s="2">
        <f t="shared" si="752"/>
        <v>0</v>
      </c>
      <c r="AO875" s="2">
        <f t="shared" si="752"/>
        <v>0</v>
      </c>
      <c r="AP875" s="2">
        <f t="shared" si="752"/>
        <v>371595</v>
      </c>
      <c r="AQ875" s="2">
        <f t="shared" si="752"/>
        <v>0</v>
      </c>
      <c r="AR875" s="2">
        <f t="shared" si="752"/>
        <v>6977826</v>
      </c>
      <c r="AS875" s="2">
        <f t="shared" si="752"/>
        <v>0</v>
      </c>
      <c r="AT875" s="2">
        <f t="shared" si="752"/>
        <v>6606231</v>
      </c>
      <c r="AU875" s="2">
        <f t="shared" ref="AU875:BZ875" si="753">AU1038</f>
        <v>0</v>
      </c>
      <c r="AV875" s="2">
        <f t="shared" si="753"/>
        <v>0</v>
      </c>
      <c r="AW875" s="2">
        <f t="shared" si="753"/>
        <v>0</v>
      </c>
      <c r="AX875" s="2">
        <f t="shared" si="753"/>
        <v>0</v>
      </c>
      <c r="AY875" s="2">
        <f t="shared" si="753"/>
        <v>0</v>
      </c>
      <c r="AZ875" s="2">
        <f t="shared" si="753"/>
        <v>0</v>
      </c>
      <c r="BA875" s="2">
        <f t="shared" si="753"/>
        <v>0</v>
      </c>
      <c r="BB875" s="2">
        <f t="shared" si="753"/>
        <v>0</v>
      </c>
      <c r="BC875" s="2">
        <f t="shared" si="753"/>
        <v>0</v>
      </c>
      <c r="BD875" s="2">
        <f t="shared" si="753"/>
        <v>0</v>
      </c>
      <c r="BE875" s="2">
        <f t="shared" si="753"/>
        <v>0</v>
      </c>
      <c r="BF875" s="2">
        <f t="shared" si="753"/>
        <v>0</v>
      </c>
      <c r="BG875" s="2">
        <f t="shared" si="753"/>
        <v>0</v>
      </c>
      <c r="BH875" s="2">
        <f t="shared" si="753"/>
        <v>0</v>
      </c>
      <c r="BI875" s="2">
        <f t="shared" si="753"/>
        <v>0</v>
      </c>
      <c r="BJ875" s="2">
        <f t="shared" si="753"/>
        <v>0</v>
      </c>
      <c r="BK875" s="2">
        <f t="shared" si="753"/>
        <v>0</v>
      </c>
      <c r="BL875" s="2">
        <f t="shared" si="753"/>
        <v>0</v>
      </c>
      <c r="BM875" s="2">
        <f t="shared" si="753"/>
        <v>0</v>
      </c>
      <c r="BN875" s="2">
        <f t="shared" si="753"/>
        <v>0</v>
      </c>
      <c r="BO875" s="3">
        <f t="shared" si="753"/>
        <v>0</v>
      </c>
      <c r="BP875" s="3">
        <f t="shared" si="753"/>
        <v>0</v>
      </c>
      <c r="BQ875" s="3">
        <f t="shared" si="753"/>
        <v>0</v>
      </c>
      <c r="BR875" s="3">
        <f t="shared" si="753"/>
        <v>0</v>
      </c>
      <c r="BS875" s="3">
        <f t="shared" si="753"/>
        <v>0</v>
      </c>
      <c r="BT875" s="3">
        <f t="shared" si="753"/>
        <v>0</v>
      </c>
      <c r="BU875" s="3">
        <f t="shared" si="753"/>
        <v>0</v>
      </c>
      <c r="BV875" s="3">
        <f t="shared" si="753"/>
        <v>0</v>
      </c>
      <c r="BW875" s="3">
        <f t="shared" si="753"/>
        <v>0</v>
      </c>
      <c r="BX875" s="3">
        <f t="shared" si="753"/>
        <v>0</v>
      </c>
      <c r="BY875" s="3">
        <f t="shared" si="753"/>
        <v>0</v>
      </c>
      <c r="BZ875" s="3">
        <f t="shared" si="753"/>
        <v>0</v>
      </c>
      <c r="CA875" s="3">
        <f t="shared" ref="CA875:DF875" si="754">CA1038</f>
        <v>0</v>
      </c>
      <c r="CB875" s="3">
        <f t="shared" si="754"/>
        <v>0</v>
      </c>
      <c r="CC875" s="3">
        <f t="shared" si="754"/>
        <v>0</v>
      </c>
      <c r="CD875" s="3">
        <f t="shared" si="754"/>
        <v>0</v>
      </c>
      <c r="CE875" s="3">
        <f t="shared" si="754"/>
        <v>0</v>
      </c>
      <c r="CF875" s="3">
        <f t="shared" si="754"/>
        <v>0</v>
      </c>
      <c r="CG875" s="3">
        <f t="shared" si="754"/>
        <v>0</v>
      </c>
      <c r="CH875" s="3">
        <f t="shared" si="754"/>
        <v>0</v>
      </c>
      <c r="CI875" s="3">
        <f t="shared" si="754"/>
        <v>0</v>
      </c>
      <c r="CJ875" s="3">
        <f t="shared" si="754"/>
        <v>0</v>
      </c>
      <c r="CK875" s="3">
        <f t="shared" si="754"/>
        <v>0</v>
      </c>
      <c r="CL875" s="3">
        <f t="shared" si="754"/>
        <v>0</v>
      </c>
      <c r="CM875" s="3">
        <f t="shared" si="754"/>
        <v>0</v>
      </c>
      <c r="CN875" s="3">
        <f t="shared" si="754"/>
        <v>0</v>
      </c>
      <c r="CO875" s="3">
        <f t="shared" si="754"/>
        <v>0</v>
      </c>
      <c r="CP875" s="3">
        <f t="shared" si="754"/>
        <v>0</v>
      </c>
      <c r="CQ875" s="3">
        <f t="shared" si="754"/>
        <v>0</v>
      </c>
      <c r="CR875" s="3">
        <f t="shared" si="754"/>
        <v>0</v>
      </c>
      <c r="CS875" s="3">
        <f t="shared" si="754"/>
        <v>0</v>
      </c>
      <c r="CT875" s="3">
        <f t="shared" si="754"/>
        <v>0</v>
      </c>
      <c r="CU875" s="3">
        <f t="shared" si="754"/>
        <v>0</v>
      </c>
      <c r="CV875" s="3">
        <f t="shared" si="754"/>
        <v>0</v>
      </c>
      <c r="CW875" s="3">
        <f t="shared" si="754"/>
        <v>0</v>
      </c>
      <c r="CX875" s="3">
        <f t="shared" si="754"/>
        <v>0</v>
      </c>
      <c r="CY875" s="3">
        <f t="shared" si="754"/>
        <v>0</v>
      </c>
      <c r="CZ875" s="3">
        <f t="shared" si="754"/>
        <v>0</v>
      </c>
      <c r="DA875" s="3">
        <f t="shared" si="754"/>
        <v>0</v>
      </c>
      <c r="DB875" s="3">
        <f t="shared" si="754"/>
        <v>0</v>
      </c>
      <c r="DC875" s="3">
        <f t="shared" si="754"/>
        <v>0</v>
      </c>
      <c r="DD875" s="3">
        <f t="shared" si="754"/>
        <v>0</v>
      </c>
      <c r="DE875" s="3">
        <f t="shared" si="754"/>
        <v>0</v>
      </c>
      <c r="DF875" s="3">
        <f t="shared" si="754"/>
        <v>0</v>
      </c>
      <c r="DG875" s="3">
        <f t="shared" ref="DG875:DN875" si="755">DG1038</f>
        <v>0</v>
      </c>
      <c r="DH875" s="3">
        <f t="shared" si="755"/>
        <v>0</v>
      </c>
      <c r="DI875" s="3">
        <f t="shared" si="755"/>
        <v>0</v>
      </c>
      <c r="DJ875" s="3">
        <f t="shared" si="755"/>
        <v>0</v>
      </c>
      <c r="DK875" s="3">
        <f t="shared" si="755"/>
        <v>0</v>
      </c>
      <c r="DL875" s="3">
        <f t="shared" si="755"/>
        <v>0</v>
      </c>
      <c r="DM875" s="3">
        <f t="shared" si="755"/>
        <v>0</v>
      </c>
      <c r="DN875" s="3">
        <f t="shared" si="755"/>
        <v>0</v>
      </c>
    </row>
    <row r="877" spans="1:118" x14ac:dyDescent="0.2">
      <c r="A877" s="1">
        <v>4</v>
      </c>
      <c r="B877" s="1">
        <v>1</v>
      </c>
      <c r="C877" s="1"/>
      <c r="D877" s="1">
        <f>ROW(A889)</f>
        <v>889</v>
      </c>
      <c r="E877" s="1"/>
      <c r="F877" s="1" t="s">
        <v>28</v>
      </c>
      <c r="G877" s="1" t="s">
        <v>29</v>
      </c>
      <c r="H877" s="1" t="s">
        <v>3</v>
      </c>
      <c r="I877" s="1">
        <v>0</v>
      </c>
      <c r="J877" s="1"/>
      <c r="K877" s="1">
        <v>0</v>
      </c>
      <c r="L877" s="1"/>
      <c r="M877" s="1"/>
      <c r="N877" s="1"/>
      <c r="O877" s="1"/>
      <c r="P877" s="1"/>
      <c r="Q877" s="1"/>
      <c r="R877" s="1"/>
      <c r="S877" s="1"/>
      <c r="T877" s="1"/>
      <c r="U877" s="1" t="s">
        <v>3</v>
      </c>
      <c r="V877" s="1">
        <v>0</v>
      </c>
      <c r="W877" s="1"/>
      <c r="X877" s="1"/>
      <c r="Y877" s="1"/>
      <c r="Z877" s="1"/>
      <c r="AA877" s="1"/>
      <c r="AB877" s="1" t="s">
        <v>3</v>
      </c>
      <c r="AC877" s="1" t="s">
        <v>3</v>
      </c>
      <c r="AD877" s="1" t="s">
        <v>3</v>
      </c>
      <c r="AE877" s="1" t="s">
        <v>3</v>
      </c>
      <c r="AF877" s="1" t="s">
        <v>3</v>
      </c>
      <c r="AG877" s="1" t="s">
        <v>3</v>
      </c>
      <c r="AH877" s="1"/>
      <c r="AI877" s="1"/>
      <c r="AJ877" s="1"/>
      <c r="AK877" s="1"/>
      <c r="AL877" s="1"/>
      <c r="AM877" s="1"/>
      <c r="AN877" s="1"/>
      <c r="AO877" s="1"/>
      <c r="AP877" s="1" t="s">
        <v>3</v>
      </c>
      <c r="AQ877" s="1" t="s">
        <v>3</v>
      </c>
      <c r="AR877" s="1" t="s">
        <v>3</v>
      </c>
      <c r="AS877" s="1"/>
      <c r="AT877" s="1"/>
      <c r="AU877" s="1"/>
      <c r="AV877" s="1"/>
      <c r="AW877" s="1"/>
      <c r="AX877" s="1"/>
      <c r="AY877" s="1"/>
      <c r="AZ877" s="1" t="s">
        <v>3</v>
      </c>
      <c r="BA877" s="1"/>
      <c r="BB877" s="1" t="s">
        <v>3</v>
      </c>
      <c r="BC877" s="1" t="s">
        <v>3</v>
      </c>
      <c r="BD877" s="1" t="s">
        <v>3</v>
      </c>
      <c r="BE877" s="1" t="s">
        <v>3</v>
      </c>
      <c r="BF877" s="1" t="s">
        <v>3</v>
      </c>
      <c r="BG877" s="1" t="s">
        <v>3</v>
      </c>
      <c r="BH877" s="1" t="s">
        <v>3</v>
      </c>
      <c r="BI877" s="1" t="s">
        <v>3</v>
      </c>
      <c r="BJ877" s="1" t="s">
        <v>3</v>
      </c>
      <c r="BK877" s="1" t="s">
        <v>3</v>
      </c>
      <c r="BL877" s="1" t="s">
        <v>3</v>
      </c>
      <c r="BM877" s="1" t="s">
        <v>3</v>
      </c>
      <c r="BN877" s="1" t="s">
        <v>3</v>
      </c>
      <c r="BO877" s="1" t="s">
        <v>3</v>
      </c>
      <c r="BP877" s="1" t="s">
        <v>3</v>
      </c>
      <c r="BQ877" s="1"/>
      <c r="BR877" s="1"/>
      <c r="BS877" s="1"/>
      <c r="BT877" s="1"/>
      <c r="BU877" s="1"/>
      <c r="BV877" s="1"/>
      <c r="BW877" s="1"/>
      <c r="BX877" s="1">
        <v>0</v>
      </c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>
        <v>0</v>
      </c>
    </row>
    <row r="879" spans="1:118" x14ac:dyDescent="0.2">
      <c r="A879" s="2">
        <v>52</v>
      </c>
      <c r="B879" s="2">
        <f t="shared" ref="B879:G879" si="756">B889</f>
        <v>1</v>
      </c>
      <c r="C879" s="2">
        <f t="shared" si="756"/>
        <v>4</v>
      </c>
      <c r="D879" s="2">
        <f t="shared" si="756"/>
        <v>877</v>
      </c>
      <c r="E879" s="2">
        <f t="shared" si="756"/>
        <v>0</v>
      </c>
      <c r="F879" s="2" t="str">
        <f t="shared" si="756"/>
        <v>Новый раздел</v>
      </c>
      <c r="G879" s="2" t="str">
        <f t="shared" si="756"/>
        <v>Оборудование</v>
      </c>
      <c r="H879" s="2"/>
      <c r="I879" s="2"/>
      <c r="J879" s="2"/>
      <c r="K879" s="2"/>
      <c r="L879" s="2"/>
      <c r="M879" s="2"/>
      <c r="N879" s="2"/>
      <c r="O879" s="2">
        <f t="shared" ref="O879:AT879" si="757">O889</f>
        <v>371595</v>
      </c>
      <c r="P879" s="2">
        <f t="shared" si="757"/>
        <v>371595</v>
      </c>
      <c r="Q879" s="2">
        <f t="shared" si="757"/>
        <v>0</v>
      </c>
      <c r="R879" s="2">
        <f t="shared" si="757"/>
        <v>0</v>
      </c>
      <c r="S879" s="2">
        <f t="shared" si="757"/>
        <v>0</v>
      </c>
      <c r="T879" s="2">
        <f t="shared" si="757"/>
        <v>0</v>
      </c>
      <c r="U879" s="2">
        <f t="shared" si="757"/>
        <v>0</v>
      </c>
      <c r="V879" s="2">
        <f t="shared" si="757"/>
        <v>0</v>
      </c>
      <c r="W879" s="2">
        <f t="shared" si="757"/>
        <v>0</v>
      </c>
      <c r="X879" s="2">
        <f t="shared" si="757"/>
        <v>0</v>
      </c>
      <c r="Y879" s="2">
        <f t="shared" si="757"/>
        <v>0</v>
      </c>
      <c r="Z879" s="2">
        <f t="shared" si="757"/>
        <v>0</v>
      </c>
      <c r="AA879" s="2">
        <f t="shared" si="757"/>
        <v>0</v>
      </c>
      <c r="AB879" s="2">
        <f t="shared" si="757"/>
        <v>371595</v>
      </c>
      <c r="AC879" s="2">
        <f t="shared" si="757"/>
        <v>371595</v>
      </c>
      <c r="AD879" s="2">
        <f t="shared" si="757"/>
        <v>0</v>
      </c>
      <c r="AE879" s="2">
        <f t="shared" si="757"/>
        <v>0</v>
      </c>
      <c r="AF879" s="2">
        <f t="shared" si="757"/>
        <v>0</v>
      </c>
      <c r="AG879" s="2">
        <f t="shared" si="757"/>
        <v>0</v>
      </c>
      <c r="AH879" s="2">
        <f t="shared" si="757"/>
        <v>0</v>
      </c>
      <c r="AI879" s="2">
        <f t="shared" si="757"/>
        <v>0</v>
      </c>
      <c r="AJ879" s="2">
        <f t="shared" si="757"/>
        <v>0</v>
      </c>
      <c r="AK879" s="2">
        <f t="shared" si="757"/>
        <v>0</v>
      </c>
      <c r="AL879" s="2">
        <f t="shared" si="757"/>
        <v>0</v>
      </c>
      <c r="AM879" s="2">
        <f t="shared" si="757"/>
        <v>0</v>
      </c>
      <c r="AN879" s="2">
        <f t="shared" si="757"/>
        <v>0</v>
      </c>
      <c r="AO879" s="2">
        <f t="shared" si="757"/>
        <v>0</v>
      </c>
      <c r="AP879" s="2">
        <f t="shared" si="757"/>
        <v>371595</v>
      </c>
      <c r="AQ879" s="2">
        <f t="shared" si="757"/>
        <v>0</v>
      </c>
      <c r="AR879" s="2">
        <f t="shared" si="757"/>
        <v>371595</v>
      </c>
      <c r="AS879" s="2">
        <f t="shared" si="757"/>
        <v>0</v>
      </c>
      <c r="AT879" s="2">
        <f t="shared" si="757"/>
        <v>0</v>
      </c>
      <c r="AU879" s="2">
        <f t="shared" ref="AU879:BZ879" si="758">AU889</f>
        <v>0</v>
      </c>
      <c r="AV879" s="2">
        <f t="shared" si="758"/>
        <v>0</v>
      </c>
      <c r="AW879" s="2">
        <f t="shared" si="758"/>
        <v>0</v>
      </c>
      <c r="AX879" s="2">
        <f t="shared" si="758"/>
        <v>0</v>
      </c>
      <c r="AY879" s="2">
        <f t="shared" si="758"/>
        <v>0</v>
      </c>
      <c r="AZ879" s="2">
        <f t="shared" si="758"/>
        <v>0</v>
      </c>
      <c r="BA879" s="2">
        <f t="shared" si="758"/>
        <v>0</v>
      </c>
      <c r="BB879" s="2">
        <f t="shared" si="758"/>
        <v>0</v>
      </c>
      <c r="BC879" s="2">
        <f t="shared" si="758"/>
        <v>371595</v>
      </c>
      <c r="BD879" s="2">
        <f t="shared" si="758"/>
        <v>0</v>
      </c>
      <c r="BE879" s="2">
        <f t="shared" si="758"/>
        <v>371595</v>
      </c>
      <c r="BF879" s="2">
        <f t="shared" si="758"/>
        <v>0</v>
      </c>
      <c r="BG879" s="2">
        <f t="shared" si="758"/>
        <v>0</v>
      </c>
      <c r="BH879" s="2">
        <f t="shared" si="758"/>
        <v>0</v>
      </c>
      <c r="BI879" s="2">
        <f t="shared" si="758"/>
        <v>0</v>
      </c>
      <c r="BJ879" s="2">
        <f t="shared" si="758"/>
        <v>0</v>
      </c>
      <c r="BK879" s="2">
        <f t="shared" si="758"/>
        <v>0</v>
      </c>
      <c r="BL879" s="2">
        <f t="shared" si="758"/>
        <v>0</v>
      </c>
      <c r="BM879" s="2">
        <f t="shared" si="758"/>
        <v>0</v>
      </c>
      <c r="BN879" s="2">
        <f t="shared" si="758"/>
        <v>0</v>
      </c>
      <c r="BO879" s="3">
        <f t="shared" si="758"/>
        <v>0</v>
      </c>
      <c r="BP879" s="3">
        <f t="shared" si="758"/>
        <v>0</v>
      </c>
      <c r="BQ879" s="3">
        <f t="shared" si="758"/>
        <v>0</v>
      </c>
      <c r="BR879" s="3">
        <f t="shared" si="758"/>
        <v>0</v>
      </c>
      <c r="BS879" s="3">
        <f t="shared" si="758"/>
        <v>0</v>
      </c>
      <c r="BT879" s="3">
        <f t="shared" si="758"/>
        <v>0</v>
      </c>
      <c r="BU879" s="3">
        <f t="shared" si="758"/>
        <v>0</v>
      </c>
      <c r="BV879" s="3">
        <f t="shared" si="758"/>
        <v>0</v>
      </c>
      <c r="BW879" s="3">
        <f t="shared" si="758"/>
        <v>0</v>
      </c>
      <c r="BX879" s="3">
        <f t="shared" si="758"/>
        <v>0</v>
      </c>
      <c r="BY879" s="3">
        <f t="shared" si="758"/>
        <v>0</v>
      </c>
      <c r="BZ879" s="3">
        <f t="shared" si="758"/>
        <v>0</v>
      </c>
      <c r="CA879" s="3">
        <f t="shared" ref="CA879:DF879" si="759">CA889</f>
        <v>0</v>
      </c>
      <c r="CB879" s="3">
        <f t="shared" si="759"/>
        <v>0</v>
      </c>
      <c r="CC879" s="3">
        <f t="shared" si="759"/>
        <v>0</v>
      </c>
      <c r="CD879" s="3">
        <f t="shared" si="759"/>
        <v>0</v>
      </c>
      <c r="CE879" s="3">
        <f t="shared" si="759"/>
        <v>0</v>
      </c>
      <c r="CF879" s="3">
        <f t="shared" si="759"/>
        <v>0</v>
      </c>
      <c r="CG879" s="3">
        <f t="shared" si="759"/>
        <v>0</v>
      </c>
      <c r="CH879" s="3">
        <f t="shared" si="759"/>
        <v>0</v>
      </c>
      <c r="CI879" s="3">
        <f t="shared" si="759"/>
        <v>0</v>
      </c>
      <c r="CJ879" s="3">
        <f t="shared" si="759"/>
        <v>0</v>
      </c>
      <c r="CK879" s="3">
        <f t="shared" si="759"/>
        <v>0</v>
      </c>
      <c r="CL879" s="3">
        <f t="shared" si="759"/>
        <v>0</v>
      </c>
      <c r="CM879" s="3">
        <f t="shared" si="759"/>
        <v>0</v>
      </c>
      <c r="CN879" s="3">
        <f t="shared" si="759"/>
        <v>0</v>
      </c>
      <c r="CO879" s="3">
        <f t="shared" si="759"/>
        <v>0</v>
      </c>
      <c r="CP879" s="3">
        <f t="shared" si="759"/>
        <v>0</v>
      </c>
      <c r="CQ879" s="3">
        <f t="shared" si="759"/>
        <v>0</v>
      </c>
      <c r="CR879" s="3">
        <f t="shared" si="759"/>
        <v>0</v>
      </c>
      <c r="CS879" s="3">
        <f t="shared" si="759"/>
        <v>0</v>
      </c>
      <c r="CT879" s="3">
        <f t="shared" si="759"/>
        <v>0</v>
      </c>
      <c r="CU879" s="3">
        <f t="shared" si="759"/>
        <v>0</v>
      </c>
      <c r="CV879" s="3">
        <f t="shared" si="759"/>
        <v>0</v>
      </c>
      <c r="CW879" s="3">
        <f t="shared" si="759"/>
        <v>0</v>
      </c>
      <c r="CX879" s="3">
        <f t="shared" si="759"/>
        <v>0</v>
      </c>
      <c r="CY879" s="3">
        <f t="shared" si="759"/>
        <v>0</v>
      </c>
      <c r="CZ879" s="3">
        <f t="shared" si="759"/>
        <v>0</v>
      </c>
      <c r="DA879" s="3">
        <f t="shared" si="759"/>
        <v>0</v>
      </c>
      <c r="DB879" s="3">
        <f t="shared" si="759"/>
        <v>0</v>
      </c>
      <c r="DC879" s="3">
        <f t="shared" si="759"/>
        <v>0</v>
      </c>
      <c r="DD879" s="3">
        <f t="shared" si="759"/>
        <v>0</v>
      </c>
      <c r="DE879" s="3">
        <f t="shared" si="759"/>
        <v>0</v>
      </c>
      <c r="DF879" s="3">
        <f t="shared" si="759"/>
        <v>0</v>
      </c>
      <c r="DG879" s="3">
        <f t="shared" ref="DG879:DN879" si="760">DG889</f>
        <v>0</v>
      </c>
      <c r="DH879" s="3">
        <f t="shared" si="760"/>
        <v>0</v>
      </c>
      <c r="DI879" s="3">
        <f t="shared" si="760"/>
        <v>0</v>
      </c>
      <c r="DJ879" s="3">
        <f t="shared" si="760"/>
        <v>0</v>
      </c>
      <c r="DK879" s="3">
        <f t="shared" si="760"/>
        <v>0</v>
      </c>
      <c r="DL879" s="3">
        <f t="shared" si="760"/>
        <v>0</v>
      </c>
      <c r="DM879" s="3">
        <f t="shared" si="760"/>
        <v>0</v>
      </c>
      <c r="DN879" s="3">
        <f t="shared" si="760"/>
        <v>0</v>
      </c>
    </row>
    <row r="881" spans="1:200" x14ac:dyDescent="0.2">
      <c r="A881">
        <v>17</v>
      </c>
      <c r="B881">
        <v>1</v>
      </c>
      <c r="E881" t="s">
        <v>32</v>
      </c>
      <c r="F881" t="s">
        <v>110</v>
      </c>
      <c r="G881" t="s">
        <v>416</v>
      </c>
      <c r="H881" t="s">
        <v>3</v>
      </c>
      <c r="I881">
        <v>14</v>
      </c>
      <c r="J881">
        <v>0</v>
      </c>
      <c r="O881">
        <f t="shared" ref="O881:O887" si="761">ROUND(CP881,0)</f>
        <v>146272</v>
      </c>
      <c r="P881">
        <f t="shared" ref="P881:P887" si="762">ROUND(CQ881*I881,0)</f>
        <v>146272</v>
      </c>
      <c r="Q881">
        <f t="shared" ref="Q881:Q887" si="763">ROUND(CR881*I881,0)</f>
        <v>0</v>
      </c>
      <c r="R881">
        <f t="shared" ref="R881:R887" si="764">ROUND(CS881*I881,0)</f>
        <v>0</v>
      </c>
      <c r="S881">
        <f t="shared" ref="S881:S887" si="765">ROUND(CT881*I881,0)</f>
        <v>0</v>
      </c>
      <c r="T881">
        <f t="shared" ref="T881:T887" si="766">ROUND(CU881*I881,0)</f>
        <v>0</v>
      </c>
      <c r="U881">
        <f t="shared" ref="U881:U887" si="767">CV881*I881</f>
        <v>0</v>
      </c>
      <c r="V881">
        <f t="shared" ref="V881:V887" si="768">CW881*I881</f>
        <v>0</v>
      </c>
      <c r="W881">
        <f t="shared" ref="W881:W887" si="769">ROUND(CX881*I881,0)</f>
        <v>0</v>
      </c>
      <c r="X881">
        <f t="shared" ref="X881:Y887" si="770">ROUND(CY881,0)</f>
        <v>0</v>
      </c>
      <c r="Y881">
        <f t="shared" si="770"/>
        <v>0</v>
      </c>
      <c r="AA881">
        <v>23982063</v>
      </c>
      <c r="AB881">
        <f t="shared" ref="AB881:AB887" si="771">ROUND((AC881+AD881+AF881),0)</f>
        <v>10448</v>
      </c>
      <c r="AC881">
        <f t="shared" ref="AC881:AC887" si="772">ROUND(((ES881*1.042)),0)</f>
        <v>10448</v>
      </c>
      <c r="AD881">
        <f t="shared" ref="AD881:AF887" si="773">ROUND((ET881),0)</f>
        <v>0</v>
      </c>
      <c r="AE881">
        <f t="shared" si="773"/>
        <v>0</v>
      </c>
      <c r="AF881">
        <f t="shared" si="773"/>
        <v>0</v>
      </c>
      <c r="AG881">
        <f t="shared" ref="AG881:AG887" si="774">ROUND((AP881),0)</f>
        <v>0</v>
      </c>
      <c r="AH881">
        <f t="shared" ref="AH881:AI887" si="775">(EW881)</f>
        <v>0</v>
      </c>
      <c r="AI881">
        <f t="shared" si="775"/>
        <v>0</v>
      </c>
      <c r="AJ881">
        <f t="shared" ref="AJ881:AJ887" si="776">ROUND((AS881),0)</f>
        <v>0</v>
      </c>
      <c r="AK881">
        <v>10026.93</v>
      </c>
      <c r="AL881">
        <v>10026.93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1</v>
      </c>
      <c r="AW881">
        <v>1</v>
      </c>
      <c r="AZ881">
        <v>1</v>
      </c>
      <c r="BA881">
        <v>1</v>
      </c>
      <c r="BB881">
        <v>1</v>
      </c>
      <c r="BC881">
        <v>1</v>
      </c>
      <c r="BD881" t="s">
        <v>3</v>
      </c>
      <c r="BE881" t="s">
        <v>3</v>
      </c>
      <c r="BF881" t="s">
        <v>3</v>
      </c>
      <c r="BG881" t="s">
        <v>3</v>
      </c>
      <c r="BH881">
        <v>3</v>
      </c>
      <c r="BI881">
        <v>3</v>
      </c>
      <c r="BJ881" t="s">
        <v>3</v>
      </c>
      <c r="BM881">
        <v>600001</v>
      </c>
      <c r="BN881">
        <v>0</v>
      </c>
      <c r="BO881" t="s">
        <v>3</v>
      </c>
      <c r="BP881">
        <v>0</v>
      </c>
      <c r="BQ881">
        <v>5</v>
      </c>
      <c r="BS881">
        <v>1</v>
      </c>
      <c r="BT881">
        <v>1</v>
      </c>
      <c r="BU881">
        <v>1</v>
      </c>
      <c r="BV881">
        <v>1</v>
      </c>
      <c r="BW881">
        <v>1</v>
      </c>
      <c r="BX881">
        <v>1</v>
      </c>
      <c r="BY881" t="s">
        <v>3</v>
      </c>
      <c r="BZ881">
        <v>0</v>
      </c>
      <c r="CA881">
        <v>0</v>
      </c>
      <c r="CF881">
        <v>0</v>
      </c>
      <c r="CG881">
        <v>0</v>
      </c>
      <c r="CM881">
        <v>0</v>
      </c>
      <c r="CN881" t="s">
        <v>34</v>
      </c>
      <c r="CO881">
        <v>0</v>
      </c>
      <c r="CP881">
        <f t="shared" ref="CP881:CP887" si="777">(P881+Q881+S881)</f>
        <v>146272</v>
      </c>
      <c r="CQ881">
        <f t="shared" ref="CQ881:CQ887" si="778">AC881*BC881</f>
        <v>10448</v>
      </c>
      <c r="CR881">
        <f t="shared" ref="CR881:CR887" si="779">AD881*BB881</f>
        <v>0</v>
      </c>
      <c r="CS881">
        <f t="shared" ref="CS881:CS887" si="780">AE881*BS881</f>
        <v>0</v>
      </c>
      <c r="CT881">
        <f t="shared" ref="CT881:CT887" si="781">AF881*BA881</f>
        <v>0</v>
      </c>
      <c r="CU881">
        <f t="shared" ref="CU881:CX887" si="782">AG881</f>
        <v>0</v>
      </c>
      <c r="CV881">
        <f t="shared" si="782"/>
        <v>0</v>
      </c>
      <c r="CW881">
        <f t="shared" si="782"/>
        <v>0</v>
      </c>
      <c r="CX881">
        <f t="shared" si="782"/>
        <v>0</v>
      </c>
      <c r="CY881">
        <f t="shared" ref="CY881:CY887" si="783">(((S881+R881)*AT881)/100)</f>
        <v>0</v>
      </c>
      <c r="CZ881">
        <f t="shared" ref="CZ881:CZ887" si="784">(((S881+R881)*AU881)/100)</f>
        <v>0</v>
      </c>
      <c r="DC881" t="s">
        <v>3</v>
      </c>
      <c r="DD881" t="s">
        <v>35</v>
      </c>
      <c r="DE881" t="s">
        <v>3</v>
      </c>
      <c r="DF881" t="s">
        <v>3</v>
      </c>
      <c r="DG881" t="s">
        <v>3</v>
      </c>
      <c r="DH881" t="s">
        <v>3</v>
      </c>
      <c r="DI881" t="s">
        <v>3</v>
      </c>
      <c r="DJ881" t="s">
        <v>3</v>
      </c>
      <c r="DK881" t="s">
        <v>3</v>
      </c>
      <c r="DL881" t="s">
        <v>3</v>
      </c>
      <c r="DM881" t="s">
        <v>3</v>
      </c>
      <c r="DN881">
        <v>0</v>
      </c>
      <c r="DO881">
        <v>0</v>
      </c>
      <c r="DP881">
        <v>1</v>
      </c>
      <c r="DQ881">
        <v>1</v>
      </c>
      <c r="EE881">
        <v>20573217</v>
      </c>
      <c r="EF881">
        <v>5</v>
      </c>
      <c r="EG881" t="s">
        <v>36</v>
      </c>
      <c r="EH881">
        <v>0</v>
      </c>
      <c r="EI881" t="s">
        <v>3</v>
      </c>
      <c r="EJ881">
        <v>3</v>
      </c>
      <c r="EK881">
        <v>600001</v>
      </c>
      <c r="EL881" t="s">
        <v>37</v>
      </c>
      <c r="EM881" t="s">
        <v>38</v>
      </c>
      <c r="EO881" t="s">
        <v>3</v>
      </c>
      <c r="EQ881">
        <v>256</v>
      </c>
      <c r="ER881">
        <v>0</v>
      </c>
      <c r="ES881">
        <v>10026.93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Q881">
        <v>0</v>
      </c>
      <c r="FR881">
        <f t="shared" ref="FR881:FR887" si="785">ROUND(IF(AND(BH881=3,BI881=3),P881,0),0)</f>
        <v>146272</v>
      </c>
      <c r="FS881">
        <v>0</v>
      </c>
      <c r="FX881">
        <v>0</v>
      </c>
      <c r="FY881">
        <v>0</v>
      </c>
      <c r="GA881" t="s">
        <v>417</v>
      </c>
      <c r="GG881">
        <v>2</v>
      </c>
      <c r="GH881">
        <v>0</v>
      </c>
      <c r="GI881">
        <v>-2</v>
      </c>
      <c r="GJ881">
        <v>0</v>
      </c>
      <c r="GK881">
        <f>ROUND(R881*(R12)/100,0)</f>
        <v>0</v>
      </c>
      <c r="GL881">
        <f t="shared" ref="GL881:GL887" si="786">ROUND(IF(AND(BH881=3,BI881=3,FS881&lt;&gt;0),P881,0),0)</f>
        <v>0</v>
      </c>
      <c r="GM881">
        <f t="shared" ref="GM881:GM887" si="787">O881+X881+Y881</f>
        <v>146272</v>
      </c>
      <c r="GN881">
        <f t="shared" ref="GN881:GN887" si="788">ROUND(IF(OR(BI881=0,BI881=1),O881+X881+Y881,0),0)</f>
        <v>0</v>
      </c>
      <c r="GO881">
        <f t="shared" ref="GO881:GO887" si="789">ROUND(IF(BI881=2,O881+X881+Y881,0),0)</f>
        <v>0</v>
      </c>
      <c r="GP881">
        <f t="shared" ref="GP881:GP887" si="790">ROUND(IF(BI881=4,O881+X881+Y881,0),0)</f>
        <v>0</v>
      </c>
      <c r="GR881">
        <v>0</v>
      </c>
    </row>
    <row r="882" spans="1:200" x14ac:dyDescent="0.2">
      <c r="A882">
        <v>17</v>
      </c>
      <c r="B882">
        <v>1</v>
      </c>
      <c r="E882" t="s">
        <v>40</v>
      </c>
      <c r="F882" t="s">
        <v>1066</v>
      </c>
      <c r="G882" t="s">
        <v>1067</v>
      </c>
      <c r="H882" t="s">
        <v>3</v>
      </c>
      <c r="I882">
        <v>4</v>
      </c>
      <c r="J882">
        <v>0</v>
      </c>
      <c r="O882">
        <f t="shared" si="761"/>
        <v>236</v>
      </c>
      <c r="P882">
        <f t="shared" si="762"/>
        <v>236</v>
      </c>
      <c r="Q882">
        <f t="shared" si="763"/>
        <v>0</v>
      </c>
      <c r="R882">
        <f t="shared" si="764"/>
        <v>0</v>
      </c>
      <c r="S882">
        <f t="shared" si="765"/>
        <v>0</v>
      </c>
      <c r="T882">
        <f t="shared" si="766"/>
        <v>0</v>
      </c>
      <c r="U882">
        <f t="shared" si="767"/>
        <v>0</v>
      </c>
      <c r="V882">
        <f t="shared" si="768"/>
        <v>0</v>
      </c>
      <c r="W882">
        <f t="shared" si="769"/>
        <v>0</v>
      </c>
      <c r="X882">
        <f t="shared" si="770"/>
        <v>0</v>
      </c>
      <c r="Y882">
        <f t="shared" si="770"/>
        <v>0</v>
      </c>
      <c r="AA882">
        <v>23982063</v>
      </c>
      <c r="AB882">
        <f t="shared" si="771"/>
        <v>59</v>
      </c>
      <c r="AC882">
        <f t="shared" si="772"/>
        <v>59</v>
      </c>
      <c r="AD882">
        <f t="shared" si="773"/>
        <v>0</v>
      </c>
      <c r="AE882">
        <f t="shared" si="773"/>
        <v>0</v>
      </c>
      <c r="AF882">
        <f t="shared" si="773"/>
        <v>0</v>
      </c>
      <c r="AG882">
        <f t="shared" si="774"/>
        <v>0</v>
      </c>
      <c r="AH882">
        <f t="shared" si="775"/>
        <v>0</v>
      </c>
      <c r="AI882">
        <f t="shared" si="775"/>
        <v>0</v>
      </c>
      <c r="AJ882">
        <f t="shared" si="776"/>
        <v>0</v>
      </c>
      <c r="AK882">
        <v>56.76</v>
      </c>
      <c r="AL882">
        <v>56.76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</v>
      </c>
      <c r="AW882">
        <v>1</v>
      </c>
      <c r="AZ882">
        <v>1</v>
      </c>
      <c r="BA882">
        <v>1</v>
      </c>
      <c r="BB882">
        <v>1</v>
      </c>
      <c r="BC882">
        <v>1</v>
      </c>
      <c r="BD882" t="s">
        <v>3</v>
      </c>
      <c r="BE882" t="s">
        <v>3</v>
      </c>
      <c r="BF882" t="s">
        <v>3</v>
      </c>
      <c r="BG882" t="s">
        <v>3</v>
      </c>
      <c r="BH882">
        <v>3</v>
      </c>
      <c r="BI882">
        <v>3</v>
      </c>
      <c r="BJ882" t="s">
        <v>3</v>
      </c>
      <c r="BM882">
        <v>600001</v>
      </c>
      <c r="BN882">
        <v>0</v>
      </c>
      <c r="BO882" t="s">
        <v>3</v>
      </c>
      <c r="BP882">
        <v>0</v>
      </c>
      <c r="BQ882">
        <v>5</v>
      </c>
      <c r="BS882">
        <v>1</v>
      </c>
      <c r="BT882">
        <v>1</v>
      </c>
      <c r="BU882">
        <v>1</v>
      </c>
      <c r="BV882">
        <v>1</v>
      </c>
      <c r="BW882">
        <v>1</v>
      </c>
      <c r="BX882">
        <v>1</v>
      </c>
      <c r="BY882" t="s">
        <v>3</v>
      </c>
      <c r="BZ882">
        <v>0</v>
      </c>
      <c r="CA882">
        <v>0</v>
      </c>
      <c r="CF882">
        <v>0</v>
      </c>
      <c r="CG882">
        <v>0</v>
      </c>
      <c r="CM882">
        <v>0</v>
      </c>
      <c r="CN882" t="s">
        <v>34</v>
      </c>
      <c r="CO882">
        <v>0</v>
      </c>
      <c r="CP882">
        <f t="shared" si="777"/>
        <v>236</v>
      </c>
      <c r="CQ882">
        <f t="shared" si="778"/>
        <v>59</v>
      </c>
      <c r="CR882">
        <f t="shared" si="779"/>
        <v>0</v>
      </c>
      <c r="CS882">
        <f t="shared" si="780"/>
        <v>0</v>
      </c>
      <c r="CT882">
        <f t="shared" si="781"/>
        <v>0</v>
      </c>
      <c r="CU882">
        <f t="shared" si="782"/>
        <v>0</v>
      </c>
      <c r="CV882">
        <f t="shared" si="782"/>
        <v>0</v>
      </c>
      <c r="CW882">
        <f t="shared" si="782"/>
        <v>0</v>
      </c>
      <c r="CX882">
        <f t="shared" si="782"/>
        <v>0</v>
      </c>
      <c r="CY882">
        <f t="shared" si="783"/>
        <v>0</v>
      </c>
      <c r="CZ882">
        <f t="shared" si="784"/>
        <v>0</v>
      </c>
      <c r="DC882" t="s">
        <v>3</v>
      </c>
      <c r="DD882" t="s">
        <v>35</v>
      </c>
      <c r="DE882" t="s">
        <v>3</v>
      </c>
      <c r="DF882" t="s">
        <v>3</v>
      </c>
      <c r="DG882" t="s">
        <v>3</v>
      </c>
      <c r="DH882" t="s">
        <v>3</v>
      </c>
      <c r="DI882" t="s">
        <v>3</v>
      </c>
      <c r="DJ882" t="s">
        <v>3</v>
      </c>
      <c r="DK882" t="s">
        <v>3</v>
      </c>
      <c r="DL882" t="s">
        <v>3</v>
      </c>
      <c r="DM882" t="s">
        <v>3</v>
      </c>
      <c r="DN882">
        <v>0</v>
      </c>
      <c r="DO882">
        <v>0</v>
      </c>
      <c r="DP882">
        <v>1</v>
      </c>
      <c r="DQ882">
        <v>1</v>
      </c>
      <c r="EE882">
        <v>20573217</v>
      </c>
      <c r="EF882">
        <v>5</v>
      </c>
      <c r="EG882" t="s">
        <v>36</v>
      </c>
      <c r="EH882">
        <v>0</v>
      </c>
      <c r="EI882" t="s">
        <v>3</v>
      </c>
      <c r="EJ882">
        <v>3</v>
      </c>
      <c r="EK882">
        <v>600001</v>
      </c>
      <c r="EL882" t="s">
        <v>37</v>
      </c>
      <c r="EM882" t="s">
        <v>38</v>
      </c>
      <c r="EO882" t="s">
        <v>3</v>
      </c>
      <c r="EQ882">
        <v>256</v>
      </c>
      <c r="ER882">
        <v>0</v>
      </c>
      <c r="ES882">
        <v>56.76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Q882">
        <v>0</v>
      </c>
      <c r="FR882">
        <f t="shared" si="785"/>
        <v>236</v>
      </c>
      <c r="FS882">
        <v>0</v>
      </c>
      <c r="FX882">
        <v>0</v>
      </c>
      <c r="FY882">
        <v>0</v>
      </c>
      <c r="GA882" t="s">
        <v>1068</v>
      </c>
      <c r="GG882">
        <v>2</v>
      </c>
      <c r="GH882">
        <v>0</v>
      </c>
      <c r="GI882">
        <v>-2</v>
      </c>
      <c r="GJ882">
        <v>0</v>
      </c>
      <c r="GK882">
        <f>ROUND(R882*(R12)/100,0)</f>
        <v>0</v>
      </c>
      <c r="GL882">
        <f t="shared" si="786"/>
        <v>0</v>
      </c>
      <c r="GM882">
        <f t="shared" si="787"/>
        <v>236</v>
      </c>
      <c r="GN882">
        <f t="shared" si="788"/>
        <v>0</v>
      </c>
      <c r="GO882">
        <f t="shared" si="789"/>
        <v>0</v>
      </c>
      <c r="GP882">
        <f t="shared" si="790"/>
        <v>0</v>
      </c>
      <c r="GR882">
        <v>0</v>
      </c>
    </row>
    <row r="883" spans="1:200" x14ac:dyDescent="0.2">
      <c r="A883">
        <v>17</v>
      </c>
      <c r="B883">
        <v>1</v>
      </c>
      <c r="E883" t="s">
        <v>43</v>
      </c>
      <c r="F883" t="s">
        <v>1066</v>
      </c>
      <c r="G883" t="s">
        <v>1069</v>
      </c>
      <c r="H883" t="s">
        <v>3</v>
      </c>
      <c r="I883">
        <v>118</v>
      </c>
      <c r="J883">
        <v>0</v>
      </c>
      <c r="O883">
        <f t="shared" si="761"/>
        <v>1062</v>
      </c>
      <c r="P883">
        <f t="shared" si="762"/>
        <v>1062</v>
      </c>
      <c r="Q883">
        <f t="shared" si="763"/>
        <v>0</v>
      </c>
      <c r="R883">
        <f t="shared" si="764"/>
        <v>0</v>
      </c>
      <c r="S883">
        <f t="shared" si="765"/>
        <v>0</v>
      </c>
      <c r="T883">
        <f t="shared" si="766"/>
        <v>0</v>
      </c>
      <c r="U883">
        <f t="shared" si="767"/>
        <v>0</v>
      </c>
      <c r="V883">
        <f t="shared" si="768"/>
        <v>0</v>
      </c>
      <c r="W883">
        <f t="shared" si="769"/>
        <v>0</v>
      </c>
      <c r="X883">
        <f t="shared" si="770"/>
        <v>0</v>
      </c>
      <c r="Y883">
        <f t="shared" si="770"/>
        <v>0</v>
      </c>
      <c r="AA883">
        <v>23982063</v>
      </c>
      <c r="AB883">
        <f t="shared" si="771"/>
        <v>9</v>
      </c>
      <c r="AC883">
        <f t="shared" si="772"/>
        <v>9</v>
      </c>
      <c r="AD883">
        <f t="shared" si="773"/>
        <v>0</v>
      </c>
      <c r="AE883">
        <f t="shared" si="773"/>
        <v>0</v>
      </c>
      <c r="AF883">
        <f t="shared" si="773"/>
        <v>0</v>
      </c>
      <c r="AG883">
        <f t="shared" si="774"/>
        <v>0</v>
      </c>
      <c r="AH883">
        <f t="shared" si="775"/>
        <v>0</v>
      </c>
      <c r="AI883">
        <f t="shared" si="775"/>
        <v>0</v>
      </c>
      <c r="AJ883">
        <f t="shared" si="776"/>
        <v>0</v>
      </c>
      <c r="AK883">
        <v>8.98</v>
      </c>
      <c r="AL883">
        <v>8.98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</v>
      </c>
      <c r="AW883">
        <v>1</v>
      </c>
      <c r="AZ883">
        <v>1</v>
      </c>
      <c r="BA883">
        <v>1</v>
      </c>
      <c r="BB883">
        <v>1</v>
      </c>
      <c r="BC883">
        <v>1</v>
      </c>
      <c r="BD883" t="s">
        <v>3</v>
      </c>
      <c r="BE883" t="s">
        <v>3</v>
      </c>
      <c r="BF883" t="s">
        <v>3</v>
      </c>
      <c r="BG883" t="s">
        <v>3</v>
      </c>
      <c r="BH883">
        <v>3</v>
      </c>
      <c r="BI883">
        <v>3</v>
      </c>
      <c r="BJ883" t="s">
        <v>3</v>
      </c>
      <c r="BM883">
        <v>600001</v>
      </c>
      <c r="BN883">
        <v>0</v>
      </c>
      <c r="BO883" t="s">
        <v>3</v>
      </c>
      <c r="BP883">
        <v>0</v>
      </c>
      <c r="BQ883">
        <v>5</v>
      </c>
      <c r="BS883">
        <v>1</v>
      </c>
      <c r="BT883">
        <v>1</v>
      </c>
      <c r="BU883">
        <v>1</v>
      </c>
      <c r="BV883">
        <v>1</v>
      </c>
      <c r="BW883">
        <v>1</v>
      </c>
      <c r="BX883">
        <v>1</v>
      </c>
      <c r="BY883" t="s">
        <v>3</v>
      </c>
      <c r="BZ883">
        <v>0</v>
      </c>
      <c r="CA883">
        <v>0</v>
      </c>
      <c r="CF883">
        <v>0</v>
      </c>
      <c r="CG883">
        <v>0</v>
      </c>
      <c r="CM883">
        <v>0</v>
      </c>
      <c r="CN883" t="s">
        <v>34</v>
      </c>
      <c r="CO883">
        <v>0</v>
      </c>
      <c r="CP883">
        <f t="shared" si="777"/>
        <v>1062</v>
      </c>
      <c r="CQ883">
        <f t="shared" si="778"/>
        <v>9</v>
      </c>
      <c r="CR883">
        <f t="shared" si="779"/>
        <v>0</v>
      </c>
      <c r="CS883">
        <f t="shared" si="780"/>
        <v>0</v>
      </c>
      <c r="CT883">
        <f t="shared" si="781"/>
        <v>0</v>
      </c>
      <c r="CU883">
        <f t="shared" si="782"/>
        <v>0</v>
      </c>
      <c r="CV883">
        <f t="shared" si="782"/>
        <v>0</v>
      </c>
      <c r="CW883">
        <f t="shared" si="782"/>
        <v>0</v>
      </c>
      <c r="CX883">
        <f t="shared" si="782"/>
        <v>0</v>
      </c>
      <c r="CY883">
        <f t="shared" si="783"/>
        <v>0</v>
      </c>
      <c r="CZ883">
        <f t="shared" si="784"/>
        <v>0</v>
      </c>
      <c r="DC883" t="s">
        <v>3</v>
      </c>
      <c r="DD883" t="s">
        <v>35</v>
      </c>
      <c r="DE883" t="s">
        <v>3</v>
      </c>
      <c r="DF883" t="s">
        <v>3</v>
      </c>
      <c r="DG883" t="s">
        <v>3</v>
      </c>
      <c r="DH883" t="s">
        <v>3</v>
      </c>
      <c r="DI883" t="s">
        <v>3</v>
      </c>
      <c r="DJ883" t="s">
        <v>3</v>
      </c>
      <c r="DK883" t="s">
        <v>3</v>
      </c>
      <c r="DL883" t="s">
        <v>3</v>
      </c>
      <c r="DM883" t="s">
        <v>3</v>
      </c>
      <c r="DN883">
        <v>0</v>
      </c>
      <c r="DO883">
        <v>0</v>
      </c>
      <c r="DP883">
        <v>1</v>
      </c>
      <c r="DQ883">
        <v>1</v>
      </c>
      <c r="EE883">
        <v>20573217</v>
      </c>
      <c r="EF883">
        <v>5</v>
      </c>
      <c r="EG883" t="s">
        <v>36</v>
      </c>
      <c r="EH883">
        <v>0</v>
      </c>
      <c r="EI883" t="s">
        <v>3</v>
      </c>
      <c r="EJ883">
        <v>3</v>
      </c>
      <c r="EK883">
        <v>600001</v>
      </c>
      <c r="EL883" t="s">
        <v>37</v>
      </c>
      <c r="EM883" t="s">
        <v>38</v>
      </c>
      <c r="EO883" t="s">
        <v>3</v>
      </c>
      <c r="EQ883">
        <v>256</v>
      </c>
      <c r="ER883">
        <v>0</v>
      </c>
      <c r="ES883">
        <v>8.98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Q883">
        <v>0</v>
      </c>
      <c r="FR883">
        <f t="shared" si="785"/>
        <v>1062</v>
      </c>
      <c r="FS883">
        <v>0</v>
      </c>
      <c r="FX883">
        <v>0</v>
      </c>
      <c r="FY883">
        <v>0</v>
      </c>
      <c r="GA883" t="s">
        <v>1070</v>
      </c>
      <c r="GG883">
        <v>2</v>
      </c>
      <c r="GH883">
        <v>0</v>
      </c>
      <c r="GI883">
        <v>-2</v>
      </c>
      <c r="GJ883">
        <v>0</v>
      </c>
      <c r="GK883">
        <f>ROUND(R883*(R12)/100,0)</f>
        <v>0</v>
      </c>
      <c r="GL883">
        <f t="shared" si="786"/>
        <v>0</v>
      </c>
      <c r="GM883">
        <f t="shared" si="787"/>
        <v>1062</v>
      </c>
      <c r="GN883">
        <f t="shared" si="788"/>
        <v>0</v>
      </c>
      <c r="GO883">
        <f t="shared" si="789"/>
        <v>0</v>
      </c>
      <c r="GP883">
        <f t="shared" si="790"/>
        <v>0</v>
      </c>
      <c r="GR883">
        <v>0</v>
      </c>
    </row>
    <row r="884" spans="1:200" x14ac:dyDescent="0.2">
      <c r="A884">
        <v>17</v>
      </c>
      <c r="B884">
        <v>1</v>
      </c>
      <c r="E884" t="s">
        <v>46</v>
      </c>
      <c r="F884" t="s">
        <v>432</v>
      </c>
      <c r="G884" t="s">
        <v>1071</v>
      </c>
      <c r="H884" t="s">
        <v>3</v>
      </c>
      <c r="I884">
        <v>462</v>
      </c>
      <c r="J884">
        <v>0</v>
      </c>
      <c r="O884">
        <f t="shared" si="761"/>
        <v>62832</v>
      </c>
      <c r="P884">
        <f t="shared" si="762"/>
        <v>62832</v>
      </c>
      <c r="Q884">
        <f t="shared" si="763"/>
        <v>0</v>
      </c>
      <c r="R884">
        <f t="shared" si="764"/>
        <v>0</v>
      </c>
      <c r="S884">
        <f t="shared" si="765"/>
        <v>0</v>
      </c>
      <c r="T884">
        <f t="shared" si="766"/>
        <v>0</v>
      </c>
      <c r="U884">
        <f t="shared" si="767"/>
        <v>0</v>
      </c>
      <c r="V884">
        <f t="shared" si="768"/>
        <v>0</v>
      </c>
      <c r="W884">
        <f t="shared" si="769"/>
        <v>0</v>
      </c>
      <c r="X884">
        <f t="shared" si="770"/>
        <v>0</v>
      </c>
      <c r="Y884">
        <f t="shared" si="770"/>
        <v>0</v>
      </c>
      <c r="AA884">
        <v>23982063</v>
      </c>
      <c r="AB884">
        <f t="shared" si="771"/>
        <v>136</v>
      </c>
      <c r="AC884">
        <f t="shared" si="772"/>
        <v>136</v>
      </c>
      <c r="AD884">
        <f t="shared" si="773"/>
        <v>0</v>
      </c>
      <c r="AE884">
        <f t="shared" si="773"/>
        <v>0</v>
      </c>
      <c r="AF884">
        <f t="shared" si="773"/>
        <v>0</v>
      </c>
      <c r="AG884">
        <f t="shared" si="774"/>
        <v>0</v>
      </c>
      <c r="AH884">
        <f t="shared" si="775"/>
        <v>0</v>
      </c>
      <c r="AI884">
        <f t="shared" si="775"/>
        <v>0</v>
      </c>
      <c r="AJ884">
        <f t="shared" si="776"/>
        <v>0</v>
      </c>
      <c r="AK884">
        <v>130.06</v>
      </c>
      <c r="AL884">
        <v>130.06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1</v>
      </c>
      <c r="AW884">
        <v>1</v>
      </c>
      <c r="AZ884">
        <v>1</v>
      </c>
      <c r="BA884">
        <v>1</v>
      </c>
      <c r="BB884">
        <v>1</v>
      </c>
      <c r="BC884">
        <v>1</v>
      </c>
      <c r="BD884" t="s">
        <v>3</v>
      </c>
      <c r="BE884" t="s">
        <v>3</v>
      </c>
      <c r="BF884" t="s">
        <v>3</v>
      </c>
      <c r="BG884" t="s">
        <v>3</v>
      </c>
      <c r="BH884">
        <v>3</v>
      </c>
      <c r="BI884">
        <v>3</v>
      </c>
      <c r="BJ884" t="s">
        <v>3</v>
      </c>
      <c r="BM884">
        <v>600001</v>
      </c>
      <c r="BN884">
        <v>0</v>
      </c>
      <c r="BO884" t="s">
        <v>3</v>
      </c>
      <c r="BP884">
        <v>0</v>
      </c>
      <c r="BQ884">
        <v>5</v>
      </c>
      <c r="BS884">
        <v>1</v>
      </c>
      <c r="BT884">
        <v>1</v>
      </c>
      <c r="BU884">
        <v>1</v>
      </c>
      <c r="BV884">
        <v>1</v>
      </c>
      <c r="BW884">
        <v>1</v>
      </c>
      <c r="BX884">
        <v>1</v>
      </c>
      <c r="BY884" t="s">
        <v>3</v>
      </c>
      <c r="BZ884">
        <v>0</v>
      </c>
      <c r="CA884">
        <v>0</v>
      </c>
      <c r="CF884">
        <v>0</v>
      </c>
      <c r="CG884">
        <v>0</v>
      </c>
      <c r="CM884">
        <v>0</v>
      </c>
      <c r="CN884" t="s">
        <v>34</v>
      </c>
      <c r="CO884">
        <v>0</v>
      </c>
      <c r="CP884">
        <f t="shared" si="777"/>
        <v>62832</v>
      </c>
      <c r="CQ884">
        <f t="shared" si="778"/>
        <v>136</v>
      </c>
      <c r="CR884">
        <f t="shared" si="779"/>
        <v>0</v>
      </c>
      <c r="CS884">
        <f t="shared" si="780"/>
        <v>0</v>
      </c>
      <c r="CT884">
        <f t="shared" si="781"/>
        <v>0</v>
      </c>
      <c r="CU884">
        <f t="shared" si="782"/>
        <v>0</v>
      </c>
      <c r="CV884">
        <f t="shared" si="782"/>
        <v>0</v>
      </c>
      <c r="CW884">
        <f t="shared" si="782"/>
        <v>0</v>
      </c>
      <c r="CX884">
        <f t="shared" si="782"/>
        <v>0</v>
      </c>
      <c r="CY884">
        <f t="shared" si="783"/>
        <v>0</v>
      </c>
      <c r="CZ884">
        <f t="shared" si="784"/>
        <v>0</v>
      </c>
      <c r="DC884" t="s">
        <v>3</v>
      </c>
      <c r="DD884" t="s">
        <v>35</v>
      </c>
      <c r="DE884" t="s">
        <v>3</v>
      </c>
      <c r="DF884" t="s">
        <v>3</v>
      </c>
      <c r="DG884" t="s">
        <v>3</v>
      </c>
      <c r="DH884" t="s">
        <v>3</v>
      </c>
      <c r="DI884" t="s">
        <v>3</v>
      </c>
      <c r="DJ884" t="s">
        <v>3</v>
      </c>
      <c r="DK884" t="s">
        <v>3</v>
      </c>
      <c r="DL884" t="s">
        <v>3</v>
      </c>
      <c r="DM884" t="s">
        <v>3</v>
      </c>
      <c r="DN884">
        <v>0</v>
      </c>
      <c r="DO884">
        <v>0</v>
      </c>
      <c r="DP884">
        <v>1</v>
      </c>
      <c r="DQ884">
        <v>1</v>
      </c>
      <c r="EE884">
        <v>20573217</v>
      </c>
      <c r="EF884">
        <v>5</v>
      </c>
      <c r="EG884" t="s">
        <v>36</v>
      </c>
      <c r="EH884">
        <v>0</v>
      </c>
      <c r="EI884" t="s">
        <v>3</v>
      </c>
      <c r="EJ884">
        <v>3</v>
      </c>
      <c r="EK884">
        <v>600001</v>
      </c>
      <c r="EL884" t="s">
        <v>37</v>
      </c>
      <c r="EM884" t="s">
        <v>38</v>
      </c>
      <c r="EO884" t="s">
        <v>3</v>
      </c>
      <c r="EQ884">
        <v>768</v>
      </c>
      <c r="ER884">
        <v>0</v>
      </c>
      <c r="ES884">
        <v>130.06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Q884">
        <v>0</v>
      </c>
      <c r="FR884">
        <f t="shared" si="785"/>
        <v>62832</v>
      </c>
      <c r="FS884">
        <v>0</v>
      </c>
      <c r="FX884">
        <v>0</v>
      </c>
      <c r="FY884">
        <v>0</v>
      </c>
      <c r="GA884" t="s">
        <v>1072</v>
      </c>
      <c r="GG884">
        <v>2</v>
      </c>
      <c r="GH884">
        <v>0</v>
      </c>
      <c r="GI884">
        <v>-2</v>
      </c>
      <c r="GJ884">
        <v>0</v>
      </c>
      <c r="GK884">
        <f>ROUND(R884*(R12)/100,0)</f>
        <v>0</v>
      </c>
      <c r="GL884">
        <f t="shared" si="786"/>
        <v>0</v>
      </c>
      <c r="GM884">
        <f t="shared" si="787"/>
        <v>62832</v>
      </c>
      <c r="GN884">
        <f t="shared" si="788"/>
        <v>0</v>
      </c>
      <c r="GO884">
        <f t="shared" si="789"/>
        <v>0</v>
      </c>
      <c r="GP884">
        <f t="shared" si="790"/>
        <v>0</v>
      </c>
      <c r="GR884">
        <v>0</v>
      </c>
    </row>
    <row r="885" spans="1:200" x14ac:dyDescent="0.2">
      <c r="A885">
        <v>17</v>
      </c>
      <c r="B885">
        <v>1</v>
      </c>
      <c r="E885" t="s">
        <v>49</v>
      </c>
      <c r="F885" t="s">
        <v>432</v>
      </c>
      <c r="G885" t="s">
        <v>1073</v>
      </c>
      <c r="H885" t="s">
        <v>3</v>
      </c>
      <c r="I885">
        <v>363</v>
      </c>
      <c r="J885">
        <v>0</v>
      </c>
      <c r="O885">
        <f t="shared" si="761"/>
        <v>67881</v>
      </c>
      <c r="P885">
        <f t="shared" si="762"/>
        <v>67881</v>
      </c>
      <c r="Q885">
        <f t="shared" si="763"/>
        <v>0</v>
      </c>
      <c r="R885">
        <f t="shared" si="764"/>
        <v>0</v>
      </c>
      <c r="S885">
        <f t="shared" si="765"/>
        <v>0</v>
      </c>
      <c r="T885">
        <f t="shared" si="766"/>
        <v>0</v>
      </c>
      <c r="U885">
        <f t="shared" si="767"/>
        <v>0</v>
      </c>
      <c r="V885">
        <f t="shared" si="768"/>
        <v>0</v>
      </c>
      <c r="W885">
        <f t="shared" si="769"/>
        <v>0</v>
      </c>
      <c r="X885">
        <f t="shared" si="770"/>
        <v>0</v>
      </c>
      <c r="Y885">
        <f t="shared" si="770"/>
        <v>0</v>
      </c>
      <c r="AA885">
        <v>23982063</v>
      </c>
      <c r="AB885">
        <f t="shared" si="771"/>
        <v>187</v>
      </c>
      <c r="AC885">
        <f t="shared" si="772"/>
        <v>187</v>
      </c>
      <c r="AD885">
        <f t="shared" si="773"/>
        <v>0</v>
      </c>
      <c r="AE885">
        <f t="shared" si="773"/>
        <v>0</v>
      </c>
      <c r="AF885">
        <f t="shared" si="773"/>
        <v>0</v>
      </c>
      <c r="AG885">
        <f t="shared" si="774"/>
        <v>0</v>
      </c>
      <c r="AH885">
        <f t="shared" si="775"/>
        <v>0</v>
      </c>
      <c r="AI885">
        <f t="shared" si="775"/>
        <v>0</v>
      </c>
      <c r="AJ885">
        <f t="shared" si="776"/>
        <v>0</v>
      </c>
      <c r="AK885">
        <v>179.13</v>
      </c>
      <c r="AL885">
        <v>179.13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</v>
      </c>
      <c r="AW885">
        <v>1</v>
      </c>
      <c r="AZ885">
        <v>1</v>
      </c>
      <c r="BA885">
        <v>1</v>
      </c>
      <c r="BB885">
        <v>1</v>
      </c>
      <c r="BC885">
        <v>1</v>
      </c>
      <c r="BD885" t="s">
        <v>3</v>
      </c>
      <c r="BE885" t="s">
        <v>3</v>
      </c>
      <c r="BF885" t="s">
        <v>3</v>
      </c>
      <c r="BG885" t="s">
        <v>3</v>
      </c>
      <c r="BH885">
        <v>3</v>
      </c>
      <c r="BI885">
        <v>3</v>
      </c>
      <c r="BJ885" t="s">
        <v>3</v>
      </c>
      <c r="BM885">
        <v>600001</v>
      </c>
      <c r="BN885">
        <v>0</v>
      </c>
      <c r="BO885" t="s">
        <v>3</v>
      </c>
      <c r="BP885">
        <v>0</v>
      </c>
      <c r="BQ885">
        <v>5</v>
      </c>
      <c r="BS885">
        <v>1</v>
      </c>
      <c r="BT885">
        <v>1</v>
      </c>
      <c r="BU885">
        <v>1</v>
      </c>
      <c r="BV885">
        <v>1</v>
      </c>
      <c r="BW885">
        <v>1</v>
      </c>
      <c r="BX885">
        <v>1</v>
      </c>
      <c r="BY885" t="s">
        <v>3</v>
      </c>
      <c r="BZ885">
        <v>0</v>
      </c>
      <c r="CA885">
        <v>0</v>
      </c>
      <c r="CF885">
        <v>0</v>
      </c>
      <c r="CG885">
        <v>0</v>
      </c>
      <c r="CM885">
        <v>0</v>
      </c>
      <c r="CN885" t="s">
        <v>34</v>
      </c>
      <c r="CO885">
        <v>0</v>
      </c>
      <c r="CP885">
        <f t="shared" si="777"/>
        <v>67881</v>
      </c>
      <c r="CQ885">
        <f t="shared" si="778"/>
        <v>187</v>
      </c>
      <c r="CR885">
        <f t="shared" si="779"/>
        <v>0</v>
      </c>
      <c r="CS885">
        <f t="shared" si="780"/>
        <v>0</v>
      </c>
      <c r="CT885">
        <f t="shared" si="781"/>
        <v>0</v>
      </c>
      <c r="CU885">
        <f t="shared" si="782"/>
        <v>0</v>
      </c>
      <c r="CV885">
        <f t="shared" si="782"/>
        <v>0</v>
      </c>
      <c r="CW885">
        <f t="shared" si="782"/>
        <v>0</v>
      </c>
      <c r="CX885">
        <f t="shared" si="782"/>
        <v>0</v>
      </c>
      <c r="CY885">
        <f t="shared" si="783"/>
        <v>0</v>
      </c>
      <c r="CZ885">
        <f t="shared" si="784"/>
        <v>0</v>
      </c>
      <c r="DC885" t="s">
        <v>3</v>
      </c>
      <c r="DD885" t="s">
        <v>35</v>
      </c>
      <c r="DE885" t="s">
        <v>3</v>
      </c>
      <c r="DF885" t="s">
        <v>3</v>
      </c>
      <c r="DG885" t="s">
        <v>3</v>
      </c>
      <c r="DH885" t="s">
        <v>3</v>
      </c>
      <c r="DI885" t="s">
        <v>3</v>
      </c>
      <c r="DJ885" t="s">
        <v>3</v>
      </c>
      <c r="DK885" t="s">
        <v>3</v>
      </c>
      <c r="DL885" t="s">
        <v>3</v>
      </c>
      <c r="DM885" t="s">
        <v>3</v>
      </c>
      <c r="DN885">
        <v>0</v>
      </c>
      <c r="DO885">
        <v>0</v>
      </c>
      <c r="DP885">
        <v>1</v>
      </c>
      <c r="DQ885">
        <v>1</v>
      </c>
      <c r="EE885">
        <v>20573217</v>
      </c>
      <c r="EF885">
        <v>5</v>
      </c>
      <c r="EG885" t="s">
        <v>36</v>
      </c>
      <c r="EH885">
        <v>0</v>
      </c>
      <c r="EI885" t="s">
        <v>3</v>
      </c>
      <c r="EJ885">
        <v>3</v>
      </c>
      <c r="EK885">
        <v>600001</v>
      </c>
      <c r="EL885" t="s">
        <v>37</v>
      </c>
      <c r="EM885" t="s">
        <v>38</v>
      </c>
      <c r="EO885" t="s">
        <v>3</v>
      </c>
      <c r="EQ885">
        <v>256</v>
      </c>
      <c r="ER885">
        <v>0</v>
      </c>
      <c r="ES885">
        <v>179.13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Q885">
        <v>0</v>
      </c>
      <c r="FR885">
        <f t="shared" si="785"/>
        <v>67881</v>
      </c>
      <c r="FS885">
        <v>0</v>
      </c>
      <c r="FX885">
        <v>0</v>
      </c>
      <c r="FY885">
        <v>0</v>
      </c>
      <c r="GA885" t="s">
        <v>1074</v>
      </c>
      <c r="GG885">
        <v>2</v>
      </c>
      <c r="GH885">
        <v>0</v>
      </c>
      <c r="GI885">
        <v>-2</v>
      </c>
      <c r="GJ885">
        <v>0</v>
      </c>
      <c r="GK885">
        <f>ROUND(R885*(R12)/100,0)</f>
        <v>0</v>
      </c>
      <c r="GL885">
        <f t="shared" si="786"/>
        <v>0</v>
      </c>
      <c r="GM885">
        <f t="shared" si="787"/>
        <v>67881</v>
      </c>
      <c r="GN885">
        <f t="shared" si="788"/>
        <v>0</v>
      </c>
      <c r="GO885">
        <f t="shared" si="789"/>
        <v>0</v>
      </c>
      <c r="GP885">
        <f t="shared" si="790"/>
        <v>0</v>
      </c>
      <c r="GR885">
        <v>0</v>
      </c>
    </row>
    <row r="886" spans="1:200" x14ac:dyDescent="0.2">
      <c r="A886">
        <v>17</v>
      </c>
      <c r="B886">
        <v>1</v>
      </c>
      <c r="E886" t="s">
        <v>52</v>
      </c>
      <c r="F886" t="s">
        <v>432</v>
      </c>
      <c r="G886" t="s">
        <v>1075</v>
      </c>
      <c r="H886" t="s">
        <v>3</v>
      </c>
      <c r="I886">
        <v>120</v>
      </c>
      <c r="J886">
        <v>0</v>
      </c>
      <c r="O886">
        <f t="shared" si="761"/>
        <v>20280</v>
      </c>
      <c r="P886">
        <f t="shared" si="762"/>
        <v>20280</v>
      </c>
      <c r="Q886">
        <f t="shared" si="763"/>
        <v>0</v>
      </c>
      <c r="R886">
        <f t="shared" si="764"/>
        <v>0</v>
      </c>
      <c r="S886">
        <f t="shared" si="765"/>
        <v>0</v>
      </c>
      <c r="T886">
        <f t="shared" si="766"/>
        <v>0</v>
      </c>
      <c r="U886">
        <f t="shared" si="767"/>
        <v>0</v>
      </c>
      <c r="V886">
        <f t="shared" si="768"/>
        <v>0</v>
      </c>
      <c r="W886">
        <f t="shared" si="769"/>
        <v>0</v>
      </c>
      <c r="X886">
        <f t="shared" si="770"/>
        <v>0</v>
      </c>
      <c r="Y886">
        <f t="shared" si="770"/>
        <v>0</v>
      </c>
      <c r="AA886">
        <v>23982063</v>
      </c>
      <c r="AB886">
        <f t="shared" si="771"/>
        <v>169</v>
      </c>
      <c r="AC886">
        <f t="shared" si="772"/>
        <v>169</v>
      </c>
      <c r="AD886">
        <f t="shared" si="773"/>
        <v>0</v>
      </c>
      <c r="AE886">
        <f t="shared" si="773"/>
        <v>0</v>
      </c>
      <c r="AF886">
        <f t="shared" si="773"/>
        <v>0</v>
      </c>
      <c r="AG886">
        <f t="shared" si="774"/>
        <v>0</v>
      </c>
      <c r="AH886">
        <f t="shared" si="775"/>
        <v>0</v>
      </c>
      <c r="AI886">
        <f t="shared" si="775"/>
        <v>0</v>
      </c>
      <c r="AJ886">
        <f t="shared" si="776"/>
        <v>0</v>
      </c>
      <c r="AK886">
        <v>162.46</v>
      </c>
      <c r="AL886">
        <v>162.46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1</v>
      </c>
      <c r="AW886">
        <v>1</v>
      </c>
      <c r="AZ886">
        <v>1</v>
      </c>
      <c r="BA886">
        <v>1</v>
      </c>
      <c r="BB886">
        <v>1</v>
      </c>
      <c r="BC886">
        <v>1</v>
      </c>
      <c r="BD886" t="s">
        <v>3</v>
      </c>
      <c r="BE886" t="s">
        <v>3</v>
      </c>
      <c r="BF886" t="s">
        <v>3</v>
      </c>
      <c r="BG886" t="s">
        <v>3</v>
      </c>
      <c r="BH886">
        <v>3</v>
      </c>
      <c r="BI886">
        <v>3</v>
      </c>
      <c r="BJ886" t="s">
        <v>3</v>
      </c>
      <c r="BM886">
        <v>600001</v>
      </c>
      <c r="BN886">
        <v>0</v>
      </c>
      <c r="BO886" t="s">
        <v>3</v>
      </c>
      <c r="BP886">
        <v>0</v>
      </c>
      <c r="BQ886">
        <v>5</v>
      </c>
      <c r="BS886">
        <v>1</v>
      </c>
      <c r="BT886">
        <v>1</v>
      </c>
      <c r="BU886">
        <v>1</v>
      </c>
      <c r="BV886">
        <v>1</v>
      </c>
      <c r="BW886">
        <v>1</v>
      </c>
      <c r="BX886">
        <v>1</v>
      </c>
      <c r="BY886" t="s">
        <v>3</v>
      </c>
      <c r="BZ886">
        <v>0</v>
      </c>
      <c r="CA886">
        <v>0</v>
      </c>
      <c r="CF886">
        <v>0</v>
      </c>
      <c r="CG886">
        <v>0</v>
      </c>
      <c r="CM886">
        <v>0</v>
      </c>
      <c r="CN886" t="s">
        <v>34</v>
      </c>
      <c r="CO886">
        <v>0</v>
      </c>
      <c r="CP886">
        <f t="shared" si="777"/>
        <v>20280</v>
      </c>
      <c r="CQ886">
        <f t="shared" si="778"/>
        <v>169</v>
      </c>
      <c r="CR886">
        <f t="shared" si="779"/>
        <v>0</v>
      </c>
      <c r="CS886">
        <f t="shared" si="780"/>
        <v>0</v>
      </c>
      <c r="CT886">
        <f t="shared" si="781"/>
        <v>0</v>
      </c>
      <c r="CU886">
        <f t="shared" si="782"/>
        <v>0</v>
      </c>
      <c r="CV886">
        <f t="shared" si="782"/>
        <v>0</v>
      </c>
      <c r="CW886">
        <f t="shared" si="782"/>
        <v>0</v>
      </c>
      <c r="CX886">
        <f t="shared" si="782"/>
        <v>0</v>
      </c>
      <c r="CY886">
        <f t="shared" si="783"/>
        <v>0</v>
      </c>
      <c r="CZ886">
        <f t="shared" si="784"/>
        <v>0</v>
      </c>
      <c r="DC886" t="s">
        <v>3</v>
      </c>
      <c r="DD886" t="s">
        <v>35</v>
      </c>
      <c r="DE886" t="s">
        <v>3</v>
      </c>
      <c r="DF886" t="s">
        <v>3</v>
      </c>
      <c r="DG886" t="s">
        <v>3</v>
      </c>
      <c r="DH886" t="s">
        <v>3</v>
      </c>
      <c r="DI886" t="s">
        <v>3</v>
      </c>
      <c r="DJ886" t="s">
        <v>3</v>
      </c>
      <c r="DK886" t="s">
        <v>3</v>
      </c>
      <c r="DL886" t="s">
        <v>3</v>
      </c>
      <c r="DM886" t="s">
        <v>3</v>
      </c>
      <c r="DN886">
        <v>0</v>
      </c>
      <c r="DO886">
        <v>0</v>
      </c>
      <c r="DP886">
        <v>1</v>
      </c>
      <c r="DQ886">
        <v>1</v>
      </c>
      <c r="EE886">
        <v>20573217</v>
      </c>
      <c r="EF886">
        <v>5</v>
      </c>
      <c r="EG886" t="s">
        <v>36</v>
      </c>
      <c r="EH886">
        <v>0</v>
      </c>
      <c r="EI886" t="s">
        <v>3</v>
      </c>
      <c r="EJ886">
        <v>3</v>
      </c>
      <c r="EK886">
        <v>600001</v>
      </c>
      <c r="EL886" t="s">
        <v>37</v>
      </c>
      <c r="EM886" t="s">
        <v>38</v>
      </c>
      <c r="EO886" t="s">
        <v>3</v>
      </c>
      <c r="EQ886">
        <v>256</v>
      </c>
      <c r="ER886">
        <v>0</v>
      </c>
      <c r="ES886">
        <v>162.46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Q886">
        <v>0</v>
      </c>
      <c r="FR886">
        <f t="shared" si="785"/>
        <v>20280</v>
      </c>
      <c r="FS886">
        <v>0</v>
      </c>
      <c r="FX886">
        <v>0</v>
      </c>
      <c r="FY886">
        <v>0</v>
      </c>
      <c r="GA886" t="s">
        <v>1076</v>
      </c>
      <c r="GG886">
        <v>2</v>
      </c>
      <c r="GH886">
        <v>0</v>
      </c>
      <c r="GI886">
        <v>-2</v>
      </c>
      <c r="GJ886">
        <v>0</v>
      </c>
      <c r="GK886">
        <f>ROUND(R886*(R12)/100,0)</f>
        <v>0</v>
      </c>
      <c r="GL886">
        <f t="shared" si="786"/>
        <v>0</v>
      </c>
      <c r="GM886">
        <f t="shared" si="787"/>
        <v>20280</v>
      </c>
      <c r="GN886">
        <f t="shared" si="788"/>
        <v>0</v>
      </c>
      <c r="GO886">
        <f t="shared" si="789"/>
        <v>0</v>
      </c>
      <c r="GP886">
        <f t="shared" si="790"/>
        <v>0</v>
      </c>
      <c r="GR886">
        <v>0</v>
      </c>
    </row>
    <row r="887" spans="1:200" x14ac:dyDescent="0.2">
      <c r="A887">
        <v>17</v>
      </c>
      <c r="B887">
        <v>1</v>
      </c>
      <c r="E887" t="s">
        <v>55</v>
      </c>
      <c r="F887" t="s">
        <v>1077</v>
      </c>
      <c r="G887" t="s">
        <v>1078</v>
      </c>
      <c r="H887" t="s">
        <v>3</v>
      </c>
      <c r="I887">
        <v>12</v>
      </c>
      <c r="J887">
        <v>0</v>
      </c>
      <c r="O887">
        <f t="shared" si="761"/>
        <v>73032</v>
      </c>
      <c r="P887">
        <f t="shared" si="762"/>
        <v>73032</v>
      </c>
      <c r="Q887">
        <f t="shared" si="763"/>
        <v>0</v>
      </c>
      <c r="R887">
        <f t="shared" si="764"/>
        <v>0</v>
      </c>
      <c r="S887">
        <f t="shared" si="765"/>
        <v>0</v>
      </c>
      <c r="T887">
        <f t="shared" si="766"/>
        <v>0</v>
      </c>
      <c r="U887">
        <f t="shared" si="767"/>
        <v>0</v>
      </c>
      <c r="V887">
        <f t="shared" si="768"/>
        <v>0</v>
      </c>
      <c r="W887">
        <f t="shared" si="769"/>
        <v>0</v>
      </c>
      <c r="X887">
        <f t="shared" si="770"/>
        <v>0</v>
      </c>
      <c r="Y887">
        <f t="shared" si="770"/>
        <v>0</v>
      </c>
      <c r="AA887">
        <v>23982063</v>
      </c>
      <c r="AB887">
        <f t="shared" si="771"/>
        <v>6086</v>
      </c>
      <c r="AC887">
        <f t="shared" si="772"/>
        <v>6086</v>
      </c>
      <c r="AD887">
        <f t="shared" si="773"/>
        <v>0</v>
      </c>
      <c r="AE887">
        <f t="shared" si="773"/>
        <v>0</v>
      </c>
      <c r="AF887">
        <f t="shared" si="773"/>
        <v>0</v>
      </c>
      <c r="AG887">
        <f t="shared" si="774"/>
        <v>0</v>
      </c>
      <c r="AH887">
        <f t="shared" si="775"/>
        <v>0</v>
      </c>
      <c r="AI887">
        <f t="shared" si="775"/>
        <v>0</v>
      </c>
      <c r="AJ887">
        <f t="shared" si="776"/>
        <v>0</v>
      </c>
      <c r="AK887">
        <v>5840.86</v>
      </c>
      <c r="AL887">
        <v>5840.86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1</v>
      </c>
      <c r="AW887">
        <v>1</v>
      </c>
      <c r="AZ887">
        <v>1</v>
      </c>
      <c r="BA887">
        <v>1</v>
      </c>
      <c r="BB887">
        <v>1</v>
      </c>
      <c r="BC887">
        <v>1</v>
      </c>
      <c r="BD887" t="s">
        <v>3</v>
      </c>
      <c r="BE887" t="s">
        <v>3</v>
      </c>
      <c r="BF887" t="s">
        <v>3</v>
      </c>
      <c r="BG887" t="s">
        <v>3</v>
      </c>
      <c r="BH887">
        <v>3</v>
      </c>
      <c r="BI887">
        <v>3</v>
      </c>
      <c r="BJ887" t="s">
        <v>3</v>
      </c>
      <c r="BM887">
        <v>600001</v>
      </c>
      <c r="BN887">
        <v>0</v>
      </c>
      <c r="BO887" t="s">
        <v>3</v>
      </c>
      <c r="BP887">
        <v>0</v>
      </c>
      <c r="BQ887">
        <v>5</v>
      </c>
      <c r="BS887">
        <v>1</v>
      </c>
      <c r="BT887">
        <v>1</v>
      </c>
      <c r="BU887">
        <v>1</v>
      </c>
      <c r="BV887">
        <v>1</v>
      </c>
      <c r="BW887">
        <v>1</v>
      </c>
      <c r="BX887">
        <v>1</v>
      </c>
      <c r="BY887" t="s">
        <v>3</v>
      </c>
      <c r="BZ887">
        <v>0</v>
      </c>
      <c r="CA887">
        <v>0</v>
      </c>
      <c r="CF887">
        <v>0</v>
      </c>
      <c r="CG887">
        <v>0</v>
      </c>
      <c r="CM887">
        <v>0</v>
      </c>
      <c r="CN887" t="s">
        <v>34</v>
      </c>
      <c r="CO887">
        <v>0</v>
      </c>
      <c r="CP887">
        <f t="shared" si="777"/>
        <v>73032</v>
      </c>
      <c r="CQ887">
        <f t="shared" si="778"/>
        <v>6086</v>
      </c>
      <c r="CR887">
        <f t="shared" si="779"/>
        <v>0</v>
      </c>
      <c r="CS887">
        <f t="shared" si="780"/>
        <v>0</v>
      </c>
      <c r="CT887">
        <f t="shared" si="781"/>
        <v>0</v>
      </c>
      <c r="CU887">
        <f t="shared" si="782"/>
        <v>0</v>
      </c>
      <c r="CV887">
        <f t="shared" si="782"/>
        <v>0</v>
      </c>
      <c r="CW887">
        <f t="shared" si="782"/>
        <v>0</v>
      </c>
      <c r="CX887">
        <f t="shared" si="782"/>
        <v>0</v>
      </c>
      <c r="CY887">
        <f t="shared" si="783"/>
        <v>0</v>
      </c>
      <c r="CZ887">
        <f t="shared" si="784"/>
        <v>0</v>
      </c>
      <c r="DC887" t="s">
        <v>3</v>
      </c>
      <c r="DD887" t="s">
        <v>35</v>
      </c>
      <c r="DE887" t="s">
        <v>3</v>
      </c>
      <c r="DF887" t="s">
        <v>3</v>
      </c>
      <c r="DG887" t="s">
        <v>3</v>
      </c>
      <c r="DH887" t="s">
        <v>3</v>
      </c>
      <c r="DI887" t="s">
        <v>3</v>
      </c>
      <c r="DJ887" t="s">
        <v>3</v>
      </c>
      <c r="DK887" t="s">
        <v>3</v>
      </c>
      <c r="DL887" t="s">
        <v>3</v>
      </c>
      <c r="DM887" t="s">
        <v>3</v>
      </c>
      <c r="DN887">
        <v>0</v>
      </c>
      <c r="DO887">
        <v>0</v>
      </c>
      <c r="DP887">
        <v>1</v>
      </c>
      <c r="DQ887">
        <v>1</v>
      </c>
      <c r="EE887">
        <v>20573217</v>
      </c>
      <c r="EF887">
        <v>5</v>
      </c>
      <c r="EG887" t="s">
        <v>36</v>
      </c>
      <c r="EH887">
        <v>0</v>
      </c>
      <c r="EI887" t="s">
        <v>3</v>
      </c>
      <c r="EJ887">
        <v>3</v>
      </c>
      <c r="EK887">
        <v>600001</v>
      </c>
      <c r="EL887" t="s">
        <v>37</v>
      </c>
      <c r="EM887" t="s">
        <v>38</v>
      </c>
      <c r="EO887" t="s">
        <v>3</v>
      </c>
      <c r="EQ887">
        <v>256</v>
      </c>
      <c r="ER887">
        <v>0</v>
      </c>
      <c r="ES887">
        <v>5840.86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Q887">
        <v>0</v>
      </c>
      <c r="FR887">
        <f t="shared" si="785"/>
        <v>73032</v>
      </c>
      <c r="FS887">
        <v>0</v>
      </c>
      <c r="FX887">
        <v>0</v>
      </c>
      <c r="FY887">
        <v>0</v>
      </c>
      <c r="GA887" t="s">
        <v>1079</v>
      </c>
      <c r="GG887">
        <v>2</v>
      </c>
      <c r="GH887">
        <v>0</v>
      </c>
      <c r="GI887">
        <v>-2</v>
      </c>
      <c r="GJ887">
        <v>0</v>
      </c>
      <c r="GK887">
        <f>ROUND(R887*(R12)/100,0)</f>
        <v>0</v>
      </c>
      <c r="GL887">
        <f t="shared" si="786"/>
        <v>0</v>
      </c>
      <c r="GM887">
        <f t="shared" si="787"/>
        <v>73032</v>
      </c>
      <c r="GN887">
        <f t="shared" si="788"/>
        <v>0</v>
      </c>
      <c r="GO887">
        <f t="shared" si="789"/>
        <v>0</v>
      </c>
      <c r="GP887">
        <f t="shared" si="790"/>
        <v>0</v>
      </c>
      <c r="GR887">
        <v>0</v>
      </c>
    </row>
    <row r="889" spans="1:200" x14ac:dyDescent="0.2">
      <c r="A889" s="2">
        <v>51</v>
      </c>
      <c r="B889" s="2">
        <f>B877</f>
        <v>1</v>
      </c>
      <c r="C889" s="2">
        <f>A877</f>
        <v>4</v>
      </c>
      <c r="D889" s="2">
        <f>ROW(A877)</f>
        <v>877</v>
      </c>
      <c r="E889" s="2"/>
      <c r="F889" s="2" t="str">
        <f>IF(F877&lt;&gt;"",F877,"")</f>
        <v>Новый раздел</v>
      </c>
      <c r="G889" s="2" t="str">
        <f>IF(G877&lt;&gt;"",G877,"")</f>
        <v>Оборудование</v>
      </c>
      <c r="H889" s="2"/>
      <c r="I889" s="2"/>
      <c r="J889" s="2"/>
      <c r="K889" s="2"/>
      <c r="L889" s="2"/>
      <c r="M889" s="2"/>
      <c r="N889" s="2"/>
      <c r="O889" s="2">
        <f t="shared" ref="O889:T889" si="791">ROUND(AB889,0)</f>
        <v>371595</v>
      </c>
      <c r="P889" s="2">
        <f t="shared" si="791"/>
        <v>371595</v>
      </c>
      <c r="Q889" s="2">
        <f t="shared" si="791"/>
        <v>0</v>
      </c>
      <c r="R889" s="2">
        <f t="shared" si="791"/>
        <v>0</v>
      </c>
      <c r="S889" s="2">
        <f t="shared" si="791"/>
        <v>0</v>
      </c>
      <c r="T889" s="2">
        <f t="shared" si="791"/>
        <v>0</v>
      </c>
      <c r="U889" s="2">
        <f>AH889</f>
        <v>0</v>
      </c>
      <c r="V889" s="2">
        <f>AI889</f>
        <v>0</v>
      </c>
      <c r="W889" s="2">
        <f>ROUND(AJ889,0)</f>
        <v>0</v>
      </c>
      <c r="X889" s="2">
        <f>ROUND(AK889,0)</f>
        <v>0</v>
      </c>
      <c r="Y889" s="2">
        <f>ROUND(AL889,0)</f>
        <v>0</v>
      </c>
      <c r="Z889" s="2"/>
      <c r="AA889" s="2"/>
      <c r="AB889" s="2">
        <f>ROUND(SUMIF(AA881:AA887,"=23982063",O881:O887),0)</f>
        <v>371595</v>
      </c>
      <c r="AC889" s="2">
        <f>ROUND(SUMIF(AA881:AA887,"=23982063",P881:P887),0)</f>
        <v>371595</v>
      </c>
      <c r="AD889" s="2">
        <f>ROUND(SUMIF(AA881:AA887,"=23982063",Q881:Q887),0)</f>
        <v>0</v>
      </c>
      <c r="AE889" s="2">
        <f>ROUND(SUMIF(AA881:AA887,"=23982063",R881:R887),0)</f>
        <v>0</v>
      </c>
      <c r="AF889" s="2">
        <f>ROUND(SUMIF(AA881:AA887,"=23982063",S881:S887),0)</f>
        <v>0</v>
      </c>
      <c r="AG889" s="2">
        <f>ROUND(SUMIF(AA881:AA887,"=23982063",T881:T887),0)</f>
        <v>0</v>
      </c>
      <c r="AH889" s="2">
        <f>SUMIF(AA881:AA887,"=23982063",U881:U887)</f>
        <v>0</v>
      </c>
      <c r="AI889" s="2">
        <f>SUMIF(AA881:AA887,"=23982063",V881:V887)</f>
        <v>0</v>
      </c>
      <c r="AJ889" s="2">
        <f>ROUND(SUMIF(AA881:AA887,"=23982063",W881:W887),0)</f>
        <v>0</v>
      </c>
      <c r="AK889" s="2">
        <f>ROUND(SUMIF(AA881:AA887,"=23982063",X881:X887),0)</f>
        <v>0</v>
      </c>
      <c r="AL889" s="2">
        <f>ROUND(SUMIF(AA881:AA887,"=23982063",Y881:Y887),0)</f>
        <v>0</v>
      </c>
      <c r="AM889" s="2"/>
      <c r="AN889" s="2"/>
      <c r="AO889" s="2">
        <f t="shared" ref="AO889:AU889" si="792">ROUND(BB889,0)</f>
        <v>0</v>
      </c>
      <c r="AP889" s="2">
        <f t="shared" si="792"/>
        <v>371595</v>
      </c>
      <c r="AQ889" s="2">
        <f t="shared" si="792"/>
        <v>0</v>
      </c>
      <c r="AR889" s="2">
        <f t="shared" si="792"/>
        <v>371595</v>
      </c>
      <c r="AS889" s="2">
        <f t="shared" si="792"/>
        <v>0</v>
      </c>
      <c r="AT889" s="2">
        <f t="shared" si="792"/>
        <v>0</v>
      </c>
      <c r="AU889" s="2">
        <f t="shared" si="792"/>
        <v>0</v>
      </c>
      <c r="AV889" s="2"/>
      <c r="AW889" s="2"/>
      <c r="AX889" s="2"/>
      <c r="AY889" s="2"/>
      <c r="AZ889" s="2"/>
      <c r="BA889" s="2"/>
      <c r="BB889" s="2">
        <f>ROUND(SUMIF(AA881:AA887,"=23982063",FQ881:FQ887),0)</f>
        <v>0</v>
      </c>
      <c r="BC889" s="2">
        <f>ROUND(SUMIF(AA881:AA887,"=23982063",FR881:FR887),0)</f>
        <v>371595</v>
      </c>
      <c r="BD889" s="2">
        <f>ROUND(SUMIF(AA881:AA887,"=23982063",GL881:GL887),0)</f>
        <v>0</v>
      </c>
      <c r="BE889" s="2">
        <f>ROUND(SUMIF(AA881:AA887,"=23982063",GM881:GM887),0)</f>
        <v>371595</v>
      </c>
      <c r="BF889" s="2">
        <f>ROUND(SUMIF(AA881:AA887,"=23982063",GN881:GN887),0)</f>
        <v>0</v>
      </c>
      <c r="BG889" s="2">
        <f>ROUND(SUMIF(AA881:AA887,"=23982063",GO881:GO887),0)</f>
        <v>0</v>
      </c>
      <c r="BH889" s="2">
        <f>ROUND(SUMIF(AA881:AA887,"=23982063",GP881:GP887),0)</f>
        <v>0</v>
      </c>
      <c r="BI889" s="2"/>
      <c r="BJ889" s="2"/>
      <c r="BK889" s="2"/>
      <c r="BL889" s="2"/>
      <c r="BM889" s="2"/>
      <c r="BN889" s="2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>
        <v>0</v>
      </c>
    </row>
    <row r="891" spans="1:200" x14ac:dyDescent="0.2">
      <c r="A891" s="4">
        <v>50</v>
      </c>
      <c r="B891" s="4">
        <v>0</v>
      </c>
      <c r="C891" s="4">
        <v>0</v>
      </c>
      <c r="D891" s="4">
        <v>1</v>
      </c>
      <c r="E891" s="4">
        <v>201</v>
      </c>
      <c r="F891" s="4">
        <f>ROUND(Source!O889,O891)</f>
        <v>371595</v>
      </c>
      <c r="G891" s="4" t="s">
        <v>72</v>
      </c>
      <c r="H891" s="4" t="s">
        <v>73</v>
      </c>
      <c r="I891" s="4"/>
      <c r="J891" s="4"/>
      <c r="K891" s="4">
        <v>201</v>
      </c>
      <c r="L891" s="4">
        <v>1</v>
      </c>
      <c r="M891" s="4">
        <v>3</v>
      </c>
      <c r="N891" s="4" t="s">
        <v>3</v>
      </c>
      <c r="O891" s="4">
        <v>0</v>
      </c>
      <c r="P891" s="4"/>
    </row>
    <row r="892" spans="1:200" x14ac:dyDescent="0.2">
      <c r="A892" s="4">
        <v>50</v>
      </c>
      <c r="B892" s="4">
        <v>0</v>
      </c>
      <c r="C892" s="4">
        <v>0</v>
      </c>
      <c r="D892" s="4">
        <v>1</v>
      </c>
      <c r="E892" s="4">
        <v>202</v>
      </c>
      <c r="F892" s="4">
        <f>ROUND(Source!P889,O892)</f>
        <v>371595</v>
      </c>
      <c r="G892" s="4" t="s">
        <v>74</v>
      </c>
      <c r="H892" s="4" t="s">
        <v>75</v>
      </c>
      <c r="I892" s="4"/>
      <c r="J892" s="4"/>
      <c r="K892" s="4">
        <v>202</v>
      </c>
      <c r="L892" s="4">
        <v>2</v>
      </c>
      <c r="M892" s="4">
        <v>3</v>
      </c>
      <c r="N892" s="4" t="s">
        <v>3</v>
      </c>
      <c r="O892" s="4">
        <v>0</v>
      </c>
      <c r="P892" s="4"/>
    </row>
    <row r="893" spans="1:200" x14ac:dyDescent="0.2">
      <c r="A893" s="4">
        <v>50</v>
      </c>
      <c r="B893" s="4">
        <v>0</v>
      </c>
      <c r="C893" s="4">
        <v>0</v>
      </c>
      <c r="D893" s="4">
        <v>1</v>
      </c>
      <c r="E893" s="4">
        <v>222</v>
      </c>
      <c r="F893" s="4">
        <f>ROUND(Source!AO889,O893)</f>
        <v>0</v>
      </c>
      <c r="G893" s="4" t="s">
        <v>76</v>
      </c>
      <c r="H893" s="4" t="s">
        <v>77</v>
      </c>
      <c r="I893" s="4"/>
      <c r="J893" s="4"/>
      <c r="K893" s="4">
        <v>222</v>
      </c>
      <c r="L893" s="4">
        <v>3</v>
      </c>
      <c r="M893" s="4">
        <v>3</v>
      </c>
      <c r="N893" s="4" t="s">
        <v>3</v>
      </c>
      <c r="O893" s="4">
        <v>0</v>
      </c>
      <c r="P893" s="4"/>
    </row>
    <row r="894" spans="1:200" x14ac:dyDescent="0.2">
      <c r="A894" s="4">
        <v>50</v>
      </c>
      <c r="B894" s="4">
        <v>0</v>
      </c>
      <c r="C894" s="4">
        <v>0</v>
      </c>
      <c r="D894" s="4">
        <v>1</v>
      </c>
      <c r="E894" s="4">
        <v>216</v>
      </c>
      <c r="F894" s="4">
        <f>ROUND(Source!AP889,O894)</f>
        <v>371595</v>
      </c>
      <c r="G894" s="4" t="s">
        <v>78</v>
      </c>
      <c r="H894" s="4" t="s">
        <v>79</v>
      </c>
      <c r="I894" s="4"/>
      <c r="J894" s="4"/>
      <c r="K894" s="4">
        <v>216</v>
      </c>
      <c r="L894" s="4">
        <v>4</v>
      </c>
      <c r="M894" s="4">
        <v>3</v>
      </c>
      <c r="N894" s="4" t="s">
        <v>3</v>
      </c>
      <c r="O894" s="4">
        <v>0</v>
      </c>
      <c r="P894" s="4"/>
    </row>
    <row r="895" spans="1:200" x14ac:dyDescent="0.2">
      <c r="A895" s="4">
        <v>50</v>
      </c>
      <c r="B895" s="4">
        <v>0</v>
      </c>
      <c r="C895" s="4">
        <v>0</v>
      </c>
      <c r="D895" s="4">
        <v>1</v>
      </c>
      <c r="E895" s="4">
        <v>223</v>
      </c>
      <c r="F895" s="4">
        <f>ROUND(Source!AQ889,O895)</f>
        <v>0</v>
      </c>
      <c r="G895" s="4" t="s">
        <v>80</v>
      </c>
      <c r="H895" s="4" t="s">
        <v>81</v>
      </c>
      <c r="I895" s="4"/>
      <c r="J895" s="4"/>
      <c r="K895" s="4">
        <v>223</v>
      </c>
      <c r="L895" s="4">
        <v>5</v>
      </c>
      <c r="M895" s="4">
        <v>3</v>
      </c>
      <c r="N895" s="4" t="s">
        <v>3</v>
      </c>
      <c r="O895" s="4">
        <v>0</v>
      </c>
      <c r="P895" s="4"/>
    </row>
    <row r="896" spans="1:200" x14ac:dyDescent="0.2">
      <c r="A896" s="4">
        <v>50</v>
      </c>
      <c r="B896" s="4">
        <v>0</v>
      </c>
      <c r="C896" s="4">
        <v>0</v>
      </c>
      <c r="D896" s="4">
        <v>1</v>
      </c>
      <c r="E896" s="4">
        <v>203</v>
      </c>
      <c r="F896" s="4">
        <f>ROUND(Source!Q889,O896)</f>
        <v>0</v>
      </c>
      <c r="G896" s="4" t="s">
        <v>82</v>
      </c>
      <c r="H896" s="4" t="s">
        <v>83</v>
      </c>
      <c r="I896" s="4"/>
      <c r="J896" s="4"/>
      <c r="K896" s="4">
        <v>203</v>
      </c>
      <c r="L896" s="4">
        <v>6</v>
      </c>
      <c r="M896" s="4">
        <v>3</v>
      </c>
      <c r="N896" s="4" t="s">
        <v>3</v>
      </c>
      <c r="O896" s="4">
        <v>0</v>
      </c>
      <c r="P896" s="4"/>
    </row>
    <row r="897" spans="1:88" x14ac:dyDescent="0.2">
      <c r="A897" s="4">
        <v>50</v>
      </c>
      <c r="B897" s="4">
        <v>0</v>
      </c>
      <c r="C897" s="4">
        <v>0</v>
      </c>
      <c r="D897" s="4">
        <v>1</v>
      </c>
      <c r="E897" s="4">
        <v>204</v>
      </c>
      <c r="F897" s="4">
        <f>ROUND(Source!R889,O897)</f>
        <v>0</v>
      </c>
      <c r="G897" s="4" t="s">
        <v>84</v>
      </c>
      <c r="H897" s="4" t="s">
        <v>85</v>
      </c>
      <c r="I897" s="4"/>
      <c r="J897" s="4"/>
      <c r="K897" s="4">
        <v>204</v>
      </c>
      <c r="L897" s="4">
        <v>7</v>
      </c>
      <c r="M897" s="4">
        <v>3</v>
      </c>
      <c r="N897" s="4" t="s">
        <v>3</v>
      </c>
      <c r="O897" s="4">
        <v>0</v>
      </c>
      <c r="P897" s="4"/>
    </row>
    <row r="898" spans="1:88" x14ac:dyDescent="0.2">
      <c r="A898" s="4">
        <v>50</v>
      </c>
      <c r="B898" s="4">
        <v>0</v>
      </c>
      <c r="C898" s="4">
        <v>0</v>
      </c>
      <c r="D898" s="4">
        <v>1</v>
      </c>
      <c r="E898" s="4">
        <v>205</v>
      </c>
      <c r="F898" s="4">
        <f>ROUND(Source!S889,O898)</f>
        <v>0</v>
      </c>
      <c r="G898" s="4" t="s">
        <v>86</v>
      </c>
      <c r="H898" s="4" t="s">
        <v>87</v>
      </c>
      <c r="I898" s="4"/>
      <c r="J898" s="4"/>
      <c r="K898" s="4">
        <v>205</v>
      </c>
      <c r="L898" s="4">
        <v>8</v>
      </c>
      <c r="M898" s="4">
        <v>3</v>
      </c>
      <c r="N898" s="4" t="s">
        <v>3</v>
      </c>
      <c r="O898" s="4">
        <v>0</v>
      </c>
      <c r="P898" s="4"/>
    </row>
    <row r="899" spans="1:88" x14ac:dyDescent="0.2">
      <c r="A899" s="4">
        <v>50</v>
      </c>
      <c r="B899" s="4">
        <v>0</v>
      </c>
      <c r="C899" s="4">
        <v>0</v>
      </c>
      <c r="D899" s="4">
        <v>1</v>
      </c>
      <c r="E899" s="4">
        <v>214</v>
      </c>
      <c r="F899" s="4">
        <f>ROUND(Source!AS889,O899)</f>
        <v>0</v>
      </c>
      <c r="G899" s="4" t="s">
        <v>88</v>
      </c>
      <c r="H899" s="4" t="s">
        <v>89</v>
      </c>
      <c r="I899" s="4"/>
      <c r="J899" s="4"/>
      <c r="K899" s="4">
        <v>214</v>
      </c>
      <c r="L899" s="4">
        <v>9</v>
      </c>
      <c r="M899" s="4">
        <v>3</v>
      </c>
      <c r="N899" s="4" t="s">
        <v>3</v>
      </c>
      <c r="O899" s="4">
        <v>0</v>
      </c>
      <c r="P899" s="4"/>
    </row>
    <row r="900" spans="1:88" x14ac:dyDescent="0.2">
      <c r="A900" s="4">
        <v>50</v>
      </c>
      <c r="B900" s="4">
        <v>0</v>
      </c>
      <c r="C900" s="4">
        <v>0</v>
      </c>
      <c r="D900" s="4">
        <v>1</v>
      </c>
      <c r="E900" s="4">
        <v>215</v>
      </c>
      <c r="F900" s="4">
        <f>ROUND(Source!AT889,O900)</f>
        <v>0</v>
      </c>
      <c r="G900" s="4" t="s">
        <v>90</v>
      </c>
      <c r="H900" s="4" t="s">
        <v>91</v>
      </c>
      <c r="I900" s="4"/>
      <c r="J900" s="4"/>
      <c r="K900" s="4">
        <v>215</v>
      </c>
      <c r="L900" s="4">
        <v>10</v>
      </c>
      <c r="M900" s="4">
        <v>3</v>
      </c>
      <c r="N900" s="4" t="s">
        <v>3</v>
      </c>
      <c r="O900" s="4">
        <v>0</v>
      </c>
      <c r="P900" s="4"/>
    </row>
    <row r="901" spans="1:88" x14ac:dyDescent="0.2">
      <c r="A901" s="4">
        <v>50</v>
      </c>
      <c r="B901" s="4">
        <v>0</v>
      </c>
      <c r="C901" s="4">
        <v>0</v>
      </c>
      <c r="D901" s="4">
        <v>1</v>
      </c>
      <c r="E901" s="4">
        <v>217</v>
      </c>
      <c r="F901" s="4">
        <f>ROUND(Source!AU889,O901)</f>
        <v>0</v>
      </c>
      <c r="G901" s="4" t="s">
        <v>92</v>
      </c>
      <c r="H901" s="4" t="s">
        <v>93</v>
      </c>
      <c r="I901" s="4"/>
      <c r="J901" s="4"/>
      <c r="K901" s="4">
        <v>217</v>
      </c>
      <c r="L901" s="4">
        <v>11</v>
      </c>
      <c r="M901" s="4">
        <v>3</v>
      </c>
      <c r="N901" s="4" t="s">
        <v>3</v>
      </c>
      <c r="O901" s="4">
        <v>0</v>
      </c>
      <c r="P901" s="4"/>
    </row>
    <row r="902" spans="1:88" x14ac:dyDescent="0.2">
      <c r="A902" s="4">
        <v>50</v>
      </c>
      <c r="B902" s="4">
        <v>0</v>
      </c>
      <c r="C902" s="4">
        <v>0</v>
      </c>
      <c r="D902" s="4">
        <v>1</v>
      </c>
      <c r="E902" s="4">
        <v>206</v>
      </c>
      <c r="F902" s="4">
        <f>ROUND(Source!T889,O902)</f>
        <v>0</v>
      </c>
      <c r="G902" s="4" t="s">
        <v>94</v>
      </c>
      <c r="H902" s="4" t="s">
        <v>95</v>
      </c>
      <c r="I902" s="4"/>
      <c r="J902" s="4"/>
      <c r="K902" s="4">
        <v>206</v>
      </c>
      <c r="L902" s="4">
        <v>12</v>
      </c>
      <c r="M902" s="4">
        <v>3</v>
      </c>
      <c r="N902" s="4" t="s">
        <v>3</v>
      </c>
      <c r="O902" s="4">
        <v>0</v>
      </c>
      <c r="P902" s="4"/>
    </row>
    <row r="903" spans="1:88" x14ac:dyDescent="0.2">
      <c r="A903" s="4">
        <v>50</v>
      </c>
      <c r="B903" s="4">
        <v>0</v>
      </c>
      <c r="C903" s="4">
        <v>0</v>
      </c>
      <c r="D903" s="4">
        <v>1</v>
      </c>
      <c r="E903" s="4">
        <v>207</v>
      </c>
      <c r="F903" s="4">
        <f>Source!U889</f>
        <v>0</v>
      </c>
      <c r="G903" s="4" t="s">
        <v>96</v>
      </c>
      <c r="H903" s="4" t="s">
        <v>97</v>
      </c>
      <c r="I903" s="4"/>
      <c r="J903" s="4"/>
      <c r="K903" s="4">
        <v>207</v>
      </c>
      <c r="L903" s="4">
        <v>13</v>
      </c>
      <c r="M903" s="4">
        <v>3</v>
      </c>
      <c r="N903" s="4" t="s">
        <v>3</v>
      </c>
      <c r="O903" s="4">
        <v>-1</v>
      </c>
      <c r="P903" s="4"/>
    </row>
    <row r="904" spans="1:88" x14ac:dyDescent="0.2">
      <c r="A904" s="4">
        <v>50</v>
      </c>
      <c r="B904" s="4">
        <v>0</v>
      </c>
      <c r="C904" s="4">
        <v>0</v>
      </c>
      <c r="D904" s="4">
        <v>1</v>
      </c>
      <c r="E904" s="4">
        <v>208</v>
      </c>
      <c r="F904" s="4">
        <f>Source!V889</f>
        <v>0</v>
      </c>
      <c r="G904" s="4" t="s">
        <v>98</v>
      </c>
      <c r="H904" s="4" t="s">
        <v>99</v>
      </c>
      <c r="I904" s="4"/>
      <c r="J904" s="4"/>
      <c r="K904" s="4">
        <v>208</v>
      </c>
      <c r="L904" s="4">
        <v>14</v>
      </c>
      <c r="M904" s="4">
        <v>3</v>
      </c>
      <c r="N904" s="4" t="s">
        <v>3</v>
      </c>
      <c r="O904" s="4">
        <v>-1</v>
      </c>
      <c r="P904" s="4"/>
    </row>
    <row r="905" spans="1:88" x14ac:dyDescent="0.2">
      <c r="A905" s="4">
        <v>50</v>
      </c>
      <c r="B905" s="4">
        <v>0</v>
      </c>
      <c r="C905" s="4">
        <v>0</v>
      </c>
      <c r="D905" s="4">
        <v>1</v>
      </c>
      <c r="E905" s="4">
        <v>209</v>
      </c>
      <c r="F905" s="4">
        <f>ROUND(Source!W889,O905)</f>
        <v>0</v>
      </c>
      <c r="G905" s="4" t="s">
        <v>100</v>
      </c>
      <c r="H905" s="4" t="s">
        <v>101</v>
      </c>
      <c r="I905" s="4"/>
      <c r="J905" s="4"/>
      <c r="K905" s="4">
        <v>209</v>
      </c>
      <c r="L905" s="4">
        <v>15</v>
      </c>
      <c r="M905" s="4">
        <v>3</v>
      </c>
      <c r="N905" s="4" t="s">
        <v>3</v>
      </c>
      <c r="O905" s="4">
        <v>0</v>
      </c>
      <c r="P905" s="4"/>
    </row>
    <row r="906" spans="1:88" x14ac:dyDescent="0.2">
      <c r="A906" s="4">
        <v>50</v>
      </c>
      <c r="B906" s="4">
        <v>0</v>
      </c>
      <c r="C906" s="4">
        <v>0</v>
      </c>
      <c r="D906" s="4">
        <v>1</v>
      </c>
      <c r="E906" s="4">
        <v>210</v>
      </c>
      <c r="F906" s="4">
        <f>ROUND(Source!X889,O906)</f>
        <v>0</v>
      </c>
      <c r="G906" s="4" t="s">
        <v>102</v>
      </c>
      <c r="H906" s="4" t="s">
        <v>103</v>
      </c>
      <c r="I906" s="4"/>
      <c r="J906" s="4"/>
      <c r="K906" s="4">
        <v>210</v>
      </c>
      <c r="L906" s="4">
        <v>16</v>
      </c>
      <c r="M906" s="4">
        <v>3</v>
      </c>
      <c r="N906" s="4" t="s">
        <v>3</v>
      </c>
      <c r="O906" s="4">
        <v>0</v>
      </c>
      <c r="P906" s="4"/>
    </row>
    <row r="907" spans="1:88" x14ac:dyDescent="0.2">
      <c r="A907" s="4">
        <v>50</v>
      </c>
      <c r="B907" s="4">
        <v>0</v>
      </c>
      <c r="C907" s="4">
        <v>0</v>
      </c>
      <c r="D907" s="4">
        <v>1</v>
      </c>
      <c r="E907" s="4">
        <v>211</v>
      </c>
      <c r="F907" s="4">
        <f>ROUND(Source!Y889,O907)</f>
        <v>0</v>
      </c>
      <c r="G907" s="4" t="s">
        <v>104</v>
      </c>
      <c r="H907" s="4" t="s">
        <v>105</v>
      </c>
      <c r="I907" s="4"/>
      <c r="J907" s="4"/>
      <c r="K907" s="4">
        <v>211</v>
      </c>
      <c r="L907" s="4">
        <v>17</v>
      </c>
      <c r="M907" s="4">
        <v>3</v>
      </c>
      <c r="N907" s="4" t="s">
        <v>3</v>
      </c>
      <c r="O907" s="4">
        <v>0</v>
      </c>
      <c r="P907" s="4"/>
    </row>
    <row r="908" spans="1:88" x14ac:dyDescent="0.2">
      <c r="A908" s="4">
        <v>50</v>
      </c>
      <c r="B908" s="4">
        <v>0</v>
      </c>
      <c r="C908" s="4">
        <v>0</v>
      </c>
      <c r="D908" s="4">
        <v>1</v>
      </c>
      <c r="E908" s="4">
        <v>224</v>
      </c>
      <c r="F908" s="4">
        <f>ROUND(Source!AR889,O908)</f>
        <v>371595</v>
      </c>
      <c r="G908" s="4" t="s">
        <v>106</v>
      </c>
      <c r="H908" s="4" t="s">
        <v>107</v>
      </c>
      <c r="I908" s="4"/>
      <c r="J908" s="4"/>
      <c r="K908" s="4">
        <v>224</v>
      </c>
      <c r="L908" s="4">
        <v>18</v>
      </c>
      <c r="M908" s="4">
        <v>3</v>
      </c>
      <c r="N908" s="4" t="s">
        <v>3</v>
      </c>
      <c r="O908" s="4">
        <v>0</v>
      </c>
      <c r="P908" s="4"/>
    </row>
    <row r="909" spans="1:88" x14ac:dyDescent="0.2">
      <c r="A909" s="4">
        <v>50</v>
      </c>
      <c r="B909" s="4">
        <v>1</v>
      </c>
      <c r="C909" s="4">
        <v>0</v>
      </c>
      <c r="D909" s="4">
        <v>2</v>
      </c>
      <c r="E909" s="4">
        <v>0</v>
      </c>
      <c r="F909" s="4">
        <f>ROUND(F908*0.18,O909)</f>
        <v>66887</v>
      </c>
      <c r="G909" s="4" t="s">
        <v>162</v>
      </c>
      <c r="H909" s="4" t="s">
        <v>1080</v>
      </c>
      <c r="I909" s="4"/>
      <c r="J909" s="4"/>
      <c r="K909" s="4">
        <v>212</v>
      </c>
      <c r="L909" s="4">
        <v>19</v>
      </c>
      <c r="M909" s="4">
        <v>0</v>
      </c>
      <c r="N909" s="4" t="s">
        <v>3</v>
      </c>
      <c r="O909" s="4">
        <v>0</v>
      </c>
      <c r="P909" s="4"/>
    </row>
    <row r="911" spans="1:88" x14ac:dyDescent="0.2">
      <c r="A911" s="1">
        <v>4</v>
      </c>
      <c r="B911" s="1">
        <v>1</v>
      </c>
      <c r="C911" s="1"/>
      <c r="D911" s="1">
        <f>ROW(A986)</f>
        <v>986</v>
      </c>
      <c r="E911" s="1"/>
      <c r="F911" s="1" t="s">
        <v>28</v>
      </c>
      <c r="G911" s="1" t="s">
        <v>164</v>
      </c>
      <c r="H911" s="1" t="s">
        <v>3</v>
      </c>
      <c r="I911" s="1">
        <v>0</v>
      </c>
      <c r="J911" s="1"/>
      <c r="K911" s="1">
        <v>0</v>
      </c>
      <c r="L911" s="1"/>
      <c r="M911" s="1"/>
      <c r="N911" s="1"/>
      <c r="O911" s="1"/>
      <c r="P911" s="1"/>
      <c r="Q911" s="1"/>
      <c r="R911" s="1"/>
      <c r="S911" s="1"/>
      <c r="T911" s="1"/>
      <c r="U911" s="1" t="s">
        <v>3</v>
      </c>
      <c r="V911" s="1">
        <v>0</v>
      </c>
      <c r="W911" s="1"/>
      <c r="X911" s="1"/>
      <c r="Y911" s="1"/>
      <c r="Z911" s="1"/>
      <c r="AA911" s="1"/>
      <c r="AB911" s="1" t="s">
        <v>3</v>
      </c>
      <c r="AC911" s="1" t="s">
        <v>3</v>
      </c>
      <c r="AD911" s="1" t="s">
        <v>3</v>
      </c>
      <c r="AE911" s="1" t="s">
        <v>3</v>
      </c>
      <c r="AF911" s="1" t="s">
        <v>3</v>
      </c>
      <c r="AG911" s="1" t="s">
        <v>3</v>
      </c>
      <c r="AH911" s="1"/>
      <c r="AI911" s="1"/>
      <c r="AJ911" s="1"/>
      <c r="AK911" s="1"/>
      <c r="AL911" s="1"/>
      <c r="AM911" s="1"/>
      <c r="AN911" s="1"/>
      <c r="AO911" s="1"/>
      <c r="AP911" s="1" t="s">
        <v>3</v>
      </c>
      <c r="AQ911" s="1" t="s">
        <v>3</v>
      </c>
      <c r="AR911" s="1" t="s">
        <v>3</v>
      </c>
      <c r="AS911" s="1"/>
      <c r="AT911" s="1"/>
      <c r="AU911" s="1"/>
      <c r="AV911" s="1"/>
      <c r="AW911" s="1"/>
      <c r="AX911" s="1"/>
      <c r="AY911" s="1"/>
      <c r="AZ911" s="1" t="s">
        <v>3</v>
      </c>
      <c r="BA911" s="1"/>
      <c r="BB911" s="1" t="s">
        <v>3</v>
      </c>
      <c r="BC911" s="1" t="s">
        <v>3</v>
      </c>
      <c r="BD911" s="1" t="s">
        <v>3</v>
      </c>
      <c r="BE911" s="1" t="s">
        <v>3</v>
      </c>
      <c r="BF911" s="1" t="s">
        <v>3</v>
      </c>
      <c r="BG911" s="1" t="s">
        <v>3</v>
      </c>
      <c r="BH911" s="1" t="s">
        <v>3</v>
      </c>
      <c r="BI911" s="1" t="s">
        <v>3</v>
      </c>
      <c r="BJ911" s="1" t="s">
        <v>3</v>
      </c>
      <c r="BK911" s="1" t="s">
        <v>3</v>
      </c>
      <c r="BL911" s="1" t="s">
        <v>3</v>
      </c>
      <c r="BM911" s="1" t="s">
        <v>3</v>
      </c>
      <c r="BN911" s="1" t="s">
        <v>3</v>
      </c>
      <c r="BO911" s="1" t="s">
        <v>3</v>
      </c>
      <c r="BP911" s="1" t="s">
        <v>3</v>
      </c>
      <c r="BQ911" s="1"/>
      <c r="BR911" s="1"/>
      <c r="BS911" s="1"/>
      <c r="BT911" s="1"/>
      <c r="BU911" s="1"/>
      <c r="BV911" s="1"/>
      <c r="BW911" s="1"/>
      <c r="BX911" s="1">
        <v>0</v>
      </c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>
        <v>0</v>
      </c>
    </row>
    <row r="913" spans="1:200" x14ac:dyDescent="0.2">
      <c r="A913" s="2">
        <v>52</v>
      </c>
      <c r="B913" s="2">
        <f t="shared" ref="B913:G913" si="793">B986</f>
        <v>1</v>
      </c>
      <c r="C913" s="2">
        <f t="shared" si="793"/>
        <v>4</v>
      </c>
      <c r="D913" s="2">
        <f t="shared" si="793"/>
        <v>911</v>
      </c>
      <c r="E913" s="2">
        <f t="shared" si="793"/>
        <v>0</v>
      </c>
      <c r="F913" s="2" t="str">
        <f t="shared" si="793"/>
        <v>Новый раздел</v>
      </c>
      <c r="G913" s="2" t="str">
        <f t="shared" si="793"/>
        <v>Монтажные работы</v>
      </c>
      <c r="H913" s="2"/>
      <c r="I913" s="2"/>
      <c r="J913" s="2"/>
      <c r="K913" s="2"/>
      <c r="L913" s="2"/>
      <c r="M913" s="2"/>
      <c r="N913" s="2"/>
      <c r="O913" s="2">
        <f t="shared" ref="O913:AT913" si="794">O986</f>
        <v>4504895</v>
      </c>
      <c r="P913" s="2">
        <f t="shared" si="794"/>
        <v>383094</v>
      </c>
      <c r="Q913" s="2">
        <f t="shared" si="794"/>
        <v>3120201</v>
      </c>
      <c r="R913" s="2">
        <f t="shared" si="794"/>
        <v>251891</v>
      </c>
      <c r="S913" s="2">
        <f t="shared" si="794"/>
        <v>1001600</v>
      </c>
      <c r="T913" s="2">
        <f t="shared" si="794"/>
        <v>0</v>
      </c>
      <c r="U913" s="2">
        <f t="shared" si="794"/>
        <v>103324.80095999999</v>
      </c>
      <c r="V913" s="2">
        <f t="shared" si="794"/>
        <v>21346.597034999999</v>
      </c>
      <c r="W913" s="2">
        <f t="shared" si="794"/>
        <v>0</v>
      </c>
      <c r="X913" s="2">
        <f t="shared" si="794"/>
        <v>1178579</v>
      </c>
      <c r="Y913" s="2">
        <f t="shared" si="794"/>
        <v>808697</v>
      </c>
      <c r="Z913" s="2">
        <f t="shared" si="794"/>
        <v>0</v>
      </c>
      <c r="AA913" s="2">
        <f t="shared" si="794"/>
        <v>0</v>
      </c>
      <c r="AB913" s="2">
        <f t="shared" si="794"/>
        <v>0</v>
      </c>
      <c r="AC913" s="2">
        <f t="shared" si="794"/>
        <v>0</v>
      </c>
      <c r="AD913" s="2">
        <f t="shared" si="794"/>
        <v>0</v>
      </c>
      <c r="AE913" s="2">
        <f t="shared" si="794"/>
        <v>0</v>
      </c>
      <c r="AF913" s="2">
        <f t="shared" si="794"/>
        <v>0</v>
      </c>
      <c r="AG913" s="2">
        <f t="shared" si="794"/>
        <v>0</v>
      </c>
      <c r="AH913" s="2">
        <f t="shared" si="794"/>
        <v>0</v>
      </c>
      <c r="AI913" s="2">
        <f t="shared" si="794"/>
        <v>0</v>
      </c>
      <c r="AJ913" s="2">
        <f t="shared" si="794"/>
        <v>0</v>
      </c>
      <c r="AK913" s="2">
        <f t="shared" si="794"/>
        <v>0</v>
      </c>
      <c r="AL913" s="2">
        <f t="shared" si="794"/>
        <v>0</v>
      </c>
      <c r="AM913" s="2">
        <f t="shared" si="794"/>
        <v>0</v>
      </c>
      <c r="AN913" s="2">
        <f t="shared" si="794"/>
        <v>0</v>
      </c>
      <c r="AO913" s="2">
        <f t="shared" si="794"/>
        <v>0</v>
      </c>
      <c r="AP913" s="2">
        <f t="shared" si="794"/>
        <v>0</v>
      </c>
      <c r="AQ913" s="2">
        <f t="shared" si="794"/>
        <v>0</v>
      </c>
      <c r="AR913" s="2">
        <f t="shared" si="794"/>
        <v>6492171</v>
      </c>
      <c r="AS913" s="2">
        <f t="shared" si="794"/>
        <v>0</v>
      </c>
      <c r="AT913" s="2">
        <f t="shared" si="794"/>
        <v>6492171</v>
      </c>
      <c r="AU913" s="2">
        <f t="shared" ref="AU913:BZ913" si="795">AU986</f>
        <v>0</v>
      </c>
      <c r="AV913" s="2">
        <f t="shared" si="795"/>
        <v>0</v>
      </c>
      <c r="AW913" s="2">
        <f t="shared" si="795"/>
        <v>0</v>
      </c>
      <c r="AX913" s="2">
        <f t="shared" si="795"/>
        <v>0</v>
      </c>
      <c r="AY913" s="2">
        <f t="shared" si="795"/>
        <v>0</v>
      </c>
      <c r="AZ913" s="2">
        <f t="shared" si="795"/>
        <v>0</v>
      </c>
      <c r="BA913" s="2">
        <f t="shared" si="795"/>
        <v>0</v>
      </c>
      <c r="BB913" s="2">
        <f t="shared" si="795"/>
        <v>0</v>
      </c>
      <c r="BC913" s="2">
        <f t="shared" si="795"/>
        <v>0</v>
      </c>
      <c r="BD913" s="2">
        <f t="shared" si="795"/>
        <v>0</v>
      </c>
      <c r="BE913" s="2">
        <f t="shared" si="795"/>
        <v>0</v>
      </c>
      <c r="BF913" s="2">
        <f t="shared" si="795"/>
        <v>0</v>
      </c>
      <c r="BG913" s="2">
        <f t="shared" si="795"/>
        <v>0</v>
      </c>
      <c r="BH913" s="2">
        <f t="shared" si="795"/>
        <v>0</v>
      </c>
      <c r="BI913" s="2">
        <f t="shared" si="795"/>
        <v>0</v>
      </c>
      <c r="BJ913" s="2">
        <f t="shared" si="795"/>
        <v>0</v>
      </c>
      <c r="BK913" s="2">
        <f t="shared" si="795"/>
        <v>0</v>
      </c>
      <c r="BL913" s="2">
        <f t="shared" si="795"/>
        <v>0</v>
      </c>
      <c r="BM913" s="2">
        <f t="shared" si="795"/>
        <v>0</v>
      </c>
      <c r="BN913" s="2">
        <f t="shared" si="795"/>
        <v>0</v>
      </c>
      <c r="BO913" s="3">
        <f t="shared" si="795"/>
        <v>0</v>
      </c>
      <c r="BP913" s="3">
        <f t="shared" si="795"/>
        <v>0</v>
      </c>
      <c r="BQ913" s="3">
        <f t="shared" si="795"/>
        <v>0</v>
      </c>
      <c r="BR913" s="3">
        <f t="shared" si="795"/>
        <v>0</v>
      </c>
      <c r="BS913" s="3">
        <f t="shared" si="795"/>
        <v>0</v>
      </c>
      <c r="BT913" s="3">
        <f t="shared" si="795"/>
        <v>0</v>
      </c>
      <c r="BU913" s="3">
        <f t="shared" si="795"/>
        <v>0</v>
      </c>
      <c r="BV913" s="3">
        <f t="shared" si="795"/>
        <v>0</v>
      </c>
      <c r="BW913" s="3">
        <f t="shared" si="795"/>
        <v>0</v>
      </c>
      <c r="BX913" s="3">
        <f t="shared" si="795"/>
        <v>0</v>
      </c>
      <c r="BY913" s="3">
        <f t="shared" si="795"/>
        <v>0</v>
      </c>
      <c r="BZ913" s="3">
        <f t="shared" si="795"/>
        <v>0</v>
      </c>
      <c r="CA913" s="3">
        <f t="shared" ref="CA913:DF913" si="796">CA986</f>
        <v>0</v>
      </c>
      <c r="CB913" s="3">
        <f t="shared" si="796"/>
        <v>0</v>
      </c>
      <c r="CC913" s="3">
        <f t="shared" si="796"/>
        <v>0</v>
      </c>
      <c r="CD913" s="3">
        <f t="shared" si="796"/>
        <v>0</v>
      </c>
      <c r="CE913" s="3">
        <f t="shared" si="796"/>
        <v>0</v>
      </c>
      <c r="CF913" s="3">
        <f t="shared" si="796"/>
        <v>0</v>
      </c>
      <c r="CG913" s="3">
        <f t="shared" si="796"/>
        <v>0</v>
      </c>
      <c r="CH913" s="3">
        <f t="shared" si="796"/>
        <v>0</v>
      </c>
      <c r="CI913" s="3">
        <f t="shared" si="796"/>
        <v>0</v>
      </c>
      <c r="CJ913" s="3">
        <f t="shared" si="796"/>
        <v>0</v>
      </c>
      <c r="CK913" s="3">
        <f t="shared" si="796"/>
        <v>0</v>
      </c>
      <c r="CL913" s="3">
        <f t="shared" si="796"/>
        <v>0</v>
      </c>
      <c r="CM913" s="3">
        <f t="shared" si="796"/>
        <v>0</v>
      </c>
      <c r="CN913" s="3">
        <f t="shared" si="796"/>
        <v>0</v>
      </c>
      <c r="CO913" s="3">
        <f t="shared" si="796"/>
        <v>0</v>
      </c>
      <c r="CP913" s="3">
        <f t="shared" si="796"/>
        <v>0</v>
      </c>
      <c r="CQ913" s="3">
        <f t="shared" si="796"/>
        <v>0</v>
      </c>
      <c r="CR913" s="3">
        <f t="shared" si="796"/>
        <v>0</v>
      </c>
      <c r="CS913" s="3">
        <f t="shared" si="796"/>
        <v>0</v>
      </c>
      <c r="CT913" s="3">
        <f t="shared" si="796"/>
        <v>0</v>
      </c>
      <c r="CU913" s="3">
        <f t="shared" si="796"/>
        <v>0</v>
      </c>
      <c r="CV913" s="3">
        <f t="shared" si="796"/>
        <v>0</v>
      </c>
      <c r="CW913" s="3">
        <f t="shared" si="796"/>
        <v>0</v>
      </c>
      <c r="CX913" s="3">
        <f t="shared" si="796"/>
        <v>0</v>
      </c>
      <c r="CY913" s="3">
        <f t="shared" si="796"/>
        <v>0</v>
      </c>
      <c r="CZ913" s="3">
        <f t="shared" si="796"/>
        <v>0</v>
      </c>
      <c r="DA913" s="3">
        <f t="shared" si="796"/>
        <v>0</v>
      </c>
      <c r="DB913" s="3">
        <f t="shared" si="796"/>
        <v>0</v>
      </c>
      <c r="DC913" s="3">
        <f t="shared" si="796"/>
        <v>0</v>
      </c>
      <c r="DD913" s="3">
        <f t="shared" si="796"/>
        <v>0</v>
      </c>
      <c r="DE913" s="3">
        <f t="shared" si="796"/>
        <v>0</v>
      </c>
      <c r="DF913" s="3">
        <f t="shared" si="796"/>
        <v>0</v>
      </c>
      <c r="DG913" s="3">
        <f t="shared" ref="DG913:DN913" si="797">DG986</f>
        <v>0</v>
      </c>
      <c r="DH913" s="3">
        <f t="shared" si="797"/>
        <v>0</v>
      </c>
      <c r="DI913" s="3">
        <f t="shared" si="797"/>
        <v>0</v>
      </c>
      <c r="DJ913" s="3">
        <f t="shared" si="797"/>
        <v>0</v>
      </c>
      <c r="DK913" s="3">
        <f t="shared" si="797"/>
        <v>0</v>
      </c>
      <c r="DL913" s="3">
        <f t="shared" si="797"/>
        <v>0</v>
      </c>
      <c r="DM913" s="3">
        <f t="shared" si="797"/>
        <v>0</v>
      </c>
      <c r="DN913" s="3">
        <f t="shared" si="797"/>
        <v>0</v>
      </c>
    </row>
    <row r="915" spans="1:200" x14ac:dyDescent="0.2">
      <c r="A915" s="1">
        <v>5</v>
      </c>
      <c r="B915" s="1">
        <v>1</v>
      </c>
      <c r="C915" s="1"/>
      <c r="D915" s="1">
        <f>ROW(A936)</f>
        <v>936</v>
      </c>
      <c r="E915" s="1"/>
      <c r="F915" s="1" t="s">
        <v>30</v>
      </c>
      <c r="G915" s="1" t="s">
        <v>90</v>
      </c>
      <c r="H915" s="1" t="s">
        <v>3</v>
      </c>
      <c r="I915" s="1">
        <v>0</v>
      </c>
      <c r="J915" s="1"/>
      <c r="K915" s="1">
        <v>0</v>
      </c>
      <c r="L915" s="1"/>
      <c r="M915" s="1"/>
      <c r="N915" s="1"/>
      <c r="O915" s="1"/>
      <c r="P915" s="1"/>
      <c r="Q915" s="1"/>
      <c r="R915" s="1"/>
      <c r="S915" s="1"/>
      <c r="T915" s="1"/>
      <c r="U915" s="1" t="s">
        <v>3</v>
      </c>
      <c r="V915" s="1">
        <v>0</v>
      </c>
      <c r="W915" s="1"/>
      <c r="X915" s="1"/>
      <c r="Y915" s="1"/>
      <c r="Z915" s="1"/>
      <c r="AA915" s="1"/>
      <c r="AB915" s="1" t="s">
        <v>3</v>
      </c>
      <c r="AC915" s="1" t="s">
        <v>3</v>
      </c>
      <c r="AD915" s="1" t="s">
        <v>3</v>
      </c>
      <c r="AE915" s="1" t="s">
        <v>3</v>
      </c>
      <c r="AF915" s="1" t="s">
        <v>3</v>
      </c>
      <c r="AG915" s="1" t="s">
        <v>3</v>
      </c>
      <c r="AH915" s="1"/>
      <c r="AI915" s="1"/>
      <c r="AJ915" s="1"/>
      <c r="AK915" s="1"/>
      <c r="AL915" s="1"/>
      <c r="AM915" s="1"/>
      <c r="AN915" s="1"/>
      <c r="AO915" s="1"/>
      <c r="AP915" s="1" t="s">
        <v>3</v>
      </c>
      <c r="AQ915" s="1" t="s">
        <v>3</v>
      </c>
      <c r="AR915" s="1" t="s">
        <v>3</v>
      </c>
      <c r="AS915" s="1"/>
      <c r="AT915" s="1"/>
      <c r="AU915" s="1"/>
      <c r="AV915" s="1"/>
      <c r="AW915" s="1"/>
      <c r="AX915" s="1"/>
      <c r="AY915" s="1"/>
      <c r="AZ915" s="1" t="s">
        <v>3</v>
      </c>
      <c r="BA915" s="1"/>
      <c r="BB915" s="1" t="s">
        <v>3</v>
      </c>
      <c r="BC915" s="1" t="s">
        <v>3</v>
      </c>
      <c r="BD915" s="1" t="s">
        <v>3</v>
      </c>
      <c r="BE915" s="1" t="s">
        <v>3</v>
      </c>
      <c r="BF915" s="1" t="s">
        <v>3</v>
      </c>
      <c r="BG915" s="1" t="s">
        <v>3</v>
      </c>
      <c r="BH915" s="1" t="s">
        <v>3</v>
      </c>
      <c r="BI915" s="1" t="s">
        <v>3</v>
      </c>
      <c r="BJ915" s="1" t="s">
        <v>3</v>
      </c>
      <c r="BK915" s="1" t="s">
        <v>3</v>
      </c>
      <c r="BL915" s="1" t="s">
        <v>3</v>
      </c>
      <c r="BM915" s="1" t="s">
        <v>3</v>
      </c>
      <c r="BN915" s="1" t="s">
        <v>3</v>
      </c>
      <c r="BO915" s="1" t="s">
        <v>3</v>
      </c>
      <c r="BP915" s="1" t="s">
        <v>3</v>
      </c>
      <c r="BQ915" s="1"/>
      <c r="BR915" s="1"/>
      <c r="BS915" s="1"/>
      <c r="BT915" s="1"/>
      <c r="BU915" s="1"/>
      <c r="BV915" s="1"/>
      <c r="BW915" s="1"/>
      <c r="BX915" s="1">
        <v>0</v>
      </c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>
        <v>0</v>
      </c>
    </row>
    <row r="917" spans="1:200" x14ac:dyDescent="0.2">
      <c r="A917" s="2">
        <v>52</v>
      </c>
      <c r="B917" s="2">
        <f t="shared" ref="B917:G917" si="798">B936</f>
        <v>1</v>
      </c>
      <c r="C917" s="2">
        <f t="shared" si="798"/>
        <v>5</v>
      </c>
      <c r="D917" s="2">
        <f t="shared" si="798"/>
        <v>915</v>
      </c>
      <c r="E917" s="2">
        <f t="shared" si="798"/>
        <v>0</v>
      </c>
      <c r="F917" s="2" t="str">
        <f t="shared" si="798"/>
        <v>Новый подраздел</v>
      </c>
      <c r="G917" s="2" t="str">
        <f t="shared" si="798"/>
        <v>Монтаж</v>
      </c>
      <c r="H917" s="2"/>
      <c r="I917" s="2"/>
      <c r="J917" s="2"/>
      <c r="K917" s="2"/>
      <c r="L917" s="2"/>
      <c r="M917" s="2"/>
      <c r="N917" s="2"/>
      <c r="O917" s="2">
        <f t="shared" ref="O917:AT917" si="799">O936</f>
        <v>4476113</v>
      </c>
      <c r="P917" s="2">
        <f t="shared" si="799"/>
        <v>354312</v>
      </c>
      <c r="Q917" s="2">
        <f t="shared" si="799"/>
        <v>3120201</v>
      </c>
      <c r="R917" s="2">
        <f t="shared" si="799"/>
        <v>251891</v>
      </c>
      <c r="S917" s="2">
        <f t="shared" si="799"/>
        <v>1001600</v>
      </c>
      <c r="T917" s="2">
        <f t="shared" si="799"/>
        <v>0</v>
      </c>
      <c r="U917" s="2">
        <f t="shared" si="799"/>
        <v>103324.80095999999</v>
      </c>
      <c r="V917" s="2">
        <f t="shared" si="799"/>
        <v>21346.597034999999</v>
      </c>
      <c r="W917" s="2">
        <f t="shared" si="799"/>
        <v>0</v>
      </c>
      <c r="X917" s="2">
        <f t="shared" si="799"/>
        <v>1178579</v>
      </c>
      <c r="Y917" s="2">
        <f t="shared" si="799"/>
        <v>808697</v>
      </c>
      <c r="Z917" s="2">
        <f t="shared" si="799"/>
        <v>0</v>
      </c>
      <c r="AA917" s="2">
        <f t="shared" si="799"/>
        <v>0</v>
      </c>
      <c r="AB917" s="2">
        <f t="shared" si="799"/>
        <v>4476113</v>
      </c>
      <c r="AC917" s="2">
        <f t="shared" si="799"/>
        <v>354312</v>
      </c>
      <c r="AD917" s="2">
        <f t="shared" si="799"/>
        <v>3120201</v>
      </c>
      <c r="AE917" s="2">
        <f t="shared" si="799"/>
        <v>251891</v>
      </c>
      <c r="AF917" s="2">
        <f t="shared" si="799"/>
        <v>1001600</v>
      </c>
      <c r="AG917" s="2">
        <f t="shared" si="799"/>
        <v>0</v>
      </c>
      <c r="AH917" s="2">
        <f t="shared" si="799"/>
        <v>103324.80095999999</v>
      </c>
      <c r="AI917" s="2">
        <f t="shared" si="799"/>
        <v>21346.597034999999</v>
      </c>
      <c r="AJ917" s="2">
        <f t="shared" si="799"/>
        <v>0</v>
      </c>
      <c r="AK917" s="2">
        <f t="shared" si="799"/>
        <v>1178579</v>
      </c>
      <c r="AL917" s="2">
        <f t="shared" si="799"/>
        <v>808697</v>
      </c>
      <c r="AM917" s="2">
        <f t="shared" si="799"/>
        <v>0</v>
      </c>
      <c r="AN917" s="2">
        <f t="shared" si="799"/>
        <v>0</v>
      </c>
      <c r="AO917" s="2">
        <f t="shared" si="799"/>
        <v>0</v>
      </c>
      <c r="AP917" s="2">
        <f t="shared" si="799"/>
        <v>0</v>
      </c>
      <c r="AQ917" s="2">
        <f t="shared" si="799"/>
        <v>0</v>
      </c>
      <c r="AR917" s="2">
        <f t="shared" si="799"/>
        <v>6463389</v>
      </c>
      <c r="AS917" s="2">
        <f t="shared" si="799"/>
        <v>0</v>
      </c>
      <c r="AT917" s="2">
        <f t="shared" si="799"/>
        <v>6463389</v>
      </c>
      <c r="AU917" s="2">
        <f t="shared" ref="AU917:BZ917" si="800">AU936</f>
        <v>0</v>
      </c>
      <c r="AV917" s="2">
        <f t="shared" si="800"/>
        <v>0</v>
      </c>
      <c r="AW917" s="2">
        <f t="shared" si="800"/>
        <v>0</v>
      </c>
      <c r="AX917" s="2">
        <f t="shared" si="800"/>
        <v>0</v>
      </c>
      <c r="AY917" s="2">
        <f t="shared" si="800"/>
        <v>0</v>
      </c>
      <c r="AZ917" s="2">
        <f t="shared" si="800"/>
        <v>0</v>
      </c>
      <c r="BA917" s="2">
        <f t="shared" si="800"/>
        <v>0</v>
      </c>
      <c r="BB917" s="2">
        <f t="shared" si="800"/>
        <v>0</v>
      </c>
      <c r="BC917" s="2">
        <f t="shared" si="800"/>
        <v>0</v>
      </c>
      <c r="BD917" s="2">
        <f t="shared" si="800"/>
        <v>0</v>
      </c>
      <c r="BE917" s="2">
        <f t="shared" si="800"/>
        <v>6463389</v>
      </c>
      <c r="BF917" s="2">
        <f t="shared" si="800"/>
        <v>0</v>
      </c>
      <c r="BG917" s="2">
        <f t="shared" si="800"/>
        <v>6463389</v>
      </c>
      <c r="BH917" s="2">
        <f t="shared" si="800"/>
        <v>0</v>
      </c>
      <c r="BI917" s="2">
        <f t="shared" si="800"/>
        <v>0</v>
      </c>
      <c r="BJ917" s="2">
        <f t="shared" si="800"/>
        <v>0</v>
      </c>
      <c r="BK917" s="2">
        <f t="shared" si="800"/>
        <v>0</v>
      </c>
      <c r="BL917" s="2">
        <f t="shared" si="800"/>
        <v>0</v>
      </c>
      <c r="BM917" s="2">
        <f t="shared" si="800"/>
        <v>0</v>
      </c>
      <c r="BN917" s="2">
        <f t="shared" si="800"/>
        <v>0</v>
      </c>
      <c r="BO917" s="3">
        <f t="shared" si="800"/>
        <v>0</v>
      </c>
      <c r="BP917" s="3">
        <f t="shared" si="800"/>
        <v>0</v>
      </c>
      <c r="BQ917" s="3">
        <f t="shared" si="800"/>
        <v>0</v>
      </c>
      <c r="BR917" s="3">
        <f t="shared" si="800"/>
        <v>0</v>
      </c>
      <c r="BS917" s="3">
        <f t="shared" si="800"/>
        <v>0</v>
      </c>
      <c r="BT917" s="3">
        <f t="shared" si="800"/>
        <v>0</v>
      </c>
      <c r="BU917" s="3">
        <f t="shared" si="800"/>
        <v>0</v>
      </c>
      <c r="BV917" s="3">
        <f t="shared" si="800"/>
        <v>0</v>
      </c>
      <c r="BW917" s="3">
        <f t="shared" si="800"/>
        <v>0</v>
      </c>
      <c r="BX917" s="3">
        <f t="shared" si="800"/>
        <v>0</v>
      </c>
      <c r="BY917" s="3">
        <f t="shared" si="800"/>
        <v>0</v>
      </c>
      <c r="BZ917" s="3">
        <f t="shared" si="800"/>
        <v>0</v>
      </c>
      <c r="CA917" s="3">
        <f t="shared" ref="CA917:DF917" si="801">CA936</f>
        <v>0</v>
      </c>
      <c r="CB917" s="3">
        <f t="shared" si="801"/>
        <v>0</v>
      </c>
      <c r="CC917" s="3">
        <f t="shared" si="801"/>
        <v>0</v>
      </c>
      <c r="CD917" s="3">
        <f t="shared" si="801"/>
        <v>0</v>
      </c>
      <c r="CE917" s="3">
        <f t="shared" si="801"/>
        <v>0</v>
      </c>
      <c r="CF917" s="3">
        <f t="shared" si="801"/>
        <v>0</v>
      </c>
      <c r="CG917" s="3">
        <f t="shared" si="801"/>
        <v>0</v>
      </c>
      <c r="CH917" s="3">
        <f t="shared" si="801"/>
        <v>0</v>
      </c>
      <c r="CI917" s="3">
        <f t="shared" si="801"/>
        <v>0</v>
      </c>
      <c r="CJ917" s="3">
        <f t="shared" si="801"/>
        <v>0</v>
      </c>
      <c r="CK917" s="3">
        <f t="shared" si="801"/>
        <v>0</v>
      </c>
      <c r="CL917" s="3">
        <f t="shared" si="801"/>
        <v>0</v>
      </c>
      <c r="CM917" s="3">
        <f t="shared" si="801"/>
        <v>0</v>
      </c>
      <c r="CN917" s="3">
        <f t="shared" si="801"/>
        <v>0</v>
      </c>
      <c r="CO917" s="3">
        <f t="shared" si="801"/>
        <v>0</v>
      </c>
      <c r="CP917" s="3">
        <f t="shared" si="801"/>
        <v>0</v>
      </c>
      <c r="CQ917" s="3">
        <f t="shared" si="801"/>
        <v>0</v>
      </c>
      <c r="CR917" s="3">
        <f t="shared" si="801"/>
        <v>0</v>
      </c>
      <c r="CS917" s="3">
        <f t="shared" si="801"/>
        <v>0</v>
      </c>
      <c r="CT917" s="3">
        <f t="shared" si="801"/>
        <v>0</v>
      </c>
      <c r="CU917" s="3">
        <f t="shared" si="801"/>
        <v>0</v>
      </c>
      <c r="CV917" s="3">
        <f t="shared" si="801"/>
        <v>0</v>
      </c>
      <c r="CW917" s="3">
        <f t="shared" si="801"/>
        <v>0</v>
      </c>
      <c r="CX917" s="3">
        <f t="shared" si="801"/>
        <v>0</v>
      </c>
      <c r="CY917" s="3">
        <f t="shared" si="801"/>
        <v>0</v>
      </c>
      <c r="CZ917" s="3">
        <f t="shared" si="801"/>
        <v>0</v>
      </c>
      <c r="DA917" s="3">
        <f t="shared" si="801"/>
        <v>0</v>
      </c>
      <c r="DB917" s="3">
        <f t="shared" si="801"/>
        <v>0</v>
      </c>
      <c r="DC917" s="3">
        <f t="shared" si="801"/>
        <v>0</v>
      </c>
      <c r="DD917" s="3">
        <f t="shared" si="801"/>
        <v>0</v>
      </c>
      <c r="DE917" s="3">
        <f t="shared" si="801"/>
        <v>0</v>
      </c>
      <c r="DF917" s="3">
        <f t="shared" si="801"/>
        <v>0</v>
      </c>
      <c r="DG917" s="3">
        <f t="shared" ref="DG917:DN917" si="802">DG936</f>
        <v>0</v>
      </c>
      <c r="DH917" s="3">
        <f t="shared" si="802"/>
        <v>0</v>
      </c>
      <c r="DI917" s="3">
        <f t="shared" si="802"/>
        <v>0</v>
      </c>
      <c r="DJ917" s="3">
        <f t="shared" si="802"/>
        <v>0</v>
      </c>
      <c r="DK917" s="3">
        <f t="shared" si="802"/>
        <v>0</v>
      </c>
      <c r="DL917" s="3">
        <f t="shared" si="802"/>
        <v>0</v>
      </c>
      <c r="DM917" s="3">
        <f t="shared" si="802"/>
        <v>0</v>
      </c>
      <c r="DN917" s="3">
        <f t="shared" si="802"/>
        <v>0</v>
      </c>
    </row>
    <row r="919" spans="1:200" x14ac:dyDescent="0.2">
      <c r="A919">
        <v>17</v>
      </c>
      <c r="B919">
        <v>1</v>
      </c>
      <c r="C919">
        <f>ROW(SmtRes!A1473)</f>
        <v>1473</v>
      </c>
      <c r="D919">
        <f>ROW(EtalonRes!A1504)</f>
        <v>1504</v>
      </c>
      <c r="E919" t="s">
        <v>60</v>
      </c>
      <c r="F919" t="s">
        <v>625</v>
      </c>
      <c r="G919" t="s">
        <v>626</v>
      </c>
      <c r="H919" t="s">
        <v>209</v>
      </c>
      <c r="I919">
        <v>14</v>
      </c>
      <c r="J919">
        <v>0</v>
      </c>
      <c r="O919">
        <f t="shared" ref="O919:O934" si="803">ROUND(CP919,0)</f>
        <v>532</v>
      </c>
      <c r="P919">
        <f t="shared" ref="P919:P934" si="804">ROUND(CQ919*I919,0)</f>
        <v>56</v>
      </c>
      <c r="Q919">
        <f t="shared" ref="Q919:Q934" si="805">ROUND(CR919*I919,0)</f>
        <v>0</v>
      </c>
      <c r="R919">
        <f t="shared" ref="R919:R934" si="806">ROUND(CS919*I919,0)</f>
        <v>0</v>
      </c>
      <c r="S919">
        <f t="shared" ref="S919:S934" si="807">ROUND(CT919*I919,0)</f>
        <v>476</v>
      </c>
      <c r="T919">
        <f t="shared" ref="T919:T934" si="808">ROUND(CU919*I919,0)</f>
        <v>0</v>
      </c>
      <c r="U919">
        <f t="shared" ref="U919:U934" si="809">CV919*I919</f>
        <v>45.36</v>
      </c>
      <c r="V919">
        <f t="shared" ref="V919:V934" si="810">CW919*I919</f>
        <v>0</v>
      </c>
      <c r="W919">
        <f t="shared" ref="W919:W934" si="811">ROUND(CX919*I919,0)</f>
        <v>0</v>
      </c>
      <c r="X919">
        <f t="shared" ref="X919:X934" si="812">ROUND(CY919,0)</f>
        <v>381</v>
      </c>
      <c r="Y919">
        <f t="shared" ref="Y919:Y934" si="813">ROUND(CZ919,0)</f>
        <v>286</v>
      </c>
      <c r="AA919">
        <v>23982063</v>
      </c>
      <c r="AB919">
        <f t="shared" ref="AB919:AB934" si="814">ROUND((AC919+AD919+AF919),0)</f>
        <v>38</v>
      </c>
      <c r="AC919">
        <f t="shared" ref="AC919:AC934" si="815">ROUND((ES919),0)</f>
        <v>4</v>
      </c>
      <c r="AD919">
        <f t="shared" ref="AD919:AD929" si="816">ROUND(((ET919*1.35)),0)</f>
        <v>0</v>
      </c>
      <c r="AE919">
        <f t="shared" ref="AE919:AE929" si="817">ROUND(((EU919*1.35)),0)</f>
        <v>0</v>
      </c>
      <c r="AF919">
        <f t="shared" ref="AF919:AF929" si="818">ROUND(((EV919*1.35)),0)</f>
        <v>34</v>
      </c>
      <c r="AG919">
        <f t="shared" ref="AG919:AG934" si="819">ROUND((AP919),0)</f>
        <v>0</v>
      </c>
      <c r="AH919">
        <f t="shared" ref="AH919:AH929" si="820">((EW919*1.35))</f>
        <v>3.24</v>
      </c>
      <c r="AI919">
        <f t="shared" ref="AI919:AI929" si="821">((EX919*1.35))</f>
        <v>0</v>
      </c>
      <c r="AJ919">
        <f t="shared" ref="AJ919:AJ934" si="822">ROUND((AS919),0)</f>
        <v>0</v>
      </c>
      <c r="AK919">
        <v>29.69</v>
      </c>
      <c r="AL919">
        <v>4.24</v>
      </c>
      <c r="AM919">
        <v>0.25</v>
      </c>
      <c r="AN919">
        <v>0</v>
      </c>
      <c r="AO919">
        <v>25.2</v>
      </c>
      <c r="AP919">
        <v>0</v>
      </c>
      <c r="AQ919">
        <v>2.4</v>
      </c>
      <c r="AR919">
        <v>0</v>
      </c>
      <c r="AS919">
        <v>0</v>
      </c>
      <c r="AT919">
        <v>80</v>
      </c>
      <c r="AU919">
        <v>60</v>
      </c>
      <c r="AV919">
        <v>1</v>
      </c>
      <c r="AW919">
        <v>1</v>
      </c>
      <c r="AZ919">
        <v>1</v>
      </c>
      <c r="BA919">
        <v>1</v>
      </c>
      <c r="BB919">
        <v>1</v>
      </c>
      <c r="BC919">
        <v>1</v>
      </c>
      <c r="BD919" t="s">
        <v>3</v>
      </c>
      <c r="BE919" t="s">
        <v>3</v>
      </c>
      <c r="BF919" t="s">
        <v>3</v>
      </c>
      <c r="BG919" t="s">
        <v>3</v>
      </c>
      <c r="BH919">
        <v>0</v>
      </c>
      <c r="BI919">
        <v>2</v>
      </c>
      <c r="BJ919" t="s">
        <v>627</v>
      </c>
      <c r="BM919">
        <v>110011</v>
      </c>
      <c r="BN919">
        <v>0</v>
      </c>
      <c r="BO919" t="s">
        <v>3</v>
      </c>
      <c r="BP919">
        <v>0</v>
      </c>
      <c r="BQ919">
        <v>3</v>
      </c>
      <c r="BS919">
        <v>1</v>
      </c>
      <c r="BT919">
        <v>1</v>
      </c>
      <c r="BU919">
        <v>1</v>
      </c>
      <c r="BV919">
        <v>1</v>
      </c>
      <c r="BW919">
        <v>1</v>
      </c>
      <c r="BX919">
        <v>1</v>
      </c>
      <c r="BY919" t="s">
        <v>3</v>
      </c>
      <c r="BZ919">
        <v>80</v>
      </c>
      <c r="CA919">
        <v>60</v>
      </c>
      <c r="CF919">
        <v>0</v>
      </c>
      <c r="CG919">
        <v>0</v>
      </c>
      <c r="CM919">
        <v>0</v>
      </c>
      <c r="CN919" t="s">
        <v>1707</v>
      </c>
      <c r="CO919">
        <v>0</v>
      </c>
      <c r="CP919">
        <f t="shared" ref="CP919:CP934" si="823">(P919+Q919+S919)</f>
        <v>532</v>
      </c>
      <c r="CQ919">
        <f t="shared" ref="CQ919:CQ934" si="824">AC919*BC919</f>
        <v>4</v>
      </c>
      <c r="CR919">
        <f t="shared" ref="CR919:CR934" si="825">AD919*BB919</f>
        <v>0</v>
      </c>
      <c r="CS919">
        <f t="shared" ref="CS919:CS934" si="826">AE919*BS919</f>
        <v>0</v>
      </c>
      <c r="CT919">
        <f t="shared" ref="CT919:CT934" si="827">AF919*BA919</f>
        <v>34</v>
      </c>
      <c r="CU919">
        <f t="shared" ref="CU919:CU934" si="828">AG919</f>
        <v>0</v>
      </c>
      <c r="CV919">
        <f t="shared" ref="CV919:CV934" si="829">AH919</f>
        <v>3.24</v>
      </c>
      <c r="CW919">
        <f t="shared" ref="CW919:CW934" si="830">AI919</f>
        <v>0</v>
      </c>
      <c r="CX919">
        <f t="shared" ref="CX919:CX934" si="831">AJ919</f>
        <v>0</v>
      </c>
      <c r="CY919">
        <f t="shared" ref="CY919:CY934" si="832">(((S919+R919)*AT919)/100)</f>
        <v>380.8</v>
      </c>
      <c r="CZ919">
        <f t="shared" ref="CZ919:CZ934" si="833">(((S919+R919)*AU919)/100)</f>
        <v>285.60000000000002</v>
      </c>
      <c r="DC919" t="s">
        <v>3</v>
      </c>
      <c r="DD919" t="s">
        <v>3</v>
      </c>
      <c r="DE919" t="s">
        <v>179</v>
      </c>
      <c r="DF919" t="s">
        <v>179</v>
      </c>
      <c r="DG919" t="s">
        <v>179</v>
      </c>
      <c r="DH919" t="s">
        <v>3</v>
      </c>
      <c r="DI919" t="s">
        <v>179</v>
      </c>
      <c r="DJ919" t="s">
        <v>179</v>
      </c>
      <c r="DK919" t="s">
        <v>3</v>
      </c>
      <c r="DL919" t="s">
        <v>3</v>
      </c>
      <c r="DM919" t="s">
        <v>3</v>
      </c>
      <c r="DN919">
        <v>0</v>
      </c>
      <c r="DO919">
        <v>0</v>
      </c>
      <c r="DP919">
        <v>1</v>
      </c>
      <c r="DQ919">
        <v>1</v>
      </c>
      <c r="DU919">
        <v>1010</v>
      </c>
      <c r="DV919" t="s">
        <v>209</v>
      </c>
      <c r="DW919" t="s">
        <v>227</v>
      </c>
      <c r="DX919">
        <v>1</v>
      </c>
      <c r="EE919">
        <v>20573212</v>
      </c>
      <c r="EF919">
        <v>3</v>
      </c>
      <c r="EG919" t="s">
        <v>164</v>
      </c>
      <c r="EH919">
        <v>0</v>
      </c>
      <c r="EI919" t="s">
        <v>3</v>
      </c>
      <c r="EJ919">
        <v>2</v>
      </c>
      <c r="EK919">
        <v>110011</v>
      </c>
      <c r="EL919" t="s">
        <v>621</v>
      </c>
      <c r="EM919" t="s">
        <v>173</v>
      </c>
      <c r="EO919" t="s">
        <v>193</v>
      </c>
      <c r="EQ919">
        <v>768</v>
      </c>
      <c r="ER919">
        <v>29.69</v>
      </c>
      <c r="ES919">
        <v>4.24</v>
      </c>
      <c r="ET919">
        <v>0.25</v>
      </c>
      <c r="EU919">
        <v>0</v>
      </c>
      <c r="EV919">
        <v>25.2</v>
      </c>
      <c r="EW919">
        <v>2.4</v>
      </c>
      <c r="EX919">
        <v>0</v>
      </c>
      <c r="EY919">
        <v>0</v>
      </c>
      <c r="EZ919">
        <v>0</v>
      </c>
      <c r="FQ919">
        <v>0</v>
      </c>
      <c r="FR919">
        <f t="shared" ref="FR919:FR934" si="834">ROUND(IF(AND(BH919=3,BI919=3),P919,0),0)</f>
        <v>0</v>
      </c>
      <c r="FS919">
        <v>0</v>
      </c>
      <c r="FX919">
        <v>80</v>
      </c>
      <c r="FY919">
        <v>60</v>
      </c>
      <c r="GA919" t="s">
        <v>3</v>
      </c>
      <c r="GG919">
        <v>2</v>
      </c>
      <c r="GH919">
        <v>1</v>
      </c>
      <c r="GI919">
        <v>-2</v>
      </c>
      <c r="GJ919">
        <v>0</v>
      </c>
      <c r="GK919">
        <f>ROUND(R919*(R12)/100,0)</f>
        <v>0</v>
      </c>
      <c r="GL919">
        <f t="shared" ref="GL919:GL934" si="835">ROUND(IF(AND(BH919=3,BI919=3,FS919&lt;&gt;0),P919,0),0)</f>
        <v>0</v>
      </c>
      <c r="GM919">
        <f t="shared" ref="GM919:GM934" si="836">O919+X919+Y919</f>
        <v>1199</v>
      </c>
      <c r="GN919">
        <f t="shared" ref="GN919:GN934" si="837">ROUND(IF(OR(BI919=0,BI919=1),O919+X919+Y919,0),0)</f>
        <v>0</v>
      </c>
      <c r="GO919">
        <f t="shared" ref="GO919:GO934" si="838">ROUND(IF(BI919=2,O919+X919+Y919,0),0)</f>
        <v>1199</v>
      </c>
      <c r="GP919">
        <f t="shared" ref="GP919:GP934" si="839">ROUND(IF(BI919=4,O919+X919+Y919,0),0)</f>
        <v>0</v>
      </c>
      <c r="GR919">
        <v>0</v>
      </c>
    </row>
    <row r="920" spans="1:200" x14ac:dyDescent="0.2">
      <c r="A920">
        <v>17</v>
      </c>
      <c r="B920">
        <v>1</v>
      </c>
      <c r="C920">
        <f>ROW(SmtRes!A1476)</f>
        <v>1476</v>
      </c>
      <c r="D920">
        <f>ROW(EtalonRes!A1507)</f>
        <v>1507</v>
      </c>
      <c r="E920" t="s">
        <v>63</v>
      </c>
      <c r="F920" t="s">
        <v>265</v>
      </c>
      <c r="G920" t="s">
        <v>629</v>
      </c>
      <c r="H920" t="s">
        <v>168</v>
      </c>
      <c r="I920">
        <v>14</v>
      </c>
      <c r="J920">
        <v>0</v>
      </c>
      <c r="O920">
        <f t="shared" si="803"/>
        <v>9072</v>
      </c>
      <c r="P920">
        <f t="shared" si="804"/>
        <v>126</v>
      </c>
      <c r="Q920">
        <f t="shared" si="805"/>
        <v>0</v>
      </c>
      <c r="R920">
        <f t="shared" si="806"/>
        <v>0</v>
      </c>
      <c r="S920">
        <f t="shared" si="807"/>
        <v>8946</v>
      </c>
      <c r="T920">
        <f t="shared" si="808"/>
        <v>0</v>
      </c>
      <c r="U920">
        <f t="shared" si="809"/>
        <v>604.80000000000007</v>
      </c>
      <c r="V920">
        <f t="shared" si="810"/>
        <v>0</v>
      </c>
      <c r="W920">
        <f t="shared" si="811"/>
        <v>0</v>
      </c>
      <c r="X920">
        <f t="shared" si="812"/>
        <v>7157</v>
      </c>
      <c r="Y920">
        <f t="shared" si="813"/>
        <v>5368</v>
      </c>
      <c r="AA920">
        <v>23982063</v>
      </c>
      <c r="AB920">
        <f t="shared" si="814"/>
        <v>648</v>
      </c>
      <c r="AC920">
        <f t="shared" si="815"/>
        <v>9</v>
      </c>
      <c r="AD920">
        <f t="shared" si="816"/>
        <v>0</v>
      </c>
      <c r="AE920">
        <f t="shared" si="817"/>
        <v>0</v>
      </c>
      <c r="AF920">
        <f t="shared" si="818"/>
        <v>639</v>
      </c>
      <c r="AG920">
        <f t="shared" si="819"/>
        <v>0</v>
      </c>
      <c r="AH920">
        <f t="shared" si="820"/>
        <v>43.2</v>
      </c>
      <c r="AI920">
        <f t="shared" si="821"/>
        <v>0</v>
      </c>
      <c r="AJ920">
        <f t="shared" si="822"/>
        <v>0</v>
      </c>
      <c r="AK920">
        <v>482.75</v>
      </c>
      <c r="AL920">
        <v>9.4700000000000006</v>
      </c>
      <c r="AM920">
        <v>0</v>
      </c>
      <c r="AN920">
        <v>0</v>
      </c>
      <c r="AO920">
        <v>473.28</v>
      </c>
      <c r="AP920">
        <v>0</v>
      </c>
      <c r="AQ920">
        <v>32</v>
      </c>
      <c r="AR920">
        <v>0</v>
      </c>
      <c r="AS920">
        <v>0</v>
      </c>
      <c r="AT920">
        <v>80</v>
      </c>
      <c r="AU920">
        <v>60</v>
      </c>
      <c r="AV920">
        <v>1</v>
      </c>
      <c r="AW920">
        <v>1</v>
      </c>
      <c r="AZ920">
        <v>1</v>
      </c>
      <c r="BA920">
        <v>1</v>
      </c>
      <c r="BB920">
        <v>1</v>
      </c>
      <c r="BC920">
        <v>1</v>
      </c>
      <c r="BD920" t="s">
        <v>3</v>
      </c>
      <c r="BE920" t="s">
        <v>3</v>
      </c>
      <c r="BF920" t="s">
        <v>3</v>
      </c>
      <c r="BG920" t="s">
        <v>3</v>
      </c>
      <c r="BH920">
        <v>0</v>
      </c>
      <c r="BI920">
        <v>2</v>
      </c>
      <c r="BJ920" t="s">
        <v>267</v>
      </c>
      <c r="BM920">
        <v>110008</v>
      </c>
      <c r="BN920">
        <v>0</v>
      </c>
      <c r="BO920" t="s">
        <v>3</v>
      </c>
      <c r="BP920">
        <v>0</v>
      </c>
      <c r="BQ920">
        <v>3</v>
      </c>
      <c r="BS920">
        <v>1</v>
      </c>
      <c r="BT920">
        <v>1</v>
      </c>
      <c r="BU920">
        <v>1</v>
      </c>
      <c r="BV920">
        <v>1</v>
      </c>
      <c r="BW920">
        <v>1</v>
      </c>
      <c r="BX920">
        <v>1</v>
      </c>
      <c r="BY920" t="s">
        <v>3</v>
      </c>
      <c r="BZ920">
        <v>80</v>
      </c>
      <c r="CA920">
        <v>60</v>
      </c>
      <c r="CF920">
        <v>0</v>
      </c>
      <c r="CG920">
        <v>0</v>
      </c>
      <c r="CM920">
        <v>0</v>
      </c>
      <c r="CN920" t="s">
        <v>1707</v>
      </c>
      <c r="CO920">
        <v>0</v>
      </c>
      <c r="CP920">
        <f t="shared" si="823"/>
        <v>9072</v>
      </c>
      <c r="CQ920">
        <f t="shared" si="824"/>
        <v>9</v>
      </c>
      <c r="CR920">
        <f t="shared" si="825"/>
        <v>0</v>
      </c>
      <c r="CS920">
        <f t="shared" si="826"/>
        <v>0</v>
      </c>
      <c r="CT920">
        <f t="shared" si="827"/>
        <v>639</v>
      </c>
      <c r="CU920">
        <f t="shared" si="828"/>
        <v>0</v>
      </c>
      <c r="CV920">
        <f t="shared" si="829"/>
        <v>43.2</v>
      </c>
      <c r="CW920">
        <f t="shared" si="830"/>
        <v>0</v>
      </c>
      <c r="CX920">
        <f t="shared" si="831"/>
        <v>0</v>
      </c>
      <c r="CY920">
        <f t="shared" si="832"/>
        <v>7156.8</v>
      </c>
      <c r="CZ920">
        <f t="shared" si="833"/>
        <v>5367.6</v>
      </c>
      <c r="DC920" t="s">
        <v>3</v>
      </c>
      <c r="DD920" t="s">
        <v>3</v>
      </c>
      <c r="DE920" t="s">
        <v>179</v>
      </c>
      <c r="DF920" t="s">
        <v>179</v>
      </c>
      <c r="DG920" t="s">
        <v>179</v>
      </c>
      <c r="DH920" t="s">
        <v>3</v>
      </c>
      <c r="DI920" t="s">
        <v>179</v>
      </c>
      <c r="DJ920" t="s">
        <v>179</v>
      </c>
      <c r="DK920" t="s">
        <v>3</v>
      </c>
      <c r="DL920" t="s">
        <v>3</v>
      </c>
      <c r="DM920" t="s">
        <v>3</v>
      </c>
      <c r="DN920">
        <v>0</v>
      </c>
      <c r="DO920">
        <v>0</v>
      </c>
      <c r="DP920">
        <v>1</v>
      </c>
      <c r="DQ920">
        <v>1</v>
      </c>
      <c r="DU920">
        <v>1013</v>
      </c>
      <c r="DV920" t="s">
        <v>168</v>
      </c>
      <c r="DW920" t="s">
        <v>168</v>
      </c>
      <c r="DX920">
        <v>1</v>
      </c>
      <c r="EE920">
        <v>20573167</v>
      </c>
      <c r="EF920">
        <v>3</v>
      </c>
      <c r="EG920" t="s">
        <v>164</v>
      </c>
      <c r="EH920">
        <v>0</v>
      </c>
      <c r="EI920" t="s">
        <v>3</v>
      </c>
      <c r="EJ920">
        <v>2</v>
      </c>
      <c r="EK920">
        <v>110008</v>
      </c>
      <c r="EL920" t="s">
        <v>268</v>
      </c>
      <c r="EM920" t="s">
        <v>173</v>
      </c>
      <c r="EO920" t="s">
        <v>193</v>
      </c>
      <c r="EQ920">
        <v>768</v>
      </c>
      <c r="ER920">
        <v>482.75</v>
      </c>
      <c r="ES920">
        <v>9.4700000000000006</v>
      </c>
      <c r="ET920">
        <v>0</v>
      </c>
      <c r="EU920">
        <v>0</v>
      </c>
      <c r="EV920">
        <v>473.28</v>
      </c>
      <c r="EW920">
        <v>32</v>
      </c>
      <c r="EX920">
        <v>0</v>
      </c>
      <c r="EY920">
        <v>0</v>
      </c>
      <c r="EZ920">
        <v>0</v>
      </c>
      <c r="FQ920">
        <v>0</v>
      </c>
      <c r="FR920">
        <f t="shared" si="834"/>
        <v>0</v>
      </c>
      <c r="FS920">
        <v>0</v>
      </c>
      <c r="FX920">
        <v>80</v>
      </c>
      <c r="FY920">
        <v>60</v>
      </c>
      <c r="GA920" t="s">
        <v>3</v>
      </c>
      <c r="GG920">
        <v>2</v>
      </c>
      <c r="GH920">
        <v>1</v>
      </c>
      <c r="GI920">
        <v>-2</v>
      </c>
      <c r="GJ920">
        <v>0</v>
      </c>
      <c r="GK920">
        <f>ROUND(R920*(R12)/100,0)</f>
        <v>0</v>
      </c>
      <c r="GL920">
        <f t="shared" si="835"/>
        <v>0</v>
      </c>
      <c r="GM920">
        <f t="shared" si="836"/>
        <v>21597</v>
      </c>
      <c r="GN920">
        <f t="shared" si="837"/>
        <v>0</v>
      </c>
      <c r="GO920">
        <f t="shared" si="838"/>
        <v>21597</v>
      </c>
      <c r="GP920">
        <f t="shared" si="839"/>
        <v>0</v>
      </c>
      <c r="GR920">
        <v>0</v>
      </c>
    </row>
    <row r="921" spans="1:200" x14ac:dyDescent="0.2">
      <c r="A921">
        <v>17</v>
      </c>
      <c r="B921">
        <v>1</v>
      </c>
      <c r="C921">
        <f>ROW(SmtRes!A1479)</f>
        <v>1479</v>
      </c>
      <c r="D921">
        <f>ROW(EtalonRes!A1510)</f>
        <v>1510</v>
      </c>
      <c r="E921" t="s">
        <v>66</v>
      </c>
      <c r="F921" t="s">
        <v>631</v>
      </c>
      <c r="G921" t="s">
        <v>632</v>
      </c>
      <c r="H921" t="s">
        <v>633</v>
      </c>
      <c r="I921">
        <v>14</v>
      </c>
      <c r="J921">
        <v>0</v>
      </c>
      <c r="O921">
        <f t="shared" si="803"/>
        <v>5670</v>
      </c>
      <c r="P921">
        <f t="shared" si="804"/>
        <v>84</v>
      </c>
      <c r="Q921">
        <f t="shared" si="805"/>
        <v>0</v>
      </c>
      <c r="R921">
        <f t="shared" si="806"/>
        <v>0</v>
      </c>
      <c r="S921">
        <f t="shared" si="807"/>
        <v>5586</v>
      </c>
      <c r="T921">
        <f t="shared" si="808"/>
        <v>0</v>
      </c>
      <c r="U921">
        <f t="shared" si="809"/>
        <v>378</v>
      </c>
      <c r="V921">
        <f t="shared" si="810"/>
        <v>0</v>
      </c>
      <c r="W921">
        <f t="shared" si="811"/>
        <v>0</v>
      </c>
      <c r="X921">
        <f t="shared" si="812"/>
        <v>4469</v>
      </c>
      <c r="Y921">
        <f t="shared" si="813"/>
        <v>3352</v>
      </c>
      <c r="AA921">
        <v>23982063</v>
      </c>
      <c r="AB921">
        <f t="shared" si="814"/>
        <v>405</v>
      </c>
      <c r="AC921">
        <f t="shared" si="815"/>
        <v>6</v>
      </c>
      <c r="AD921">
        <f t="shared" si="816"/>
        <v>0</v>
      </c>
      <c r="AE921">
        <f t="shared" si="817"/>
        <v>0</v>
      </c>
      <c r="AF921">
        <f t="shared" si="818"/>
        <v>399</v>
      </c>
      <c r="AG921">
        <f t="shared" si="819"/>
        <v>0</v>
      </c>
      <c r="AH921">
        <f t="shared" si="820"/>
        <v>27</v>
      </c>
      <c r="AI921">
        <f t="shared" si="821"/>
        <v>0</v>
      </c>
      <c r="AJ921">
        <f t="shared" si="822"/>
        <v>0</v>
      </c>
      <c r="AK921">
        <v>301.72000000000003</v>
      </c>
      <c r="AL921">
        <v>5.92</v>
      </c>
      <c r="AM921">
        <v>0</v>
      </c>
      <c r="AN921">
        <v>0</v>
      </c>
      <c r="AO921">
        <v>295.8</v>
      </c>
      <c r="AP921">
        <v>0</v>
      </c>
      <c r="AQ921">
        <v>20</v>
      </c>
      <c r="AR921">
        <v>0</v>
      </c>
      <c r="AS921">
        <v>0</v>
      </c>
      <c r="AT921">
        <v>80</v>
      </c>
      <c r="AU921">
        <v>60</v>
      </c>
      <c r="AV921">
        <v>1</v>
      </c>
      <c r="AW921">
        <v>1</v>
      </c>
      <c r="AZ921">
        <v>1</v>
      </c>
      <c r="BA921">
        <v>1</v>
      </c>
      <c r="BB921">
        <v>1</v>
      </c>
      <c r="BC921">
        <v>1</v>
      </c>
      <c r="BD921" t="s">
        <v>3</v>
      </c>
      <c r="BE921" t="s">
        <v>3</v>
      </c>
      <c r="BF921" t="s">
        <v>3</v>
      </c>
      <c r="BG921" t="s">
        <v>3</v>
      </c>
      <c r="BH921">
        <v>0</v>
      </c>
      <c r="BI921">
        <v>2</v>
      </c>
      <c r="BJ921" t="s">
        <v>634</v>
      </c>
      <c r="BM921">
        <v>110008</v>
      </c>
      <c r="BN921">
        <v>0</v>
      </c>
      <c r="BO921" t="s">
        <v>3</v>
      </c>
      <c r="BP921">
        <v>0</v>
      </c>
      <c r="BQ921">
        <v>3</v>
      </c>
      <c r="BS921">
        <v>1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3</v>
      </c>
      <c r="BZ921">
        <v>80</v>
      </c>
      <c r="CA921">
        <v>60</v>
      </c>
      <c r="CF921">
        <v>0</v>
      </c>
      <c r="CG921">
        <v>0</v>
      </c>
      <c r="CM921">
        <v>0</v>
      </c>
      <c r="CN921" t="s">
        <v>1707</v>
      </c>
      <c r="CO921">
        <v>0</v>
      </c>
      <c r="CP921">
        <f t="shared" si="823"/>
        <v>5670</v>
      </c>
      <c r="CQ921">
        <f t="shared" si="824"/>
        <v>6</v>
      </c>
      <c r="CR921">
        <f t="shared" si="825"/>
        <v>0</v>
      </c>
      <c r="CS921">
        <f t="shared" si="826"/>
        <v>0</v>
      </c>
      <c r="CT921">
        <f t="shared" si="827"/>
        <v>399</v>
      </c>
      <c r="CU921">
        <f t="shared" si="828"/>
        <v>0</v>
      </c>
      <c r="CV921">
        <f t="shared" si="829"/>
        <v>27</v>
      </c>
      <c r="CW921">
        <f t="shared" si="830"/>
        <v>0</v>
      </c>
      <c r="CX921">
        <f t="shared" si="831"/>
        <v>0</v>
      </c>
      <c r="CY921">
        <f t="shared" si="832"/>
        <v>4468.8</v>
      </c>
      <c r="CZ921">
        <f t="shared" si="833"/>
        <v>3351.6</v>
      </c>
      <c r="DC921" t="s">
        <v>3</v>
      </c>
      <c r="DD921" t="s">
        <v>3</v>
      </c>
      <c r="DE921" t="s">
        <v>179</v>
      </c>
      <c r="DF921" t="s">
        <v>179</v>
      </c>
      <c r="DG921" t="s">
        <v>179</v>
      </c>
      <c r="DH921" t="s">
        <v>3</v>
      </c>
      <c r="DI921" t="s">
        <v>179</v>
      </c>
      <c r="DJ921" t="s">
        <v>179</v>
      </c>
      <c r="DK921" t="s">
        <v>3</v>
      </c>
      <c r="DL921" t="s">
        <v>3</v>
      </c>
      <c r="DM921" t="s">
        <v>3</v>
      </c>
      <c r="DN921">
        <v>0</v>
      </c>
      <c r="DO921">
        <v>0</v>
      </c>
      <c r="DP921">
        <v>1</v>
      </c>
      <c r="DQ921">
        <v>1</v>
      </c>
      <c r="DU921">
        <v>1013</v>
      </c>
      <c r="DV921" t="s">
        <v>633</v>
      </c>
      <c r="DW921" t="s">
        <v>633</v>
      </c>
      <c r="DX921">
        <v>1</v>
      </c>
      <c r="EE921">
        <v>20573167</v>
      </c>
      <c r="EF921">
        <v>3</v>
      </c>
      <c r="EG921" t="s">
        <v>164</v>
      </c>
      <c r="EH921">
        <v>0</v>
      </c>
      <c r="EI921" t="s">
        <v>3</v>
      </c>
      <c r="EJ921">
        <v>2</v>
      </c>
      <c r="EK921">
        <v>110008</v>
      </c>
      <c r="EL921" t="s">
        <v>268</v>
      </c>
      <c r="EM921" t="s">
        <v>173</v>
      </c>
      <c r="EO921" t="s">
        <v>193</v>
      </c>
      <c r="EQ921">
        <v>768</v>
      </c>
      <c r="ER921">
        <v>301.72000000000003</v>
      </c>
      <c r="ES921">
        <v>5.92</v>
      </c>
      <c r="ET921">
        <v>0</v>
      </c>
      <c r="EU921">
        <v>0</v>
      </c>
      <c r="EV921">
        <v>295.8</v>
      </c>
      <c r="EW921">
        <v>20</v>
      </c>
      <c r="EX921">
        <v>0</v>
      </c>
      <c r="EY921">
        <v>0</v>
      </c>
      <c r="EZ921">
        <v>0</v>
      </c>
      <c r="FQ921">
        <v>0</v>
      </c>
      <c r="FR921">
        <f t="shared" si="834"/>
        <v>0</v>
      </c>
      <c r="FS921">
        <v>0</v>
      </c>
      <c r="FX921">
        <v>80</v>
      </c>
      <c r="FY921">
        <v>60</v>
      </c>
      <c r="GA921" t="s">
        <v>3</v>
      </c>
      <c r="GG921">
        <v>2</v>
      </c>
      <c r="GH921">
        <v>1</v>
      </c>
      <c r="GI921">
        <v>-2</v>
      </c>
      <c r="GJ921">
        <v>0</v>
      </c>
      <c r="GK921">
        <f>ROUND(R921*(R12)/100,0)</f>
        <v>0</v>
      </c>
      <c r="GL921">
        <f t="shared" si="835"/>
        <v>0</v>
      </c>
      <c r="GM921">
        <f t="shared" si="836"/>
        <v>13491</v>
      </c>
      <c r="GN921">
        <f t="shared" si="837"/>
        <v>0</v>
      </c>
      <c r="GO921">
        <f t="shared" si="838"/>
        <v>13491</v>
      </c>
      <c r="GP921">
        <f t="shared" si="839"/>
        <v>0</v>
      </c>
      <c r="GR921">
        <v>0</v>
      </c>
    </row>
    <row r="922" spans="1:200" x14ac:dyDescent="0.2">
      <c r="A922">
        <v>17</v>
      </c>
      <c r="B922">
        <v>1</v>
      </c>
      <c r="C922">
        <f>ROW(SmtRes!A1486)</f>
        <v>1486</v>
      </c>
      <c r="D922">
        <f>ROW(EtalonRes!A1517)</f>
        <v>1517</v>
      </c>
      <c r="E922" t="s">
        <v>69</v>
      </c>
      <c r="F922" t="s">
        <v>666</v>
      </c>
      <c r="G922" t="s">
        <v>1081</v>
      </c>
      <c r="H922" t="s">
        <v>209</v>
      </c>
      <c r="I922">
        <v>4</v>
      </c>
      <c r="J922">
        <v>0</v>
      </c>
      <c r="O922">
        <f t="shared" si="803"/>
        <v>52</v>
      </c>
      <c r="P922">
        <f t="shared" si="804"/>
        <v>8</v>
      </c>
      <c r="Q922">
        <f t="shared" si="805"/>
        <v>0</v>
      </c>
      <c r="R922">
        <f t="shared" si="806"/>
        <v>0</v>
      </c>
      <c r="S922">
        <f t="shared" si="807"/>
        <v>44</v>
      </c>
      <c r="T922">
        <f t="shared" si="808"/>
        <v>0</v>
      </c>
      <c r="U922">
        <f t="shared" si="809"/>
        <v>4.5360000000000005</v>
      </c>
      <c r="V922">
        <f t="shared" si="810"/>
        <v>0</v>
      </c>
      <c r="W922">
        <f t="shared" si="811"/>
        <v>0</v>
      </c>
      <c r="X922">
        <f t="shared" si="812"/>
        <v>35</v>
      </c>
      <c r="Y922">
        <f t="shared" si="813"/>
        <v>26</v>
      </c>
      <c r="AA922">
        <v>23982063</v>
      </c>
      <c r="AB922">
        <f t="shared" si="814"/>
        <v>13</v>
      </c>
      <c r="AC922">
        <f t="shared" si="815"/>
        <v>2</v>
      </c>
      <c r="AD922">
        <f t="shared" si="816"/>
        <v>0</v>
      </c>
      <c r="AE922">
        <f t="shared" si="817"/>
        <v>0</v>
      </c>
      <c r="AF922">
        <f t="shared" si="818"/>
        <v>11</v>
      </c>
      <c r="AG922">
        <f t="shared" si="819"/>
        <v>0</v>
      </c>
      <c r="AH922">
        <f t="shared" si="820"/>
        <v>1.1340000000000001</v>
      </c>
      <c r="AI922">
        <f t="shared" si="821"/>
        <v>0</v>
      </c>
      <c r="AJ922">
        <f t="shared" si="822"/>
        <v>0</v>
      </c>
      <c r="AK922">
        <v>9.9600000000000009</v>
      </c>
      <c r="AL922">
        <v>1.88</v>
      </c>
      <c r="AM922">
        <v>0</v>
      </c>
      <c r="AN922">
        <v>0</v>
      </c>
      <c r="AO922">
        <v>8.08</v>
      </c>
      <c r="AP922">
        <v>0</v>
      </c>
      <c r="AQ922">
        <v>0.84</v>
      </c>
      <c r="AR922">
        <v>0</v>
      </c>
      <c r="AS922">
        <v>0</v>
      </c>
      <c r="AT922">
        <v>80</v>
      </c>
      <c r="AU922">
        <v>60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</v>
      </c>
      <c r="BD922" t="s">
        <v>3</v>
      </c>
      <c r="BE922" t="s">
        <v>3</v>
      </c>
      <c r="BF922" t="s">
        <v>3</v>
      </c>
      <c r="BG922" t="s">
        <v>3</v>
      </c>
      <c r="BH922">
        <v>0</v>
      </c>
      <c r="BI922">
        <v>2</v>
      </c>
      <c r="BJ922" t="s">
        <v>1082</v>
      </c>
      <c r="BM922">
        <v>110011</v>
      </c>
      <c r="BN922">
        <v>0</v>
      </c>
      <c r="BO922" t="s">
        <v>3</v>
      </c>
      <c r="BP922">
        <v>0</v>
      </c>
      <c r="BQ922">
        <v>3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3</v>
      </c>
      <c r="BZ922">
        <v>80</v>
      </c>
      <c r="CA922">
        <v>60</v>
      </c>
      <c r="CF922">
        <v>0</v>
      </c>
      <c r="CG922">
        <v>0</v>
      </c>
      <c r="CM922">
        <v>0</v>
      </c>
      <c r="CN922" t="s">
        <v>1707</v>
      </c>
      <c r="CO922">
        <v>0</v>
      </c>
      <c r="CP922">
        <f t="shared" si="823"/>
        <v>52</v>
      </c>
      <c r="CQ922">
        <f t="shared" si="824"/>
        <v>2</v>
      </c>
      <c r="CR922">
        <f t="shared" si="825"/>
        <v>0</v>
      </c>
      <c r="CS922">
        <f t="shared" si="826"/>
        <v>0</v>
      </c>
      <c r="CT922">
        <f t="shared" si="827"/>
        <v>11</v>
      </c>
      <c r="CU922">
        <f t="shared" si="828"/>
        <v>0</v>
      </c>
      <c r="CV922">
        <f t="shared" si="829"/>
        <v>1.1340000000000001</v>
      </c>
      <c r="CW922">
        <f t="shared" si="830"/>
        <v>0</v>
      </c>
      <c r="CX922">
        <f t="shared" si="831"/>
        <v>0</v>
      </c>
      <c r="CY922">
        <f t="shared" si="832"/>
        <v>35.200000000000003</v>
      </c>
      <c r="CZ922">
        <f t="shared" si="833"/>
        <v>26.4</v>
      </c>
      <c r="DC922" t="s">
        <v>3</v>
      </c>
      <c r="DD922" t="s">
        <v>3</v>
      </c>
      <c r="DE922" t="s">
        <v>179</v>
      </c>
      <c r="DF922" t="s">
        <v>179</v>
      </c>
      <c r="DG922" t="s">
        <v>179</v>
      </c>
      <c r="DH922" t="s">
        <v>3</v>
      </c>
      <c r="DI922" t="s">
        <v>179</v>
      </c>
      <c r="DJ922" t="s">
        <v>179</v>
      </c>
      <c r="DK922" t="s">
        <v>3</v>
      </c>
      <c r="DL922" t="s">
        <v>3</v>
      </c>
      <c r="DM922" t="s">
        <v>3</v>
      </c>
      <c r="DN922">
        <v>0</v>
      </c>
      <c r="DO922">
        <v>0</v>
      </c>
      <c r="DP922">
        <v>1</v>
      </c>
      <c r="DQ922">
        <v>1</v>
      </c>
      <c r="DU922">
        <v>1010</v>
      </c>
      <c r="DV922" t="s">
        <v>209</v>
      </c>
      <c r="DW922" t="s">
        <v>227</v>
      </c>
      <c r="DX922">
        <v>1</v>
      </c>
      <c r="EE922">
        <v>20573212</v>
      </c>
      <c r="EF922">
        <v>3</v>
      </c>
      <c r="EG922" t="s">
        <v>164</v>
      </c>
      <c r="EH922">
        <v>0</v>
      </c>
      <c r="EI922" t="s">
        <v>3</v>
      </c>
      <c r="EJ922">
        <v>2</v>
      </c>
      <c r="EK922">
        <v>110011</v>
      </c>
      <c r="EL922" t="s">
        <v>621</v>
      </c>
      <c r="EM922" t="s">
        <v>173</v>
      </c>
      <c r="EO922" t="s">
        <v>193</v>
      </c>
      <c r="EQ922">
        <v>768</v>
      </c>
      <c r="ER922">
        <v>9.9600000000000009</v>
      </c>
      <c r="ES922">
        <v>1.88</v>
      </c>
      <c r="ET922">
        <v>0</v>
      </c>
      <c r="EU922">
        <v>0</v>
      </c>
      <c r="EV922">
        <v>8.08</v>
      </c>
      <c r="EW922">
        <v>0.84</v>
      </c>
      <c r="EX922">
        <v>0</v>
      </c>
      <c r="EY922">
        <v>0</v>
      </c>
      <c r="EZ922">
        <v>0</v>
      </c>
      <c r="FQ922">
        <v>0</v>
      </c>
      <c r="FR922">
        <f t="shared" si="834"/>
        <v>0</v>
      </c>
      <c r="FS922">
        <v>0</v>
      </c>
      <c r="FX922">
        <v>80</v>
      </c>
      <c r="FY922">
        <v>60</v>
      </c>
      <c r="GA922" t="s">
        <v>3</v>
      </c>
      <c r="GG922">
        <v>2</v>
      </c>
      <c r="GH922">
        <v>-2</v>
      </c>
      <c r="GI922">
        <v>-2</v>
      </c>
      <c r="GJ922">
        <v>0</v>
      </c>
      <c r="GK922">
        <f>ROUND(R922*(R12)/100,0)</f>
        <v>0</v>
      </c>
      <c r="GL922">
        <f t="shared" si="835"/>
        <v>0</v>
      </c>
      <c r="GM922">
        <f t="shared" si="836"/>
        <v>113</v>
      </c>
      <c r="GN922">
        <f t="shared" si="837"/>
        <v>0</v>
      </c>
      <c r="GO922">
        <f t="shared" si="838"/>
        <v>113</v>
      </c>
      <c r="GP922">
        <f t="shared" si="839"/>
        <v>0</v>
      </c>
      <c r="GR922">
        <v>0</v>
      </c>
    </row>
    <row r="923" spans="1:200" x14ac:dyDescent="0.2">
      <c r="A923">
        <v>17</v>
      </c>
      <c r="B923">
        <v>1</v>
      </c>
      <c r="C923">
        <f>ROW(SmtRes!A1493)</f>
        <v>1493</v>
      </c>
      <c r="D923">
        <f>ROW(EtalonRes!A1524)</f>
        <v>1524</v>
      </c>
      <c r="E923" t="s">
        <v>109</v>
      </c>
      <c r="F923" t="s">
        <v>666</v>
      </c>
      <c r="G923" t="s">
        <v>1083</v>
      </c>
      <c r="H923" t="s">
        <v>209</v>
      </c>
      <c r="I923">
        <v>118</v>
      </c>
      <c r="J923">
        <v>0</v>
      </c>
      <c r="O923">
        <f t="shared" si="803"/>
        <v>1534</v>
      </c>
      <c r="P923">
        <f t="shared" si="804"/>
        <v>236</v>
      </c>
      <c r="Q923">
        <f t="shared" si="805"/>
        <v>0</v>
      </c>
      <c r="R923">
        <f t="shared" si="806"/>
        <v>0</v>
      </c>
      <c r="S923">
        <f t="shared" si="807"/>
        <v>1298</v>
      </c>
      <c r="T923">
        <f t="shared" si="808"/>
        <v>0</v>
      </c>
      <c r="U923">
        <f t="shared" si="809"/>
        <v>133.81200000000001</v>
      </c>
      <c r="V923">
        <f t="shared" si="810"/>
        <v>0</v>
      </c>
      <c r="W923">
        <f t="shared" si="811"/>
        <v>0</v>
      </c>
      <c r="X923">
        <f t="shared" si="812"/>
        <v>1038</v>
      </c>
      <c r="Y923">
        <f t="shared" si="813"/>
        <v>779</v>
      </c>
      <c r="AA923">
        <v>23982063</v>
      </c>
      <c r="AB923">
        <f t="shared" si="814"/>
        <v>13</v>
      </c>
      <c r="AC923">
        <f t="shared" si="815"/>
        <v>2</v>
      </c>
      <c r="AD923">
        <f t="shared" si="816"/>
        <v>0</v>
      </c>
      <c r="AE923">
        <f t="shared" si="817"/>
        <v>0</v>
      </c>
      <c r="AF923">
        <f t="shared" si="818"/>
        <v>11</v>
      </c>
      <c r="AG923">
        <f t="shared" si="819"/>
        <v>0</v>
      </c>
      <c r="AH923">
        <f t="shared" si="820"/>
        <v>1.1340000000000001</v>
      </c>
      <c r="AI923">
        <f t="shared" si="821"/>
        <v>0</v>
      </c>
      <c r="AJ923">
        <f t="shared" si="822"/>
        <v>0</v>
      </c>
      <c r="AK923">
        <v>9.9600000000000009</v>
      </c>
      <c r="AL923">
        <v>1.88</v>
      </c>
      <c r="AM923">
        <v>0</v>
      </c>
      <c r="AN923">
        <v>0</v>
      </c>
      <c r="AO923">
        <v>8.08</v>
      </c>
      <c r="AP923">
        <v>0</v>
      </c>
      <c r="AQ923">
        <v>0.84</v>
      </c>
      <c r="AR923">
        <v>0</v>
      </c>
      <c r="AS923">
        <v>0</v>
      </c>
      <c r="AT923">
        <v>80</v>
      </c>
      <c r="AU923">
        <v>60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1</v>
      </c>
      <c r="BD923" t="s">
        <v>3</v>
      </c>
      <c r="BE923" t="s">
        <v>3</v>
      </c>
      <c r="BF923" t="s">
        <v>3</v>
      </c>
      <c r="BG923" t="s">
        <v>3</v>
      </c>
      <c r="BH923">
        <v>0</v>
      </c>
      <c r="BI923">
        <v>2</v>
      </c>
      <c r="BJ923" t="s">
        <v>1082</v>
      </c>
      <c r="BM923">
        <v>110011</v>
      </c>
      <c r="BN923">
        <v>0</v>
      </c>
      <c r="BO923" t="s">
        <v>3</v>
      </c>
      <c r="BP923">
        <v>0</v>
      </c>
      <c r="BQ923">
        <v>3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3</v>
      </c>
      <c r="BZ923">
        <v>80</v>
      </c>
      <c r="CA923">
        <v>60</v>
      </c>
      <c r="CF923">
        <v>0</v>
      </c>
      <c r="CG923">
        <v>0</v>
      </c>
      <c r="CM923">
        <v>0</v>
      </c>
      <c r="CN923" t="s">
        <v>1707</v>
      </c>
      <c r="CO923">
        <v>0</v>
      </c>
      <c r="CP923">
        <f t="shared" si="823"/>
        <v>1534</v>
      </c>
      <c r="CQ923">
        <f t="shared" si="824"/>
        <v>2</v>
      </c>
      <c r="CR923">
        <f t="shared" si="825"/>
        <v>0</v>
      </c>
      <c r="CS923">
        <f t="shared" si="826"/>
        <v>0</v>
      </c>
      <c r="CT923">
        <f t="shared" si="827"/>
        <v>11</v>
      </c>
      <c r="CU923">
        <f t="shared" si="828"/>
        <v>0</v>
      </c>
      <c r="CV923">
        <f t="shared" si="829"/>
        <v>1.1340000000000001</v>
      </c>
      <c r="CW923">
        <f t="shared" si="830"/>
        <v>0</v>
      </c>
      <c r="CX923">
        <f t="shared" si="831"/>
        <v>0</v>
      </c>
      <c r="CY923">
        <f t="shared" si="832"/>
        <v>1038.4000000000001</v>
      </c>
      <c r="CZ923">
        <f t="shared" si="833"/>
        <v>778.8</v>
      </c>
      <c r="DC923" t="s">
        <v>3</v>
      </c>
      <c r="DD923" t="s">
        <v>3</v>
      </c>
      <c r="DE923" t="s">
        <v>179</v>
      </c>
      <c r="DF923" t="s">
        <v>179</v>
      </c>
      <c r="DG923" t="s">
        <v>179</v>
      </c>
      <c r="DH923" t="s">
        <v>3</v>
      </c>
      <c r="DI923" t="s">
        <v>179</v>
      </c>
      <c r="DJ923" t="s">
        <v>179</v>
      </c>
      <c r="DK923" t="s">
        <v>3</v>
      </c>
      <c r="DL923" t="s">
        <v>3</v>
      </c>
      <c r="DM923" t="s">
        <v>3</v>
      </c>
      <c r="DN923">
        <v>0</v>
      </c>
      <c r="DO923">
        <v>0</v>
      </c>
      <c r="DP923">
        <v>1</v>
      </c>
      <c r="DQ923">
        <v>1</v>
      </c>
      <c r="DU923">
        <v>1010</v>
      </c>
      <c r="DV923" t="s">
        <v>209</v>
      </c>
      <c r="DW923" t="s">
        <v>227</v>
      </c>
      <c r="DX923">
        <v>1</v>
      </c>
      <c r="EE923">
        <v>20573212</v>
      </c>
      <c r="EF923">
        <v>3</v>
      </c>
      <c r="EG923" t="s">
        <v>164</v>
      </c>
      <c r="EH923">
        <v>0</v>
      </c>
      <c r="EI923" t="s">
        <v>3</v>
      </c>
      <c r="EJ923">
        <v>2</v>
      </c>
      <c r="EK923">
        <v>110011</v>
      </c>
      <c r="EL923" t="s">
        <v>621</v>
      </c>
      <c r="EM923" t="s">
        <v>173</v>
      </c>
      <c r="EO923" t="s">
        <v>193</v>
      </c>
      <c r="EQ923">
        <v>768</v>
      </c>
      <c r="ER923">
        <v>9.9600000000000009</v>
      </c>
      <c r="ES923">
        <v>1.88</v>
      </c>
      <c r="ET923">
        <v>0</v>
      </c>
      <c r="EU923">
        <v>0</v>
      </c>
      <c r="EV923">
        <v>8.08</v>
      </c>
      <c r="EW923">
        <v>0.84</v>
      </c>
      <c r="EX923">
        <v>0</v>
      </c>
      <c r="EY923">
        <v>0</v>
      </c>
      <c r="EZ923">
        <v>0</v>
      </c>
      <c r="FQ923">
        <v>0</v>
      </c>
      <c r="FR923">
        <f t="shared" si="834"/>
        <v>0</v>
      </c>
      <c r="FS923">
        <v>0</v>
      </c>
      <c r="FX923">
        <v>80</v>
      </c>
      <c r="FY923">
        <v>60</v>
      </c>
      <c r="GA923" t="s">
        <v>3</v>
      </c>
      <c r="GG923">
        <v>2</v>
      </c>
      <c r="GH923">
        <v>-2</v>
      </c>
      <c r="GI923">
        <v>-2</v>
      </c>
      <c r="GJ923">
        <v>0</v>
      </c>
      <c r="GK923">
        <f>ROUND(R923*(R12)/100,0)</f>
        <v>0</v>
      </c>
      <c r="GL923">
        <f t="shared" si="835"/>
        <v>0</v>
      </c>
      <c r="GM923">
        <f t="shared" si="836"/>
        <v>3351</v>
      </c>
      <c r="GN923">
        <f t="shared" si="837"/>
        <v>0</v>
      </c>
      <c r="GO923">
        <f t="shared" si="838"/>
        <v>3351</v>
      </c>
      <c r="GP923">
        <f t="shared" si="839"/>
        <v>0</v>
      </c>
      <c r="GR923">
        <v>0</v>
      </c>
    </row>
    <row r="924" spans="1:200" x14ac:dyDescent="0.2">
      <c r="A924">
        <v>17</v>
      </c>
      <c r="B924">
        <v>1</v>
      </c>
      <c r="C924">
        <f>ROW(SmtRes!A1500)</f>
        <v>1500</v>
      </c>
      <c r="D924">
        <f>ROW(EtalonRes!A1531)</f>
        <v>1531</v>
      </c>
      <c r="E924" t="s">
        <v>112</v>
      </c>
      <c r="F924" t="s">
        <v>729</v>
      </c>
      <c r="G924" t="s">
        <v>1084</v>
      </c>
      <c r="H924" t="s">
        <v>168</v>
      </c>
      <c r="I924">
        <v>462</v>
      </c>
      <c r="J924">
        <v>0</v>
      </c>
      <c r="O924">
        <f t="shared" si="803"/>
        <v>36498</v>
      </c>
      <c r="P924">
        <f t="shared" si="804"/>
        <v>1848</v>
      </c>
      <c r="Q924">
        <f t="shared" si="805"/>
        <v>0</v>
      </c>
      <c r="R924">
        <f t="shared" si="806"/>
        <v>0</v>
      </c>
      <c r="S924">
        <f t="shared" si="807"/>
        <v>34650</v>
      </c>
      <c r="T924">
        <f t="shared" si="808"/>
        <v>0</v>
      </c>
      <c r="U924">
        <f t="shared" si="809"/>
        <v>3592.5119999999997</v>
      </c>
      <c r="V924">
        <f t="shared" si="810"/>
        <v>0</v>
      </c>
      <c r="W924">
        <f t="shared" si="811"/>
        <v>0</v>
      </c>
      <c r="X924">
        <f t="shared" si="812"/>
        <v>27720</v>
      </c>
      <c r="Y924">
        <f t="shared" si="813"/>
        <v>20790</v>
      </c>
      <c r="AA924">
        <v>23982063</v>
      </c>
      <c r="AB924">
        <f t="shared" si="814"/>
        <v>79</v>
      </c>
      <c r="AC924">
        <f t="shared" si="815"/>
        <v>4</v>
      </c>
      <c r="AD924">
        <f t="shared" si="816"/>
        <v>0</v>
      </c>
      <c r="AE924">
        <f t="shared" si="817"/>
        <v>0</v>
      </c>
      <c r="AF924">
        <f t="shared" si="818"/>
        <v>75</v>
      </c>
      <c r="AG924">
        <f t="shared" si="819"/>
        <v>0</v>
      </c>
      <c r="AH924">
        <f t="shared" si="820"/>
        <v>7.7759999999999998</v>
      </c>
      <c r="AI924">
        <f t="shared" si="821"/>
        <v>0</v>
      </c>
      <c r="AJ924">
        <f t="shared" si="822"/>
        <v>0</v>
      </c>
      <c r="AK924">
        <v>60.1</v>
      </c>
      <c r="AL924">
        <v>4.4400000000000004</v>
      </c>
      <c r="AM924">
        <v>0.25</v>
      </c>
      <c r="AN924">
        <v>0</v>
      </c>
      <c r="AO924">
        <v>55.41</v>
      </c>
      <c r="AP924">
        <v>0</v>
      </c>
      <c r="AQ924">
        <v>5.76</v>
      </c>
      <c r="AR924">
        <v>0</v>
      </c>
      <c r="AS924">
        <v>0</v>
      </c>
      <c r="AT924">
        <v>80</v>
      </c>
      <c r="AU924">
        <v>60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1</v>
      </c>
      <c r="BD924" t="s">
        <v>3</v>
      </c>
      <c r="BE924" t="s">
        <v>3</v>
      </c>
      <c r="BF924" t="s">
        <v>3</v>
      </c>
      <c r="BG924" t="s">
        <v>3</v>
      </c>
      <c r="BH924">
        <v>0</v>
      </c>
      <c r="BI924">
        <v>2</v>
      </c>
      <c r="BJ924" t="s">
        <v>731</v>
      </c>
      <c r="BM924">
        <v>110011</v>
      </c>
      <c r="BN924">
        <v>0</v>
      </c>
      <c r="BO924" t="s">
        <v>3</v>
      </c>
      <c r="BP924">
        <v>0</v>
      </c>
      <c r="BQ924">
        <v>3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3</v>
      </c>
      <c r="BZ924">
        <v>80</v>
      </c>
      <c r="CA924">
        <v>60</v>
      </c>
      <c r="CF924">
        <v>0</v>
      </c>
      <c r="CG924">
        <v>0</v>
      </c>
      <c r="CM924">
        <v>0</v>
      </c>
      <c r="CN924" t="s">
        <v>1707</v>
      </c>
      <c r="CO924">
        <v>0</v>
      </c>
      <c r="CP924">
        <f t="shared" si="823"/>
        <v>36498</v>
      </c>
      <c r="CQ924">
        <f t="shared" si="824"/>
        <v>4</v>
      </c>
      <c r="CR924">
        <f t="shared" si="825"/>
        <v>0</v>
      </c>
      <c r="CS924">
        <f t="shared" si="826"/>
        <v>0</v>
      </c>
      <c r="CT924">
        <f t="shared" si="827"/>
        <v>75</v>
      </c>
      <c r="CU924">
        <f t="shared" si="828"/>
        <v>0</v>
      </c>
      <c r="CV924">
        <f t="shared" si="829"/>
        <v>7.7759999999999998</v>
      </c>
      <c r="CW924">
        <f t="shared" si="830"/>
        <v>0</v>
      </c>
      <c r="CX924">
        <f t="shared" si="831"/>
        <v>0</v>
      </c>
      <c r="CY924">
        <f t="shared" si="832"/>
        <v>27720</v>
      </c>
      <c r="CZ924">
        <f t="shared" si="833"/>
        <v>20790</v>
      </c>
      <c r="DC924" t="s">
        <v>3</v>
      </c>
      <c r="DD924" t="s">
        <v>3</v>
      </c>
      <c r="DE924" t="s">
        <v>179</v>
      </c>
      <c r="DF924" t="s">
        <v>179</v>
      </c>
      <c r="DG924" t="s">
        <v>179</v>
      </c>
      <c r="DH924" t="s">
        <v>3</v>
      </c>
      <c r="DI924" t="s">
        <v>179</v>
      </c>
      <c r="DJ924" t="s">
        <v>179</v>
      </c>
      <c r="DK924" t="s">
        <v>3</v>
      </c>
      <c r="DL924" t="s">
        <v>3</v>
      </c>
      <c r="DM924" t="s">
        <v>3</v>
      </c>
      <c r="DN924">
        <v>0</v>
      </c>
      <c r="DO924">
        <v>0</v>
      </c>
      <c r="DP924">
        <v>1</v>
      </c>
      <c r="DQ924">
        <v>1</v>
      </c>
      <c r="DU924">
        <v>1013</v>
      </c>
      <c r="DV924" t="s">
        <v>168</v>
      </c>
      <c r="DW924" t="s">
        <v>168</v>
      </c>
      <c r="DX924">
        <v>1</v>
      </c>
      <c r="EE924">
        <v>20573212</v>
      </c>
      <c r="EF924">
        <v>3</v>
      </c>
      <c r="EG924" t="s">
        <v>164</v>
      </c>
      <c r="EH924">
        <v>0</v>
      </c>
      <c r="EI924" t="s">
        <v>3</v>
      </c>
      <c r="EJ924">
        <v>2</v>
      </c>
      <c r="EK924">
        <v>110011</v>
      </c>
      <c r="EL924" t="s">
        <v>621</v>
      </c>
      <c r="EM924" t="s">
        <v>173</v>
      </c>
      <c r="EO924" t="s">
        <v>193</v>
      </c>
      <c r="EQ924">
        <v>768</v>
      </c>
      <c r="ER924">
        <v>60.1</v>
      </c>
      <c r="ES924">
        <v>4.4400000000000004</v>
      </c>
      <c r="ET924">
        <v>0.25</v>
      </c>
      <c r="EU924">
        <v>0</v>
      </c>
      <c r="EV924">
        <v>55.41</v>
      </c>
      <c r="EW924">
        <v>5.76</v>
      </c>
      <c r="EX924">
        <v>0</v>
      </c>
      <c r="EY924">
        <v>0</v>
      </c>
      <c r="EZ924">
        <v>0</v>
      </c>
      <c r="FQ924">
        <v>0</v>
      </c>
      <c r="FR924">
        <f t="shared" si="834"/>
        <v>0</v>
      </c>
      <c r="FS924">
        <v>0</v>
      </c>
      <c r="FX924">
        <v>80</v>
      </c>
      <c r="FY924">
        <v>60</v>
      </c>
      <c r="GA924" t="s">
        <v>3</v>
      </c>
      <c r="GG924">
        <v>2</v>
      </c>
      <c r="GH924">
        <v>1</v>
      </c>
      <c r="GI924">
        <v>-2</v>
      </c>
      <c r="GJ924">
        <v>0</v>
      </c>
      <c r="GK924">
        <f>ROUND(R924*(R12)/100,0)</f>
        <v>0</v>
      </c>
      <c r="GL924">
        <f t="shared" si="835"/>
        <v>0</v>
      </c>
      <c r="GM924">
        <f t="shared" si="836"/>
        <v>85008</v>
      </c>
      <c r="GN924">
        <f t="shared" si="837"/>
        <v>0</v>
      </c>
      <c r="GO924">
        <f t="shared" si="838"/>
        <v>85008</v>
      </c>
      <c r="GP924">
        <f t="shared" si="839"/>
        <v>0</v>
      </c>
      <c r="GR924">
        <v>0</v>
      </c>
    </row>
    <row r="925" spans="1:200" x14ac:dyDescent="0.2">
      <c r="A925">
        <v>17</v>
      </c>
      <c r="B925">
        <v>1</v>
      </c>
      <c r="C925">
        <f>ROW(SmtRes!A1507)</f>
        <v>1507</v>
      </c>
      <c r="D925">
        <f>ROW(EtalonRes!A1538)</f>
        <v>1538</v>
      </c>
      <c r="E925" t="s">
        <v>114</v>
      </c>
      <c r="F925" t="s">
        <v>729</v>
      </c>
      <c r="G925" t="s">
        <v>1085</v>
      </c>
      <c r="H925" t="s">
        <v>168</v>
      </c>
      <c r="I925">
        <v>363</v>
      </c>
      <c r="J925">
        <v>0</v>
      </c>
      <c r="O925">
        <f t="shared" si="803"/>
        <v>28677</v>
      </c>
      <c r="P925">
        <f t="shared" si="804"/>
        <v>1452</v>
      </c>
      <c r="Q925">
        <f t="shared" si="805"/>
        <v>0</v>
      </c>
      <c r="R925">
        <f t="shared" si="806"/>
        <v>0</v>
      </c>
      <c r="S925">
        <f t="shared" si="807"/>
        <v>27225</v>
      </c>
      <c r="T925">
        <f t="shared" si="808"/>
        <v>0</v>
      </c>
      <c r="U925">
        <f t="shared" si="809"/>
        <v>2822.6880000000001</v>
      </c>
      <c r="V925">
        <f t="shared" si="810"/>
        <v>0</v>
      </c>
      <c r="W925">
        <f t="shared" si="811"/>
        <v>0</v>
      </c>
      <c r="X925">
        <f t="shared" si="812"/>
        <v>21780</v>
      </c>
      <c r="Y925">
        <f t="shared" si="813"/>
        <v>16335</v>
      </c>
      <c r="AA925">
        <v>23982063</v>
      </c>
      <c r="AB925">
        <f t="shared" si="814"/>
        <v>79</v>
      </c>
      <c r="AC925">
        <f t="shared" si="815"/>
        <v>4</v>
      </c>
      <c r="AD925">
        <f t="shared" si="816"/>
        <v>0</v>
      </c>
      <c r="AE925">
        <f t="shared" si="817"/>
        <v>0</v>
      </c>
      <c r="AF925">
        <f t="shared" si="818"/>
        <v>75</v>
      </c>
      <c r="AG925">
        <f t="shared" si="819"/>
        <v>0</v>
      </c>
      <c r="AH925">
        <f t="shared" si="820"/>
        <v>7.7759999999999998</v>
      </c>
      <c r="AI925">
        <f t="shared" si="821"/>
        <v>0</v>
      </c>
      <c r="AJ925">
        <f t="shared" si="822"/>
        <v>0</v>
      </c>
      <c r="AK925">
        <v>60.1</v>
      </c>
      <c r="AL925">
        <v>4.4400000000000004</v>
      </c>
      <c r="AM925">
        <v>0.25</v>
      </c>
      <c r="AN925">
        <v>0</v>
      </c>
      <c r="AO925">
        <v>55.41</v>
      </c>
      <c r="AP925">
        <v>0</v>
      </c>
      <c r="AQ925">
        <v>5.76</v>
      </c>
      <c r="AR925">
        <v>0</v>
      </c>
      <c r="AS925">
        <v>0</v>
      </c>
      <c r="AT925">
        <v>80</v>
      </c>
      <c r="AU925">
        <v>60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1</v>
      </c>
      <c r="BD925" t="s">
        <v>3</v>
      </c>
      <c r="BE925" t="s">
        <v>3</v>
      </c>
      <c r="BF925" t="s">
        <v>3</v>
      </c>
      <c r="BG925" t="s">
        <v>3</v>
      </c>
      <c r="BH925">
        <v>0</v>
      </c>
      <c r="BI925">
        <v>2</v>
      </c>
      <c r="BJ925" t="s">
        <v>731</v>
      </c>
      <c r="BM925">
        <v>110011</v>
      </c>
      <c r="BN925">
        <v>0</v>
      </c>
      <c r="BO925" t="s">
        <v>3</v>
      </c>
      <c r="BP925">
        <v>0</v>
      </c>
      <c r="BQ925">
        <v>3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3</v>
      </c>
      <c r="BZ925">
        <v>80</v>
      </c>
      <c r="CA925">
        <v>60</v>
      </c>
      <c r="CF925">
        <v>0</v>
      </c>
      <c r="CG925">
        <v>0</v>
      </c>
      <c r="CM925">
        <v>0</v>
      </c>
      <c r="CN925" t="s">
        <v>1707</v>
      </c>
      <c r="CO925">
        <v>0</v>
      </c>
      <c r="CP925">
        <f t="shared" si="823"/>
        <v>28677</v>
      </c>
      <c r="CQ925">
        <f t="shared" si="824"/>
        <v>4</v>
      </c>
      <c r="CR925">
        <f t="shared" si="825"/>
        <v>0</v>
      </c>
      <c r="CS925">
        <f t="shared" si="826"/>
        <v>0</v>
      </c>
      <c r="CT925">
        <f t="shared" si="827"/>
        <v>75</v>
      </c>
      <c r="CU925">
        <f t="shared" si="828"/>
        <v>0</v>
      </c>
      <c r="CV925">
        <f t="shared" si="829"/>
        <v>7.7759999999999998</v>
      </c>
      <c r="CW925">
        <f t="shared" si="830"/>
        <v>0</v>
      </c>
      <c r="CX925">
        <f t="shared" si="831"/>
        <v>0</v>
      </c>
      <c r="CY925">
        <f t="shared" si="832"/>
        <v>21780</v>
      </c>
      <c r="CZ925">
        <f t="shared" si="833"/>
        <v>16335</v>
      </c>
      <c r="DC925" t="s">
        <v>3</v>
      </c>
      <c r="DD925" t="s">
        <v>3</v>
      </c>
      <c r="DE925" t="s">
        <v>179</v>
      </c>
      <c r="DF925" t="s">
        <v>179</v>
      </c>
      <c r="DG925" t="s">
        <v>179</v>
      </c>
      <c r="DH925" t="s">
        <v>3</v>
      </c>
      <c r="DI925" t="s">
        <v>179</v>
      </c>
      <c r="DJ925" t="s">
        <v>179</v>
      </c>
      <c r="DK925" t="s">
        <v>3</v>
      </c>
      <c r="DL925" t="s">
        <v>3</v>
      </c>
      <c r="DM925" t="s">
        <v>3</v>
      </c>
      <c r="DN925">
        <v>0</v>
      </c>
      <c r="DO925">
        <v>0</v>
      </c>
      <c r="DP925">
        <v>1</v>
      </c>
      <c r="DQ925">
        <v>1</v>
      </c>
      <c r="DU925">
        <v>1013</v>
      </c>
      <c r="DV925" t="s">
        <v>168</v>
      </c>
      <c r="DW925" t="s">
        <v>168</v>
      </c>
      <c r="DX925">
        <v>1</v>
      </c>
      <c r="EE925">
        <v>20573212</v>
      </c>
      <c r="EF925">
        <v>3</v>
      </c>
      <c r="EG925" t="s">
        <v>164</v>
      </c>
      <c r="EH925">
        <v>0</v>
      </c>
      <c r="EI925" t="s">
        <v>3</v>
      </c>
      <c r="EJ925">
        <v>2</v>
      </c>
      <c r="EK925">
        <v>110011</v>
      </c>
      <c r="EL925" t="s">
        <v>621</v>
      </c>
      <c r="EM925" t="s">
        <v>173</v>
      </c>
      <c r="EO925" t="s">
        <v>193</v>
      </c>
      <c r="EQ925">
        <v>768</v>
      </c>
      <c r="ER925">
        <v>60.1</v>
      </c>
      <c r="ES925">
        <v>4.4400000000000004</v>
      </c>
      <c r="ET925">
        <v>0.25</v>
      </c>
      <c r="EU925">
        <v>0</v>
      </c>
      <c r="EV925">
        <v>55.41</v>
      </c>
      <c r="EW925">
        <v>5.76</v>
      </c>
      <c r="EX925">
        <v>0</v>
      </c>
      <c r="EY925">
        <v>0</v>
      </c>
      <c r="EZ925">
        <v>0</v>
      </c>
      <c r="FQ925">
        <v>0</v>
      </c>
      <c r="FR925">
        <f t="shared" si="834"/>
        <v>0</v>
      </c>
      <c r="FS925">
        <v>0</v>
      </c>
      <c r="FX925">
        <v>80</v>
      </c>
      <c r="FY925">
        <v>60</v>
      </c>
      <c r="GA925" t="s">
        <v>3</v>
      </c>
      <c r="GG925">
        <v>2</v>
      </c>
      <c r="GH925">
        <v>1</v>
      </c>
      <c r="GI925">
        <v>-2</v>
      </c>
      <c r="GJ925">
        <v>0</v>
      </c>
      <c r="GK925">
        <f>ROUND(R925*(R12)/100,0)</f>
        <v>0</v>
      </c>
      <c r="GL925">
        <f t="shared" si="835"/>
        <v>0</v>
      </c>
      <c r="GM925">
        <f t="shared" si="836"/>
        <v>66792</v>
      </c>
      <c r="GN925">
        <f t="shared" si="837"/>
        <v>0</v>
      </c>
      <c r="GO925">
        <f t="shared" si="838"/>
        <v>66792</v>
      </c>
      <c r="GP925">
        <f t="shared" si="839"/>
        <v>0</v>
      </c>
      <c r="GR925">
        <v>0</v>
      </c>
    </row>
    <row r="926" spans="1:200" x14ac:dyDescent="0.2">
      <c r="A926">
        <v>17</v>
      </c>
      <c r="B926">
        <v>1</v>
      </c>
      <c r="C926">
        <f>ROW(SmtRes!A1514)</f>
        <v>1514</v>
      </c>
      <c r="D926">
        <f>ROW(EtalonRes!A1545)</f>
        <v>1545</v>
      </c>
      <c r="E926" t="s">
        <v>116</v>
      </c>
      <c r="F926" t="s">
        <v>1086</v>
      </c>
      <c r="G926" t="s">
        <v>1087</v>
      </c>
      <c r="H926" t="s">
        <v>168</v>
      </c>
      <c r="I926">
        <v>120</v>
      </c>
      <c r="J926">
        <v>0</v>
      </c>
      <c r="O926">
        <f t="shared" si="803"/>
        <v>13080</v>
      </c>
      <c r="P926">
        <f t="shared" si="804"/>
        <v>600</v>
      </c>
      <c r="Q926">
        <f t="shared" si="805"/>
        <v>0</v>
      </c>
      <c r="R926">
        <f t="shared" si="806"/>
        <v>0</v>
      </c>
      <c r="S926">
        <f t="shared" si="807"/>
        <v>12480</v>
      </c>
      <c r="T926">
        <f t="shared" si="808"/>
        <v>0</v>
      </c>
      <c r="U926">
        <f t="shared" si="809"/>
        <v>1283.04</v>
      </c>
      <c r="V926">
        <f t="shared" si="810"/>
        <v>0</v>
      </c>
      <c r="W926">
        <f t="shared" si="811"/>
        <v>0</v>
      </c>
      <c r="X926">
        <f t="shared" si="812"/>
        <v>9984</v>
      </c>
      <c r="Y926">
        <f t="shared" si="813"/>
        <v>7488</v>
      </c>
      <c r="AA926">
        <v>23982063</v>
      </c>
      <c r="AB926">
        <f t="shared" si="814"/>
        <v>109</v>
      </c>
      <c r="AC926">
        <f t="shared" si="815"/>
        <v>5</v>
      </c>
      <c r="AD926">
        <f t="shared" si="816"/>
        <v>0</v>
      </c>
      <c r="AE926">
        <f t="shared" si="817"/>
        <v>0</v>
      </c>
      <c r="AF926">
        <f t="shared" si="818"/>
        <v>104</v>
      </c>
      <c r="AG926">
        <f t="shared" si="819"/>
        <v>0</v>
      </c>
      <c r="AH926">
        <f t="shared" si="820"/>
        <v>10.692</v>
      </c>
      <c r="AI926">
        <f t="shared" si="821"/>
        <v>0</v>
      </c>
      <c r="AJ926">
        <f t="shared" si="822"/>
        <v>0</v>
      </c>
      <c r="AK926">
        <v>82.98</v>
      </c>
      <c r="AL926">
        <v>5.43</v>
      </c>
      <c r="AM926">
        <v>0.25</v>
      </c>
      <c r="AN926">
        <v>0</v>
      </c>
      <c r="AO926">
        <v>77.3</v>
      </c>
      <c r="AP926">
        <v>0</v>
      </c>
      <c r="AQ926">
        <v>7.92</v>
      </c>
      <c r="AR926">
        <v>0</v>
      </c>
      <c r="AS926">
        <v>0</v>
      </c>
      <c r="AT926">
        <v>80</v>
      </c>
      <c r="AU926">
        <v>60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1</v>
      </c>
      <c r="BD926" t="s">
        <v>3</v>
      </c>
      <c r="BE926" t="s">
        <v>3</v>
      </c>
      <c r="BF926" t="s">
        <v>3</v>
      </c>
      <c r="BG926" t="s">
        <v>3</v>
      </c>
      <c r="BH926">
        <v>0</v>
      </c>
      <c r="BI926">
        <v>2</v>
      </c>
      <c r="BJ926" t="s">
        <v>1088</v>
      </c>
      <c r="BM926">
        <v>110011</v>
      </c>
      <c r="BN926">
        <v>0</v>
      </c>
      <c r="BO926" t="s">
        <v>3</v>
      </c>
      <c r="BP926">
        <v>0</v>
      </c>
      <c r="BQ926">
        <v>3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80</v>
      </c>
      <c r="CA926">
        <v>60</v>
      </c>
      <c r="CF926">
        <v>0</v>
      </c>
      <c r="CG926">
        <v>0</v>
      </c>
      <c r="CM926">
        <v>0</v>
      </c>
      <c r="CN926" t="s">
        <v>1707</v>
      </c>
      <c r="CO926">
        <v>0</v>
      </c>
      <c r="CP926">
        <f t="shared" si="823"/>
        <v>13080</v>
      </c>
      <c r="CQ926">
        <f t="shared" si="824"/>
        <v>5</v>
      </c>
      <c r="CR926">
        <f t="shared" si="825"/>
        <v>0</v>
      </c>
      <c r="CS926">
        <f t="shared" si="826"/>
        <v>0</v>
      </c>
      <c r="CT926">
        <f t="shared" si="827"/>
        <v>104</v>
      </c>
      <c r="CU926">
        <f t="shared" si="828"/>
        <v>0</v>
      </c>
      <c r="CV926">
        <f t="shared" si="829"/>
        <v>10.692</v>
      </c>
      <c r="CW926">
        <f t="shared" si="830"/>
        <v>0</v>
      </c>
      <c r="CX926">
        <f t="shared" si="831"/>
        <v>0</v>
      </c>
      <c r="CY926">
        <f t="shared" si="832"/>
        <v>9984</v>
      </c>
      <c r="CZ926">
        <f t="shared" si="833"/>
        <v>7488</v>
      </c>
      <c r="DC926" t="s">
        <v>3</v>
      </c>
      <c r="DD926" t="s">
        <v>3</v>
      </c>
      <c r="DE926" t="s">
        <v>179</v>
      </c>
      <c r="DF926" t="s">
        <v>179</v>
      </c>
      <c r="DG926" t="s">
        <v>179</v>
      </c>
      <c r="DH926" t="s">
        <v>3</v>
      </c>
      <c r="DI926" t="s">
        <v>179</v>
      </c>
      <c r="DJ926" t="s">
        <v>179</v>
      </c>
      <c r="DK926" t="s">
        <v>3</v>
      </c>
      <c r="DL926" t="s">
        <v>3</v>
      </c>
      <c r="DM926" t="s">
        <v>3</v>
      </c>
      <c r="DN926">
        <v>0</v>
      </c>
      <c r="DO926">
        <v>0</v>
      </c>
      <c r="DP926">
        <v>1</v>
      </c>
      <c r="DQ926">
        <v>1</v>
      </c>
      <c r="DU926">
        <v>1013</v>
      </c>
      <c r="DV926" t="s">
        <v>168</v>
      </c>
      <c r="DW926" t="s">
        <v>168</v>
      </c>
      <c r="DX926">
        <v>1</v>
      </c>
      <c r="EE926">
        <v>20573212</v>
      </c>
      <c r="EF926">
        <v>3</v>
      </c>
      <c r="EG926" t="s">
        <v>164</v>
      </c>
      <c r="EH926">
        <v>0</v>
      </c>
      <c r="EI926" t="s">
        <v>3</v>
      </c>
      <c r="EJ926">
        <v>2</v>
      </c>
      <c r="EK926">
        <v>110011</v>
      </c>
      <c r="EL926" t="s">
        <v>621</v>
      </c>
      <c r="EM926" t="s">
        <v>173</v>
      </c>
      <c r="EO926" t="s">
        <v>193</v>
      </c>
      <c r="EQ926">
        <v>768</v>
      </c>
      <c r="ER926">
        <v>82.98</v>
      </c>
      <c r="ES926">
        <v>5.43</v>
      </c>
      <c r="ET926">
        <v>0.25</v>
      </c>
      <c r="EU926">
        <v>0</v>
      </c>
      <c r="EV926">
        <v>77.3</v>
      </c>
      <c r="EW926">
        <v>7.92</v>
      </c>
      <c r="EX926">
        <v>0</v>
      </c>
      <c r="EY926">
        <v>0</v>
      </c>
      <c r="EZ926">
        <v>0</v>
      </c>
      <c r="FQ926">
        <v>0</v>
      </c>
      <c r="FR926">
        <f t="shared" si="834"/>
        <v>0</v>
      </c>
      <c r="FS926">
        <v>0</v>
      </c>
      <c r="FX926">
        <v>80</v>
      </c>
      <c r="FY926">
        <v>60</v>
      </c>
      <c r="GA926" t="s">
        <v>3</v>
      </c>
      <c r="GG926">
        <v>2</v>
      </c>
      <c r="GH926">
        <v>1</v>
      </c>
      <c r="GI926">
        <v>-2</v>
      </c>
      <c r="GJ926">
        <v>0</v>
      </c>
      <c r="GK926">
        <f>ROUND(R926*(R12)/100,0)</f>
        <v>0</v>
      </c>
      <c r="GL926">
        <f t="shared" si="835"/>
        <v>0</v>
      </c>
      <c r="GM926">
        <f t="shared" si="836"/>
        <v>30552</v>
      </c>
      <c r="GN926">
        <f t="shared" si="837"/>
        <v>0</v>
      </c>
      <c r="GO926">
        <f t="shared" si="838"/>
        <v>30552</v>
      </c>
      <c r="GP926">
        <f t="shared" si="839"/>
        <v>0</v>
      </c>
      <c r="GR926">
        <v>0</v>
      </c>
    </row>
    <row r="927" spans="1:200" x14ac:dyDescent="0.2">
      <c r="A927">
        <v>17</v>
      </c>
      <c r="B927">
        <v>1</v>
      </c>
      <c r="C927">
        <f>ROW(SmtRes!A1521)</f>
        <v>1521</v>
      </c>
      <c r="D927">
        <f>ROW(EtalonRes!A1552)</f>
        <v>1552</v>
      </c>
      <c r="E927" t="s">
        <v>119</v>
      </c>
      <c r="F927" t="s">
        <v>1086</v>
      </c>
      <c r="G927" t="s">
        <v>1089</v>
      </c>
      <c r="H927" t="s">
        <v>168</v>
      </c>
      <c r="I927">
        <v>12</v>
      </c>
      <c r="J927">
        <v>0</v>
      </c>
      <c r="O927">
        <f t="shared" si="803"/>
        <v>1308</v>
      </c>
      <c r="P927">
        <f t="shared" si="804"/>
        <v>60</v>
      </c>
      <c r="Q927">
        <f t="shared" si="805"/>
        <v>0</v>
      </c>
      <c r="R927">
        <f t="shared" si="806"/>
        <v>0</v>
      </c>
      <c r="S927">
        <f t="shared" si="807"/>
        <v>1248</v>
      </c>
      <c r="T927">
        <f t="shared" si="808"/>
        <v>0</v>
      </c>
      <c r="U927">
        <f t="shared" si="809"/>
        <v>128.304</v>
      </c>
      <c r="V927">
        <f t="shared" si="810"/>
        <v>0</v>
      </c>
      <c r="W927">
        <f t="shared" si="811"/>
        <v>0</v>
      </c>
      <c r="X927">
        <f t="shared" si="812"/>
        <v>998</v>
      </c>
      <c r="Y927">
        <f t="shared" si="813"/>
        <v>749</v>
      </c>
      <c r="AA927">
        <v>23982063</v>
      </c>
      <c r="AB927">
        <f t="shared" si="814"/>
        <v>109</v>
      </c>
      <c r="AC927">
        <f t="shared" si="815"/>
        <v>5</v>
      </c>
      <c r="AD927">
        <f t="shared" si="816"/>
        <v>0</v>
      </c>
      <c r="AE927">
        <f t="shared" si="817"/>
        <v>0</v>
      </c>
      <c r="AF927">
        <f t="shared" si="818"/>
        <v>104</v>
      </c>
      <c r="AG927">
        <f t="shared" si="819"/>
        <v>0</v>
      </c>
      <c r="AH927">
        <f t="shared" si="820"/>
        <v>10.692</v>
      </c>
      <c r="AI927">
        <f t="shared" si="821"/>
        <v>0</v>
      </c>
      <c r="AJ927">
        <f t="shared" si="822"/>
        <v>0</v>
      </c>
      <c r="AK927">
        <v>82.98</v>
      </c>
      <c r="AL927">
        <v>5.43</v>
      </c>
      <c r="AM927">
        <v>0.25</v>
      </c>
      <c r="AN927">
        <v>0</v>
      </c>
      <c r="AO927">
        <v>77.3</v>
      </c>
      <c r="AP927">
        <v>0</v>
      </c>
      <c r="AQ927">
        <v>7.92</v>
      </c>
      <c r="AR927">
        <v>0</v>
      </c>
      <c r="AS927">
        <v>0</v>
      </c>
      <c r="AT927">
        <v>80</v>
      </c>
      <c r="AU927">
        <v>60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1</v>
      </c>
      <c r="BD927" t="s">
        <v>3</v>
      </c>
      <c r="BE927" t="s">
        <v>3</v>
      </c>
      <c r="BF927" t="s">
        <v>3</v>
      </c>
      <c r="BG927" t="s">
        <v>3</v>
      </c>
      <c r="BH927">
        <v>0</v>
      </c>
      <c r="BI927">
        <v>2</v>
      </c>
      <c r="BJ927" t="s">
        <v>1088</v>
      </c>
      <c r="BM927">
        <v>110011</v>
      </c>
      <c r="BN927">
        <v>0</v>
      </c>
      <c r="BO927" t="s">
        <v>3</v>
      </c>
      <c r="BP927">
        <v>0</v>
      </c>
      <c r="BQ927">
        <v>3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80</v>
      </c>
      <c r="CA927">
        <v>60</v>
      </c>
      <c r="CF927">
        <v>0</v>
      </c>
      <c r="CG927">
        <v>0</v>
      </c>
      <c r="CM927">
        <v>0</v>
      </c>
      <c r="CN927" t="s">
        <v>1707</v>
      </c>
      <c r="CO927">
        <v>0</v>
      </c>
      <c r="CP927">
        <f t="shared" si="823"/>
        <v>1308</v>
      </c>
      <c r="CQ927">
        <f t="shared" si="824"/>
        <v>5</v>
      </c>
      <c r="CR927">
        <f t="shared" si="825"/>
        <v>0</v>
      </c>
      <c r="CS927">
        <f t="shared" si="826"/>
        <v>0</v>
      </c>
      <c r="CT927">
        <f t="shared" si="827"/>
        <v>104</v>
      </c>
      <c r="CU927">
        <f t="shared" si="828"/>
        <v>0</v>
      </c>
      <c r="CV927">
        <f t="shared" si="829"/>
        <v>10.692</v>
      </c>
      <c r="CW927">
        <f t="shared" si="830"/>
        <v>0</v>
      </c>
      <c r="CX927">
        <f t="shared" si="831"/>
        <v>0</v>
      </c>
      <c r="CY927">
        <f t="shared" si="832"/>
        <v>998.4</v>
      </c>
      <c r="CZ927">
        <f t="shared" si="833"/>
        <v>748.8</v>
      </c>
      <c r="DC927" t="s">
        <v>3</v>
      </c>
      <c r="DD927" t="s">
        <v>3</v>
      </c>
      <c r="DE927" t="s">
        <v>179</v>
      </c>
      <c r="DF927" t="s">
        <v>179</v>
      </c>
      <c r="DG927" t="s">
        <v>179</v>
      </c>
      <c r="DH927" t="s">
        <v>3</v>
      </c>
      <c r="DI927" t="s">
        <v>179</v>
      </c>
      <c r="DJ927" t="s">
        <v>179</v>
      </c>
      <c r="DK927" t="s">
        <v>3</v>
      </c>
      <c r="DL927" t="s">
        <v>3</v>
      </c>
      <c r="DM927" t="s">
        <v>3</v>
      </c>
      <c r="DN927">
        <v>0</v>
      </c>
      <c r="DO927">
        <v>0</v>
      </c>
      <c r="DP927">
        <v>1</v>
      </c>
      <c r="DQ927">
        <v>1</v>
      </c>
      <c r="DU927">
        <v>1013</v>
      </c>
      <c r="DV927" t="s">
        <v>168</v>
      </c>
      <c r="DW927" t="s">
        <v>168</v>
      </c>
      <c r="DX927">
        <v>1</v>
      </c>
      <c r="EE927">
        <v>20573212</v>
      </c>
      <c r="EF927">
        <v>3</v>
      </c>
      <c r="EG927" t="s">
        <v>164</v>
      </c>
      <c r="EH927">
        <v>0</v>
      </c>
      <c r="EI927" t="s">
        <v>3</v>
      </c>
      <c r="EJ927">
        <v>2</v>
      </c>
      <c r="EK927">
        <v>110011</v>
      </c>
      <c r="EL927" t="s">
        <v>621</v>
      </c>
      <c r="EM927" t="s">
        <v>173</v>
      </c>
      <c r="EO927" t="s">
        <v>193</v>
      </c>
      <c r="EQ927">
        <v>768</v>
      </c>
      <c r="ER927">
        <v>82.98</v>
      </c>
      <c r="ES927">
        <v>5.43</v>
      </c>
      <c r="ET927">
        <v>0.25</v>
      </c>
      <c r="EU927">
        <v>0</v>
      </c>
      <c r="EV927">
        <v>77.3</v>
      </c>
      <c r="EW927">
        <v>7.92</v>
      </c>
      <c r="EX927">
        <v>0</v>
      </c>
      <c r="EY927">
        <v>0</v>
      </c>
      <c r="EZ927">
        <v>0</v>
      </c>
      <c r="FQ927">
        <v>0</v>
      </c>
      <c r="FR927">
        <f t="shared" si="834"/>
        <v>0</v>
      </c>
      <c r="FS927">
        <v>0</v>
      </c>
      <c r="FX927">
        <v>80</v>
      </c>
      <c r="FY927">
        <v>60</v>
      </c>
      <c r="GA927" t="s">
        <v>3</v>
      </c>
      <c r="GG927">
        <v>2</v>
      </c>
      <c r="GH927">
        <v>1</v>
      </c>
      <c r="GI927">
        <v>-2</v>
      </c>
      <c r="GJ927">
        <v>0</v>
      </c>
      <c r="GK927">
        <f>ROUND(R927*(R12)/100,0)</f>
        <v>0</v>
      </c>
      <c r="GL927">
        <f t="shared" si="835"/>
        <v>0</v>
      </c>
      <c r="GM927">
        <f t="shared" si="836"/>
        <v>3055</v>
      </c>
      <c r="GN927">
        <f t="shared" si="837"/>
        <v>0</v>
      </c>
      <c r="GO927">
        <f t="shared" si="838"/>
        <v>3055</v>
      </c>
      <c r="GP927">
        <f t="shared" si="839"/>
        <v>0</v>
      </c>
      <c r="GR927">
        <v>0</v>
      </c>
    </row>
    <row r="928" spans="1:200" x14ac:dyDescent="0.2">
      <c r="A928">
        <v>17</v>
      </c>
      <c r="B928">
        <v>1</v>
      </c>
      <c r="C928">
        <f>ROW(SmtRes!A1535)</f>
        <v>1535</v>
      </c>
      <c r="D928">
        <f>ROW(EtalonRes!A1566)</f>
        <v>1566</v>
      </c>
      <c r="E928" t="s">
        <v>122</v>
      </c>
      <c r="F928" t="s">
        <v>319</v>
      </c>
      <c r="G928" t="s">
        <v>951</v>
      </c>
      <c r="H928" t="s">
        <v>311</v>
      </c>
      <c r="I928">
        <v>4649</v>
      </c>
      <c r="J928">
        <v>0</v>
      </c>
      <c r="O928">
        <f t="shared" si="803"/>
        <v>4193398</v>
      </c>
      <c r="P928">
        <f t="shared" si="804"/>
        <v>334728</v>
      </c>
      <c r="Q928">
        <f t="shared" si="805"/>
        <v>3110181</v>
      </c>
      <c r="R928">
        <f t="shared" si="806"/>
        <v>251046</v>
      </c>
      <c r="S928">
        <f t="shared" si="807"/>
        <v>748489</v>
      </c>
      <c r="T928">
        <f t="shared" si="808"/>
        <v>0</v>
      </c>
      <c r="U928">
        <f t="shared" si="809"/>
        <v>77824.260000000009</v>
      </c>
      <c r="V928">
        <f t="shared" si="810"/>
        <v>21276.148499999999</v>
      </c>
      <c r="W928">
        <f t="shared" si="811"/>
        <v>0</v>
      </c>
      <c r="X928">
        <f t="shared" si="812"/>
        <v>949558</v>
      </c>
      <c r="Y928">
        <f t="shared" si="813"/>
        <v>649698</v>
      </c>
      <c r="AA928">
        <v>23982063</v>
      </c>
      <c r="AB928">
        <f t="shared" si="814"/>
        <v>902</v>
      </c>
      <c r="AC928">
        <f t="shared" si="815"/>
        <v>72</v>
      </c>
      <c r="AD928">
        <f t="shared" si="816"/>
        <v>669</v>
      </c>
      <c r="AE928">
        <f t="shared" si="817"/>
        <v>54</v>
      </c>
      <c r="AF928">
        <f t="shared" si="818"/>
        <v>161</v>
      </c>
      <c r="AG928">
        <f t="shared" si="819"/>
        <v>0</v>
      </c>
      <c r="AH928">
        <f t="shared" si="820"/>
        <v>16.740000000000002</v>
      </c>
      <c r="AI928">
        <f t="shared" si="821"/>
        <v>4.5765000000000002</v>
      </c>
      <c r="AJ928">
        <f t="shared" si="822"/>
        <v>0</v>
      </c>
      <c r="AK928">
        <v>686.83</v>
      </c>
      <c r="AL928">
        <v>71.75</v>
      </c>
      <c r="AM928">
        <v>495.79</v>
      </c>
      <c r="AN928">
        <v>40.07</v>
      </c>
      <c r="AO928">
        <v>119.29</v>
      </c>
      <c r="AP928">
        <v>0</v>
      </c>
      <c r="AQ928">
        <v>12.4</v>
      </c>
      <c r="AR928">
        <v>3.39</v>
      </c>
      <c r="AS928">
        <v>0</v>
      </c>
      <c r="AT928">
        <v>95</v>
      </c>
      <c r="AU928">
        <v>65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3</v>
      </c>
      <c r="BE928" t="s">
        <v>3</v>
      </c>
      <c r="BF928" t="s">
        <v>3</v>
      </c>
      <c r="BG928" t="s">
        <v>3</v>
      </c>
      <c r="BH928">
        <v>0</v>
      </c>
      <c r="BI928">
        <v>2</v>
      </c>
      <c r="BJ928" t="s">
        <v>321</v>
      </c>
      <c r="BM928">
        <v>108001</v>
      </c>
      <c r="BN928">
        <v>0</v>
      </c>
      <c r="BO928" t="s">
        <v>3</v>
      </c>
      <c r="BP928">
        <v>0</v>
      </c>
      <c r="BQ928">
        <v>3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95</v>
      </c>
      <c r="CA928">
        <v>65</v>
      </c>
      <c r="CF928">
        <v>0</v>
      </c>
      <c r="CG928">
        <v>0</v>
      </c>
      <c r="CM928">
        <v>0</v>
      </c>
      <c r="CN928" t="s">
        <v>1707</v>
      </c>
      <c r="CO928">
        <v>0</v>
      </c>
      <c r="CP928">
        <f t="shared" si="823"/>
        <v>4193398</v>
      </c>
      <c r="CQ928">
        <f t="shared" si="824"/>
        <v>72</v>
      </c>
      <c r="CR928">
        <f t="shared" si="825"/>
        <v>669</v>
      </c>
      <c r="CS928">
        <f t="shared" si="826"/>
        <v>54</v>
      </c>
      <c r="CT928">
        <f t="shared" si="827"/>
        <v>161</v>
      </c>
      <c r="CU928">
        <f t="shared" si="828"/>
        <v>0</v>
      </c>
      <c r="CV928">
        <f t="shared" si="829"/>
        <v>16.740000000000002</v>
      </c>
      <c r="CW928">
        <f t="shared" si="830"/>
        <v>4.5765000000000002</v>
      </c>
      <c r="CX928">
        <f t="shared" si="831"/>
        <v>0</v>
      </c>
      <c r="CY928">
        <f t="shared" si="832"/>
        <v>949558.25</v>
      </c>
      <c r="CZ928">
        <f t="shared" si="833"/>
        <v>649697.75</v>
      </c>
      <c r="DC928" t="s">
        <v>3</v>
      </c>
      <c r="DD928" t="s">
        <v>3</v>
      </c>
      <c r="DE928" t="s">
        <v>179</v>
      </c>
      <c r="DF928" t="s">
        <v>179</v>
      </c>
      <c r="DG928" t="s">
        <v>179</v>
      </c>
      <c r="DH928" t="s">
        <v>3</v>
      </c>
      <c r="DI928" t="s">
        <v>179</v>
      </c>
      <c r="DJ928" t="s">
        <v>179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1003</v>
      </c>
      <c r="DV928" t="s">
        <v>311</v>
      </c>
      <c r="DW928" t="s">
        <v>322</v>
      </c>
      <c r="DX928">
        <v>100</v>
      </c>
      <c r="EE928">
        <v>20573159</v>
      </c>
      <c r="EF928">
        <v>3</v>
      </c>
      <c r="EG928" t="s">
        <v>164</v>
      </c>
      <c r="EH928">
        <v>0</v>
      </c>
      <c r="EI928" t="s">
        <v>3</v>
      </c>
      <c r="EJ928">
        <v>2</v>
      </c>
      <c r="EK928">
        <v>108001</v>
      </c>
      <c r="EL928" t="s">
        <v>202</v>
      </c>
      <c r="EM928" t="s">
        <v>203</v>
      </c>
      <c r="EO928" t="s">
        <v>193</v>
      </c>
      <c r="EQ928">
        <v>768</v>
      </c>
      <c r="ER928">
        <v>686.83</v>
      </c>
      <c r="ES928">
        <v>71.75</v>
      </c>
      <c r="ET928">
        <v>495.79</v>
      </c>
      <c r="EU928">
        <v>40.07</v>
      </c>
      <c r="EV928">
        <v>119.29</v>
      </c>
      <c r="EW928">
        <v>12.4</v>
      </c>
      <c r="EX928">
        <v>3.39</v>
      </c>
      <c r="EY928">
        <v>0</v>
      </c>
      <c r="EZ928">
        <v>0</v>
      </c>
      <c r="FQ928">
        <v>0</v>
      </c>
      <c r="FR928">
        <f t="shared" si="834"/>
        <v>0</v>
      </c>
      <c r="FS928">
        <v>0</v>
      </c>
      <c r="FX928">
        <v>95</v>
      </c>
      <c r="FY928">
        <v>65</v>
      </c>
      <c r="GA928" t="s">
        <v>3</v>
      </c>
      <c r="GG928">
        <v>2</v>
      </c>
      <c r="GH928">
        <v>-2</v>
      </c>
      <c r="GI928">
        <v>-2</v>
      </c>
      <c r="GJ928">
        <v>0</v>
      </c>
      <c r="GK928">
        <f>ROUND(R928*(R12)/100,0)</f>
        <v>0</v>
      </c>
      <c r="GL928">
        <f t="shared" si="835"/>
        <v>0</v>
      </c>
      <c r="GM928">
        <f t="shared" si="836"/>
        <v>5792654</v>
      </c>
      <c r="GN928">
        <f t="shared" si="837"/>
        <v>0</v>
      </c>
      <c r="GO928">
        <f t="shared" si="838"/>
        <v>5792654</v>
      </c>
      <c r="GP928">
        <f t="shared" si="839"/>
        <v>0</v>
      </c>
      <c r="GR928">
        <v>0</v>
      </c>
    </row>
    <row r="929" spans="1:200" x14ac:dyDescent="0.2">
      <c r="A929">
        <v>17</v>
      </c>
      <c r="B929">
        <v>1</v>
      </c>
      <c r="C929">
        <f>ROW(SmtRes!A1545)</f>
        <v>1545</v>
      </c>
      <c r="D929">
        <f>ROW(EtalonRes!A1575)</f>
        <v>1575</v>
      </c>
      <c r="E929" t="s">
        <v>125</v>
      </c>
      <c r="F929" t="s">
        <v>309</v>
      </c>
      <c r="G929" t="s">
        <v>981</v>
      </c>
      <c r="H929" t="s">
        <v>311</v>
      </c>
      <c r="I929">
        <v>46.49</v>
      </c>
      <c r="J929">
        <v>0</v>
      </c>
      <c r="O929">
        <f t="shared" si="803"/>
        <v>14970</v>
      </c>
      <c r="P929">
        <f t="shared" si="804"/>
        <v>883</v>
      </c>
      <c r="Q929">
        <f t="shared" si="805"/>
        <v>2836</v>
      </c>
      <c r="R929">
        <f t="shared" si="806"/>
        <v>93</v>
      </c>
      <c r="S929">
        <f t="shared" si="807"/>
        <v>11251</v>
      </c>
      <c r="T929">
        <f t="shared" si="808"/>
        <v>0</v>
      </c>
      <c r="U929">
        <f t="shared" si="809"/>
        <v>1194.9789600000001</v>
      </c>
      <c r="V929">
        <f t="shared" si="810"/>
        <v>5.6485349999999999</v>
      </c>
      <c r="W929">
        <f t="shared" si="811"/>
        <v>0</v>
      </c>
      <c r="X929">
        <f t="shared" si="812"/>
        <v>10777</v>
      </c>
      <c r="Y929">
        <f t="shared" si="813"/>
        <v>7374</v>
      </c>
      <c r="AA929">
        <v>23982063</v>
      </c>
      <c r="AB929">
        <f t="shared" si="814"/>
        <v>322</v>
      </c>
      <c r="AC929">
        <f t="shared" si="815"/>
        <v>19</v>
      </c>
      <c r="AD929">
        <f t="shared" si="816"/>
        <v>61</v>
      </c>
      <c r="AE929">
        <f t="shared" si="817"/>
        <v>2</v>
      </c>
      <c r="AF929">
        <f t="shared" si="818"/>
        <v>242</v>
      </c>
      <c r="AG929">
        <f t="shared" si="819"/>
        <v>0</v>
      </c>
      <c r="AH929">
        <f t="shared" si="820"/>
        <v>25.704000000000001</v>
      </c>
      <c r="AI929">
        <f t="shared" si="821"/>
        <v>0.1215</v>
      </c>
      <c r="AJ929">
        <f t="shared" si="822"/>
        <v>0</v>
      </c>
      <c r="AK929">
        <v>243.38</v>
      </c>
      <c r="AL929">
        <v>18.89</v>
      </c>
      <c r="AM929">
        <v>45.51</v>
      </c>
      <c r="AN929">
        <v>1.22</v>
      </c>
      <c r="AO929">
        <v>178.98</v>
      </c>
      <c r="AP929">
        <v>0</v>
      </c>
      <c r="AQ929">
        <v>19.04</v>
      </c>
      <c r="AR929">
        <v>0.09</v>
      </c>
      <c r="AS929">
        <v>0</v>
      </c>
      <c r="AT929">
        <v>95</v>
      </c>
      <c r="AU929">
        <v>65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1</v>
      </c>
      <c r="BD929" t="s">
        <v>3</v>
      </c>
      <c r="BE929" t="s">
        <v>3</v>
      </c>
      <c r="BF929" t="s">
        <v>3</v>
      </c>
      <c r="BG929" t="s">
        <v>3</v>
      </c>
      <c r="BH929">
        <v>0</v>
      </c>
      <c r="BI929">
        <v>2</v>
      </c>
      <c r="BJ929" t="s">
        <v>312</v>
      </c>
      <c r="BM929">
        <v>108001</v>
      </c>
      <c r="BN929">
        <v>0</v>
      </c>
      <c r="BO929" t="s">
        <v>3</v>
      </c>
      <c r="BP929">
        <v>0</v>
      </c>
      <c r="BQ929">
        <v>3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95</v>
      </c>
      <c r="CA929">
        <v>65</v>
      </c>
      <c r="CF929">
        <v>0</v>
      </c>
      <c r="CG929">
        <v>0</v>
      </c>
      <c r="CM929">
        <v>0</v>
      </c>
      <c r="CN929" t="s">
        <v>1707</v>
      </c>
      <c r="CO929">
        <v>0</v>
      </c>
      <c r="CP929">
        <f t="shared" si="823"/>
        <v>14970</v>
      </c>
      <c r="CQ929">
        <f t="shared" si="824"/>
        <v>19</v>
      </c>
      <c r="CR929">
        <f t="shared" si="825"/>
        <v>61</v>
      </c>
      <c r="CS929">
        <f t="shared" si="826"/>
        <v>2</v>
      </c>
      <c r="CT929">
        <f t="shared" si="827"/>
        <v>242</v>
      </c>
      <c r="CU929">
        <f t="shared" si="828"/>
        <v>0</v>
      </c>
      <c r="CV929">
        <f t="shared" si="829"/>
        <v>25.704000000000001</v>
      </c>
      <c r="CW929">
        <f t="shared" si="830"/>
        <v>0.1215</v>
      </c>
      <c r="CX929">
        <f t="shared" si="831"/>
        <v>0</v>
      </c>
      <c r="CY929">
        <f t="shared" si="832"/>
        <v>10776.8</v>
      </c>
      <c r="CZ929">
        <f t="shared" si="833"/>
        <v>7373.6</v>
      </c>
      <c r="DC929" t="s">
        <v>3</v>
      </c>
      <c r="DD929" t="s">
        <v>3</v>
      </c>
      <c r="DE929" t="s">
        <v>179</v>
      </c>
      <c r="DF929" t="s">
        <v>179</v>
      </c>
      <c r="DG929" t="s">
        <v>179</v>
      </c>
      <c r="DH929" t="s">
        <v>3</v>
      </c>
      <c r="DI929" t="s">
        <v>179</v>
      </c>
      <c r="DJ929" t="s">
        <v>179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1003</v>
      </c>
      <c r="DV929" t="s">
        <v>311</v>
      </c>
      <c r="DW929" t="s">
        <v>311</v>
      </c>
      <c r="DX929">
        <v>100</v>
      </c>
      <c r="EE929">
        <v>20573159</v>
      </c>
      <c r="EF929">
        <v>3</v>
      </c>
      <c r="EG929" t="s">
        <v>164</v>
      </c>
      <c r="EH929">
        <v>0</v>
      </c>
      <c r="EI929" t="s">
        <v>3</v>
      </c>
      <c r="EJ929">
        <v>2</v>
      </c>
      <c r="EK929">
        <v>108001</v>
      </c>
      <c r="EL929" t="s">
        <v>202</v>
      </c>
      <c r="EM929" t="s">
        <v>203</v>
      </c>
      <c r="EO929" t="s">
        <v>193</v>
      </c>
      <c r="EQ929">
        <v>768</v>
      </c>
      <c r="ER929">
        <v>243.38</v>
      </c>
      <c r="ES929">
        <v>18.89</v>
      </c>
      <c r="ET929">
        <v>45.51</v>
      </c>
      <c r="EU929">
        <v>1.22</v>
      </c>
      <c r="EV929">
        <v>178.98</v>
      </c>
      <c r="EW929">
        <v>19.04</v>
      </c>
      <c r="EX929">
        <v>0.09</v>
      </c>
      <c r="EY929">
        <v>0</v>
      </c>
      <c r="EZ929">
        <v>0</v>
      </c>
      <c r="FQ929">
        <v>0</v>
      </c>
      <c r="FR929">
        <f t="shared" si="834"/>
        <v>0</v>
      </c>
      <c r="FS929">
        <v>0</v>
      </c>
      <c r="FX929">
        <v>95</v>
      </c>
      <c r="FY929">
        <v>65</v>
      </c>
      <c r="GA929" t="s">
        <v>3</v>
      </c>
      <c r="GG929">
        <v>2</v>
      </c>
      <c r="GH929">
        <v>1</v>
      </c>
      <c r="GI929">
        <v>-2</v>
      </c>
      <c r="GJ929">
        <v>0</v>
      </c>
      <c r="GK929">
        <f>ROUND(R929*(R12)/100,0)</f>
        <v>0</v>
      </c>
      <c r="GL929">
        <f t="shared" si="835"/>
        <v>0</v>
      </c>
      <c r="GM929">
        <f t="shared" si="836"/>
        <v>33121</v>
      </c>
      <c r="GN929">
        <f t="shared" si="837"/>
        <v>0</v>
      </c>
      <c r="GO929">
        <f t="shared" si="838"/>
        <v>33121</v>
      </c>
      <c r="GP929">
        <f t="shared" si="839"/>
        <v>0</v>
      </c>
      <c r="GR929">
        <v>0</v>
      </c>
    </row>
    <row r="930" spans="1:200" x14ac:dyDescent="0.2">
      <c r="A930">
        <v>18</v>
      </c>
      <c r="B930">
        <v>1</v>
      </c>
      <c r="C930">
        <v>1543</v>
      </c>
      <c r="E930" t="s">
        <v>1090</v>
      </c>
      <c r="F930" t="s">
        <v>314</v>
      </c>
      <c r="G930" t="s">
        <v>315</v>
      </c>
      <c r="H930" t="s">
        <v>316</v>
      </c>
      <c r="I930">
        <f>I929*J930</f>
        <v>464.89999999999992</v>
      </c>
      <c r="J930">
        <v>9.9999999999999982</v>
      </c>
      <c r="O930">
        <f t="shared" si="803"/>
        <v>11623</v>
      </c>
      <c r="P930">
        <f t="shared" si="804"/>
        <v>11623</v>
      </c>
      <c r="Q930">
        <f t="shared" si="805"/>
        <v>0</v>
      </c>
      <c r="R930">
        <f t="shared" si="806"/>
        <v>0</v>
      </c>
      <c r="S930">
        <f t="shared" si="807"/>
        <v>0</v>
      </c>
      <c r="T930">
        <f t="shared" si="808"/>
        <v>0</v>
      </c>
      <c r="U930">
        <f t="shared" si="809"/>
        <v>0</v>
      </c>
      <c r="V930">
        <f t="shared" si="810"/>
        <v>0</v>
      </c>
      <c r="W930">
        <f t="shared" si="811"/>
        <v>0</v>
      </c>
      <c r="X930">
        <f t="shared" si="812"/>
        <v>0</v>
      </c>
      <c r="Y930">
        <f t="shared" si="813"/>
        <v>0</v>
      </c>
      <c r="AA930">
        <v>23982063</v>
      </c>
      <c r="AB930">
        <f t="shared" si="814"/>
        <v>25</v>
      </c>
      <c r="AC930">
        <f t="shared" si="815"/>
        <v>25</v>
      </c>
      <c r="AD930">
        <f>ROUND((ET930),0)</f>
        <v>0</v>
      </c>
      <c r="AE930">
        <f>ROUND((EU930),0)</f>
        <v>0</v>
      </c>
      <c r="AF930">
        <f>ROUND((EV930),0)</f>
        <v>0</v>
      </c>
      <c r="AG930">
        <f t="shared" si="819"/>
        <v>0</v>
      </c>
      <c r="AH930">
        <f>(EW930)</f>
        <v>0</v>
      </c>
      <c r="AI930">
        <f>(EX930)</f>
        <v>0</v>
      </c>
      <c r="AJ930">
        <f t="shared" si="822"/>
        <v>0</v>
      </c>
      <c r="AK930">
        <v>24.54</v>
      </c>
      <c r="AL930">
        <v>24.54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0.11</v>
      </c>
      <c r="AT930">
        <v>95</v>
      </c>
      <c r="AU930">
        <v>65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1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2</v>
      </c>
      <c r="BJ930" t="s">
        <v>317</v>
      </c>
      <c r="BM930">
        <v>108001</v>
      </c>
      <c r="BN930">
        <v>0</v>
      </c>
      <c r="BO930" t="s">
        <v>3</v>
      </c>
      <c r="BP930">
        <v>0</v>
      </c>
      <c r="BQ930">
        <v>3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95</v>
      </c>
      <c r="CA930">
        <v>65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823"/>
        <v>11623</v>
      </c>
      <c r="CQ930">
        <f t="shared" si="824"/>
        <v>25</v>
      </c>
      <c r="CR930">
        <f t="shared" si="825"/>
        <v>0</v>
      </c>
      <c r="CS930">
        <f t="shared" si="826"/>
        <v>0</v>
      </c>
      <c r="CT930">
        <f t="shared" si="827"/>
        <v>0</v>
      </c>
      <c r="CU930">
        <f t="shared" si="828"/>
        <v>0</v>
      </c>
      <c r="CV930">
        <f t="shared" si="829"/>
        <v>0</v>
      </c>
      <c r="CW930">
        <f t="shared" si="830"/>
        <v>0</v>
      </c>
      <c r="CX930">
        <f t="shared" si="831"/>
        <v>0</v>
      </c>
      <c r="CY930">
        <f t="shared" si="832"/>
        <v>0</v>
      </c>
      <c r="CZ930">
        <f t="shared" si="833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1003</v>
      </c>
      <c r="DV930" t="s">
        <v>316</v>
      </c>
      <c r="DW930" t="s">
        <v>316</v>
      </c>
      <c r="DX930">
        <v>10</v>
      </c>
      <c r="EE930">
        <v>20573159</v>
      </c>
      <c r="EF930">
        <v>3</v>
      </c>
      <c r="EG930" t="s">
        <v>164</v>
      </c>
      <c r="EH930">
        <v>0</v>
      </c>
      <c r="EI930" t="s">
        <v>3</v>
      </c>
      <c r="EJ930">
        <v>2</v>
      </c>
      <c r="EK930">
        <v>108001</v>
      </c>
      <c r="EL930" t="s">
        <v>202</v>
      </c>
      <c r="EM930" t="s">
        <v>203</v>
      </c>
      <c r="EO930" t="s">
        <v>3</v>
      </c>
      <c r="EQ930">
        <v>0</v>
      </c>
      <c r="ER930">
        <v>24.54</v>
      </c>
      <c r="ES930">
        <v>24.54</v>
      </c>
      <c r="ET930">
        <v>0</v>
      </c>
      <c r="EU930">
        <v>0</v>
      </c>
      <c r="EV930">
        <v>0</v>
      </c>
      <c r="EW930">
        <v>0</v>
      </c>
      <c r="EX930">
        <v>0</v>
      </c>
      <c r="EZ930">
        <v>0</v>
      </c>
      <c r="FQ930">
        <v>0</v>
      </c>
      <c r="FR930">
        <f t="shared" si="834"/>
        <v>0</v>
      </c>
      <c r="FS930">
        <v>0</v>
      </c>
      <c r="FX930">
        <v>95</v>
      </c>
      <c r="FY930">
        <v>65</v>
      </c>
      <c r="GA930" t="s">
        <v>3</v>
      </c>
      <c r="GG930">
        <v>2</v>
      </c>
      <c r="GH930">
        <v>1</v>
      </c>
      <c r="GI930">
        <v>-2</v>
      </c>
      <c r="GJ930">
        <v>0</v>
      </c>
      <c r="GK930">
        <f>ROUND(R930*(R12)/100,0)</f>
        <v>0</v>
      </c>
      <c r="GL930">
        <f t="shared" si="835"/>
        <v>0</v>
      </c>
      <c r="GM930">
        <f t="shared" si="836"/>
        <v>11623</v>
      </c>
      <c r="GN930">
        <f t="shared" si="837"/>
        <v>0</v>
      </c>
      <c r="GO930">
        <f t="shared" si="838"/>
        <v>11623</v>
      </c>
      <c r="GP930">
        <f t="shared" si="839"/>
        <v>0</v>
      </c>
      <c r="GR930">
        <v>0</v>
      </c>
    </row>
    <row r="931" spans="1:200" x14ac:dyDescent="0.2">
      <c r="A931">
        <v>17</v>
      </c>
      <c r="B931">
        <v>1</v>
      </c>
      <c r="C931">
        <f>ROW(SmtRes!A1548)</f>
        <v>1548</v>
      </c>
      <c r="D931">
        <f>ROW(EtalonRes!A1578)</f>
        <v>1578</v>
      </c>
      <c r="E931" t="s">
        <v>126</v>
      </c>
      <c r="F931" t="s">
        <v>265</v>
      </c>
      <c r="G931" t="s">
        <v>1091</v>
      </c>
      <c r="H931" t="s">
        <v>209</v>
      </c>
      <c r="I931">
        <v>36</v>
      </c>
      <c r="J931">
        <v>0</v>
      </c>
      <c r="O931">
        <f t="shared" si="803"/>
        <v>23328</v>
      </c>
      <c r="P931">
        <f t="shared" si="804"/>
        <v>324</v>
      </c>
      <c r="Q931">
        <f t="shared" si="805"/>
        <v>0</v>
      </c>
      <c r="R931">
        <f t="shared" si="806"/>
        <v>0</v>
      </c>
      <c r="S931">
        <f t="shared" si="807"/>
        <v>23004</v>
      </c>
      <c r="T931">
        <f t="shared" si="808"/>
        <v>0</v>
      </c>
      <c r="U931">
        <f t="shared" si="809"/>
        <v>1555.2</v>
      </c>
      <c r="V931">
        <f t="shared" si="810"/>
        <v>0</v>
      </c>
      <c r="W931">
        <f t="shared" si="811"/>
        <v>0</v>
      </c>
      <c r="X931">
        <f t="shared" si="812"/>
        <v>18403</v>
      </c>
      <c r="Y931">
        <f t="shared" si="813"/>
        <v>13802</v>
      </c>
      <c r="AA931">
        <v>23982063</v>
      </c>
      <c r="AB931">
        <f t="shared" si="814"/>
        <v>648</v>
      </c>
      <c r="AC931">
        <f t="shared" si="815"/>
        <v>9</v>
      </c>
      <c r="AD931">
        <f t="shared" ref="AD931:AF934" si="840">ROUND(((ET931*1.35)),0)</f>
        <v>0</v>
      </c>
      <c r="AE931">
        <f t="shared" si="840"/>
        <v>0</v>
      </c>
      <c r="AF931">
        <f t="shared" si="840"/>
        <v>639</v>
      </c>
      <c r="AG931">
        <f t="shared" si="819"/>
        <v>0</v>
      </c>
      <c r="AH931">
        <f t="shared" ref="AH931:AI934" si="841">((EW931*1.35))</f>
        <v>43.2</v>
      </c>
      <c r="AI931">
        <f t="shared" si="841"/>
        <v>0</v>
      </c>
      <c r="AJ931">
        <f t="shared" si="822"/>
        <v>0</v>
      </c>
      <c r="AK931">
        <v>482.75</v>
      </c>
      <c r="AL931">
        <v>9.4700000000000006</v>
      </c>
      <c r="AM931">
        <v>0</v>
      </c>
      <c r="AN931">
        <v>0</v>
      </c>
      <c r="AO931">
        <v>473.28</v>
      </c>
      <c r="AP931">
        <v>0</v>
      </c>
      <c r="AQ931">
        <v>32</v>
      </c>
      <c r="AR931">
        <v>0</v>
      </c>
      <c r="AS931">
        <v>0</v>
      </c>
      <c r="AT931">
        <v>80</v>
      </c>
      <c r="AU931">
        <v>60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1</v>
      </c>
      <c r="BD931" t="s">
        <v>3</v>
      </c>
      <c r="BE931" t="s">
        <v>3</v>
      </c>
      <c r="BF931" t="s">
        <v>3</v>
      </c>
      <c r="BG931" t="s">
        <v>3</v>
      </c>
      <c r="BH931">
        <v>0</v>
      </c>
      <c r="BI931">
        <v>2</v>
      </c>
      <c r="BJ931" t="s">
        <v>307</v>
      </c>
      <c r="BM931">
        <v>110008</v>
      </c>
      <c r="BN931">
        <v>0</v>
      </c>
      <c r="BO931" t="s">
        <v>3</v>
      </c>
      <c r="BP931">
        <v>0</v>
      </c>
      <c r="BQ931">
        <v>3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80</v>
      </c>
      <c r="CA931">
        <v>60</v>
      </c>
      <c r="CF931">
        <v>0</v>
      </c>
      <c r="CG931">
        <v>0</v>
      </c>
      <c r="CM931">
        <v>0</v>
      </c>
      <c r="CN931" t="s">
        <v>1707</v>
      </c>
      <c r="CO931">
        <v>0</v>
      </c>
      <c r="CP931">
        <f t="shared" si="823"/>
        <v>23328</v>
      </c>
      <c r="CQ931">
        <f t="shared" si="824"/>
        <v>9</v>
      </c>
      <c r="CR931">
        <f t="shared" si="825"/>
        <v>0</v>
      </c>
      <c r="CS931">
        <f t="shared" si="826"/>
        <v>0</v>
      </c>
      <c r="CT931">
        <f t="shared" si="827"/>
        <v>639</v>
      </c>
      <c r="CU931">
        <f t="shared" si="828"/>
        <v>0</v>
      </c>
      <c r="CV931">
        <f t="shared" si="829"/>
        <v>43.2</v>
      </c>
      <c r="CW931">
        <f t="shared" si="830"/>
        <v>0</v>
      </c>
      <c r="CX931">
        <f t="shared" si="831"/>
        <v>0</v>
      </c>
      <c r="CY931">
        <f t="shared" si="832"/>
        <v>18403.2</v>
      </c>
      <c r="CZ931">
        <f t="shared" si="833"/>
        <v>13802.4</v>
      </c>
      <c r="DC931" t="s">
        <v>3</v>
      </c>
      <c r="DD931" t="s">
        <v>3</v>
      </c>
      <c r="DE931" t="s">
        <v>179</v>
      </c>
      <c r="DF931" t="s">
        <v>179</v>
      </c>
      <c r="DG931" t="s">
        <v>179</v>
      </c>
      <c r="DH931" t="s">
        <v>3</v>
      </c>
      <c r="DI931" t="s">
        <v>179</v>
      </c>
      <c r="DJ931" t="s">
        <v>179</v>
      </c>
      <c r="DK931" t="s">
        <v>3</v>
      </c>
      <c r="DL931" t="s">
        <v>3</v>
      </c>
      <c r="DM931" t="s">
        <v>3</v>
      </c>
      <c r="DN931">
        <v>0</v>
      </c>
      <c r="DO931">
        <v>0</v>
      </c>
      <c r="DP931">
        <v>1</v>
      </c>
      <c r="DQ931">
        <v>1</v>
      </c>
      <c r="DU931">
        <v>1010</v>
      </c>
      <c r="DV931" t="s">
        <v>209</v>
      </c>
      <c r="DW931" t="s">
        <v>227</v>
      </c>
      <c r="DX931">
        <v>1</v>
      </c>
      <c r="EE931">
        <v>20573167</v>
      </c>
      <c r="EF931">
        <v>3</v>
      </c>
      <c r="EG931" t="s">
        <v>164</v>
      </c>
      <c r="EH931">
        <v>0</v>
      </c>
      <c r="EI931" t="s">
        <v>3</v>
      </c>
      <c r="EJ931">
        <v>2</v>
      </c>
      <c r="EK931">
        <v>110008</v>
      </c>
      <c r="EL931" t="s">
        <v>268</v>
      </c>
      <c r="EM931" t="s">
        <v>173</v>
      </c>
      <c r="EO931" t="s">
        <v>193</v>
      </c>
      <c r="EQ931">
        <v>768</v>
      </c>
      <c r="ER931">
        <v>482.75</v>
      </c>
      <c r="ES931">
        <v>9.4700000000000006</v>
      </c>
      <c r="ET931">
        <v>0</v>
      </c>
      <c r="EU931">
        <v>0</v>
      </c>
      <c r="EV931">
        <v>473.28</v>
      </c>
      <c r="EW931">
        <v>32</v>
      </c>
      <c r="EX931">
        <v>0</v>
      </c>
      <c r="EY931">
        <v>0</v>
      </c>
      <c r="EZ931">
        <v>0</v>
      </c>
      <c r="FQ931">
        <v>0</v>
      </c>
      <c r="FR931">
        <f t="shared" si="834"/>
        <v>0</v>
      </c>
      <c r="FS931">
        <v>0</v>
      </c>
      <c r="FX931">
        <v>80</v>
      </c>
      <c r="FY931">
        <v>60</v>
      </c>
      <c r="GA931" t="s">
        <v>3</v>
      </c>
      <c r="GG931">
        <v>2</v>
      </c>
      <c r="GH931">
        <v>1</v>
      </c>
      <c r="GI931">
        <v>-2</v>
      </c>
      <c r="GJ931">
        <v>0</v>
      </c>
      <c r="GK931">
        <f>ROUND(R931*(R12)/100,0)</f>
        <v>0</v>
      </c>
      <c r="GL931">
        <f t="shared" si="835"/>
        <v>0</v>
      </c>
      <c r="GM931">
        <f t="shared" si="836"/>
        <v>55533</v>
      </c>
      <c r="GN931">
        <f t="shared" si="837"/>
        <v>0</v>
      </c>
      <c r="GO931">
        <f t="shared" si="838"/>
        <v>55533</v>
      </c>
      <c r="GP931">
        <f t="shared" si="839"/>
        <v>0</v>
      </c>
      <c r="GR931">
        <v>0</v>
      </c>
    </row>
    <row r="932" spans="1:200" x14ac:dyDescent="0.2">
      <c r="A932">
        <v>17</v>
      </c>
      <c r="B932">
        <v>1</v>
      </c>
      <c r="C932">
        <f>ROW(SmtRes!A1550)</f>
        <v>1550</v>
      </c>
      <c r="D932">
        <f>ROW(EtalonRes!A1580)</f>
        <v>1580</v>
      </c>
      <c r="E932" t="s">
        <v>128</v>
      </c>
      <c r="F932" t="s">
        <v>345</v>
      </c>
      <c r="G932" t="s">
        <v>346</v>
      </c>
      <c r="H932" t="s">
        <v>347</v>
      </c>
      <c r="I932">
        <v>1</v>
      </c>
      <c r="J932">
        <v>0</v>
      </c>
      <c r="O932">
        <f t="shared" si="803"/>
        <v>916</v>
      </c>
      <c r="P932">
        <f t="shared" si="804"/>
        <v>13</v>
      </c>
      <c r="Q932">
        <f t="shared" si="805"/>
        <v>0</v>
      </c>
      <c r="R932">
        <f t="shared" si="806"/>
        <v>0</v>
      </c>
      <c r="S932">
        <f t="shared" si="807"/>
        <v>903</v>
      </c>
      <c r="T932">
        <f t="shared" si="808"/>
        <v>0</v>
      </c>
      <c r="U932">
        <f t="shared" si="809"/>
        <v>87.21</v>
      </c>
      <c r="V932">
        <f t="shared" si="810"/>
        <v>0</v>
      </c>
      <c r="W932">
        <f t="shared" si="811"/>
        <v>0</v>
      </c>
      <c r="X932">
        <f t="shared" si="812"/>
        <v>831</v>
      </c>
      <c r="Y932">
        <f t="shared" si="813"/>
        <v>587</v>
      </c>
      <c r="AA932">
        <v>23982063</v>
      </c>
      <c r="AB932">
        <f t="shared" si="814"/>
        <v>916</v>
      </c>
      <c r="AC932">
        <f t="shared" si="815"/>
        <v>13</v>
      </c>
      <c r="AD932">
        <f t="shared" si="840"/>
        <v>0</v>
      </c>
      <c r="AE932">
        <f t="shared" si="840"/>
        <v>0</v>
      </c>
      <c r="AF932">
        <f t="shared" si="840"/>
        <v>903</v>
      </c>
      <c r="AG932">
        <f t="shared" si="819"/>
        <v>0</v>
      </c>
      <c r="AH932">
        <f t="shared" si="841"/>
        <v>87.21</v>
      </c>
      <c r="AI932">
        <f t="shared" si="841"/>
        <v>0</v>
      </c>
      <c r="AJ932">
        <f t="shared" si="822"/>
        <v>0</v>
      </c>
      <c r="AK932">
        <v>681.98</v>
      </c>
      <c r="AL932">
        <v>13.37</v>
      </c>
      <c r="AM932">
        <v>0</v>
      </c>
      <c r="AN932">
        <v>0</v>
      </c>
      <c r="AO932">
        <v>668.61</v>
      </c>
      <c r="AP932">
        <v>0</v>
      </c>
      <c r="AQ932">
        <v>64.599999999999994</v>
      </c>
      <c r="AR932">
        <v>0</v>
      </c>
      <c r="AS932">
        <v>0</v>
      </c>
      <c r="AT932">
        <v>92</v>
      </c>
      <c r="AU932">
        <v>65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</v>
      </c>
      <c r="BD932" t="s">
        <v>3</v>
      </c>
      <c r="BE932" t="s">
        <v>3</v>
      </c>
      <c r="BF932" t="s">
        <v>3</v>
      </c>
      <c r="BG932" t="s">
        <v>3</v>
      </c>
      <c r="BH932">
        <v>0</v>
      </c>
      <c r="BI932">
        <v>2</v>
      </c>
      <c r="BJ932" t="s">
        <v>348</v>
      </c>
      <c r="BM932">
        <v>110004</v>
      </c>
      <c r="BN932">
        <v>0</v>
      </c>
      <c r="BO932" t="s">
        <v>3</v>
      </c>
      <c r="BP932">
        <v>0</v>
      </c>
      <c r="BQ932">
        <v>3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92</v>
      </c>
      <c r="CA932">
        <v>65</v>
      </c>
      <c r="CF932">
        <v>0</v>
      </c>
      <c r="CG932">
        <v>0</v>
      </c>
      <c r="CM932">
        <v>0</v>
      </c>
      <c r="CN932" t="s">
        <v>1707</v>
      </c>
      <c r="CO932">
        <v>0</v>
      </c>
      <c r="CP932">
        <f t="shared" si="823"/>
        <v>916</v>
      </c>
      <c r="CQ932">
        <f t="shared" si="824"/>
        <v>13</v>
      </c>
      <c r="CR932">
        <f t="shared" si="825"/>
        <v>0</v>
      </c>
      <c r="CS932">
        <f t="shared" si="826"/>
        <v>0</v>
      </c>
      <c r="CT932">
        <f t="shared" si="827"/>
        <v>903</v>
      </c>
      <c r="CU932">
        <f t="shared" si="828"/>
        <v>0</v>
      </c>
      <c r="CV932">
        <f t="shared" si="829"/>
        <v>87.21</v>
      </c>
      <c r="CW932">
        <f t="shared" si="830"/>
        <v>0</v>
      </c>
      <c r="CX932">
        <f t="shared" si="831"/>
        <v>0</v>
      </c>
      <c r="CY932">
        <f t="shared" si="832"/>
        <v>830.76</v>
      </c>
      <c r="CZ932">
        <f t="shared" si="833"/>
        <v>586.95000000000005</v>
      </c>
      <c r="DC932" t="s">
        <v>3</v>
      </c>
      <c r="DD932" t="s">
        <v>3</v>
      </c>
      <c r="DE932" t="s">
        <v>179</v>
      </c>
      <c r="DF932" t="s">
        <v>179</v>
      </c>
      <c r="DG932" t="s">
        <v>179</v>
      </c>
      <c r="DH932" t="s">
        <v>3</v>
      </c>
      <c r="DI932" t="s">
        <v>179</v>
      </c>
      <c r="DJ932" t="s">
        <v>179</v>
      </c>
      <c r="DK932" t="s">
        <v>3</v>
      </c>
      <c r="DL932" t="s">
        <v>3</v>
      </c>
      <c r="DM932" t="s">
        <v>3</v>
      </c>
      <c r="DN932">
        <v>0</v>
      </c>
      <c r="DO932">
        <v>0</v>
      </c>
      <c r="DP932">
        <v>1</v>
      </c>
      <c r="DQ932">
        <v>1</v>
      </c>
      <c r="DU932">
        <v>1013</v>
      </c>
      <c r="DV932" t="s">
        <v>347</v>
      </c>
      <c r="DW932" t="s">
        <v>347</v>
      </c>
      <c r="DX932">
        <v>1</v>
      </c>
      <c r="EE932">
        <v>20573165</v>
      </c>
      <c r="EF932">
        <v>3</v>
      </c>
      <c r="EG932" t="s">
        <v>164</v>
      </c>
      <c r="EH932">
        <v>0</v>
      </c>
      <c r="EI932" t="s">
        <v>3</v>
      </c>
      <c r="EJ932">
        <v>2</v>
      </c>
      <c r="EK932">
        <v>110004</v>
      </c>
      <c r="EL932" t="s">
        <v>172</v>
      </c>
      <c r="EM932" t="s">
        <v>173</v>
      </c>
      <c r="EO932" t="s">
        <v>193</v>
      </c>
      <c r="EQ932">
        <v>768</v>
      </c>
      <c r="ER932">
        <v>681.98</v>
      </c>
      <c r="ES932">
        <v>13.37</v>
      </c>
      <c r="ET932">
        <v>0</v>
      </c>
      <c r="EU932">
        <v>0</v>
      </c>
      <c r="EV932">
        <v>668.61</v>
      </c>
      <c r="EW932">
        <v>64.599999999999994</v>
      </c>
      <c r="EX932">
        <v>0</v>
      </c>
      <c r="EY932">
        <v>0</v>
      </c>
      <c r="EZ932">
        <v>0</v>
      </c>
      <c r="FQ932">
        <v>0</v>
      </c>
      <c r="FR932">
        <f t="shared" si="834"/>
        <v>0</v>
      </c>
      <c r="FS932">
        <v>0</v>
      </c>
      <c r="FX932">
        <v>92</v>
      </c>
      <c r="FY932">
        <v>65</v>
      </c>
      <c r="GA932" t="s">
        <v>3</v>
      </c>
      <c r="GG932">
        <v>2</v>
      </c>
      <c r="GH932">
        <v>-2</v>
      </c>
      <c r="GI932">
        <v>-2</v>
      </c>
      <c r="GJ932">
        <v>0</v>
      </c>
      <c r="GK932">
        <f>ROUND(R932*(R12)/100,0)</f>
        <v>0</v>
      </c>
      <c r="GL932">
        <f t="shared" si="835"/>
        <v>0</v>
      </c>
      <c r="GM932">
        <f t="shared" si="836"/>
        <v>2334</v>
      </c>
      <c r="GN932">
        <f t="shared" si="837"/>
        <v>0</v>
      </c>
      <c r="GO932">
        <f t="shared" si="838"/>
        <v>2334</v>
      </c>
      <c r="GP932">
        <f t="shared" si="839"/>
        <v>0</v>
      </c>
      <c r="GR932">
        <v>0</v>
      </c>
    </row>
    <row r="933" spans="1:200" x14ac:dyDescent="0.2">
      <c r="A933">
        <v>17</v>
      </c>
      <c r="B933">
        <v>1</v>
      </c>
      <c r="C933">
        <f>ROW(SmtRes!A1555)</f>
        <v>1555</v>
      </c>
      <c r="D933">
        <f>ROW(EtalonRes!A1585)</f>
        <v>1585</v>
      </c>
      <c r="E933" t="s">
        <v>130</v>
      </c>
      <c r="F933" t="s">
        <v>360</v>
      </c>
      <c r="G933" t="s">
        <v>361</v>
      </c>
      <c r="H933" t="s">
        <v>362</v>
      </c>
      <c r="I933">
        <v>1</v>
      </c>
      <c r="J933">
        <v>0</v>
      </c>
      <c r="O933">
        <f t="shared" si="803"/>
        <v>13039</v>
      </c>
      <c r="P933">
        <f t="shared" si="804"/>
        <v>85</v>
      </c>
      <c r="Q933">
        <f t="shared" si="805"/>
        <v>7184</v>
      </c>
      <c r="R933">
        <f t="shared" si="806"/>
        <v>752</v>
      </c>
      <c r="S933">
        <f t="shared" si="807"/>
        <v>5770</v>
      </c>
      <c r="T933">
        <f t="shared" si="808"/>
        <v>0</v>
      </c>
      <c r="U933">
        <f t="shared" si="809"/>
        <v>390.15000000000003</v>
      </c>
      <c r="V933">
        <f t="shared" si="810"/>
        <v>64.800000000000011</v>
      </c>
      <c r="W933">
        <f t="shared" si="811"/>
        <v>0</v>
      </c>
      <c r="X933">
        <f t="shared" si="812"/>
        <v>5218</v>
      </c>
      <c r="Y933">
        <f t="shared" si="813"/>
        <v>3913</v>
      </c>
      <c r="AA933">
        <v>23982063</v>
      </c>
      <c r="AB933">
        <f t="shared" si="814"/>
        <v>13039</v>
      </c>
      <c r="AC933">
        <f t="shared" si="815"/>
        <v>85</v>
      </c>
      <c r="AD933">
        <f t="shared" si="840"/>
        <v>7184</v>
      </c>
      <c r="AE933">
        <f t="shared" si="840"/>
        <v>752</v>
      </c>
      <c r="AF933">
        <f t="shared" si="840"/>
        <v>5770</v>
      </c>
      <c r="AG933">
        <f t="shared" si="819"/>
        <v>0</v>
      </c>
      <c r="AH933">
        <f t="shared" si="841"/>
        <v>390.15000000000003</v>
      </c>
      <c r="AI933">
        <f t="shared" si="841"/>
        <v>64.800000000000011</v>
      </c>
      <c r="AJ933">
        <f t="shared" si="822"/>
        <v>0</v>
      </c>
      <c r="AK933">
        <v>9681.08</v>
      </c>
      <c r="AL933">
        <v>85.49</v>
      </c>
      <c r="AM933">
        <v>5321.28</v>
      </c>
      <c r="AN933">
        <v>556.79999999999995</v>
      </c>
      <c r="AO933">
        <v>4274.3100000000004</v>
      </c>
      <c r="AP933">
        <v>0</v>
      </c>
      <c r="AQ933">
        <v>289</v>
      </c>
      <c r="AR933">
        <v>48</v>
      </c>
      <c r="AS933">
        <v>0</v>
      </c>
      <c r="AT933">
        <v>80</v>
      </c>
      <c r="AU933">
        <v>60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3</v>
      </c>
      <c r="BE933" t="s">
        <v>3</v>
      </c>
      <c r="BF933" t="s">
        <v>3</v>
      </c>
      <c r="BG933" t="s">
        <v>3</v>
      </c>
      <c r="BH933">
        <v>0</v>
      </c>
      <c r="BI933">
        <v>2</v>
      </c>
      <c r="BJ933" t="s">
        <v>363</v>
      </c>
      <c r="BM933">
        <v>110008</v>
      </c>
      <c r="BN933">
        <v>0</v>
      </c>
      <c r="BO933" t="s">
        <v>3</v>
      </c>
      <c r="BP933">
        <v>0</v>
      </c>
      <c r="BQ933">
        <v>3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3</v>
      </c>
      <c r="BZ933">
        <v>80</v>
      </c>
      <c r="CA933">
        <v>60</v>
      </c>
      <c r="CF933">
        <v>0</v>
      </c>
      <c r="CG933">
        <v>0</v>
      </c>
      <c r="CM933">
        <v>0</v>
      </c>
      <c r="CN933" t="s">
        <v>1707</v>
      </c>
      <c r="CO933">
        <v>0</v>
      </c>
      <c r="CP933">
        <f t="shared" si="823"/>
        <v>13039</v>
      </c>
      <c r="CQ933">
        <f t="shared" si="824"/>
        <v>85</v>
      </c>
      <c r="CR933">
        <f t="shared" si="825"/>
        <v>7184</v>
      </c>
      <c r="CS933">
        <f t="shared" si="826"/>
        <v>752</v>
      </c>
      <c r="CT933">
        <f t="shared" si="827"/>
        <v>5770</v>
      </c>
      <c r="CU933">
        <f t="shared" si="828"/>
        <v>0</v>
      </c>
      <c r="CV933">
        <f t="shared" si="829"/>
        <v>390.15000000000003</v>
      </c>
      <c r="CW933">
        <f t="shared" si="830"/>
        <v>64.800000000000011</v>
      </c>
      <c r="CX933">
        <f t="shared" si="831"/>
        <v>0</v>
      </c>
      <c r="CY933">
        <f t="shared" si="832"/>
        <v>5217.6000000000004</v>
      </c>
      <c r="CZ933">
        <f t="shared" si="833"/>
        <v>3913.2</v>
      </c>
      <c r="DC933" t="s">
        <v>3</v>
      </c>
      <c r="DD933" t="s">
        <v>3</v>
      </c>
      <c r="DE933" t="s">
        <v>179</v>
      </c>
      <c r="DF933" t="s">
        <v>179</v>
      </c>
      <c r="DG933" t="s">
        <v>179</v>
      </c>
      <c r="DH933" t="s">
        <v>3</v>
      </c>
      <c r="DI933" t="s">
        <v>179</v>
      </c>
      <c r="DJ933" t="s">
        <v>179</v>
      </c>
      <c r="DK933" t="s">
        <v>3</v>
      </c>
      <c r="DL933" t="s">
        <v>3</v>
      </c>
      <c r="DM933" t="s">
        <v>3</v>
      </c>
      <c r="DN933">
        <v>0</v>
      </c>
      <c r="DO933">
        <v>0</v>
      </c>
      <c r="DP933">
        <v>1</v>
      </c>
      <c r="DQ933">
        <v>1</v>
      </c>
      <c r="DU933">
        <v>1013</v>
      </c>
      <c r="DV933" t="s">
        <v>362</v>
      </c>
      <c r="DW933" t="s">
        <v>362</v>
      </c>
      <c r="DX933">
        <v>1</v>
      </c>
      <c r="EE933">
        <v>20573167</v>
      </c>
      <c r="EF933">
        <v>3</v>
      </c>
      <c r="EG933" t="s">
        <v>164</v>
      </c>
      <c r="EH933">
        <v>0</v>
      </c>
      <c r="EI933" t="s">
        <v>3</v>
      </c>
      <c r="EJ933">
        <v>2</v>
      </c>
      <c r="EK933">
        <v>110008</v>
      </c>
      <c r="EL933" t="s">
        <v>268</v>
      </c>
      <c r="EM933" t="s">
        <v>173</v>
      </c>
      <c r="EO933" t="s">
        <v>193</v>
      </c>
      <c r="EQ933">
        <v>768</v>
      </c>
      <c r="ER933">
        <v>9681.08</v>
      </c>
      <c r="ES933">
        <v>85.49</v>
      </c>
      <c r="ET933">
        <v>5321.28</v>
      </c>
      <c r="EU933">
        <v>556.79999999999995</v>
      </c>
      <c r="EV933">
        <v>4274.3100000000004</v>
      </c>
      <c r="EW933">
        <v>289</v>
      </c>
      <c r="EX933">
        <v>48</v>
      </c>
      <c r="EY933">
        <v>0</v>
      </c>
      <c r="EZ933">
        <v>0</v>
      </c>
      <c r="FQ933">
        <v>0</v>
      </c>
      <c r="FR933">
        <f t="shared" si="834"/>
        <v>0</v>
      </c>
      <c r="FS933">
        <v>0</v>
      </c>
      <c r="FX933">
        <v>80</v>
      </c>
      <c r="FY933">
        <v>60</v>
      </c>
      <c r="GA933" t="s">
        <v>3</v>
      </c>
      <c r="GG933">
        <v>2</v>
      </c>
      <c r="GH933">
        <v>-2</v>
      </c>
      <c r="GI933">
        <v>-2</v>
      </c>
      <c r="GJ933">
        <v>0</v>
      </c>
      <c r="GK933">
        <f>ROUND(R933*(R12)/100,0)</f>
        <v>0</v>
      </c>
      <c r="GL933">
        <f t="shared" si="835"/>
        <v>0</v>
      </c>
      <c r="GM933">
        <f t="shared" si="836"/>
        <v>22170</v>
      </c>
      <c r="GN933">
        <f t="shared" si="837"/>
        <v>0</v>
      </c>
      <c r="GO933">
        <f t="shared" si="838"/>
        <v>22170</v>
      </c>
      <c r="GP933">
        <f t="shared" si="839"/>
        <v>0</v>
      </c>
      <c r="GR933">
        <v>0</v>
      </c>
    </row>
    <row r="934" spans="1:200" x14ac:dyDescent="0.2">
      <c r="A934">
        <v>17</v>
      </c>
      <c r="B934">
        <v>1</v>
      </c>
      <c r="C934">
        <f>ROW(SmtRes!A1557)</f>
        <v>1557</v>
      </c>
      <c r="D934">
        <f>ROW(EtalonRes!A1587)</f>
        <v>1587</v>
      </c>
      <c r="E934" t="s">
        <v>131</v>
      </c>
      <c r="F934" t="s">
        <v>365</v>
      </c>
      <c r="G934" t="s">
        <v>995</v>
      </c>
      <c r="H934" t="s">
        <v>369</v>
      </c>
      <c r="I934">
        <v>1093</v>
      </c>
      <c r="J934">
        <v>0</v>
      </c>
      <c r="O934">
        <f t="shared" si="803"/>
        <v>122416</v>
      </c>
      <c r="P934">
        <f t="shared" si="804"/>
        <v>2186</v>
      </c>
      <c r="Q934">
        <f t="shared" si="805"/>
        <v>0</v>
      </c>
      <c r="R934">
        <f t="shared" si="806"/>
        <v>0</v>
      </c>
      <c r="S934">
        <f t="shared" si="807"/>
        <v>120230</v>
      </c>
      <c r="T934">
        <f t="shared" si="808"/>
        <v>0</v>
      </c>
      <c r="U934">
        <f t="shared" si="809"/>
        <v>13279.95</v>
      </c>
      <c r="V934">
        <f t="shared" si="810"/>
        <v>0</v>
      </c>
      <c r="W934">
        <f t="shared" si="811"/>
        <v>0</v>
      </c>
      <c r="X934">
        <f t="shared" si="812"/>
        <v>120230</v>
      </c>
      <c r="Y934">
        <f t="shared" si="813"/>
        <v>78150</v>
      </c>
      <c r="AA934">
        <v>23982063</v>
      </c>
      <c r="AB934">
        <f t="shared" si="814"/>
        <v>112</v>
      </c>
      <c r="AC934">
        <f t="shared" si="815"/>
        <v>2</v>
      </c>
      <c r="AD934">
        <f t="shared" si="840"/>
        <v>0</v>
      </c>
      <c r="AE934">
        <f t="shared" si="840"/>
        <v>0</v>
      </c>
      <c r="AF934">
        <f t="shared" si="840"/>
        <v>110</v>
      </c>
      <c r="AG934">
        <f t="shared" si="819"/>
        <v>0</v>
      </c>
      <c r="AH934">
        <f t="shared" si="841"/>
        <v>12.15</v>
      </c>
      <c r="AI934">
        <f t="shared" si="841"/>
        <v>0</v>
      </c>
      <c r="AJ934">
        <f t="shared" si="822"/>
        <v>0</v>
      </c>
      <c r="AK934">
        <v>83.26</v>
      </c>
      <c r="AL934">
        <v>1.63</v>
      </c>
      <c r="AM934">
        <v>0</v>
      </c>
      <c r="AN934">
        <v>0</v>
      </c>
      <c r="AO934">
        <v>81.63</v>
      </c>
      <c r="AP934">
        <v>0</v>
      </c>
      <c r="AQ934">
        <v>9</v>
      </c>
      <c r="AR934">
        <v>0</v>
      </c>
      <c r="AS934">
        <v>0</v>
      </c>
      <c r="AT934">
        <v>100</v>
      </c>
      <c r="AU934">
        <v>65</v>
      </c>
      <c r="AV934">
        <v>1</v>
      </c>
      <c r="AW934">
        <v>1</v>
      </c>
      <c r="AZ934">
        <v>1</v>
      </c>
      <c r="BA934">
        <v>1</v>
      </c>
      <c r="BB934">
        <v>1</v>
      </c>
      <c r="BC934">
        <v>1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2</v>
      </c>
      <c r="BJ934" t="s">
        <v>996</v>
      </c>
      <c r="BM934">
        <v>110009</v>
      </c>
      <c r="BN934">
        <v>0</v>
      </c>
      <c r="BO934" t="s">
        <v>3</v>
      </c>
      <c r="BP934">
        <v>0</v>
      </c>
      <c r="BQ934">
        <v>3</v>
      </c>
      <c r="BS934">
        <v>1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100</v>
      </c>
      <c r="CA934">
        <v>65</v>
      </c>
      <c r="CF934">
        <v>0</v>
      </c>
      <c r="CG934">
        <v>0</v>
      </c>
      <c r="CM934">
        <v>0</v>
      </c>
      <c r="CN934" t="s">
        <v>1707</v>
      </c>
      <c r="CO934">
        <v>0</v>
      </c>
      <c r="CP934">
        <f t="shared" si="823"/>
        <v>122416</v>
      </c>
      <c r="CQ934">
        <f t="shared" si="824"/>
        <v>2</v>
      </c>
      <c r="CR934">
        <f t="shared" si="825"/>
        <v>0</v>
      </c>
      <c r="CS934">
        <f t="shared" si="826"/>
        <v>0</v>
      </c>
      <c r="CT934">
        <f t="shared" si="827"/>
        <v>110</v>
      </c>
      <c r="CU934">
        <f t="shared" si="828"/>
        <v>0</v>
      </c>
      <c r="CV934">
        <f t="shared" si="829"/>
        <v>12.15</v>
      </c>
      <c r="CW934">
        <f t="shared" si="830"/>
        <v>0</v>
      </c>
      <c r="CX934">
        <f t="shared" si="831"/>
        <v>0</v>
      </c>
      <c r="CY934">
        <f t="shared" si="832"/>
        <v>120230</v>
      </c>
      <c r="CZ934">
        <f t="shared" si="833"/>
        <v>78149.5</v>
      </c>
      <c r="DC934" t="s">
        <v>3</v>
      </c>
      <c r="DD934" t="s">
        <v>3</v>
      </c>
      <c r="DE934" t="s">
        <v>179</v>
      </c>
      <c r="DF934" t="s">
        <v>179</v>
      </c>
      <c r="DG934" t="s">
        <v>179</v>
      </c>
      <c r="DH934" t="s">
        <v>3</v>
      </c>
      <c r="DI934" t="s">
        <v>179</v>
      </c>
      <c r="DJ934" t="s">
        <v>179</v>
      </c>
      <c r="DK934" t="s">
        <v>3</v>
      </c>
      <c r="DL934" t="s">
        <v>3</v>
      </c>
      <c r="DM934" t="s">
        <v>3</v>
      </c>
      <c r="DN934">
        <v>0</v>
      </c>
      <c r="DO934">
        <v>0</v>
      </c>
      <c r="DP934">
        <v>1</v>
      </c>
      <c r="DQ934">
        <v>1</v>
      </c>
      <c r="DU934">
        <v>1013</v>
      </c>
      <c r="DV934" t="s">
        <v>369</v>
      </c>
      <c r="DW934" t="s">
        <v>369</v>
      </c>
      <c r="DX934">
        <v>1</v>
      </c>
      <c r="EE934">
        <v>20573222</v>
      </c>
      <c r="EF934">
        <v>3</v>
      </c>
      <c r="EG934" t="s">
        <v>164</v>
      </c>
      <c r="EH934">
        <v>0</v>
      </c>
      <c r="EI934" t="s">
        <v>3</v>
      </c>
      <c r="EJ934">
        <v>2</v>
      </c>
      <c r="EK934">
        <v>110009</v>
      </c>
      <c r="EL934" t="s">
        <v>370</v>
      </c>
      <c r="EM934" t="s">
        <v>173</v>
      </c>
      <c r="EO934" t="s">
        <v>193</v>
      </c>
      <c r="EQ934">
        <v>768</v>
      </c>
      <c r="ER934">
        <v>83.26</v>
      </c>
      <c r="ES934">
        <v>1.63</v>
      </c>
      <c r="ET934">
        <v>0</v>
      </c>
      <c r="EU934">
        <v>0</v>
      </c>
      <c r="EV934">
        <v>81.63</v>
      </c>
      <c r="EW934">
        <v>9</v>
      </c>
      <c r="EX934">
        <v>0</v>
      </c>
      <c r="EY934">
        <v>0</v>
      </c>
      <c r="EZ934">
        <v>0</v>
      </c>
      <c r="FQ934">
        <v>0</v>
      </c>
      <c r="FR934">
        <f t="shared" si="834"/>
        <v>0</v>
      </c>
      <c r="FS934">
        <v>0</v>
      </c>
      <c r="FX934">
        <v>100</v>
      </c>
      <c r="FY934">
        <v>65</v>
      </c>
      <c r="GA934" t="s">
        <v>3</v>
      </c>
      <c r="GG934">
        <v>2</v>
      </c>
      <c r="GH934">
        <v>-2</v>
      </c>
      <c r="GI934">
        <v>-2</v>
      </c>
      <c r="GJ934">
        <v>0</v>
      </c>
      <c r="GK934">
        <f>ROUND(R934*(R12)/100,0)</f>
        <v>0</v>
      </c>
      <c r="GL934">
        <f t="shared" si="835"/>
        <v>0</v>
      </c>
      <c r="GM934">
        <f t="shared" si="836"/>
        <v>320796</v>
      </c>
      <c r="GN934">
        <f t="shared" si="837"/>
        <v>0</v>
      </c>
      <c r="GO934">
        <f t="shared" si="838"/>
        <v>320796</v>
      </c>
      <c r="GP934">
        <f t="shared" si="839"/>
        <v>0</v>
      </c>
      <c r="GR934">
        <v>0</v>
      </c>
    </row>
    <row r="936" spans="1:200" x14ac:dyDescent="0.2">
      <c r="A936" s="2">
        <v>51</v>
      </c>
      <c r="B936" s="2">
        <f>B915</f>
        <v>1</v>
      </c>
      <c r="C936" s="2">
        <f>A915</f>
        <v>5</v>
      </c>
      <c r="D936" s="2">
        <f>ROW(A915)</f>
        <v>915</v>
      </c>
      <c r="E936" s="2"/>
      <c r="F936" s="2" t="str">
        <f>IF(F915&lt;&gt;"",F915,"")</f>
        <v>Новый подраздел</v>
      </c>
      <c r="G936" s="2" t="str">
        <f>IF(G915&lt;&gt;"",G915,"")</f>
        <v>Монтаж</v>
      </c>
      <c r="H936" s="2"/>
      <c r="I936" s="2"/>
      <c r="J936" s="2"/>
      <c r="K936" s="2"/>
      <c r="L936" s="2"/>
      <c r="M936" s="2"/>
      <c r="N936" s="2"/>
      <c r="O936" s="2">
        <f t="shared" ref="O936:T936" si="842">ROUND(AB936,0)</f>
        <v>4476113</v>
      </c>
      <c r="P936" s="2">
        <f t="shared" si="842"/>
        <v>354312</v>
      </c>
      <c r="Q936" s="2">
        <f t="shared" si="842"/>
        <v>3120201</v>
      </c>
      <c r="R936" s="2">
        <f t="shared" si="842"/>
        <v>251891</v>
      </c>
      <c r="S936" s="2">
        <f t="shared" si="842"/>
        <v>1001600</v>
      </c>
      <c r="T936" s="2">
        <f t="shared" si="842"/>
        <v>0</v>
      </c>
      <c r="U936" s="2">
        <f>AH936</f>
        <v>103324.80095999999</v>
      </c>
      <c r="V936" s="2">
        <f>AI936</f>
        <v>21346.597034999999</v>
      </c>
      <c r="W936" s="2">
        <f>ROUND(AJ936,0)</f>
        <v>0</v>
      </c>
      <c r="X936" s="2">
        <f>ROUND(AK936,0)</f>
        <v>1178579</v>
      </c>
      <c r="Y936" s="2">
        <f>ROUND(AL936,0)</f>
        <v>808697</v>
      </c>
      <c r="Z936" s="2"/>
      <c r="AA936" s="2"/>
      <c r="AB936" s="2">
        <f>ROUND(SUMIF(AA919:AA934,"=23982063",O919:O934),0)</f>
        <v>4476113</v>
      </c>
      <c r="AC936" s="2">
        <f>ROUND(SUMIF(AA919:AA934,"=23982063",P919:P934),0)</f>
        <v>354312</v>
      </c>
      <c r="AD936" s="2">
        <f>ROUND(SUMIF(AA919:AA934,"=23982063",Q919:Q934),0)</f>
        <v>3120201</v>
      </c>
      <c r="AE936" s="2">
        <f>ROUND(SUMIF(AA919:AA934,"=23982063",R919:R934),0)</f>
        <v>251891</v>
      </c>
      <c r="AF936" s="2">
        <f>ROUND(SUMIF(AA919:AA934,"=23982063",S919:S934),0)</f>
        <v>1001600</v>
      </c>
      <c r="AG936" s="2">
        <f>ROUND(SUMIF(AA919:AA934,"=23982063",T919:T934),0)</f>
        <v>0</v>
      </c>
      <c r="AH936" s="2">
        <f>SUMIF(AA919:AA934,"=23982063",U919:U934)</f>
        <v>103324.80095999999</v>
      </c>
      <c r="AI936" s="2">
        <f>SUMIF(AA919:AA934,"=23982063",V919:V934)</f>
        <v>21346.597034999999</v>
      </c>
      <c r="AJ936" s="2">
        <f>ROUND(SUMIF(AA919:AA934,"=23982063",W919:W934),0)</f>
        <v>0</v>
      </c>
      <c r="AK936" s="2">
        <f>ROUND(SUMIF(AA919:AA934,"=23982063",X919:X934),0)</f>
        <v>1178579</v>
      </c>
      <c r="AL936" s="2">
        <f>ROUND(SUMIF(AA919:AA934,"=23982063",Y919:Y934),0)</f>
        <v>808697</v>
      </c>
      <c r="AM936" s="2"/>
      <c r="AN936" s="2"/>
      <c r="AO936" s="2">
        <f t="shared" ref="AO936:AU936" si="843">ROUND(BB936,0)</f>
        <v>0</v>
      </c>
      <c r="AP936" s="2">
        <f t="shared" si="843"/>
        <v>0</v>
      </c>
      <c r="AQ936" s="2">
        <f t="shared" si="843"/>
        <v>0</v>
      </c>
      <c r="AR936" s="2">
        <f t="shared" si="843"/>
        <v>6463389</v>
      </c>
      <c r="AS936" s="2">
        <f t="shared" si="843"/>
        <v>0</v>
      </c>
      <c r="AT936" s="2">
        <f t="shared" si="843"/>
        <v>6463389</v>
      </c>
      <c r="AU936" s="2">
        <f t="shared" si="843"/>
        <v>0</v>
      </c>
      <c r="AV936" s="2"/>
      <c r="AW936" s="2"/>
      <c r="AX936" s="2"/>
      <c r="AY936" s="2"/>
      <c r="AZ936" s="2"/>
      <c r="BA936" s="2"/>
      <c r="BB936" s="2">
        <f>ROUND(SUMIF(AA919:AA934,"=23982063",FQ919:FQ934),0)</f>
        <v>0</v>
      </c>
      <c r="BC936" s="2">
        <f>ROUND(SUMIF(AA919:AA934,"=23982063",FR919:FR934),0)</f>
        <v>0</v>
      </c>
      <c r="BD936" s="2">
        <f>ROUND(SUMIF(AA919:AA934,"=23982063",GL919:GL934),0)</f>
        <v>0</v>
      </c>
      <c r="BE936" s="2">
        <f>ROUND(SUMIF(AA919:AA934,"=23982063",GM919:GM934),0)</f>
        <v>6463389</v>
      </c>
      <c r="BF936" s="2">
        <f>ROUND(SUMIF(AA919:AA934,"=23982063",GN919:GN934),0)</f>
        <v>0</v>
      </c>
      <c r="BG936" s="2">
        <f>ROUND(SUMIF(AA919:AA934,"=23982063",GO919:GO934),0)</f>
        <v>6463389</v>
      </c>
      <c r="BH936" s="2">
        <f>ROUND(SUMIF(AA919:AA934,"=23982063",GP919:GP934),0)</f>
        <v>0</v>
      </c>
      <c r="BI936" s="2"/>
      <c r="BJ936" s="2"/>
      <c r="BK936" s="2"/>
      <c r="BL936" s="2"/>
      <c r="BM936" s="2"/>
      <c r="BN936" s="2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>
        <v>0</v>
      </c>
    </row>
    <row r="938" spans="1:200" x14ac:dyDescent="0.2">
      <c r="A938" s="4">
        <v>50</v>
      </c>
      <c r="B938" s="4">
        <v>0</v>
      </c>
      <c r="C938" s="4">
        <v>0</v>
      </c>
      <c r="D938" s="4">
        <v>1</v>
      </c>
      <c r="E938" s="4">
        <v>201</v>
      </c>
      <c r="F938" s="4">
        <f>ROUND(Source!O936,O938)</f>
        <v>4476113</v>
      </c>
      <c r="G938" s="4" t="s">
        <v>72</v>
      </c>
      <c r="H938" s="4" t="s">
        <v>73</v>
      </c>
      <c r="I938" s="4"/>
      <c r="J938" s="4"/>
      <c r="K938" s="4">
        <v>201</v>
      </c>
      <c r="L938" s="4">
        <v>1</v>
      </c>
      <c r="M938" s="4">
        <v>3</v>
      </c>
      <c r="N938" s="4" t="s">
        <v>3</v>
      </c>
      <c r="O938" s="4">
        <v>0</v>
      </c>
      <c r="P938" s="4"/>
    </row>
    <row r="939" spans="1:200" x14ac:dyDescent="0.2">
      <c r="A939" s="4">
        <v>50</v>
      </c>
      <c r="B939" s="4">
        <v>0</v>
      </c>
      <c r="C939" s="4">
        <v>0</v>
      </c>
      <c r="D939" s="4">
        <v>1</v>
      </c>
      <c r="E939" s="4">
        <v>202</v>
      </c>
      <c r="F939" s="4">
        <f>ROUND(Source!P936,O939)</f>
        <v>354312</v>
      </c>
      <c r="G939" s="4" t="s">
        <v>74</v>
      </c>
      <c r="H939" s="4" t="s">
        <v>75</v>
      </c>
      <c r="I939" s="4"/>
      <c r="J939" s="4"/>
      <c r="K939" s="4">
        <v>202</v>
      </c>
      <c r="L939" s="4">
        <v>2</v>
      </c>
      <c r="M939" s="4">
        <v>3</v>
      </c>
      <c r="N939" s="4" t="s">
        <v>3</v>
      </c>
      <c r="O939" s="4">
        <v>0</v>
      </c>
      <c r="P939" s="4"/>
    </row>
    <row r="940" spans="1:200" x14ac:dyDescent="0.2">
      <c r="A940" s="4">
        <v>50</v>
      </c>
      <c r="B940" s="4">
        <v>0</v>
      </c>
      <c r="C940" s="4">
        <v>0</v>
      </c>
      <c r="D940" s="4">
        <v>1</v>
      </c>
      <c r="E940" s="4">
        <v>222</v>
      </c>
      <c r="F940" s="4">
        <f>ROUND(Source!AO936,O940)</f>
        <v>0</v>
      </c>
      <c r="G940" s="4" t="s">
        <v>76</v>
      </c>
      <c r="H940" s="4" t="s">
        <v>77</v>
      </c>
      <c r="I940" s="4"/>
      <c r="J940" s="4"/>
      <c r="K940" s="4">
        <v>222</v>
      </c>
      <c r="L940" s="4">
        <v>3</v>
      </c>
      <c r="M940" s="4">
        <v>3</v>
      </c>
      <c r="N940" s="4" t="s">
        <v>3</v>
      </c>
      <c r="O940" s="4">
        <v>0</v>
      </c>
      <c r="P940" s="4"/>
    </row>
    <row r="941" spans="1:200" x14ac:dyDescent="0.2">
      <c r="A941" s="4">
        <v>50</v>
      </c>
      <c r="B941" s="4">
        <v>0</v>
      </c>
      <c r="C941" s="4">
        <v>0</v>
      </c>
      <c r="D941" s="4">
        <v>1</v>
      </c>
      <c r="E941" s="4">
        <v>216</v>
      </c>
      <c r="F941" s="4">
        <f>ROUND(Source!AP936,O941)</f>
        <v>0</v>
      </c>
      <c r="G941" s="4" t="s">
        <v>78</v>
      </c>
      <c r="H941" s="4" t="s">
        <v>79</v>
      </c>
      <c r="I941" s="4"/>
      <c r="J941" s="4"/>
      <c r="K941" s="4">
        <v>216</v>
      </c>
      <c r="L941" s="4">
        <v>4</v>
      </c>
      <c r="M941" s="4">
        <v>3</v>
      </c>
      <c r="N941" s="4" t="s">
        <v>3</v>
      </c>
      <c r="O941" s="4">
        <v>0</v>
      </c>
      <c r="P941" s="4"/>
    </row>
    <row r="942" spans="1:200" x14ac:dyDescent="0.2">
      <c r="A942" s="4">
        <v>50</v>
      </c>
      <c r="B942" s="4">
        <v>0</v>
      </c>
      <c r="C942" s="4">
        <v>0</v>
      </c>
      <c r="D942" s="4">
        <v>1</v>
      </c>
      <c r="E942" s="4">
        <v>223</v>
      </c>
      <c r="F942" s="4">
        <f>ROUND(Source!AQ936,O942)</f>
        <v>0</v>
      </c>
      <c r="G942" s="4" t="s">
        <v>80</v>
      </c>
      <c r="H942" s="4" t="s">
        <v>81</v>
      </c>
      <c r="I942" s="4"/>
      <c r="J942" s="4"/>
      <c r="K942" s="4">
        <v>223</v>
      </c>
      <c r="L942" s="4">
        <v>5</v>
      </c>
      <c r="M942" s="4">
        <v>3</v>
      </c>
      <c r="N942" s="4" t="s">
        <v>3</v>
      </c>
      <c r="O942" s="4">
        <v>0</v>
      </c>
      <c r="P942" s="4"/>
    </row>
    <row r="943" spans="1:200" x14ac:dyDescent="0.2">
      <c r="A943" s="4">
        <v>50</v>
      </c>
      <c r="B943" s="4">
        <v>0</v>
      </c>
      <c r="C943" s="4">
        <v>0</v>
      </c>
      <c r="D943" s="4">
        <v>1</v>
      </c>
      <c r="E943" s="4">
        <v>203</v>
      </c>
      <c r="F943" s="4">
        <f>ROUND(Source!Q936,O943)</f>
        <v>3120201</v>
      </c>
      <c r="G943" s="4" t="s">
        <v>82</v>
      </c>
      <c r="H943" s="4" t="s">
        <v>83</v>
      </c>
      <c r="I943" s="4"/>
      <c r="J943" s="4"/>
      <c r="K943" s="4">
        <v>203</v>
      </c>
      <c r="L943" s="4">
        <v>6</v>
      </c>
      <c r="M943" s="4">
        <v>3</v>
      </c>
      <c r="N943" s="4" t="s">
        <v>3</v>
      </c>
      <c r="O943" s="4">
        <v>0</v>
      </c>
      <c r="P943" s="4"/>
    </row>
    <row r="944" spans="1:200" x14ac:dyDescent="0.2">
      <c r="A944" s="4">
        <v>50</v>
      </c>
      <c r="B944" s="4">
        <v>0</v>
      </c>
      <c r="C944" s="4">
        <v>0</v>
      </c>
      <c r="D944" s="4">
        <v>1</v>
      </c>
      <c r="E944" s="4">
        <v>204</v>
      </c>
      <c r="F944" s="4">
        <f>ROUND(Source!R936,O944)</f>
        <v>251891</v>
      </c>
      <c r="G944" s="4" t="s">
        <v>84</v>
      </c>
      <c r="H944" s="4" t="s">
        <v>85</v>
      </c>
      <c r="I944" s="4"/>
      <c r="J944" s="4"/>
      <c r="K944" s="4">
        <v>204</v>
      </c>
      <c r="L944" s="4">
        <v>7</v>
      </c>
      <c r="M944" s="4">
        <v>3</v>
      </c>
      <c r="N944" s="4" t="s">
        <v>3</v>
      </c>
      <c r="O944" s="4">
        <v>0</v>
      </c>
      <c r="P944" s="4"/>
    </row>
    <row r="945" spans="1:118" x14ac:dyDescent="0.2">
      <c r="A945" s="4">
        <v>50</v>
      </c>
      <c r="B945" s="4">
        <v>0</v>
      </c>
      <c r="C945" s="4">
        <v>0</v>
      </c>
      <c r="D945" s="4">
        <v>1</v>
      </c>
      <c r="E945" s="4">
        <v>205</v>
      </c>
      <c r="F945" s="4">
        <f>ROUND(Source!S936,O945)</f>
        <v>1001600</v>
      </c>
      <c r="G945" s="4" t="s">
        <v>86</v>
      </c>
      <c r="H945" s="4" t="s">
        <v>87</v>
      </c>
      <c r="I945" s="4"/>
      <c r="J945" s="4"/>
      <c r="K945" s="4">
        <v>205</v>
      </c>
      <c r="L945" s="4">
        <v>8</v>
      </c>
      <c r="M945" s="4">
        <v>3</v>
      </c>
      <c r="N945" s="4" t="s">
        <v>3</v>
      </c>
      <c r="O945" s="4">
        <v>0</v>
      </c>
      <c r="P945" s="4"/>
    </row>
    <row r="946" spans="1:118" x14ac:dyDescent="0.2">
      <c r="A946" s="4">
        <v>50</v>
      </c>
      <c r="B946" s="4">
        <v>0</v>
      </c>
      <c r="C946" s="4">
        <v>0</v>
      </c>
      <c r="D946" s="4">
        <v>1</v>
      </c>
      <c r="E946" s="4">
        <v>214</v>
      </c>
      <c r="F946" s="4">
        <f>ROUND(Source!AS936,O946)</f>
        <v>0</v>
      </c>
      <c r="G946" s="4" t="s">
        <v>88</v>
      </c>
      <c r="H946" s="4" t="s">
        <v>89</v>
      </c>
      <c r="I946" s="4"/>
      <c r="J946" s="4"/>
      <c r="K946" s="4">
        <v>214</v>
      </c>
      <c r="L946" s="4">
        <v>9</v>
      </c>
      <c r="M946" s="4">
        <v>3</v>
      </c>
      <c r="N946" s="4" t="s">
        <v>3</v>
      </c>
      <c r="O946" s="4">
        <v>0</v>
      </c>
      <c r="P946" s="4"/>
    </row>
    <row r="947" spans="1:118" x14ac:dyDescent="0.2">
      <c r="A947" s="4">
        <v>50</v>
      </c>
      <c r="B947" s="4">
        <v>0</v>
      </c>
      <c r="C947" s="4">
        <v>0</v>
      </c>
      <c r="D947" s="4">
        <v>1</v>
      </c>
      <c r="E947" s="4">
        <v>215</v>
      </c>
      <c r="F947" s="4">
        <f>ROUND(Source!AT936,O947)</f>
        <v>6463389</v>
      </c>
      <c r="G947" s="4" t="s">
        <v>90</v>
      </c>
      <c r="H947" s="4" t="s">
        <v>91</v>
      </c>
      <c r="I947" s="4"/>
      <c r="J947" s="4"/>
      <c r="K947" s="4">
        <v>215</v>
      </c>
      <c r="L947" s="4">
        <v>10</v>
      </c>
      <c r="M947" s="4">
        <v>3</v>
      </c>
      <c r="N947" s="4" t="s">
        <v>3</v>
      </c>
      <c r="O947" s="4">
        <v>0</v>
      </c>
      <c r="P947" s="4"/>
    </row>
    <row r="948" spans="1:118" x14ac:dyDescent="0.2">
      <c r="A948" s="4">
        <v>50</v>
      </c>
      <c r="B948" s="4">
        <v>0</v>
      </c>
      <c r="C948" s="4">
        <v>0</v>
      </c>
      <c r="D948" s="4">
        <v>1</v>
      </c>
      <c r="E948" s="4">
        <v>217</v>
      </c>
      <c r="F948" s="4">
        <f>ROUND(Source!AU936,O948)</f>
        <v>0</v>
      </c>
      <c r="G948" s="4" t="s">
        <v>92</v>
      </c>
      <c r="H948" s="4" t="s">
        <v>93</v>
      </c>
      <c r="I948" s="4"/>
      <c r="J948" s="4"/>
      <c r="K948" s="4">
        <v>217</v>
      </c>
      <c r="L948" s="4">
        <v>11</v>
      </c>
      <c r="M948" s="4">
        <v>3</v>
      </c>
      <c r="N948" s="4" t="s">
        <v>3</v>
      </c>
      <c r="O948" s="4">
        <v>0</v>
      </c>
      <c r="P948" s="4"/>
    </row>
    <row r="949" spans="1:118" x14ac:dyDescent="0.2">
      <c r="A949" s="4">
        <v>50</v>
      </c>
      <c r="B949" s="4">
        <v>0</v>
      </c>
      <c r="C949" s="4">
        <v>0</v>
      </c>
      <c r="D949" s="4">
        <v>1</v>
      </c>
      <c r="E949" s="4">
        <v>206</v>
      </c>
      <c r="F949" s="4">
        <f>ROUND(Source!T936,O949)</f>
        <v>0</v>
      </c>
      <c r="G949" s="4" t="s">
        <v>94</v>
      </c>
      <c r="H949" s="4" t="s">
        <v>95</v>
      </c>
      <c r="I949" s="4"/>
      <c r="J949" s="4"/>
      <c r="K949" s="4">
        <v>206</v>
      </c>
      <c r="L949" s="4">
        <v>12</v>
      </c>
      <c r="M949" s="4">
        <v>3</v>
      </c>
      <c r="N949" s="4" t="s">
        <v>3</v>
      </c>
      <c r="O949" s="4">
        <v>0</v>
      </c>
      <c r="P949" s="4"/>
    </row>
    <row r="950" spans="1:118" x14ac:dyDescent="0.2">
      <c r="A950" s="4">
        <v>50</v>
      </c>
      <c r="B950" s="4">
        <v>0</v>
      </c>
      <c r="C950" s="4">
        <v>0</v>
      </c>
      <c r="D950" s="4">
        <v>1</v>
      </c>
      <c r="E950" s="4">
        <v>207</v>
      </c>
      <c r="F950" s="4">
        <f>Source!U936</f>
        <v>103324.80095999999</v>
      </c>
      <c r="G950" s="4" t="s">
        <v>96</v>
      </c>
      <c r="H950" s="4" t="s">
        <v>97</v>
      </c>
      <c r="I950" s="4"/>
      <c r="J950" s="4"/>
      <c r="K950" s="4">
        <v>207</v>
      </c>
      <c r="L950" s="4">
        <v>13</v>
      </c>
      <c r="M950" s="4">
        <v>3</v>
      </c>
      <c r="N950" s="4" t="s">
        <v>3</v>
      </c>
      <c r="O950" s="4">
        <v>-1</v>
      </c>
      <c r="P950" s="4"/>
    </row>
    <row r="951" spans="1:118" x14ac:dyDescent="0.2">
      <c r="A951" s="4">
        <v>50</v>
      </c>
      <c r="B951" s="4">
        <v>0</v>
      </c>
      <c r="C951" s="4">
        <v>0</v>
      </c>
      <c r="D951" s="4">
        <v>1</v>
      </c>
      <c r="E951" s="4">
        <v>208</v>
      </c>
      <c r="F951" s="4">
        <f>Source!V936</f>
        <v>21346.597034999999</v>
      </c>
      <c r="G951" s="4" t="s">
        <v>98</v>
      </c>
      <c r="H951" s="4" t="s">
        <v>99</v>
      </c>
      <c r="I951" s="4"/>
      <c r="J951" s="4"/>
      <c r="K951" s="4">
        <v>208</v>
      </c>
      <c r="L951" s="4">
        <v>14</v>
      </c>
      <c r="M951" s="4">
        <v>3</v>
      </c>
      <c r="N951" s="4" t="s">
        <v>3</v>
      </c>
      <c r="O951" s="4">
        <v>-1</v>
      </c>
      <c r="P951" s="4"/>
    </row>
    <row r="952" spans="1:118" x14ac:dyDescent="0.2">
      <c r="A952" s="4">
        <v>50</v>
      </c>
      <c r="B952" s="4">
        <v>0</v>
      </c>
      <c r="C952" s="4">
        <v>0</v>
      </c>
      <c r="D952" s="4">
        <v>1</v>
      </c>
      <c r="E952" s="4">
        <v>209</v>
      </c>
      <c r="F952" s="4">
        <f>ROUND(Source!W936,O952)</f>
        <v>0</v>
      </c>
      <c r="G952" s="4" t="s">
        <v>100</v>
      </c>
      <c r="H952" s="4" t="s">
        <v>101</v>
      </c>
      <c r="I952" s="4"/>
      <c r="J952" s="4"/>
      <c r="K952" s="4">
        <v>209</v>
      </c>
      <c r="L952" s="4">
        <v>15</v>
      </c>
      <c r="M952" s="4">
        <v>3</v>
      </c>
      <c r="N952" s="4" t="s">
        <v>3</v>
      </c>
      <c r="O952" s="4">
        <v>0</v>
      </c>
      <c r="P952" s="4"/>
    </row>
    <row r="953" spans="1:118" x14ac:dyDescent="0.2">
      <c r="A953" s="4">
        <v>50</v>
      </c>
      <c r="B953" s="4">
        <v>0</v>
      </c>
      <c r="C953" s="4">
        <v>0</v>
      </c>
      <c r="D953" s="4">
        <v>1</v>
      </c>
      <c r="E953" s="4">
        <v>210</v>
      </c>
      <c r="F953" s="4">
        <f>ROUND(Source!X936,O953)</f>
        <v>1178579</v>
      </c>
      <c r="G953" s="4" t="s">
        <v>102</v>
      </c>
      <c r="H953" s="4" t="s">
        <v>103</v>
      </c>
      <c r="I953" s="4"/>
      <c r="J953" s="4"/>
      <c r="K953" s="4">
        <v>210</v>
      </c>
      <c r="L953" s="4">
        <v>16</v>
      </c>
      <c r="M953" s="4">
        <v>3</v>
      </c>
      <c r="N953" s="4" t="s">
        <v>3</v>
      </c>
      <c r="O953" s="4">
        <v>0</v>
      </c>
      <c r="P953" s="4"/>
    </row>
    <row r="954" spans="1:118" x14ac:dyDescent="0.2">
      <c r="A954" s="4">
        <v>50</v>
      </c>
      <c r="B954" s="4">
        <v>0</v>
      </c>
      <c r="C954" s="4">
        <v>0</v>
      </c>
      <c r="D954" s="4">
        <v>1</v>
      </c>
      <c r="E954" s="4">
        <v>211</v>
      </c>
      <c r="F954" s="4">
        <f>ROUND(Source!Y936,O954)</f>
        <v>808697</v>
      </c>
      <c r="G954" s="4" t="s">
        <v>104</v>
      </c>
      <c r="H954" s="4" t="s">
        <v>105</v>
      </c>
      <c r="I954" s="4"/>
      <c r="J954" s="4"/>
      <c r="K954" s="4">
        <v>211</v>
      </c>
      <c r="L954" s="4">
        <v>17</v>
      </c>
      <c r="M954" s="4">
        <v>3</v>
      </c>
      <c r="N954" s="4" t="s">
        <v>3</v>
      </c>
      <c r="O954" s="4">
        <v>0</v>
      </c>
      <c r="P954" s="4"/>
    </row>
    <row r="955" spans="1:118" x14ac:dyDescent="0.2">
      <c r="A955" s="4">
        <v>50</v>
      </c>
      <c r="B955" s="4">
        <v>0</v>
      </c>
      <c r="C955" s="4">
        <v>0</v>
      </c>
      <c r="D955" s="4">
        <v>1</v>
      </c>
      <c r="E955" s="4">
        <v>224</v>
      </c>
      <c r="F955" s="4">
        <f>ROUND(Source!AR936,O955)</f>
        <v>6463389</v>
      </c>
      <c r="G955" s="4" t="s">
        <v>106</v>
      </c>
      <c r="H955" s="4" t="s">
        <v>107</v>
      </c>
      <c r="I955" s="4"/>
      <c r="J955" s="4"/>
      <c r="K955" s="4">
        <v>224</v>
      </c>
      <c r="L955" s="4">
        <v>18</v>
      </c>
      <c r="M955" s="4">
        <v>3</v>
      </c>
      <c r="N955" s="4" t="s">
        <v>3</v>
      </c>
      <c r="O955" s="4">
        <v>0</v>
      </c>
      <c r="P955" s="4"/>
    </row>
    <row r="957" spans="1:118" x14ac:dyDescent="0.2">
      <c r="A957" s="1">
        <v>5</v>
      </c>
      <c r="B957" s="1">
        <v>1</v>
      </c>
      <c r="C957" s="1"/>
      <c r="D957" s="1">
        <f>ROW(A964)</f>
        <v>964</v>
      </c>
      <c r="E957" s="1"/>
      <c r="F957" s="1" t="s">
        <v>30</v>
      </c>
      <c r="G957" s="1" t="s">
        <v>371</v>
      </c>
      <c r="H957" s="1" t="s">
        <v>3</v>
      </c>
      <c r="I957" s="1">
        <v>0</v>
      </c>
      <c r="J957" s="1"/>
      <c r="K957" s="1">
        <v>0</v>
      </c>
      <c r="L957" s="1"/>
      <c r="M957" s="1"/>
      <c r="N957" s="1"/>
      <c r="O957" s="1"/>
      <c r="P957" s="1"/>
      <c r="Q957" s="1"/>
      <c r="R957" s="1"/>
      <c r="S957" s="1"/>
      <c r="T957" s="1"/>
      <c r="U957" s="1" t="s">
        <v>3</v>
      </c>
      <c r="V957" s="1">
        <v>0</v>
      </c>
      <c r="W957" s="1"/>
      <c r="X957" s="1"/>
      <c r="Y957" s="1"/>
      <c r="Z957" s="1"/>
      <c r="AA957" s="1"/>
      <c r="AB957" s="1" t="s">
        <v>3</v>
      </c>
      <c r="AC957" s="1" t="s">
        <v>3</v>
      </c>
      <c r="AD957" s="1" t="s">
        <v>3</v>
      </c>
      <c r="AE957" s="1" t="s">
        <v>3</v>
      </c>
      <c r="AF957" s="1" t="s">
        <v>3</v>
      </c>
      <c r="AG957" s="1" t="s">
        <v>3</v>
      </c>
      <c r="AH957" s="1"/>
      <c r="AI957" s="1"/>
      <c r="AJ957" s="1"/>
      <c r="AK957" s="1"/>
      <c r="AL957" s="1"/>
      <c r="AM957" s="1"/>
      <c r="AN957" s="1"/>
      <c r="AO957" s="1"/>
      <c r="AP957" s="1" t="s">
        <v>3</v>
      </c>
      <c r="AQ957" s="1" t="s">
        <v>3</v>
      </c>
      <c r="AR957" s="1" t="s">
        <v>3</v>
      </c>
      <c r="AS957" s="1"/>
      <c r="AT957" s="1"/>
      <c r="AU957" s="1"/>
      <c r="AV957" s="1"/>
      <c r="AW957" s="1"/>
      <c r="AX957" s="1"/>
      <c r="AY957" s="1"/>
      <c r="AZ957" s="1" t="s">
        <v>3</v>
      </c>
      <c r="BA957" s="1"/>
      <c r="BB957" s="1" t="s">
        <v>3</v>
      </c>
      <c r="BC957" s="1" t="s">
        <v>3</v>
      </c>
      <c r="BD957" s="1" t="s">
        <v>3</v>
      </c>
      <c r="BE957" s="1" t="s">
        <v>3</v>
      </c>
      <c r="BF957" s="1" t="s">
        <v>3</v>
      </c>
      <c r="BG957" s="1" t="s">
        <v>3</v>
      </c>
      <c r="BH957" s="1" t="s">
        <v>3</v>
      </c>
      <c r="BI957" s="1" t="s">
        <v>3</v>
      </c>
      <c r="BJ957" s="1" t="s">
        <v>3</v>
      </c>
      <c r="BK957" s="1" t="s">
        <v>3</v>
      </c>
      <c r="BL957" s="1" t="s">
        <v>3</v>
      </c>
      <c r="BM957" s="1" t="s">
        <v>3</v>
      </c>
      <c r="BN957" s="1" t="s">
        <v>3</v>
      </c>
      <c r="BO957" s="1" t="s">
        <v>3</v>
      </c>
      <c r="BP957" s="1" t="s">
        <v>3</v>
      </c>
      <c r="BQ957" s="1"/>
      <c r="BR957" s="1"/>
      <c r="BS957" s="1"/>
      <c r="BT957" s="1"/>
      <c r="BU957" s="1"/>
      <c r="BV957" s="1"/>
      <c r="BW957" s="1"/>
      <c r="BX957" s="1">
        <v>0</v>
      </c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>
        <v>0</v>
      </c>
    </row>
    <row r="959" spans="1:118" x14ac:dyDescent="0.2">
      <c r="A959" s="2">
        <v>52</v>
      </c>
      <c r="B959" s="2">
        <f t="shared" ref="B959:G959" si="844">B964</f>
        <v>1</v>
      </c>
      <c r="C959" s="2">
        <f t="shared" si="844"/>
        <v>5</v>
      </c>
      <c r="D959" s="2">
        <f t="shared" si="844"/>
        <v>957</v>
      </c>
      <c r="E959" s="2">
        <f t="shared" si="844"/>
        <v>0</v>
      </c>
      <c r="F959" s="2" t="str">
        <f t="shared" si="844"/>
        <v>Новый подраздел</v>
      </c>
      <c r="G959" s="2" t="str">
        <f t="shared" si="844"/>
        <v>Материалы, не учтенные ценником</v>
      </c>
      <c r="H959" s="2"/>
      <c r="I959" s="2"/>
      <c r="J959" s="2"/>
      <c r="K959" s="2"/>
      <c r="L959" s="2"/>
      <c r="M959" s="2"/>
      <c r="N959" s="2"/>
      <c r="O959" s="2">
        <f t="shared" ref="O959:AT959" si="845">O964</f>
        <v>28782</v>
      </c>
      <c r="P959" s="2">
        <f t="shared" si="845"/>
        <v>28782</v>
      </c>
      <c r="Q959" s="2">
        <f t="shared" si="845"/>
        <v>0</v>
      </c>
      <c r="R959" s="2">
        <f t="shared" si="845"/>
        <v>0</v>
      </c>
      <c r="S959" s="2">
        <f t="shared" si="845"/>
        <v>0</v>
      </c>
      <c r="T959" s="2">
        <f t="shared" si="845"/>
        <v>0</v>
      </c>
      <c r="U959" s="2">
        <f t="shared" si="845"/>
        <v>0</v>
      </c>
      <c r="V959" s="2">
        <f t="shared" si="845"/>
        <v>0</v>
      </c>
      <c r="W959" s="2">
        <f t="shared" si="845"/>
        <v>0</v>
      </c>
      <c r="X959" s="2">
        <f t="shared" si="845"/>
        <v>0</v>
      </c>
      <c r="Y959" s="2">
        <f t="shared" si="845"/>
        <v>0</v>
      </c>
      <c r="Z959" s="2">
        <f t="shared" si="845"/>
        <v>0</v>
      </c>
      <c r="AA959" s="2">
        <f t="shared" si="845"/>
        <v>0</v>
      </c>
      <c r="AB959" s="2">
        <f t="shared" si="845"/>
        <v>28782</v>
      </c>
      <c r="AC959" s="2">
        <f t="shared" si="845"/>
        <v>28782</v>
      </c>
      <c r="AD959" s="2">
        <f t="shared" si="845"/>
        <v>0</v>
      </c>
      <c r="AE959" s="2">
        <f t="shared" si="845"/>
        <v>0</v>
      </c>
      <c r="AF959" s="2">
        <f t="shared" si="845"/>
        <v>0</v>
      </c>
      <c r="AG959" s="2">
        <f t="shared" si="845"/>
        <v>0</v>
      </c>
      <c r="AH959" s="2">
        <f t="shared" si="845"/>
        <v>0</v>
      </c>
      <c r="AI959" s="2">
        <f t="shared" si="845"/>
        <v>0</v>
      </c>
      <c r="AJ959" s="2">
        <f t="shared" si="845"/>
        <v>0</v>
      </c>
      <c r="AK959" s="2">
        <f t="shared" si="845"/>
        <v>0</v>
      </c>
      <c r="AL959" s="2">
        <f t="shared" si="845"/>
        <v>0</v>
      </c>
      <c r="AM959" s="2">
        <f t="shared" si="845"/>
        <v>0</v>
      </c>
      <c r="AN959" s="2">
        <f t="shared" si="845"/>
        <v>0</v>
      </c>
      <c r="AO959" s="2">
        <f t="shared" si="845"/>
        <v>0</v>
      </c>
      <c r="AP959" s="2">
        <f t="shared" si="845"/>
        <v>0</v>
      </c>
      <c r="AQ959" s="2">
        <f t="shared" si="845"/>
        <v>0</v>
      </c>
      <c r="AR959" s="2">
        <f t="shared" si="845"/>
        <v>28782</v>
      </c>
      <c r="AS959" s="2">
        <f t="shared" si="845"/>
        <v>0</v>
      </c>
      <c r="AT959" s="2">
        <f t="shared" si="845"/>
        <v>28782</v>
      </c>
      <c r="AU959" s="2">
        <f t="shared" ref="AU959:BZ959" si="846">AU964</f>
        <v>0</v>
      </c>
      <c r="AV959" s="2">
        <f t="shared" si="846"/>
        <v>0</v>
      </c>
      <c r="AW959" s="2">
        <f t="shared" si="846"/>
        <v>0</v>
      </c>
      <c r="AX959" s="2">
        <f t="shared" si="846"/>
        <v>0</v>
      </c>
      <c r="AY959" s="2">
        <f t="shared" si="846"/>
        <v>0</v>
      </c>
      <c r="AZ959" s="2">
        <f t="shared" si="846"/>
        <v>0</v>
      </c>
      <c r="BA959" s="2">
        <f t="shared" si="846"/>
        <v>0</v>
      </c>
      <c r="BB959" s="2">
        <f t="shared" si="846"/>
        <v>0</v>
      </c>
      <c r="BC959" s="2">
        <f t="shared" si="846"/>
        <v>0</v>
      </c>
      <c r="BD959" s="2">
        <f t="shared" si="846"/>
        <v>0</v>
      </c>
      <c r="BE959" s="2">
        <f t="shared" si="846"/>
        <v>28782</v>
      </c>
      <c r="BF959" s="2">
        <f t="shared" si="846"/>
        <v>0</v>
      </c>
      <c r="BG959" s="2">
        <f t="shared" si="846"/>
        <v>28782</v>
      </c>
      <c r="BH959" s="2">
        <f t="shared" si="846"/>
        <v>0</v>
      </c>
      <c r="BI959" s="2">
        <f t="shared" si="846"/>
        <v>0</v>
      </c>
      <c r="BJ959" s="2">
        <f t="shared" si="846"/>
        <v>0</v>
      </c>
      <c r="BK959" s="2">
        <f t="shared" si="846"/>
        <v>0</v>
      </c>
      <c r="BL959" s="2">
        <f t="shared" si="846"/>
        <v>0</v>
      </c>
      <c r="BM959" s="2">
        <f t="shared" si="846"/>
        <v>0</v>
      </c>
      <c r="BN959" s="2">
        <f t="shared" si="846"/>
        <v>0</v>
      </c>
      <c r="BO959" s="3">
        <f t="shared" si="846"/>
        <v>0</v>
      </c>
      <c r="BP959" s="3">
        <f t="shared" si="846"/>
        <v>0</v>
      </c>
      <c r="BQ959" s="3">
        <f t="shared" si="846"/>
        <v>0</v>
      </c>
      <c r="BR959" s="3">
        <f t="shared" si="846"/>
        <v>0</v>
      </c>
      <c r="BS959" s="3">
        <f t="shared" si="846"/>
        <v>0</v>
      </c>
      <c r="BT959" s="3">
        <f t="shared" si="846"/>
        <v>0</v>
      </c>
      <c r="BU959" s="3">
        <f t="shared" si="846"/>
        <v>0</v>
      </c>
      <c r="BV959" s="3">
        <f t="shared" si="846"/>
        <v>0</v>
      </c>
      <c r="BW959" s="3">
        <f t="shared" si="846"/>
        <v>0</v>
      </c>
      <c r="BX959" s="3">
        <f t="shared" si="846"/>
        <v>0</v>
      </c>
      <c r="BY959" s="3">
        <f t="shared" si="846"/>
        <v>0</v>
      </c>
      <c r="BZ959" s="3">
        <f t="shared" si="846"/>
        <v>0</v>
      </c>
      <c r="CA959" s="3">
        <f t="shared" ref="CA959:DF959" si="847">CA964</f>
        <v>0</v>
      </c>
      <c r="CB959" s="3">
        <f t="shared" si="847"/>
        <v>0</v>
      </c>
      <c r="CC959" s="3">
        <f t="shared" si="847"/>
        <v>0</v>
      </c>
      <c r="CD959" s="3">
        <f t="shared" si="847"/>
        <v>0</v>
      </c>
      <c r="CE959" s="3">
        <f t="shared" si="847"/>
        <v>0</v>
      </c>
      <c r="CF959" s="3">
        <f t="shared" si="847"/>
        <v>0</v>
      </c>
      <c r="CG959" s="3">
        <f t="shared" si="847"/>
        <v>0</v>
      </c>
      <c r="CH959" s="3">
        <f t="shared" si="847"/>
        <v>0</v>
      </c>
      <c r="CI959" s="3">
        <f t="shared" si="847"/>
        <v>0</v>
      </c>
      <c r="CJ959" s="3">
        <f t="shared" si="847"/>
        <v>0</v>
      </c>
      <c r="CK959" s="3">
        <f t="shared" si="847"/>
        <v>0</v>
      </c>
      <c r="CL959" s="3">
        <f t="shared" si="847"/>
        <v>0</v>
      </c>
      <c r="CM959" s="3">
        <f t="shared" si="847"/>
        <v>0</v>
      </c>
      <c r="CN959" s="3">
        <f t="shared" si="847"/>
        <v>0</v>
      </c>
      <c r="CO959" s="3">
        <f t="shared" si="847"/>
        <v>0</v>
      </c>
      <c r="CP959" s="3">
        <f t="shared" si="847"/>
        <v>0</v>
      </c>
      <c r="CQ959" s="3">
        <f t="shared" si="847"/>
        <v>0</v>
      </c>
      <c r="CR959" s="3">
        <f t="shared" si="847"/>
        <v>0</v>
      </c>
      <c r="CS959" s="3">
        <f t="shared" si="847"/>
        <v>0</v>
      </c>
      <c r="CT959" s="3">
        <f t="shared" si="847"/>
        <v>0</v>
      </c>
      <c r="CU959" s="3">
        <f t="shared" si="847"/>
        <v>0</v>
      </c>
      <c r="CV959" s="3">
        <f t="shared" si="847"/>
        <v>0</v>
      </c>
      <c r="CW959" s="3">
        <f t="shared" si="847"/>
        <v>0</v>
      </c>
      <c r="CX959" s="3">
        <f t="shared" si="847"/>
        <v>0</v>
      </c>
      <c r="CY959" s="3">
        <f t="shared" si="847"/>
        <v>0</v>
      </c>
      <c r="CZ959" s="3">
        <f t="shared" si="847"/>
        <v>0</v>
      </c>
      <c r="DA959" s="3">
        <f t="shared" si="847"/>
        <v>0</v>
      </c>
      <c r="DB959" s="3">
        <f t="shared" si="847"/>
        <v>0</v>
      </c>
      <c r="DC959" s="3">
        <f t="shared" si="847"/>
        <v>0</v>
      </c>
      <c r="DD959" s="3">
        <f t="shared" si="847"/>
        <v>0</v>
      </c>
      <c r="DE959" s="3">
        <f t="shared" si="847"/>
        <v>0</v>
      </c>
      <c r="DF959" s="3">
        <f t="shared" si="847"/>
        <v>0</v>
      </c>
      <c r="DG959" s="3">
        <f t="shared" ref="DG959:DN959" si="848">DG964</f>
        <v>0</v>
      </c>
      <c r="DH959" s="3">
        <f t="shared" si="848"/>
        <v>0</v>
      </c>
      <c r="DI959" s="3">
        <f t="shared" si="848"/>
        <v>0</v>
      </c>
      <c r="DJ959" s="3">
        <f t="shared" si="848"/>
        <v>0</v>
      </c>
      <c r="DK959" s="3">
        <f t="shared" si="848"/>
        <v>0</v>
      </c>
      <c r="DL959" s="3">
        <f t="shared" si="848"/>
        <v>0</v>
      </c>
      <c r="DM959" s="3">
        <f t="shared" si="848"/>
        <v>0</v>
      </c>
      <c r="DN959" s="3">
        <f t="shared" si="848"/>
        <v>0</v>
      </c>
    </row>
    <row r="961" spans="1:200" x14ac:dyDescent="0.2">
      <c r="A961">
        <v>17</v>
      </c>
      <c r="B961">
        <v>1</v>
      </c>
      <c r="E961" t="s">
        <v>135</v>
      </c>
      <c r="F961" t="s">
        <v>998</v>
      </c>
      <c r="G961" t="s">
        <v>1092</v>
      </c>
      <c r="H961" t="s">
        <v>374</v>
      </c>
      <c r="I961">
        <v>4649</v>
      </c>
      <c r="J961">
        <v>0</v>
      </c>
      <c r="O961">
        <f>ROUND(CP961,0)</f>
        <v>27894</v>
      </c>
      <c r="P961">
        <f>ROUND(CQ961*I961,0)</f>
        <v>27894</v>
      </c>
      <c r="Q961">
        <f>ROUND(CR961*I961,0)</f>
        <v>0</v>
      </c>
      <c r="R961">
        <f>ROUND(CS961*I961,0)</f>
        <v>0</v>
      </c>
      <c r="S961">
        <f>ROUND(CT961*I961,0)</f>
        <v>0</v>
      </c>
      <c r="T961">
        <f>ROUND(CU961*I961,0)</f>
        <v>0</v>
      </c>
      <c r="U961">
        <f>CV961*I961</f>
        <v>0</v>
      </c>
      <c r="V961">
        <f>CW961*I961</f>
        <v>0</v>
      </c>
      <c r="W961">
        <f>ROUND(CX961*I961,0)</f>
        <v>0</v>
      </c>
      <c r="X961">
        <f>ROUND(CY961,0)</f>
        <v>0</v>
      </c>
      <c r="Y961">
        <f>ROUND(CZ961,0)</f>
        <v>0</v>
      </c>
      <c r="AA961">
        <v>23982063</v>
      </c>
      <c r="AB961">
        <f>ROUND((AC961+AD961+AF961),0)</f>
        <v>6</v>
      </c>
      <c r="AC961">
        <f>ROUND(((ES961*1.05)),0)</f>
        <v>6</v>
      </c>
      <c r="AD961">
        <f t="shared" ref="AD961:AF962" si="849">ROUND((ET961),0)</f>
        <v>0</v>
      </c>
      <c r="AE961">
        <f t="shared" si="849"/>
        <v>0</v>
      </c>
      <c r="AF961">
        <f t="shared" si="849"/>
        <v>0</v>
      </c>
      <c r="AG961">
        <f>ROUND((AP961),0)</f>
        <v>0</v>
      </c>
      <c r="AH961">
        <f>(EW961)</f>
        <v>0</v>
      </c>
      <c r="AI961">
        <f>(EX961)</f>
        <v>0</v>
      </c>
      <c r="AJ961">
        <f>ROUND((AS961),0)</f>
        <v>0</v>
      </c>
      <c r="AK961">
        <v>5.68</v>
      </c>
      <c r="AL961">
        <v>5.68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</v>
      </c>
      <c r="AW961">
        <v>1</v>
      </c>
      <c r="AZ961">
        <v>1</v>
      </c>
      <c r="BA961">
        <v>1</v>
      </c>
      <c r="BB961">
        <v>1</v>
      </c>
      <c r="BC961">
        <v>1</v>
      </c>
      <c r="BD961" t="s">
        <v>3</v>
      </c>
      <c r="BE961" t="s">
        <v>3</v>
      </c>
      <c r="BF961" t="s">
        <v>3</v>
      </c>
      <c r="BG961" t="s">
        <v>3</v>
      </c>
      <c r="BH961">
        <v>3</v>
      </c>
      <c r="BI961">
        <v>2</v>
      </c>
      <c r="BJ961" t="s">
        <v>3</v>
      </c>
      <c r="BM961">
        <v>1100</v>
      </c>
      <c r="BN961">
        <v>0</v>
      </c>
      <c r="BO961" t="s">
        <v>3</v>
      </c>
      <c r="BP961">
        <v>0</v>
      </c>
      <c r="BQ961">
        <v>8</v>
      </c>
      <c r="BS961">
        <v>1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0</v>
      </c>
      <c r="CA961">
        <v>0</v>
      </c>
      <c r="CF961">
        <v>0</v>
      </c>
      <c r="CG961">
        <v>0</v>
      </c>
      <c r="CM961">
        <v>0</v>
      </c>
      <c r="CN961" t="s">
        <v>375</v>
      </c>
      <c r="CO961">
        <v>0</v>
      </c>
      <c r="CP961">
        <f>(P961+Q961+S961)</f>
        <v>27894</v>
      </c>
      <c r="CQ961">
        <f>AC961*BC961</f>
        <v>6</v>
      </c>
      <c r="CR961">
        <f>AD961*BB961</f>
        <v>0</v>
      </c>
      <c r="CS961">
        <f>AE961*BS961</f>
        <v>0</v>
      </c>
      <c r="CT961">
        <f>AF961*BA961</f>
        <v>0</v>
      </c>
      <c r="CU961">
        <f t="shared" ref="CU961:CX962" si="850">AG961</f>
        <v>0</v>
      </c>
      <c r="CV961">
        <f t="shared" si="850"/>
        <v>0</v>
      </c>
      <c r="CW961">
        <f t="shared" si="850"/>
        <v>0</v>
      </c>
      <c r="CX961">
        <f t="shared" si="850"/>
        <v>0</v>
      </c>
      <c r="CY961">
        <f>(((S961+R961)*AT961)/100)</f>
        <v>0</v>
      </c>
      <c r="CZ961">
        <f>(((S961+R961)*AU961)/100)</f>
        <v>0</v>
      </c>
      <c r="DC961" t="s">
        <v>3</v>
      </c>
      <c r="DD961" t="s">
        <v>376</v>
      </c>
      <c r="DE961" t="s">
        <v>3</v>
      </c>
      <c r="DF961" t="s">
        <v>3</v>
      </c>
      <c r="DG961" t="s">
        <v>3</v>
      </c>
      <c r="DH961" t="s">
        <v>3</v>
      </c>
      <c r="DI961" t="s">
        <v>3</v>
      </c>
      <c r="DJ961" t="s">
        <v>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1003</v>
      </c>
      <c r="DV961" t="s">
        <v>374</v>
      </c>
      <c r="DW961" t="s">
        <v>377</v>
      </c>
      <c r="DX961">
        <v>1</v>
      </c>
      <c r="EE961">
        <v>20573463</v>
      </c>
      <c r="EF961">
        <v>8</v>
      </c>
      <c r="EG961" t="s">
        <v>378</v>
      </c>
      <c r="EH961">
        <v>0</v>
      </c>
      <c r="EI961" t="s">
        <v>3</v>
      </c>
      <c r="EJ961">
        <v>1</v>
      </c>
      <c r="EK961">
        <v>1100</v>
      </c>
      <c r="EL961" t="s">
        <v>379</v>
      </c>
      <c r="EM961" t="s">
        <v>380</v>
      </c>
      <c r="EO961" t="s">
        <v>3</v>
      </c>
      <c r="EQ961">
        <v>768</v>
      </c>
      <c r="ER961">
        <v>0</v>
      </c>
      <c r="ES961">
        <v>5.68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Q961">
        <v>0</v>
      </c>
      <c r="FR961">
        <f>ROUND(IF(AND(BH961=3,BI961=3),P961,0),0)</f>
        <v>0</v>
      </c>
      <c r="FS961">
        <v>0</v>
      </c>
      <c r="FX961">
        <v>0</v>
      </c>
      <c r="FY961">
        <v>0</v>
      </c>
      <c r="GA961" t="s">
        <v>1004</v>
      </c>
      <c r="GG961">
        <v>2</v>
      </c>
      <c r="GH961">
        <v>0</v>
      </c>
      <c r="GI961">
        <v>-2</v>
      </c>
      <c r="GJ961">
        <v>0</v>
      </c>
      <c r="GK961">
        <f>ROUND(R961*(R12)/100,0)</f>
        <v>0</v>
      </c>
      <c r="GL961">
        <f>ROUND(IF(AND(BH961=3,BI961=3,FS961&lt;&gt;0),P961,0),0)</f>
        <v>0</v>
      </c>
      <c r="GM961">
        <f>O961+X961+Y961</f>
        <v>27894</v>
      </c>
      <c r="GN961">
        <f>ROUND(IF(OR(BI961=0,BI961=1),O961+X961+Y961,0),0)</f>
        <v>0</v>
      </c>
      <c r="GO961">
        <f>ROUND(IF(BI961=2,O961+X961+Y961,0),0)</f>
        <v>27894</v>
      </c>
      <c r="GP961">
        <f>ROUND(IF(BI961=4,O961+X961+Y961,0),0)</f>
        <v>0</v>
      </c>
      <c r="GR961">
        <v>0</v>
      </c>
    </row>
    <row r="962" spans="1:200" x14ac:dyDescent="0.2">
      <c r="A962">
        <v>17</v>
      </c>
      <c r="B962">
        <v>1</v>
      </c>
      <c r="E962" t="s">
        <v>138</v>
      </c>
      <c r="F962" t="s">
        <v>400</v>
      </c>
      <c r="G962" t="s">
        <v>401</v>
      </c>
      <c r="H962" t="s">
        <v>402</v>
      </c>
      <c r="I962">
        <v>24</v>
      </c>
      <c r="J962">
        <v>0</v>
      </c>
      <c r="O962">
        <f>ROUND(CP962,0)</f>
        <v>888</v>
      </c>
      <c r="P962">
        <f>ROUND(CQ962*I962,0)</f>
        <v>888</v>
      </c>
      <c r="Q962">
        <f>ROUND(CR962*I962,0)</f>
        <v>0</v>
      </c>
      <c r="R962">
        <f>ROUND(CS962*I962,0)</f>
        <v>0</v>
      </c>
      <c r="S962">
        <f>ROUND(CT962*I962,0)</f>
        <v>0</v>
      </c>
      <c r="T962">
        <f>ROUND(CU962*I962,0)</f>
        <v>0</v>
      </c>
      <c r="U962">
        <f>CV962*I962</f>
        <v>0</v>
      </c>
      <c r="V962">
        <f>CW962*I962</f>
        <v>0</v>
      </c>
      <c r="W962">
        <f>ROUND(CX962*I962,0)</f>
        <v>0</v>
      </c>
      <c r="X962">
        <f>ROUND(CY962,0)</f>
        <v>0</v>
      </c>
      <c r="Y962">
        <f>ROUND(CZ962,0)</f>
        <v>0</v>
      </c>
      <c r="AA962">
        <v>23982063</v>
      </c>
      <c r="AB962">
        <f>ROUND((AC962+AD962+AF962),0)</f>
        <v>37</v>
      </c>
      <c r="AC962">
        <f>ROUND(((ES962*1.05)),0)</f>
        <v>37</v>
      </c>
      <c r="AD962">
        <f t="shared" si="849"/>
        <v>0</v>
      </c>
      <c r="AE962">
        <f t="shared" si="849"/>
        <v>0</v>
      </c>
      <c r="AF962">
        <f t="shared" si="849"/>
        <v>0</v>
      </c>
      <c r="AG962">
        <f>ROUND((AP962),0)</f>
        <v>0</v>
      </c>
      <c r="AH962">
        <f>(EW962)</f>
        <v>0</v>
      </c>
      <c r="AI962">
        <f>(EX962)</f>
        <v>0</v>
      </c>
      <c r="AJ962">
        <f>ROUND((AS962),0)</f>
        <v>0</v>
      </c>
      <c r="AK962">
        <v>35.299999999999997</v>
      </c>
      <c r="AL962">
        <v>35.299999999999997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1</v>
      </c>
      <c r="BD962" t="s">
        <v>3</v>
      </c>
      <c r="BE962" t="s">
        <v>3</v>
      </c>
      <c r="BF962" t="s">
        <v>3</v>
      </c>
      <c r="BG962" t="s">
        <v>3</v>
      </c>
      <c r="BH962">
        <v>3</v>
      </c>
      <c r="BI962">
        <v>2</v>
      </c>
      <c r="BJ962" t="s">
        <v>3</v>
      </c>
      <c r="BM962">
        <v>1100</v>
      </c>
      <c r="BN962">
        <v>0</v>
      </c>
      <c r="BO962" t="s">
        <v>3</v>
      </c>
      <c r="BP962">
        <v>0</v>
      </c>
      <c r="BQ962">
        <v>8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0</v>
      </c>
      <c r="CA962">
        <v>0</v>
      </c>
      <c r="CF962">
        <v>0</v>
      </c>
      <c r="CG962">
        <v>0</v>
      </c>
      <c r="CM962">
        <v>0</v>
      </c>
      <c r="CN962" t="s">
        <v>375</v>
      </c>
      <c r="CO962">
        <v>0</v>
      </c>
      <c r="CP962">
        <f>(P962+Q962+S962)</f>
        <v>888</v>
      </c>
      <c r="CQ962">
        <f>AC962*BC962</f>
        <v>37</v>
      </c>
      <c r="CR962">
        <f>AD962*BB962</f>
        <v>0</v>
      </c>
      <c r="CS962">
        <f>AE962*BS962</f>
        <v>0</v>
      </c>
      <c r="CT962">
        <f>AF962*BA962</f>
        <v>0</v>
      </c>
      <c r="CU962">
        <f t="shared" si="850"/>
        <v>0</v>
      </c>
      <c r="CV962">
        <f t="shared" si="850"/>
        <v>0</v>
      </c>
      <c r="CW962">
        <f t="shared" si="850"/>
        <v>0</v>
      </c>
      <c r="CX962">
        <f t="shared" si="850"/>
        <v>0</v>
      </c>
      <c r="CY962">
        <f>(((S962+R962)*AT962)/100)</f>
        <v>0</v>
      </c>
      <c r="CZ962">
        <f>(((S962+R962)*AU962)/100)</f>
        <v>0</v>
      </c>
      <c r="DC962" t="s">
        <v>3</v>
      </c>
      <c r="DD962" t="s">
        <v>391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701992</v>
      </c>
      <c r="DV962" t="s">
        <v>402</v>
      </c>
      <c r="DW962" t="s">
        <v>402</v>
      </c>
      <c r="DX962">
        <v>1</v>
      </c>
      <c r="EE962">
        <v>20573463</v>
      </c>
      <c r="EF962">
        <v>8</v>
      </c>
      <c r="EG962" t="s">
        <v>378</v>
      </c>
      <c r="EH962">
        <v>0</v>
      </c>
      <c r="EI962" t="s">
        <v>3</v>
      </c>
      <c r="EJ962">
        <v>1</v>
      </c>
      <c r="EK962">
        <v>1100</v>
      </c>
      <c r="EL962" t="s">
        <v>379</v>
      </c>
      <c r="EM962" t="s">
        <v>380</v>
      </c>
      <c r="EO962" t="s">
        <v>3</v>
      </c>
      <c r="EQ962">
        <v>768</v>
      </c>
      <c r="ER962">
        <v>0</v>
      </c>
      <c r="ES962">
        <v>35.299999999999997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Q962">
        <v>0</v>
      </c>
      <c r="FR962">
        <f>ROUND(IF(AND(BH962=3,BI962=3),P962,0),0)</f>
        <v>0</v>
      </c>
      <c r="FS962">
        <v>0</v>
      </c>
      <c r="FX962">
        <v>0</v>
      </c>
      <c r="FY962">
        <v>0</v>
      </c>
      <c r="GA962" t="s">
        <v>403</v>
      </c>
      <c r="GG962">
        <v>2</v>
      </c>
      <c r="GH962">
        <v>0</v>
      </c>
      <c r="GI962">
        <v>-2</v>
      </c>
      <c r="GJ962">
        <v>0</v>
      </c>
      <c r="GK962">
        <f>ROUND(R962*(R12)/100,0)</f>
        <v>0</v>
      </c>
      <c r="GL962">
        <f>ROUND(IF(AND(BH962=3,BI962=3,FS962&lt;&gt;0),P962,0),0)</f>
        <v>0</v>
      </c>
      <c r="GM962">
        <f>O962+X962+Y962</f>
        <v>888</v>
      </c>
      <c r="GN962">
        <f>ROUND(IF(OR(BI962=0,BI962=1),O962+X962+Y962,0),0)</f>
        <v>0</v>
      </c>
      <c r="GO962">
        <f>ROUND(IF(BI962=2,O962+X962+Y962,0),0)</f>
        <v>888</v>
      </c>
      <c r="GP962">
        <f>ROUND(IF(BI962=4,O962+X962+Y962,0),0)</f>
        <v>0</v>
      </c>
      <c r="GR962">
        <v>0</v>
      </c>
    </row>
    <row r="964" spans="1:200" x14ac:dyDescent="0.2">
      <c r="A964" s="2">
        <v>51</v>
      </c>
      <c r="B964" s="2">
        <f>B957</f>
        <v>1</v>
      </c>
      <c r="C964" s="2">
        <f>A957</f>
        <v>5</v>
      </c>
      <c r="D964" s="2">
        <f>ROW(A957)</f>
        <v>957</v>
      </c>
      <c r="E964" s="2"/>
      <c r="F964" s="2" t="str">
        <f>IF(F957&lt;&gt;"",F957,"")</f>
        <v>Новый подраздел</v>
      </c>
      <c r="G964" s="2" t="str">
        <f>IF(G957&lt;&gt;"",G957,"")</f>
        <v>Материалы, не учтенные ценником</v>
      </c>
      <c r="H964" s="2"/>
      <c r="I964" s="2"/>
      <c r="J964" s="2"/>
      <c r="K964" s="2"/>
      <c r="L964" s="2"/>
      <c r="M964" s="2"/>
      <c r="N964" s="2"/>
      <c r="O964" s="2">
        <f t="shared" ref="O964:T964" si="851">ROUND(AB964,0)</f>
        <v>28782</v>
      </c>
      <c r="P964" s="2">
        <f t="shared" si="851"/>
        <v>28782</v>
      </c>
      <c r="Q964" s="2">
        <f t="shared" si="851"/>
        <v>0</v>
      </c>
      <c r="R964" s="2">
        <f t="shared" si="851"/>
        <v>0</v>
      </c>
      <c r="S964" s="2">
        <f t="shared" si="851"/>
        <v>0</v>
      </c>
      <c r="T964" s="2">
        <f t="shared" si="851"/>
        <v>0</v>
      </c>
      <c r="U964" s="2">
        <f>AH964</f>
        <v>0</v>
      </c>
      <c r="V964" s="2">
        <f>AI964</f>
        <v>0</v>
      </c>
      <c r="W964" s="2">
        <f>ROUND(AJ964,0)</f>
        <v>0</v>
      </c>
      <c r="X964" s="2">
        <f>ROUND(AK964,0)</f>
        <v>0</v>
      </c>
      <c r="Y964" s="2">
        <f>ROUND(AL964,0)</f>
        <v>0</v>
      </c>
      <c r="Z964" s="2"/>
      <c r="AA964" s="2"/>
      <c r="AB964" s="2">
        <f>ROUND(SUMIF(AA961:AA962,"=23982063",O961:O962),0)</f>
        <v>28782</v>
      </c>
      <c r="AC964" s="2">
        <f>ROUND(SUMIF(AA961:AA962,"=23982063",P961:P962),0)</f>
        <v>28782</v>
      </c>
      <c r="AD964" s="2">
        <f>ROUND(SUMIF(AA961:AA962,"=23982063",Q961:Q962),0)</f>
        <v>0</v>
      </c>
      <c r="AE964" s="2">
        <f>ROUND(SUMIF(AA961:AA962,"=23982063",R961:R962),0)</f>
        <v>0</v>
      </c>
      <c r="AF964" s="2">
        <f>ROUND(SUMIF(AA961:AA962,"=23982063",S961:S962),0)</f>
        <v>0</v>
      </c>
      <c r="AG964" s="2">
        <f>ROUND(SUMIF(AA961:AA962,"=23982063",T961:T962),0)</f>
        <v>0</v>
      </c>
      <c r="AH964" s="2">
        <f>SUMIF(AA961:AA962,"=23982063",U961:U962)</f>
        <v>0</v>
      </c>
      <c r="AI964" s="2">
        <f>SUMIF(AA961:AA962,"=23982063",V961:V962)</f>
        <v>0</v>
      </c>
      <c r="AJ964" s="2">
        <f>ROUND(SUMIF(AA961:AA962,"=23982063",W961:W962),0)</f>
        <v>0</v>
      </c>
      <c r="AK964" s="2">
        <f>ROUND(SUMIF(AA961:AA962,"=23982063",X961:X962),0)</f>
        <v>0</v>
      </c>
      <c r="AL964" s="2">
        <f>ROUND(SUMIF(AA961:AA962,"=23982063",Y961:Y962),0)</f>
        <v>0</v>
      </c>
      <c r="AM964" s="2"/>
      <c r="AN964" s="2"/>
      <c r="AO964" s="2">
        <f t="shared" ref="AO964:AU964" si="852">ROUND(BB964,0)</f>
        <v>0</v>
      </c>
      <c r="AP964" s="2">
        <f t="shared" si="852"/>
        <v>0</v>
      </c>
      <c r="AQ964" s="2">
        <f t="shared" si="852"/>
        <v>0</v>
      </c>
      <c r="AR964" s="2">
        <f t="shared" si="852"/>
        <v>28782</v>
      </c>
      <c r="AS964" s="2">
        <f t="shared" si="852"/>
        <v>0</v>
      </c>
      <c r="AT964" s="2">
        <f t="shared" si="852"/>
        <v>28782</v>
      </c>
      <c r="AU964" s="2">
        <f t="shared" si="852"/>
        <v>0</v>
      </c>
      <c r="AV964" s="2"/>
      <c r="AW964" s="2"/>
      <c r="AX964" s="2"/>
      <c r="AY964" s="2"/>
      <c r="AZ964" s="2"/>
      <c r="BA964" s="2"/>
      <c r="BB964" s="2">
        <f>ROUND(SUMIF(AA961:AA962,"=23982063",FQ961:FQ962),0)</f>
        <v>0</v>
      </c>
      <c r="BC964" s="2">
        <f>ROUND(SUMIF(AA961:AA962,"=23982063",FR961:FR962),0)</f>
        <v>0</v>
      </c>
      <c r="BD964" s="2">
        <f>ROUND(SUMIF(AA961:AA962,"=23982063",GL961:GL962),0)</f>
        <v>0</v>
      </c>
      <c r="BE964" s="2">
        <f>ROUND(SUMIF(AA961:AA962,"=23982063",GM961:GM962),0)</f>
        <v>28782</v>
      </c>
      <c r="BF964" s="2">
        <f>ROUND(SUMIF(AA961:AA962,"=23982063",GN961:GN962),0)</f>
        <v>0</v>
      </c>
      <c r="BG964" s="2">
        <f>ROUND(SUMIF(AA961:AA962,"=23982063",GO961:GO962),0)</f>
        <v>28782</v>
      </c>
      <c r="BH964" s="2">
        <f>ROUND(SUMIF(AA961:AA962,"=23982063",GP961:GP962),0)</f>
        <v>0</v>
      </c>
      <c r="BI964" s="2"/>
      <c r="BJ964" s="2"/>
      <c r="BK964" s="2"/>
      <c r="BL964" s="2"/>
      <c r="BM964" s="2"/>
      <c r="BN964" s="2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>
        <v>0</v>
      </c>
    </row>
    <row r="966" spans="1:200" x14ac:dyDescent="0.2">
      <c r="A966" s="4">
        <v>50</v>
      </c>
      <c r="B966" s="4">
        <v>0</v>
      </c>
      <c r="C966" s="4">
        <v>0</v>
      </c>
      <c r="D966" s="4">
        <v>1</v>
      </c>
      <c r="E966" s="4">
        <v>201</v>
      </c>
      <c r="F966" s="4">
        <f>ROUND(Source!O964,O966)</f>
        <v>28782</v>
      </c>
      <c r="G966" s="4" t="s">
        <v>72</v>
      </c>
      <c r="H966" s="4" t="s">
        <v>73</v>
      </c>
      <c r="I966" s="4"/>
      <c r="J966" s="4"/>
      <c r="K966" s="4">
        <v>201</v>
      </c>
      <c r="L966" s="4">
        <v>1</v>
      </c>
      <c r="M966" s="4">
        <v>3</v>
      </c>
      <c r="N966" s="4" t="s">
        <v>3</v>
      </c>
      <c r="O966" s="4">
        <v>0</v>
      </c>
      <c r="P966" s="4"/>
    </row>
    <row r="967" spans="1:200" x14ac:dyDescent="0.2">
      <c r="A967" s="4">
        <v>50</v>
      </c>
      <c r="B967" s="4">
        <v>0</v>
      </c>
      <c r="C967" s="4">
        <v>0</v>
      </c>
      <c r="D967" s="4">
        <v>1</v>
      </c>
      <c r="E967" s="4">
        <v>202</v>
      </c>
      <c r="F967" s="4">
        <f>ROUND(Source!P964,O967)</f>
        <v>28782</v>
      </c>
      <c r="G967" s="4" t="s">
        <v>74</v>
      </c>
      <c r="H967" s="4" t="s">
        <v>75</v>
      </c>
      <c r="I967" s="4"/>
      <c r="J967" s="4"/>
      <c r="K967" s="4">
        <v>202</v>
      </c>
      <c r="L967" s="4">
        <v>2</v>
      </c>
      <c r="M967" s="4">
        <v>3</v>
      </c>
      <c r="N967" s="4" t="s">
        <v>3</v>
      </c>
      <c r="O967" s="4">
        <v>0</v>
      </c>
      <c r="P967" s="4"/>
    </row>
    <row r="968" spans="1:200" x14ac:dyDescent="0.2">
      <c r="A968" s="4">
        <v>50</v>
      </c>
      <c r="B968" s="4">
        <v>0</v>
      </c>
      <c r="C968" s="4">
        <v>0</v>
      </c>
      <c r="D968" s="4">
        <v>1</v>
      </c>
      <c r="E968" s="4">
        <v>222</v>
      </c>
      <c r="F968" s="4">
        <f>ROUND(Source!AO964,O968)</f>
        <v>0</v>
      </c>
      <c r="G968" s="4" t="s">
        <v>76</v>
      </c>
      <c r="H968" s="4" t="s">
        <v>77</v>
      </c>
      <c r="I968" s="4"/>
      <c r="J968" s="4"/>
      <c r="K968" s="4">
        <v>222</v>
      </c>
      <c r="L968" s="4">
        <v>3</v>
      </c>
      <c r="M968" s="4">
        <v>3</v>
      </c>
      <c r="N968" s="4" t="s">
        <v>3</v>
      </c>
      <c r="O968" s="4">
        <v>0</v>
      </c>
      <c r="P968" s="4"/>
    </row>
    <row r="969" spans="1:200" x14ac:dyDescent="0.2">
      <c r="A969" s="4">
        <v>50</v>
      </c>
      <c r="B969" s="4">
        <v>0</v>
      </c>
      <c r="C969" s="4">
        <v>0</v>
      </c>
      <c r="D969" s="4">
        <v>1</v>
      </c>
      <c r="E969" s="4">
        <v>216</v>
      </c>
      <c r="F969" s="4">
        <f>ROUND(Source!AP964,O969)</f>
        <v>0</v>
      </c>
      <c r="G969" s="4" t="s">
        <v>78</v>
      </c>
      <c r="H969" s="4" t="s">
        <v>79</v>
      </c>
      <c r="I969" s="4"/>
      <c r="J969" s="4"/>
      <c r="K969" s="4">
        <v>216</v>
      </c>
      <c r="L969" s="4">
        <v>4</v>
      </c>
      <c r="M969" s="4">
        <v>3</v>
      </c>
      <c r="N969" s="4" t="s">
        <v>3</v>
      </c>
      <c r="O969" s="4">
        <v>0</v>
      </c>
      <c r="P969" s="4"/>
    </row>
    <row r="970" spans="1:200" x14ac:dyDescent="0.2">
      <c r="A970" s="4">
        <v>50</v>
      </c>
      <c r="B970" s="4">
        <v>0</v>
      </c>
      <c r="C970" s="4">
        <v>0</v>
      </c>
      <c r="D970" s="4">
        <v>1</v>
      </c>
      <c r="E970" s="4">
        <v>223</v>
      </c>
      <c r="F970" s="4">
        <f>ROUND(Source!AQ964,O970)</f>
        <v>0</v>
      </c>
      <c r="G970" s="4" t="s">
        <v>80</v>
      </c>
      <c r="H970" s="4" t="s">
        <v>81</v>
      </c>
      <c r="I970" s="4"/>
      <c r="J970" s="4"/>
      <c r="K970" s="4">
        <v>223</v>
      </c>
      <c r="L970" s="4">
        <v>5</v>
      </c>
      <c r="M970" s="4">
        <v>3</v>
      </c>
      <c r="N970" s="4" t="s">
        <v>3</v>
      </c>
      <c r="O970" s="4">
        <v>0</v>
      </c>
      <c r="P970" s="4"/>
    </row>
    <row r="971" spans="1:200" x14ac:dyDescent="0.2">
      <c r="A971" s="4">
        <v>50</v>
      </c>
      <c r="B971" s="4">
        <v>0</v>
      </c>
      <c r="C971" s="4">
        <v>0</v>
      </c>
      <c r="D971" s="4">
        <v>1</v>
      </c>
      <c r="E971" s="4">
        <v>203</v>
      </c>
      <c r="F971" s="4">
        <f>ROUND(Source!Q964,O971)</f>
        <v>0</v>
      </c>
      <c r="G971" s="4" t="s">
        <v>82</v>
      </c>
      <c r="H971" s="4" t="s">
        <v>83</v>
      </c>
      <c r="I971" s="4"/>
      <c r="J971" s="4"/>
      <c r="K971" s="4">
        <v>203</v>
      </c>
      <c r="L971" s="4">
        <v>6</v>
      </c>
      <c r="M971" s="4">
        <v>3</v>
      </c>
      <c r="N971" s="4" t="s">
        <v>3</v>
      </c>
      <c r="O971" s="4">
        <v>0</v>
      </c>
      <c r="P971" s="4"/>
    </row>
    <row r="972" spans="1:200" x14ac:dyDescent="0.2">
      <c r="A972" s="4">
        <v>50</v>
      </c>
      <c r="B972" s="4">
        <v>0</v>
      </c>
      <c r="C972" s="4">
        <v>0</v>
      </c>
      <c r="D972" s="4">
        <v>1</v>
      </c>
      <c r="E972" s="4">
        <v>204</v>
      </c>
      <c r="F972" s="4">
        <f>ROUND(Source!R964,O972)</f>
        <v>0</v>
      </c>
      <c r="G972" s="4" t="s">
        <v>84</v>
      </c>
      <c r="H972" s="4" t="s">
        <v>85</v>
      </c>
      <c r="I972" s="4"/>
      <c r="J972" s="4"/>
      <c r="K972" s="4">
        <v>204</v>
      </c>
      <c r="L972" s="4">
        <v>7</v>
      </c>
      <c r="M972" s="4">
        <v>3</v>
      </c>
      <c r="N972" s="4" t="s">
        <v>3</v>
      </c>
      <c r="O972" s="4">
        <v>0</v>
      </c>
      <c r="P972" s="4"/>
    </row>
    <row r="973" spans="1:200" x14ac:dyDescent="0.2">
      <c r="A973" s="4">
        <v>50</v>
      </c>
      <c r="B973" s="4">
        <v>0</v>
      </c>
      <c r="C973" s="4">
        <v>0</v>
      </c>
      <c r="D973" s="4">
        <v>1</v>
      </c>
      <c r="E973" s="4">
        <v>205</v>
      </c>
      <c r="F973" s="4">
        <f>ROUND(Source!S964,O973)</f>
        <v>0</v>
      </c>
      <c r="G973" s="4" t="s">
        <v>86</v>
      </c>
      <c r="H973" s="4" t="s">
        <v>87</v>
      </c>
      <c r="I973" s="4"/>
      <c r="J973" s="4"/>
      <c r="K973" s="4">
        <v>205</v>
      </c>
      <c r="L973" s="4">
        <v>8</v>
      </c>
      <c r="M973" s="4">
        <v>3</v>
      </c>
      <c r="N973" s="4" t="s">
        <v>3</v>
      </c>
      <c r="O973" s="4">
        <v>0</v>
      </c>
      <c r="P973" s="4"/>
    </row>
    <row r="974" spans="1:200" x14ac:dyDescent="0.2">
      <c r="A974" s="4">
        <v>50</v>
      </c>
      <c r="B974" s="4">
        <v>0</v>
      </c>
      <c r="C974" s="4">
        <v>0</v>
      </c>
      <c r="D974" s="4">
        <v>1</v>
      </c>
      <c r="E974" s="4">
        <v>214</v>
      </c>
      <c r="F974" s="4">
        <f>ROUND(Source!AS964,O974)</f>
        <v>0</v>
      </c>
      <c r="G974" s="4" t="s">
        <v>88</v>
      </c>
      <c r="H974" s="4" t="s">
        <v>89</v>
      </c>
      <c r="I974" s="4"/>
      <c r="J974" s="4"/>
      <c r="K974" s="4">
        <v>214</v>
      </c>
      <c r="L974" s="4">
        <v>9</v>
      </c>
      <c r="M974" s="4">
        <v>3</v>
      </c>
      <c r="N974" s="4" t="s">
        <v>3</v>
      </c>
      <c r="O974" s="4">
        <v>0</v>
      </c>
      <c r="P974" s="4"/>
    </row>
    <row r="975" spans="1:200" x14ac:dyDescent="0.2">
      <c r="A975" s="4">
        <v>50</v>
      </c>
      <c r="B975" s="4">
        <v>0</v>
      </c>
      <c r="C975" s="4">
        <v>0</v>
      </c>
      <c r="D975" s="4">
        <v>1</v>
      </c>
      <c r="E975" s="4">
        <v>215</v>
      </c>
      <c r="F975" s="4">
        <f>ROUND(Source!AT964,O975)</f>
        <v>28782</v>
      </c>
      <c r="G975" s="4" t="s">
        <v>90</v>
      </c>
      <c r="H975" s="4" t="s">
        <v>91</v>
      </c>
      <c r="I975" s="4"/>
      <c r="J975" s="4"/>
      <c r="K975" s="4">
        <v>215</v>
      </c>
      <c r="L975" s="4">
        <v>10</v>
      </c>
      <c r="M975" s="4">
        <v>3</v>
      </c>
      <c r="N975" s="4" t="s">
        <v>3</v>
      </c>
      <c r="O975" s="4">
        <v>0</v>
      </c>
      <c r="P975" s="4"/>
    </row>
    <row r="976" spans="1:200" x14ac:dyDescent="0.2">
      <c r="A976" s="4">
        <v>50</v>
      </c>
      <c r="B976" s="4">
        <v>0</v>
      </c>
      <c r="C976" s="4">
        <v>0</v>
      </c>
      <c r="D976" s="4">
        <v>1</v>
      </c>
      <c r="E976" s="4">
        <v>217</v>
      </c>
      <c r="F976" s="4">
        <f>ROUND(Source!AU964,O976)</f>
        <v>0</v>
      </c>
      <c r="G976" s="4" t="s">
        <v>92</v>
      </c>
      <c r="H976" s="4" t="s">
        <v>93</v>
      </c>
      <c r="I976" s="4"/>
      <c r="J976" s="4"/>
      <c r="K976" s="4">
        <v>217</v>
      </c>
      <c r="L976" s="4">
        <v>11</v>
      </c>
      <c r="M976" s="4">
        <v>3</v>
      </c>
      <c r="N976" s="4" t="s">
        <v>3</v>
      </c>
      <c r="O976" s="4">
        <v>0</v>
      </c>
      <c r="P976" s="4"/>
    </row>
    <row r="977" spans="1:118" x14ac:dyDescent="0.2">
      <c r="A977" s="4">
        <v>50</v>
      </c>
      <c r="B977" s="4">
        <v>0</v>
      </c>
      <c r="C977" s="4">
        <v>0</v>
      </c>
      <c r="D977" s="4">
        <v>1</v>
      </c>
      <c r="E977" s="4">
        <v>206</v>
      </c>
      <c r="F977" s="4">
        <f>ROUND(Source!T964,O977)</f>
        <v>0</v>
      </c>
      <c r="G977" s="4" t="s">
        <v>94</v>
      </c>
      <c r="H977" s="4" t="s">
        <v>95</v>
      </c>
      <c r="I977" s="4"/>
      <c r="J977" s="4"/>
      <c r="K977" s="4">
        <v>206</v>
      </c>
      <c r="L977" s="4">
        <v>12</v>
      </c>
      <c r="M977" s="4">
        <v>3</v>
      </c>
      <c r="N977" s="4" t="s">
        <v>3</v>
      </c>
      <c r="O977" s="4">
        <v>0</v>
      </c>
      <c r="P977" s="4"/>
    </row>
    <row r="978" spans="1:118" x14ac:dyDescent="0.2">
      <c r="A978" s="4">
        <v>50</v>
      </c>
      <c r="B978" s="4">
        <v>0</v>
      </c>
      <c r="C978" s="4">
        <v>0</v>
      </c>
      <c r="D978" s="4">
        <v>1</v>
      </c>
      <c r="E978" s="4">
        <v>207</v>
      </c>
      <c r="F978" s="4">
        <f>Source!U964</f>
        <v>0</v>
      </c>
      <c r="G978" s="4" t="s">
        <v>96</v>
      </c>
      <c r="H978" s="4" t="s">
        <v>97</v>
      </c>
      <c r="I978" s="4"/>
      <c r="J978" s="4"/>
      <c r="K978" s="4">
        <v>207</v>
      </c>
      <c r="L978" s="4">
        <v>13</v>
      </c>
      <c r="M978" s="4">
        <v>3</v>
      </c>
      <c r="N978" s="4" t="s">
        <v>3</v>
      </c>
      <c r="O978" s="4">
        <v>-1</v>
      </c>
      <c r="P978" s="4"/>
    </row>
    <row r="979" spans="1:118" x14ac:dyDescent="0.2">
      <c r="A979" s="4">
        <v>50</v>
      </c>
      <c r="B979" s="4">
        <v>0</v>
      </c>
      <c r="C979" s="4">
        <v>0</v>
      </c>
      <c r="D979" s="4">
        <v>1</v>
      </c>
      <c r="E979" s="4">
        <v>208</v>
      </c>
      <c r="F979" s="4">
        <f>Source!V964</f>
        <v>0</v>
      </c>
      <c r="G979" s="4" t="s">
        <v>98</v>
      </c>
      <c r="H979" s="4" t="s">
        <v>99</v>
      </c>
      <c r="I979" s="4"/>
      <c r="J979" s="4"/>
      <c r="K979" s="4">
        <v>208</v>
      </c>
      <c r="L979" s="4">
        <v>14</v>
      </c>
      <c r="M979" s="4">
        <v>3</v>
      </c>
      <c r="N979" s="4" t="s">
        <v>3</v>
      </c>
      <c r="O979" s="4">
        <v>-1</v>
      </c>
      <c r="P979" s="4"/>
    </row>
    <row r="980" spans="1:118" x14ac:dyDescent="0.2">
      <c r="A980" s="4">
        <v>50</v>
      </c>
      <c r="B980" s="4">
        <v>0</v>
      </c>
      <c r="C980" s="4">
        <v>0</v>
      </c>
      <c r="D980" s="4">
        <v>1</v>
      </c>
      <c r="E980" s="4">
        <v>209</v>
      </c>
      <c r="F980" s="4">
        <f>ROUND(Source!W964,O980)</f>
        <v>0</v>
      </c>
      <c r="G980" s="4" t="s">
        <v>100</v>
      </c>
      <c r="H980" s="4" t="s">
        <v>101</v>
      </c>
      <c r="I980" s="4"/>
      <c r="J980" s="4"/>
      <c r="K980" s="4">
        <v>209</v>
      </c>
      <c r="L980" s="4">
        <v>15</v>
      </c>
      <c r="M980" s="4">
        <v>3</v>
      </c>
      <c r="N980" s="4" t="s">
        <v>3</v>
      </c>
      <c r="O980" s="4">
        <v>0</v>
      </c>
      <c r="P980" s="4"/>
    </row>
    <row r="981" spans="1:118" x14ac:dyDescent="0.2">
      <c r="A981" s="4">
        <v>50</v>
      </c>
      <c r="B981" s="4">
        <v>0</v>
      </c>
      <c r="C981" s="4">
        <v>0</v>
      </c>
      <c r="D981" s="4">
        <v>1</v>
      </c>
      <c r="E981" s="4">
        <v>210</v>
      </c>
      <c r="F981" s="4">
        <f>ROUND(Source!X964,O981)</f>
        <v>0</v>
      </c>
      <c r="G981" s="4" t="s">
        <v>102</v>
      </c>
      <c r="H981" s="4" t="s">
        <v>103</v>
      </c>
      <c r="I981" s="4"/>
      <c r="J981" s="4"/>
      <c r="K981" s="4">
        <v>210</v>
      </c>
      <c r="L981" s="4">
        <v>16</v>
      </c>
      <c r="M981" s="4">
        <v>3</v>
      </c>
      <c r="N981" s="4" t="s">
        <v>3</v>
      </c>
      <c r="O981" s="4">
        <v>0</v>
      </c>
      <c r="P981" s="4"/>
    </row>
    <row r="982" spans="1:118" x14ac:dyDescent="0.2">
      <c r="A982" s="4">
        <v>50</v>
      </c>
      <c r="B982" s="4">
        <v>0</v>
      </c>
      <c r="C982" s="4">
        <v>0</v>
      </c>
      <c r="D982" s="4">
        <v>1</v>
      </c>
      <c r="E982" s="4">
        <v>211</v>
      </c>
      <c r="F982" s="4">
        <f>ROUND(Source!Y964,O982)</f>
        <v>0</v>
      </c>
      <c r="G982" s="4" t="s">
        <v>104</v>
      </c>
      <c r="H982" s="4" t="s">
        <v>105</v>
      </c>
      <c r="I982" s="4"/>
      <c r="J982" s="4"/>
      <c r="K982" s="4">
        <v>211</v>
      </c>
      <c r="L982" s="4">
        <v>17</v>
      </c>
      <c r="M982" s="4">
        <v>3</v>
      </c>
      <c r="N982" s="4" t="s">
        <v>3</v>
      </c>
      <c r="O982" s="4">
        <v>0</v>
      </c>
      <c r="P982" s="4"/>
    </row>
    <row r="983" spans="1:118" x14ac:dyDescent="0.2">
      <c r="A983" s="4">
        <v>50</v>
      </c>
      <c r="B983" s="4">
        <v>0</v>
      </c>
      <c r="C983" s="4">
        <v>0</v>
      </c>
      <c r="D983" s="4">
        <v>1</v>
      </c>
      <c r="E983" s="4">
        <v>224</v>
      </c>
      <c r="F983" s="4">
        <f>ROUND(Source!AR964,O983)</f>
        <v>28782</v>
      </c>
      <c r="G983" s="4" t="s">
        <v>106</v>
      </c>
      <c r="H983" s="4" t="s">
        <v>107</v>
      </c>
      <c r="I983" s="4"/>
      <c r="J983" s="4"/>
      <c r="K983" s="4">
        <v>224</v>
      </c>
      <c r="L983" s="4">
        <v>18</v>
      </c>
      <c r="M983" s="4">
        <v>3</v>
      </c>
      <c r="N983" s="4" t="s">
        <v>3</v>
      </c>
      <c r="O983" s="4">
        <v>0</v>
      </c>
      <c r="P983" s="4"/>
    </row>
    <row r="984" spans="1:118" x14ac:dyDescent="0.2">
      <c r="A984" s="4">
        <v>50</v>
      </c>
      <c r="B984" s="4">
        <v>1</v>
      </c>
      <c r="C984" s="4">
        <v>0</v>
      </c>
      <c r="D984" s="4">
        <v>2</v>
      </c>
      <c r="E984" s="4">
        <v>0</v>
      </c>
      <c r="F984" s="4">
        <f>ROUND(F983*0.18,O984)</f>
        <v>5181</v>
      </c>
      <c r="G984" s="4" t="s">
        <v>162</v>
      </c>
      <c r="H984" s="4" t="s">
        <v>407</v>
      </c>
      <c r="I984" s="4"/>
      <c r="J984" s="4"/>
      <c r="K984" s="4">
        <v>212</v>
      </c>
      <c r="L984" s="4">
        <v>19</v>
      </c>
      <c r="M984" s="4">
        <v>0</v>
      </c>
      <c r="N984" s="4" t="s">
        <v>3</v>
      </c>
      <c r="O984" s="4">
        <v>0</v>
      </c>
      <c r="P984" s="4"/>
    </row>
    <row r="986" spans="1:118" x14ac:dyDescent="0.2">
      <c r="A986" s="2">
        <v>51</v>
      </c>
      <c r="B986" s="2">
        <f>B911</f>
        <v>1</v>
      </c>
      <c r="C986" s="2">
        <f>A911</f>
        <v>4</v>
      </c>
      <c r="D986" s="2">
        <f>ROW(A911)</f>
        <v>911</v>
      </c>
      <c r="E986" s="2"/>
      <c r="F986" s="2" t="str">
        <f>IF(F911&lt;&gt;"",F911,"")</f>
        <v>Новый раздел</v>
      </c>
      <c r="G986" s="2" t="str">
        <f>IF(G911&lt;&gt;"",G911,"")</f>
        <v>Монтажные работы</v>
      </c>
      <c r="H986" s="2"/>
      <c r="I986" s="2"/>
      <c r="J986" s="2"/>
      <c r="K986" s="2"/>
      <c r="L986" s="2"/>
      <c r="M986" s="2"/>
      <c r="N986" s="2"/>
      <c r="O986" s="2">
        <f t="shared" ref="O986:T986" si="853">ROUND(O936+O964+AB986,0)</f>
        <v>4504895</v>
      </c>
      <c r="P986" s="2">
        <f t="shared" si="853"/>
        <v>383094</v>
      </c>
      <c r="Q986" s="2">
        <f t="shared" si="853"/>
        <v>3120201</v>
      </c>
      <c r="R986" s="2">
        <f t="shared" si="853"/>
        <v>251891</v>
      </c>
      <c r="S986" s="2">
        <f t="shared" si="853"/>
        <v>1001600</v>
      </c>
      <c r="T986" s="2">
        <f t="shared" si="853"/>
        <v>0</v>
      </c>
      <c r="U986" s="2">
        <f>U936+U964+AH986</f>
        <v>103324.80095999999</v>
      </c>
      <c r="V986" s="2">
        <f>V936+V964+AI986</f>
        <v>21346.597034999999</v>
      </c>
      <c r="W986" s="2">
        <f>ROUND(W936+W964+AJ986,0)</f>
        <v>0</v>
      </c>
      <c r="X986" s="2">
        <f>ROUND(X936+X964+AK986,0)</f>
        <v>1178579</v>
      </c>
      <c r="Y986" s="2">
        <f>ROUND(Y936+Y964+AL986,0)</f>
        <v>808697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>
        <f t="shared" ref="AO986:AU986" si="854">ROUND(AO936+AO964+BB986,0)</f>
        <v>0</v>
      </c>
      <c r="AP986" s="2">
        <f t="shared" si="854"/>
        <v>0</v>
      </c>
      <c r="AQ986" s="2">
        <f t="shared" si="854"/>
        <v>0</v>
      </c>
      <c r="AR986" s="2">
        <f t="shared" si="854"/>
        <v>6492171</v>
      </c>
      <c r="AS986" s="2">
        <f t="shared" si="854"/>
        <v>0</v>
      </c>
      <c r="AT986" s="2">
        <f t="shared" si="854"/>
        <v>6492171</v>
      </c>
      <c r="AU986" s="2">
        <f t="shared" si="854"/>
        <v>0</v>
      </c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>
        <v>0</v>
      </c>
    </row>
    <row r="988" spans="1:118" x14ac:dyDescent="0.2">
      <c r="A988" s="4">
        <v>50</v>
      </c>
      <c r="B988" s="4">
        <v>0</v>
      </c>
      <c r="C988" s="4">
        <v>0</v>
      </c>
      <c r="D988" s="4">
        <v>1</v>
      </c>
      <c r="E988" s="4">
        <v>201</v>
      </c>
      <c r="F988" s="4">
        <f>ROUND(Source!O986,O988)</f>
        <v>4504895</v>
      </c>
      <c r="G988" s="4" t="s">
        <v>72</v>
      </c>
      <c r="H988" s="4" t="s">
        <v>73</v>
      </c>
      <c r="I988" s="4"/>
      <c r="J988" s="4"/>
      <c r="K988" s="4">
        <v>201</v>
      </c>
      <c r="L988" s="4">
        <v>1</v>
      </c>
      <c r="M988" s="4">
        <v>3</v>
      </c>
      <c r="N988" s="4" t="s">
        <v>3</v>
      </c>
      <c r="O988" s="4">
        <v>0</v>
      </c>
      <c r="P988" s="4"/>
    </row>
    <row r="989" spans="1:118" x14ac:dyDescent="0.2">
      <c r="A989" s="4">
        <v>50</v>
      </c>
      <c r="B989" s="4">
        <v>0</v>
      </c>
      <c r="C989" s="4">
        <v>0</v>
      </c>
      <c r="D989" s="4">
        <v>1</v>
      </c>
      <c r="E989" s="4">
        <v>202</v>
      </c>
      <c r="F989" s="4">
        <f>ROUND(Source!P986,O989)</f>
        <v>383094</v>
      </c>
      <c r="G989" s="4" t="s">
        <v>74</v>
      </c>
      <c r="H989" s="4" t="s">
        <v>75</v>
      </c>
      <c r="I989" s="4"/>
      <c r="J989" s="4"/>
      <c r="K989" s="4">
        <v>202</v>
      </c>
      <c r="L989" s="4">
        <v>2</v>
      </c>
      <c r="M989" s="4">
        <v>3</v>
      </c>
      <c r="N989" s="4" t="s">
        <v>3</v>
      </c>
      <c r="O989" s="4">
        <v>0</v>
      </c>
      <c r="P989" s="4"/>
    </row>
    <row r="990" spans="1:118" x14ac:dyDescent="0.2">
      <c r="A990" s="4">
        <v>50</v>
      </c>
      <c r="B990" s="4">
        <v>0</v>
      </c>
      <c r="C990" s="4">
        <v>0</v>
      </c>
      <c r="D990" s="4">
        <v>1</v>
      </c>
      <c r="E990" s="4">
        <v>222</v>
      </c>
      <c r="F990" s="4">
        <f>ROUND(Source!AO986,O990)</f>
        <v>0</v>
      </c>
      <c r="G990" s="4" t="s">
        <v>76</v>
      </c>
      <c r="H990" s="4" t="s">
        <v>77</v>
      </c>
      <c r="I990" s="4"/>
      <c r="J990" s="4"/>
      <c r="K990" s="4">
        <v>222</v>
      </c>
      <c r="L990" s="4">
        <v>3</v>
      </c>
      <c r="M990" s="4">
        <v>3</v>
      </c>
      <c r="N990" s="4" t="s">
        <v>3</v>
      </c>
      <c r="O990" s="4">
        <v>0</v>
      </c>
      <c r="P990" s="4"/>
    </row>
    <row r="991" spans="1:118" x14ac:dyDescent="0.2">
      <c r="A991" s="4">
        <v>50</v>
      </c>
      <c r="B991" s="4">
        <v>0</v>
      </c>
      <c r="C991" s="4">
        <v>0</v>
      </c>
      <c r="D991" s="4">
        <v>1</v>
      </c>
      <c r="E991" s="4">
        <v>216</v>
      </c>
      <c r="F991" s="4">
        <f>ROUND(Source!AP986,O991)</f>
        <v>0</v>
      </c>
      <c r="G991" s="4" t="s">
        <v>78</v>
      </c>
      <c r="H991" s="4" t="s">
        <v>79</v>
      </c>
      <c r="I991" s="4"/>
      <c r="J991" s="4"/>
      <c r="K991" s="4">
        <v>216</v>
      </c>
      <c r="L991" s="4">
        <v>4</v>
      </c>
      <c r="M991" s="4">
        <v>3</v>
      </c>
      <c r="N991" s="4" t="s">
        <v>3</v>
      </c>
      <c r="O991" s="4">
        <v>0</v>
      </c>
      <c r="P991" s="4"/>
    </row>
    <row r="992" spans="1:118" x14ac:dyDescent="0.2">
      <c r="A992" s="4">
        <v>50</v>
      </c>
      <c r="B992" s="4">
        <v>0</v>
      </c>
      <c r="C992" s="4">
        <v>0</v>
      </c>
      <c r="D992" s="4">
        <v>1</v>
      </c>
      <c r="E992" s="4">
        <v>223</v>
      </c>
      <c r="F992" s="4">
        <f>ROUND(Source!AQ986,O992)</f>
        <v>0</v>
      </c>
      <c r="G992" s="4" t="s">
        <v>80</v>
      </c>
      <c r="H992" s="4" t="s">
        <v>81</v>
      </c>
      <c r="I992" s="4"/>
      <c r="J992" s="4"/>
      <c r="K992" s="4">
        <v>223</v>
      </c>
      <c r="L992" s="4">
        <v>5</v>
      </c>
      <c r="M992" s="4">
        <v>3</v>
      </c>
      <c r="N992" s="4" t="s">
        <v>3</v>
      </c>
      <c r="O992" s="4">
        <v>0</v>
      </c>
      <c r="P992" s="4"/>
    </row>
    <row r="993" spans="1:88" x14ac:dyDescent="0.2">
      <c r="A993" s="4">
        <v>50</v>
      </c>
      <c r="B993" s="4">
        <v>0</v>
      </c>
      <c r="C993" s="4">
        <v>0</v>
      </c>
      <c r="D993" s="4">
        <v>1</v>
      </c>
      <c r="E993" s="4">
        <v>203</v>
      </c>
      <c r="F993" s="4">
        <f>ROUND(Source!Q986,O993)</f>
        <v>3120201</v>
      </c>
      <c r="G993" s="4" t="s">
        <v>82</v>
      </c>
      <c r="H993" s="4" t="s">
        <v>83</v>
      </c>
      <c r="I993" s="4"/>
      <c r="J993" s="4"/>
      <c r="K993" s="4">
        <v>203</v>
      </c>
      <c r="L993" s="4">
        <v>6</v>
      </c>
      <c r="M993" s="4">
        <v>3</v>
      </c>
      <c r="N993" s="4" t="s">
        <v>3</v>
      </c>
      <c r="O993" s="4">
        <v>0</v>
      </c>
      <c r="P993" s="4"/>
    </row>
    <row r="994" spans="1:88" x14ac:dyDescent="0.2">
      <c r="A994" s="4">
        <v>50</v>
      </c>
      <c r="B994" s="4">
        <v>0</v>
      </c>
      <c r="C994" s="4">
        <v>0</v>
      </c>
      <c r="D994" s="4">
        <v>1</v>
      </c>
      <c r="E994" s="4">
        <v>204</v>
      </c>
      <c r="F994" s="4">
        <f>ROUND(Source!R986,O994)</f>
        <v>251891</v>
      </c>
      <c r="G994" s="4" t="s">
        <v>84</v>
      </c>
      <c r="H994" s="4" t="s">
        <v>85</v>
      </c>
      <c r="I994" s="4"/>
      <c r="J994" s="4"/>
      <c r="K994" s="4">
        <v>204</v>
      </c>
      <c r="L994" s="4">
        <v>7</v>
      </c>
      <c r="M994" s="4">
        <v>3</v>
      </c>
      <c r="N994" s="4" t="s">
        <v>3</v>
      </c>
      <c r="O994" s="4">
        <v>0</v>
      </c>
      <c r="P994" s="4"/>
    </row>
    <row r="995" spans="1:88" x14ac:dyDescent="0.2">
      <c r="A995" s="4">
        <v>50</v>
      </c>
      <c r="B995" s="4">
        <v>0</v>
      </c>
      <c r="C995" s="4">
        <v>0</v>
      </c>
      <c r="D995" s="4">
        <v>1</v>
      </c>
      <c r="E995" s="4">
        <v>205</v>
      </c>
      <c r="F995" s="4">
        <f>ROUND(Source!S986,O995)</f>
        <v>1001600</v>
      </c>
      <c r="G995" s="4" t="s">
        <v>86</v>
      </c>
      <c r="H995" s="4" t="s">
        <v>87</v>
      </c>
      <c r="I995" s="4"/>
      <c r="J995" s="4"/>
      <c r="K995" s="4">
        <v>205</v>
      </c>
      <c r="L995" s="4">
        <v>8</v>
      </c>
      <c r="M995" s="4">
        <v>3</v>
      </c>
      <c r="N995" s="4" t="s">
        <v>3</v>
      </c>
      <c r="O995" s="4">
        <v>0</v>
      </c>
      <c r="P995" s="4"/>
    </row>
    <row r="996" spans="1:88" x14ac:dyDescent="0.2">
      <c r="A996" s="4">
        <v>50</v>
      </c>
      <c r="B996" s="4">
        <v>0</v>
      </c>
      <c r="C996" s="4">
        <v>0</v>
      </c>
      <c r="D996" s="4">
        <v>1</v>
      </c>
      <c r="E996" s="4">
        <v>214</v>
      </c>
      <c r="F996" s="4">
        <f>ROUND(Source!AS986,O996)</f>
        <v>0</v>
      </c>
      <c r="G996" s="4" t="s">
        <v>88</v>
      </c>
      <c r="H996" s="4" t="s">
        <v>89</v>
      </c>
      <c r="I996" s="4"/>
      <c r="J996" s="4"/>
      <c r="K996" s="4">
        <v>214</v>
      </c>
      <c r="L996" s="4">
        <v>9</v>
      </c>
      <c r="M996" s="4">
        <v>3</v>
      </c>
      <c r="N996" s="4" t="s">
        <v>3</v>
      </c>
      <c r="O996" s="4">
        <v>0</v>
      </c>
      <c r="P996" s="4"/>
    </row>
    <row r="997" spans="1:88" x14ac:dyDescent="0.2">
      <c r="A997" s="4">
        <v>50</v>
      </c>
      <c r="B997" s="4">
        <v>0</v>
      </c>
      <c r="C997" s="4">
        <v>0</v>
      </c>
      <c r="D997" s="4">
        <v>1</v>
      </c>
      <c r="E997" s="4">
        <v>215</v>
      </c>
      <c r="F997" s="4">
        <f>ROUND(Source!AT986,O997)</f>
        <v>6492171</v>
      </c>
      <c r="G997" s="4" t="s">
        <v>90</v>
      </c>
      <c r="H997" s="4" t="s">
        <v>91</v>
      </c>
      <c r="I997" s="4"/>
      <c r="J997" s="4"/>
      <c r="K997" s="4">
        <v>215</v>
      </c>
      <c r="L997" s="4">
        <v>10</v>
      </c>
      <c r="M997" s="4">
        <v>3</v>
      </c>
      <c r="N997" s="4" t="s">
        <v>3</v>
      </c>
      <c r="O997" s="4">
        <v>0</v>
      </c>
      <c r="P997" s="4"/>
    </row>
    <row r="998" spans="1:88" x14ac:dyDescent="0.2">
      <c r="A998" s="4">
        <v>50</v>
      </c>
      <c r="B998" s="4">
        <v>0</v>
      </c>
      <c r="C998" s="4">
        <v>0</v>
      </c>
      <c r="D998" s="4">
        <v>1</v>
      </c>
      <c r="E998" s="4">
        <v>217</v>
      </c>
      <c r="F998" s="4">
        <f>ROUND(Source!AU986,O998)</f>
        <v>0</v>
      </c>
      <c r="G998" s="4" t="s">
        <v>92</v>
      </c>
      <c r="H998" s="4" t="s">
        <v>93</v>
      </c>
      <c r="I998" s="4"/>
      <c r="J998" s="4"/>
      <c r="K998" s="4">
        <v>217</v>
      </c>
      <c r="L998" s="4">
        <v>11</v>
      </c>
      <c r="M998" s="4">
        <v>3</v>
      </c>
      <c r="N998" s="4" t="s">
        <v>3</v>
      </c>
      <c r="O998" s="4">
        <v>0</v>
      </c>
      <c r="P998" s="4"/>
    </row>
    <row r="999" spans="1:88" x14ac:dyDescent="0.2">
      <c r="A999" s="4">
        <v>50</v>
      </c>
      <c r="B999" s="4">
        <v>0</v>
      </c>
      <c r="C999" s="4">
        <v>0</v>
      </c>
      <c r="D999" s="4">
        <v>1</v>
      </c>
      <c r="E999" s="4">
        <v>206</v>
      </c>
      <c r="F999" s="4">
        <f>ROUND(Source!T986,O999)</f>
        <v>0</v>
      </c>
      <c r="G999" s="4" t="s">
        <v>94</v>
      </c>
      <c r="H999" s="4" t="s">
        <v>95</v>
      </c>
      <c r="I999" s="4"/>
      <c r="J999" s="4"/>
      <c r="K999" s="4">
        <v>206</v>
      </c>
      <c r="L999" s="4">
        <v>12</v>
      </c>
      <c r="M999" s="4">
        <v>3</v>
      </c>
      <c r="N999" s="4" t="s">
        <v>3</v>
      </c>
      <c r="O999" s="4">
        <v>0</v>
      </c>
      <c r="P999" s="4"/>
    </row>
    <row r="1000" spans="1:88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207</v>
      </c>
      <c r="F1000" s="4">
        <f>Source!U986</f>
        <v>103324.80095999999</v>
      </c>
      <c r="G1000" s="4" t="s">
        <v>96</v>
      </c>
      <c r="H1000" s="4" t="s">
        <v>97</v>
      </c>
      <c r="I1000" s="4"/>
      <c r="J1000" s="4"/>
      <c r="K1000" s="4">
        <v>207</v>
      </c>
      <c r="L1000" s="4">
        <v>13</v>
      </c>
      <c r="M1000" s="4">
        <v>3</v>
      </c>
      <c r="N1000" s="4" t="s">
        <v>3</v>
      </c>
      <c r="O1000" s="4">
        <v>-1</v>
      </c>
      <c r="P1000" s="4"/>
    </row>
    <row r="1001" spans="1:88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208</v>
      </c>
      <c r="F1001" s="4">
        <f>Source!V986</f>
        <v>21346.597034999999</v>
      </c>
      <c r="G1001" s="4" t="s">
        <v>98</v>
      </c>
      <c r="H1001" s="4" t="s">
        <v>99</v>
      </c>
      <c r="I1001" s="4"/>
      <c r="J1001" s="4"/>
      <c r="K1001" s="4">
        <v>208</v>
      </c>
      <c r="L1001" s="4">
        <v>14</v>
      </c>
      <c r="M1001" s="4">
        <v>3</v>
      </c>
      <c r="N1001" s="4" t="s">
        <v>3</v>
      </c>
      <c r="O1001" s="4">
        <v>-1</v>
      </c>
      <c r="P1001" s="4"/>
    </row>
    <row r="1002" spans="1:88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209</v>
      </c>
      <c r="F1002" s="4">
        <f>ROUND(Source!W986,O1002)</f>
        <v>0</v>
      </c>
      <c r="G1002" s="4" t="s">
        <v>100</v>
      </c>
      <c r="H1002" s="4" t="s">
        <v>101</v>
      </c>
      <c r="I1002" s="4"/>
      <c r="J1002" s="4"/>
      <c r="K1002" s="4">
        <v>209</v>
      </c>
      <c r="L1002" s="4">
        <v>15</v>
      </c>
      <c r="M1002" s="4">
        <v>3</v>
      </c>
      <c r="N1002" s="4" t="s">
        <v>3</v>
      </c>
      <c r="O1002" s="4">
        <v>0</v>
      </c>
      <c r="P1002" s="4"/>
    </row>
    <row r="1003" spans="1:88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210</v>
      </c>
      <c r="F1003" s="4">
        <f>ROUND(Source!X986,O1003)</f>
        <v>1178579</v>
      </c>
      <c r="G1003" s="4" t="s">
        <v>102</v>
      </c>
      <c r="H1003" s="4" t="s">
        <v>103</v>
      </c>
      <c r="I1003" s="4"/>
      <c r="J1003" s="4"/>
      <c r="K1003" s="4">
        <v>210</v>
      </c>
      <c r="L1003" s="4">
        <v>16</v>
      </c>
      <c r="M1003" s="4">
        <v>3</v>
      </c>
      <c r="N1003" s="4" t="s">
        <v>3</v>
      </c>
      <c r="O1003" s="4">
        <v>0</v>
      </c>
      <c r="P1003" s="4"/>
    </row>
    <row r="1004" spans="1:88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211</v>
      </c>
      <c r="F1004" s="4">
        <f>ROUND(Source!Y986,O1004)</f>
        <v>808697</v>
      </c>
      <c r="G1004" s="4" t="s">
        <v>104</v>
      </c>
      <c r="H1004" s="4" t="s">
        <v>105</v>
      </c>
      <c r="I1004" s="4"/>
      <c r="J1004" s="4"/>
      <c r="K1004" s="4">
        <v>211</v>
      </c>
      <c r="L1004" s="4">
        <v>17</v>
      </c>
      <c r="M1004" s="4">
        <v>3</v>
      </c>
      <c r="N1004" s="4" t="s">
        <v>3</v>
      </c>
      <c r="O1004" s="4">
        <v>0</v>
      </c>
      <c r="P1004" s="4"/>
    </row>
    <row r="1005" spans="1:88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224</v>
      </c>
      <c r="F1005" s="4">
        <f>ROUND(Source!AR986,O1005)</f>
        <v>6492171</v>
      </c>
      <c r="G1005" s="4" t="s">
        <v>106</v>
      </c>
      <c r="H1005" s="4" t="s">
        <v>107</v>
      </c>
      <c r="I1005" s="4"/>
      <c r="J1005" s="4"/>
      <c r="K1005" s="4">
        <v>224</v>
      </c>
      <c r="L1005" s="4">
        <v>18</v>
      </c>
      <c r="M1005" s="4">
        <v>3</v>
      </c>
      <c r="N1005" s="4" t="s">
        <v>3</v>
      </c>
      <c r="O1005" s="4">
        <v>0</v>
      </c>
      <c r="P1005" s="4"/>
    </row>
    <row r="1007" spans="1:88" x14ac:dyDescent="0.2">
      <c r="A1007" s="1">
        <v>4</v>
      </c>
      <c r="B1007" s="1">
        <v>1</v>
      </c>
      <c r="C1007" s="1"/>
      <c r="D1007" s="1">
        <f>ROW(A1017)</f>
        <v>1017</v>
      </c>
      <c r="E1007" s="1"/>
      <c r="F1007" s="1" t="s">
        <v>28</v>
      </c>
      <c r="G1007" s="1" t="s">
        <v>1034</v>
      </c>
      <c r="H1007" s="1" t="s">
        <v>3</v>
      </c>
      <c r="I1007" s="1">
        <v>0</v>
      </c>
      <c r="J1007" s="1"/>
      <c r="K1007" s="1">
        <v>0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 t="s">
        <v>3</v>
      </c>
      <c r="V1007" s="1">
        <v>0</v>
      </c>
      <c r="W1007" s="1"/>
      <c r="X1007" s="1"/>
      <c r="Y1007" s="1"/>
      <c r="Z1007" s="1"/>
      <c r="AA1007" s="1"/>
      <c r="AB1007" s="1" t="s">
        <v>3</v>
      </c>
      <c r="AC1007" s="1" t="s">
        <v>3</v>
      </c>
      <c r="AD1007" s="1" t="s">
        <v>3</v>
      </c>
      <c r="AE1007" s="1" t="s">
        <v>3</v>
      </c>
      <c r="AF1007" s="1" t="s">
        <v>3</v>
      </c>
      <c r="AG1007" s="1" t="s">
        <v>3</v>
      </c>
      <c r="AH1007" s="1"/>
      <c r="AI1007" s="1"/>
      <c r="AJ1007" s="1"/>
      <c r="AK1007" s="1"/>
      <c r="AL1007" s="1"/>
      <c r="AM1007" s="1"/>
      <c r="AN1007" s="1"/>
      <c r="AO1007" s="1"/>
      <c r="AP1007" s="1" t="s">
        <v>3</v>
      </c>
      <c r="AQ1007" s="1" t="s">
        <v>3</v>
      </c>
      <c r="AR1007" s="1" t="s">
        <v>3</v>
      </c>
      <c r="AS1007" s="1"/>
      <c r="AT1007" s="1"/>
      <c r="AU1007" s="1"/>
      <c r="AV1007" s="1"/>
      <c r="AW1007" s="1"/>
      <c r="AX1007" s="1"/>
      <c r="AY1007" s="1"/>
      <c r="AZ1007" s="1" t="s">
        <v>3</v>
      </c>
      <c r="BA1007" s="1"/>
      <c r="BB1007" s="1" t="s">
        <v>3</v>
      </c>
      <c r="BC1007" s="1" t="s">
        <v>3</v>
      </c>
      <c r="BD1007" s="1" t="s">
        <v>3</v>
      </c>
      <c r="BE1007" s="1" t="s">
        <v>3</v>
      </c>
      <c r="BF1007" s="1" t="s">
        <v>3</v>
      </c>
      <c r="BG1007" s="1" t="s">
        <v>3</v>
      </c>
      <c r="BH1007" s="1" t="s">
        <v>3</v>
      </c>
      <c r="BI1007" s="1" t="s">
        <v>3</v>
      </c>
      <c r="BJ1007" s="1" t="s">
        <v>3</v>
      </c>
      <c r="BK1007" s="1" t="s">
        <v>3</v>
      </c>
      <c r="BL1007" s="1" t="s">
        <v>3</v>
      </c>
      <c r="BM1007" s="1" t="s">
        <v>3</v>
      </c>
      <c r="BN1007" s="1" t="s">
        <v>3</v>
      </c>
      <c r="BO1007" s="1" t="s">
        <v>3</v>
      </c>
      <c r="BP1007" s="1" t="s">
        <v>3</v>
      </c>
      <c r="BQ1007" s="1"/>
      <c r="BR1007" s="1"/>
      <c r="BS1007" s="1"/>
      <c r="BT1007" s="1"/>
      <c r="BU1007" s="1"/>
      <c r="BV1007" s="1"/>
      <c r="BW1007" s="1"/>
      <c r="BX1007" s="1">
        <v>0</v>
      </c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>
        <v>0</v>
      </c>
    </row>
    <row r="1009" spans="1:200" x14ac:dyDescent="0.2">
      <c r="A1009" s="2">
        <v>52</v>
      </c>
      <c r="B1009" s="2">
        <f t="shared" ref="B1009:G1009" si="855">B1017</f>
        <v>1</v>
      </c>
      <c r="C1009" s="2">
        <f t="shared" si="855"/>
        <v>4</v>
      </c>
      <c r="D1009" s="2">
        <f t="shared" si="855"/>
        <v>1007</v>
      </c>
      <c r="E1009" s="2">
        <f t="shared" si="855"/>
        <v>0</v>
      </c>
      <c r="F1009" s="2" t="str">
        <f t="shared" si="855"/>
        <v>Новый раздел</v>
      </c>
      <c r="G1009" s="2" t="str">
        <f t="shared" si="855"/>
        <v>Спецпроверка оборудования категорированных помещений</v>
      </c>
      <c r="H1009" s="2"/>
      <c r="I1009" s="2"/>
      <c r="J1009" s="2"/>
      <c r="K1009" s="2"/>
      <c r="L1009" s="2"/>
      <c r="M1009" s="2"/>
      <c r="N1009" s="2"/>
      <c r="O1009" s="2">
        <f t="shared" ref="O1009:AT1009" si="856">O1017</f>
        <v>49049</v>
      </c>
      <c r="P1009" s="2">
        <f t="shared" si="856"/>
        <v>2613</v>
      </c>
      <c r="Q1009" s="2">
        <f t="shared" si="856"/>
        <v>0</v>
      </c>
      <c r="R1009" s="2">
        <f t="shared" si="856"/>
        <v>0</v>
      </c>
      <c r="S1009" s="2">
        <f t="shared" si="856"/>
        <v>46436</v>
      </c>
      <c r="T1009" s="2">
        <f t="shared" si="856"/>
        <v>0</v>
      </c>
      <c r="U1009" s="2">
        <f t="shared" si="856"/>
        <v>4813.0199999999995</v>
      </c>
      <c r="V1009" s="2">
        <f t="shared" si="856"/>
        <v>0</v>
      </c>
      <c r="W1009" s="2">
        <f t="shared" si="856"/>
        <v>0</v>
      </c>
      <c r="X1009" s="2">
        <f t="shared" si="856"/>
        <v>37149</v>
      </c>
      <c r="Y1009" s="2">
        <f t="shared" si="856"/>
        <v>27862</v>
      </c>
      <c r="Z1009" s="2">
        <f t="shared" si="856"/>
        <v>0</v>
      </c>
      <c r="AA1009" s="2">
        <f t="shared" si="856"/>
        <v>0</v>
      </c>
      <c r="AB1009" s="2">
        <f t="shared" si="856"/>
        <v>49049</v>
      </c>
      <c r="AC1009" s="2">
        <f t="shared" si="856"/>
        <v>2613</v>
      </c>
      <c r="AD1009" s="2">
        <f t="shared" si="856"/>
        <v>0</v>
      </c>
      <c r="AE1009" s="2">
        <f t="shared" si="856"/>
        <v>0</v>
      </c>
      <c r="AF1009" s="2">
        <f t="shared" si="856"/>
        <v>46436</v>
      </c>
      <c r="AG1009" s="2">
        <f t="shared" si="856"/>
        <v>0</v>
      </c>
      <c r="AH1009" s="2">
        <f t="shared" si="856"/>
        <v>4813.0199999999995</v>
      </c>
      <c r="AI1009" s="2">
        <f t="shared" si="856"/>
        <v>0</v>
      </c>
      <c r="AJ1009" s="2">
        <f t="shared" si="856"/>
        <v>0</v>
      </c>
      <c r="AK1009" s="2">
        <f t="shared" si="856"/>
        <v>37149</v>
      </c>
      <c r="AL1009" s="2">
        <f t="shared" si="856"/>
        <v>27862</v>
      </c>
      <c r="AM1009" s="2">
        <f t="shared" si="856"/>
        <v>0</v>
      </c>
      <c r="AN1009" s="2">
        <f t="shared" si="856"/>
        <v>0</v>
      </c>
      <c r="AO1009" s="2">
        <f t="shared" si="856"/>
        <v>0</v>
      </c>
      <c r="AP1009" s="2">
        <f t="shared" si="856"/>
        <v>0</v>
      </c>
      <c r="AQ1009" s="2">
        <f t="shared" si="856"/>
        <v>0</v>
      </c>
      <c r="AR1009" s="2">
        <f t="shared" si="856"/>
        <v>114060</v>
      </c>
      <c r="AS1009" s="2">
        <f t="shared" si="856"/>
        <v>0</v>
      </c>
      <c r="AT1009" s="2">
        <f t="shared" si="856"/>
        <v>114060</v>
      </c>
      <c r="AU1009" s="2">
        <f t="shared" ref="AU1009:BZ1009" si="857">AU1017</f>
        <v>0</v>
      </c>
      <c r="AV1009" s="2">
        <f t="shared" si="857"/>
        <v>0</v>
      </c>
      <c r="AW1009" s="2">
        <f t="shared" si="857"/>
        <v>0</v>
      </c>
      <c r="AX1009" s="2">
        <f t="shared" si="857"/>
        <v>0</v>
      </c>
      <c r="AY1009" s="2">
        <f t="shared" si="857"/>
        <v>0</v>
      </c>
      <c r="AZ1009" s="2">
        <f t="shared" si="857"/>
        <v>0</v>
      </c>
      <c r="BA1009" s="2">
        <f t="shared" si="857"/>
        <v>0</v>
      </c>
      <c r="BB1009" s="2">
        <f t="shared" si="857"/>
        <v>0</v>
      </c>
      <c r="BC1009" s="2">
        <f t="shared" si="857"/>
        <v>0</v>
      </c>
      <c r="BD1009" s="2">
        <f t="shared" si="857"/>
        <v>0</v>
      </c>
      <c r="BE1009" s="2">
        <f t="shared" si="857"/>
        <v>114060</v>
      </c>
      <c r="BF1009" s="2">
        <f t="shared" si="857"/>
        <v>0</v>
      </c>
      <c r="BG1009" s="2">
        <f t="shared" si="857"/>
        <v>114060</v>
      </c>
      <c r="BH1009" s="2">
        <f t="shared" si="857"/>
        <v>0</v>
      </c>
      <c r="BI1009" s="2">
        <f t="shared" si="857"/>
        <v>0</v>
      </c>
      <c r="BJ1009" s="2">
        <f t="shared" si="857"/>
        <v>0</v>
      </c>
      <c r="BK1009" s="2">
        <f t="shared" si="857"/>
        <v>0</v>
      </c>
      <c r="BL1009" s="2">
        <f t="shared" si="857"/>
        <v>0</v>
      </c>
      <c r="BM1009" s="2">
        <f t="shared" si="857"/>
        <v>0</v>
      </c>
      <c r="BN1009" s="2">
        <f t="shared" si="857"/>
        <v>0</v>
      </c>
      <c r="BO1009" s="3">
        <f t="shared" si="857"/>
        <v>0</v>
      </c>
      <c r="BP1009" s="3">
        <f t="shared" si="857"/>
        <v>0</v>
      </c>
      <c r="BQ1009" s="3">
        <f t="shared" si="857"/>
        <v>0</v>
      </c>
      <c r="BR1009" s="3">
        <f t="shared" si="857"/>
        <v>0</v>
      </c>
      <c r="BS1009" s="3">
        <f t="shared" si="857"/>
        <v>0</v>
      </c>
      <c r="BT1009" s="3">
        <f t="shared" si="857"/>
        <v>0</v>
      </c>
      <c r="BU1009" s="3">
        <f t="shared" si="857"/>
        <v>0</v>
      </c>
      <c r="BV1009" s="3">
        <f t="shared" si="857"/>
        <v>0</v>
      </c>
      <c r="BW1009" s="3">
        <f t="shared" si="857"/>
        <v>0</v>
      </c>
      <c r="BX1009" s="3">
        <f t="shared" si="857"/>
        <v>0</v>
      </c>
      <c r="BY1009" s="3">
        <f t="shared" si="857"/>
        <v>0</v>
      </c>
      <c r="BZ1009" s="3">
        <f t="shared" si="857"/>
        <v>0</v>
      </c>
      <c r="CA1009" s="3">
        <f t="shared" ref="CA1009:DF1009" si="858">CA1017</f>
        <v>0</v>
      </c>
      <c r="CB1009" s="3">
        <f t="shared" si="858"/>
        <v>0</v>
      </c>
      <c r="CC1009" s="3">
        <f t="shared" si="858"/>
        <v>0</v>
      </c>
      <c r="CD1009" s="3">
        <f t="shared" si="858"/>
        <v>0</v>
      </c>
      <c r="CE1009" s="3">
        <f t="shared" si="858"/>
        <v>0</v>
      </c>
      <c r="CF1009" s="3">
        <f t="shared" si="858"/>
        <v>0</v>
      </c>
      <c r="CG1009" s="3">
        <f t="shared" si="858"/>
        <v>0</v>
      </c>
      <c r="CH1009" s="3">
        <f t="shared" si="858"/>
        <v>0</v>
      </c>
      <c r="CI1009" s="3">
        <f t="shared" si="858"/>
        <v>0</v>
      </c>
      <c r="CJ1009" s="3">
        <f t="shared" si="858"/>
        <v>0</v>
      </c>
      <c r="CK1009" s="3">
        <f t="shared" si="858"/>
        <v>0</v>
      </c>
      <c r="CL1009" s="3">
        <f t="shared" si="858"/>
        <v>0</v>
      </c>
      <c r="CM1009" s="3">
        <f t="shared" si="858"/>
        <v>0</v>
      </c>
      <c r="CN1009" s="3">
        <f t="shared" si="858"/>
        <v>0</v>
      </c>
      <c r="CO1009" s="3">
        <f t="shared" si="858"/>
        <v>0</v>
      </c>
      <c r="CP1009" s="3">
        <f t="shared" si="858"/>
        <v>0</v>
      </c>
      <c r="CQ1009" s="3">
        <f t="shared" si="858"/>
        <v>0</v>
      </c>
      <c r="CR1009" s="3">
        <f t="shared" si="858"/>
        <v>0</v>
      </c>
      <c r="CS1009" s="3">
        <f t="shared" si="858"/>
        <v>0</v>
      </c>
      <c r="CT1009" s="3">
        <f t="shared" si="858"/>
        <v>0</v>
      </c>
      <c r="CU1009" s="3">
        <f t="shared" si="858"/>
        <v>0</v>
      </c>
      <c r="CV1009" s="3">
        <f t="shared" si="858"/>
        <v>0</v>
      </c>
      <c r="CW1009" s="3">
        <f t="shared" si="858"/>
        <v>0</v>
      </c>
      <c r="CX1009" s="3">
        <f t="shared" si="858"/>
        <v>0</v>
      </c>
      <c r="CY1009" s="3">
        <f t="shared" si="858"/>
        <v>0</v>
      </c>
      <c r="CZ1009" s="3">
        <f t="shared" si="858"/>
        <v>0</v>
      </c>
      <c r="DA1009" s="3">
        <f t="shared" si="858"/>
        <v>0</v>
      </c>
      <c r="DB1009" s="3">
        <f t="shared" si="858"/>
        <v>0</v>
      </c>
      <c r="DC1009" s="3">
        <f t="shared" si="858"/>
        <v>0</v>
      </c>
      <c r="DD1009" s="3">
        <f t="shared" si="858"/>
        <v>0</v>
      </c>
      <c r="DE1009" s="3">
        <f t="shared" si="858"/>
        <v>0</v>
      </c>
      <c r="DF1009" s="3">
        <f t="shared" si="858"/>
        <v>0</v>
      </c>
      <c r="DG1009" s="3">
        <f t="shared" ref="DG1009:DN1009" si="859">DG1017</f>
        <v>0</v>
      </c>
      <c r="DH1009" s="3">
        <f t="shared" si="859"/>
        <v>0</v>
      </c>
      <c r="DI1009" s="3">
        <f t="shared" si="859"/>
        <v>0</v>
      </c>
      <c r="DJ1009" s="3">
        <f t="shared" si="859"/>
        <v>0</v>
      </c>
      <c r="DK1009" s="3">
        <f t="shared" si="859"/>
        <v>0</v>
      </c>
      <c r="DL1009" s="3">
        <f t="shared" si="859"/>
        <v>0</v>
      </c>
      <c r="DM1009" s="3">
        <f t="shared" si="859"/>
        <v>0</v>
      </c>
      <c r="DN1009" s="3">
        <f t="shared" si="859"/>
        <v>0</v>
      </c>
    </row>
    <row r="1011" spans="1:200" x14ac:dyDescent="0.2">
      <c r="A1011">
        <v>17</v>
      </c>
      <c r="B1011">
        <v>1</v>
      </c>
      <c r="C1011">
        <f>ROW(SmtRes!A1564)</f>
        <v>1564</v>
      </c>
      <c r="D1011">
        <f>ROW(EtalonRes!A1594)</f>
        <v>1594</v>
      </c>
      <c r="E1011" t="s">
        <v>143</v>
      </c>
      <c r="F1011" t="s">
        <v>666</v>
      </c>
      <c r="G1011" t="s">
        <v>1081</v>
      </c>
      <c r="H1011" t="s">
        <v>209</v>
      </c>
      <c r="I1011">
        <v>4</v>
      </c>
      <c r="J1011">
        <v>0</v>
      </c>
      <c r="O1011">
        <f>ROUND(CP1011,0)</f>
        <v>52</v>
      </c>
      <c r="P1011">
        <f>ROUND(CQ1011*I1011,0)</f>
        <v>8</v>
      </c>
      <c r="Q1011">
        <f>ROUND(CR1011*I1011,0)</f>
        <v>0</v>
      </c>
      <c r="R1011">
        <f>ROUND(CS1011*I1011,0)</f>
        <v>0</v>
      </c>
      <c r="S1011">
        <f>ROUND(CT1011*I1011,0)</f>
        <v>44</v>
      </c>
      <c r="T1011">
        <f>ROUND(CU1011*I1011,0)</f>
        <v>0</v>
      </c>
      <c r="U1011">
        <f>CV1011*I1011</f>
        <v>4.5360000000000005</v>
      </c>
      <c r="V1011">
        <f>CW1011*I1011</f>
        <v>0</v>
      </c>
      <c r="W1011">
        <f>ROUND(CX1011*I1011,0)</f>
        <v>0</v>
      </c>
      <c r="X1011">
        <f t="shared" ref="X1011:Y1015" si="860">ROUND(CY1011,0)</f>
        <v>35</v>
      </c>
      <c r="Y1011">
        <f t="shared" si="860"/>
        <v>26</v>
      </c>
      <c r="AA1011">
        <v>23982063</v>
      </c>
      <c r="AB1011">
        <f>ROUND((AC1011+AD1011+AF1011),0)</f>
        <v>13</v>
      </c>
      <c r="AC1011">
        <f>ROUND((ES1011),0)</f>
        <v>2</v>
      </c>
      <c r="AD1011">
        <f t="shared" ref="AD1011:AF1015" si="861">ROUND(((ET1011*1.35)),0)</f>
        <v>0</v>
      </c>
      <c r="AE1011">
        <f t="shared" si="861"/>
        <v>0</v>
      </c>
      <c r="AF1011">
        <f t="shared" si="861"/>
        <v>11</v>
      </c>
      <c r="AG1011">
        <f>ROUND((AP1011),0)</f>
        <v>0</v>
      </c>
      <c r="AH1011">
        <f t="shared" ref="AH1011:AI1015" si="862">((EW1011*1.35))</f>
        <v>1.1340000000000001</v>
      </c>
      <c r="AI1011">
        <f t="shared" si="862"/>
        <v>0</v>
      </c>
      <c r="AJ1011">
        <f>ROUND((AS1011),0)</f>
        <v>0</v>
      </c>
      <c r="AK1011">
        <v>9.9600000000000009</v>
      </c>
      <c r="AL1011">
        <v>1.88</v>
      </c>
      <c r="AM1011">
        <v>0</v>
      </c>
      <c r="AN1011">
        <v>0</v>
      </c>
      <c r="AO1011">
        <v>8.08</v>
      </c>
      <c r="AP1011">
        <v>0</v>
      </c>
      <c r="AQ1011">
        <v>0.84</v>
      </c>
      <c r="AR1011">
        <v>0</v>
      </c>
      <c r="AS1011">
        <v>0</v>
      </c>
      <c r="AT1011">
        <v>80</v>
      </c>
      <c r="AU1011">
        <v>60</v>
      </c>
      <c r="AV1011">
        <v>1</v>
      </c>
      <c r="AW1011">
        <v>1</v>
      </c>
      <c r="AZ1011">
        <v>1</v>
      </c>
      <c r="BA1011">
        <v>1</v>
      </c>
      <c r="BB1011">
        <v>1</v>
      </c>
      <c r="BC1011">
        <v>1</v>
      </c>
      <c r="BD1011" t="s">
        <v>3</v>
      </c>
      <c r="BE1011" t="s">
        <v>3</v>
      </c>
      <c r="BF1011" t="s">
        <v>3</v>
      </c>
      <c r="BG1011" t="s">
        <v>3</v>
      </c>
      <c r="BH1011">
        <v>0</v>
      </c>
      <c r="BI1011">
        <v>2</v>
      </c>
      <c r="BJ1011" t="s">
        <v>1082</v>
      </c>
      <c r="BM1011">
        <v>110011</v>
      </c>
      <c r="BN1011">
        <v>0</v>
      </c>
      <c r="BO1011" t="s">
        <v>3</v>
      </c>
      <c r="BP1011">
        <v>0</v>
      </c>
      <c r="BQ1011">
        <v>3</v>
      </c>
      <c r="BS1011">
        <v>1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3</v>
      </c>
      <c r="BZ1011">
        <v>80</v>
      </c>
      <c r="CA1011">
        <v>60</v>
      </c>
      <c r="CF1011">
        <v>0</v>
      </c>
      <c r="CG1011">
        <v>0</v>
      </c>
      <c r="CM1011">
        <v>0</v>
      </c>
      <c r="CN1011" t="s">
        <v>1707</v>
      </c>
      <c r="CO1011">
        <v>0</v>
      </c>
      <c r="CP1011">
        <f>(P1011+Q1011+S1011)</f>
        <v>52</v>
      </c>
      <c r="CQ1011">
        <f>AC1011*BC1011</f>
        <v>2</v>
      </c>
      <c r="CR1011">
        <f>AD1011*BB1011</f>
        <v>0</v>
      </c>
      <c r="CS1011">
        <f>AE1011*BS1011</f>
        <v>0</v>
      </c>
      <c r="CT1011">
        <f>AF1011*BA1011</f>
        <v>11</v>
      </c>
      <c r="CU1011">
        <f t="shared" ref="CU1011:CX1015" si="863">AG1011</f>
        <v>0</v>
      </c>
      <c r="CV1011">
        <f t="shared" si="863"/>
        <v>1.1340000000000001</v>
      </c>
      <c r="CW1011">
        <f t="shared" si="863"/>
        <v>0</v>
      </c>
      <c r="CX1011">
        <f t="shared" si="863"/>
        <v>0</v>
      </c>
      <c r="CY1011">
        <f>(((S1011+R1011)*AT1011)/100)</f>
        <v>35.200000000000003</v>
      </c>
      <c r="CZ1011">
        <f>(((S1011+R1011)*AU1011)/100)</f>
        <v>26.4</v>
      </c>
      <c r="DC1011" t="s">
        <v>3</v>
      </c>
      <c r="DD1011" t="s">
        <v>3</v>
      </c>
      <c r="DE1011" t="s">
        <v>179</v>
      </c>
      <c r="DF1011" t="s">
        <v>179</v>
      </c>
      <c r="DG1011" t="s">
        <v>179</v>
      </c>
      <c r="DH1011" t="s">
        <v>3</v>
      </c>
      <c r="DI1011" t="s">
        <v>179</v>
      </c>
      <c r="DJ1011" t="s">
        <v>179</v>
      </c>
      <c r="DK1011" t="s">
        <v>3</v>
      </c>
      <c r="DL1011" t="s">
        <v>3</v>
      </c>
      <c r="DM1011" t="s">
        <v>3</v>
      </c>
      <c r="DN1011">
        <v>0</v>
      </c>
      <c r="DO1011">
        <v>0</v>
      </c>
      <c r="DP1011">
        <v>1</v>
      </c>
      <c r="DQ1011">
        <v>1</v>
      </c>
      <c r="DU1011">
        <v>1010</v>
      </c>
      <c r="DV1011" t="s">
        <v>209</v>
      </c>
      <c r="DW1011" t="s">
        <v>227</v>
      </c>
      <c r="DX1011">
        <v>1</v>
      </c>
      <c r="EE1011">
        <v>20573212</v>
      </c>
      <c r="EF1011">
        <v>3</v>
      </c>
      <c r="EG1011" t="s">
        <v>164</v>
      </c>
      <c r="EH1011">
        <v>0</v>
      </c>
      <c r="EI1011" t="s">
        <v>3</v>
      </c>
      <c r="EJ1011">
        <v>2</v>
      </c>
      <c r="EK1011">
        <v>110011</v>
      </c>
      <c r="EL1011" t="s">
        <v>621</v>
      </c>
      <c r="EM1011" t="s">
        <v>173</v>
      </c>
      <c r="EO1011" t="s">
        <v>193</v>
      </c>
      <c r="EQ1011">
        <v>768</v>
      </c>
      <c r="ER1011">
        <v>9.9600000000000009</v>
      </c>
      <c r="ES1011">
        <v>1.88</v>
      </c>
      <c r="ET1011">
        <v>0</v>
      </c>
      <c r="EU1011">
        <v>0</v>
      </c>
      <c r="EV1011">
        <v>8.08</v>
      </c>
      <c r="EW1011">
        <v>0.84</v>
      </c>
      <c r="EX1011">
        <v>0</v>
      </c>
      <c r="EY1011">
        <v>0</v>
      </c>
      <c r="EZ1011">
        <v>0</v>
      </c>
      <c r="FQ1011">
        <v>0</v>
      </c>
      <c r="FR1011">
        <f>ROUND(IF(AND(BH1011=3,BI1011=3),P1011,0),0)</f>
        <v>0</v>
      </c>
      <c r="FS1011">
        <v>0</v>
      </c>
      <c r="FX1011">
        <v>80</v>
      </c>
      <c r="FY1011">
        <v>60</v>
      </c>
      <c r="GA1011" t="s">
        <v>3</v>
      </c>
      <c r="GG1011">
        <v>2</v>
      </c>
      <c r="GH1011">
        <v>1</v>
      </c>
      <c r="GI1011">
        <v>-2</v>
      </c>
      <c r="GJ1011">
        <v>0</v>
      </c>
      <c r="GK1011">
        <f>ROUND(R1011*(R12)/100,0)</f>
        <v>0</v>
      </c>
      <c r="GL1011">
        <f>ROUND(IF(AND(BH1011=3,BI1011=3,FS1011&lt;&gt;0),P1011,0),0)</f>
        <v>0</v>
      </c>
      <c r="GM1011">
        <f>O1011+X1011+Y1011</f>
        <v>113</v>
      </c>
      <c r="GN1011">
        <f>ROUND(IF(OR(BI1011=0,BI1011=1),O1011+X1011+Y1011,0),0)</f>
        <v>0</v>
      </c>
      <c r="GO1011">
        <f>ROUND(IF(BI1011=2,O1011+X1011+Y1011,0),0)</f>
        <v>113</v>
      </c>
      <c r="GP1011">
        <f>ROUND(IF(BI1011=4,O1011+X1011+Y1011,0),0)</f>
        <v>0</v>
      </c>
      <c r="GR1011">
        <v>0</v>
      </c>
    </row>
    <row r="1012" spans="1:200" x14ac:dyDescent="0.2">
      <c r="A1012">
        <v>17</v>
      </c>
      <c r="B1012">
        <v>1</v>
      </c>
      <c r="C1012">
        <f>ROW(SmtRes!A1571)</f>
        <v>1571</v>
      </c>
      <c r="D1012">
        <f>ROW(EtalonRes!A1601)</f>
        <v>1601</v>
      </c>
      <c r="E1012" t="s">
        <v>146</v>
      </c>
      <c r="F1012" t="s">
        <v>666</v>
      </c>
      <c r="G1012" t="s">
        <v>1083</v>
      </c>
      <c r="H1012" t="s">
        <v>209</v>
      </c>
      <c r="I1012">
        <v>96</v>
      </c>
      <c r="J1012">
        <v>0</v>
      </c>
      <c r="O1012">
        <f>ROUND(CP1012,0)</f>
        <v>1248</v>
      </c>
      <c r="P1012">
        <f>ROUND(CQ1012*I1012,0)</f>
        <v>192</v>
      </c>
      <c r="Q1012">
        <f>ROUND(CR1012*I1012,0)</f>
        <v>0</v>
      </c>
      <c r="R1012">
        <f>ROUND(CS1012*I1012,0)</f>
        <v>0</v>
      </c>
      <c r="S1012">
        <f>ROUND(CT1012*I1012,0)</f>
        <v>1056</v>
      </c>
      <c r="T1012">
        <f>ROUND(CU1012*I1012,0)</f>
        <v>0</v>
      </c>
      <c r="U1012">
        <f>CV1012*I1012</f>
        <v>108.864</v>
      </c>
      <c r="V1012">
        <f>CW1012*I1012</f>
        <v>0</v>
      </c>
      <c r="W1012">
        <f>ROUND(CX1012*I1012,0)</f>
        <v>0</v>
      </c>
      <c r="X1012">
        <f t="shared" si="860"/>
        <v>845</v>
      </c>
      <c r="Y1012">
        <f t="shared" si="860"/>
        <v>634</v>
      </c>
      <c r="AA1012">
        <v>23982063</v>
      </c>
      <c r="AB1012">
        <f>ROUND((AC1012+AD1012+AF1012),0)</f>
        <v>13</v>
      </c>
      <c r="AC1012">
        <f>ROUND((ES1012),0)</f>
        <v>2</v>
      </c>
      <c r="AD1012">
        <f t="shared" si="861"/>
        <v>0</v>
      </c>
      <c r="AE1012">
        <f t="shared" si="861"/>
        <v>0</v>
      </c>
      <c r="AF1012">
        <f t="shared" si="861"/>
        <v>11</v>
      </c>
      <c r="AG1012">
        <f>ROUND((AP1012),0)</f>
        <v>0</v>
      </c>
      <c r="AH1012">
        <f t="shared" si="862"/>
        <v>1.1340000000000001</v>
      </c>
      <c r="AI1012">
        <f t="shared" si="862"/>
        <v>0</v>
      </c>
      <c r="AJ1012">
        <f>ROUND((AS1012),0)</f>
        <v>0</v>
      </c>
      <c r="AK1012">
        <v>9.9600000000000009</v>
      </c>
      <c r="AL1012">
        <v>1.88</v>
      </c>
      <c r="AM1012">
        <v>0</v>
      </c>
      <c r="AN1012">
        <v>0</v>
      </c>
      <c r="AO1012">
        <v>8.08</v>
      </c>
      <c r="AP1012">
        <v>0</v>
      </c>
      <c r="AQ1012">
        <v>0.84</v>
      </c>
      <c r="AR1012">
        <v>0</v>
      </c>
      <c r="AS1012">
        <v>0</v>
      </c>
      <c r="AT1012">
        <v>80</v>
      </c>
      <c r="AU1012">
        <v>60</v>
      </c>
      <c r="AV1012">
        <v>1</v>
      </c>
      <c r="AW1012">
        <v>1</v>
      </c>
      <c r="AZ1012">
        <v>1</v>
      </c>
      <c r="BA1012">
        <v>1</v>
      </c>
      <c r="BB1012">
        <v>1</v>
      </c>
      <c r="BC1012">
        <v>1</v>
      </c>
      <c r="BD1012" t="s">
        <v>3</v>
      </c>
      <c r="BE1012" t="s">
        <v>3</v>
      </c>
      <c r="BF1012" t="s">
        <v>3</v>
      </c>
      <c r="BG1012" t="s">
        <v>3</v>
      </c>
      <c r="BH1012">
        <v>0</v>
      </c>
      <c r="BI1012">
        <v>2</v>
      </c>
      <c r="BJ1012" t="s">
        <v>1082</v>
      </c>
      <c r="BM1012">
        <v>110011</v>
      </c>
      <c r="BN1012">
        <v>0</v>
      </c>
      <c r="BO1012" t="s">
        <v>3</v>
      </c>
      <c r="BP1012">
        <v>0</v>
      </c>
      <c r="BQ1012">
        <v>3</v>
      </c>
      <c r="BS1012">
        <v>1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3</v>
      </c>
      <c r="BZ1012">
        <v>80</v>
      </c>
      <c r="CA1012">
        <v>60</v>
      </c>
      <c r="CF1012">
        <v>0</v>
      </c>
      <c r="CG1012">
        <v>0</v>
      </c>
      <c r="CM1012">
        <v>0</v>
      </c>
      <c r="CN1012" t="s">
        <v>1707</v>
      </c>
      <c r="CO1012">
        <v>0</v>
      </c>
      <c r="CP1012">
        <f>(P1012+Q1012+S1012)</f>
        <v>1248</v>
      </c>
      <c r="CQ1012">
        <f>AC1012*BC1012</f>
        <v>2</v>
      </c>
      <c r="CR1012">
        <f>AD1012*BB1012</f>
        <v>0</v>
      </c>
      <c r="CS1012">
        <f>AE1012*BS1012</f>
        <v>0</v>
      </c>
      <c r="CT1012">
        <f>AF1012*BA1012</f>
        <v>11</v>
      </c>
      <c r="CU1012">
        <f t="shared" si="863"/>
        <v>0</v>
      </c>
      <c r="CV1012">
        <f t="shared" si="863"/>
        <v>1.1340000000000001</v>
      </c>
      <c r="CW1012">
        <f t="shared" si="863"/>
        <v>0</v>
      </c>
      <c r="CX1012">
        <f t="shared" si="863"/>
        <v>0</v>
      </c>
      <c r="CY1012">
        <f>(((S1012+R1012)*AT1012)/100)</f>
        <v>844.8</v>
      </c>
      <c r="CZ1012">
        <f>(((S1012+R1012)*AU1012)/100)</f>
        <v>633.6</v>
      </c>
      <c r="DC1012" t="s">
        <v>3</v>
      </c>
      <c r="DD1012" t="s">
        <v>3</v>
      </c>
      <c r="DE1012" t="s">
        <v>179</v>
      </c>
      <c r="DF1012" t="s">
        <v>179</v>
      </c>
      <c r="DG1012" t="s">
        <v>179</v>
      </c>
      <c r="DH1012" t="s">
        <v>3</v>
      </c>
      <c r="DI1012" t="s">
        <v>179</v>
      </c>
      <c r="DJ1012" t="s">
        <v>179</v>
      </c>
      <c r="DK1012" t="s">
        <v>3</v>
      </c>
      <c r="DL1012" t="s">
        <v>3</v>
      </c>
      <c r="DM1012" t="s">
        <v>3</v>
      </c>
      <c r="DN1012">
        <v>0</v>
      </c>
      <c r="DO1012">
        <v>0</v>
      </c>
      <c r="DP1012">
        <v>1</v>
      </c>
      <c r="DQ1012">
        <v>1</v>
      </c>
      <c r="DU1012">
        <v>1010</v>
      </c>
      <c r="DV1012" t="s">
        <v>209</v>
      </c>
      <c r="DW1012" t="s">
        <v>227</v>
      </c>
      <c r="DX1012">
        <v>1</v>
      </c>
      <c r="EE1012">
        <v>20573212</v>
      </c>
      <c r="EF1012">
        <v>3</v>
      </c>
      <c r="EG1012" t="s">
        <v>164</v>
      </c>
      <c r="EH1012">
        <v>0</v>
      </c>
      <c r="EI1012" t="s">
        <v>3</v>
      </c>
      <c r="EJ1012">
        <v>2</v>
      </c>
      <c r="EK1012">
        <v>110011</v>
      </c>
      <c r="EL1012" t="s">
        <v>621</v>
      </c>
      <c r="EM1012" t="s">
        <v>173</v>
      </c>
      <c r="EO1012" t="s">
        <v>193</v>
      </c>
      <c r="EQ1012">
        <v>768</v>
      </c>
      <c r="ER1012">
        <v>9.9600000000000009</v>
      </c>
      <c r="ES1012">
        <v>1.88</v>
      </c>
      <c r="ET1012">
        <v>0</v>
      </c>
      <c r="EU1012">
        <v>0</v>
      </c>
      <c r="EV1012">
        <v>8.08</v>
      </c>
      <c r="EW1012">
        <v>0.84</v>
      </c>
      <c r="EX1012">
        <v>0</v>
      </c>
      <c r="EY1012">
        <v>0</v>
      </c>
      <c r="EZ1012">
        <v>0</v>
      </c>
      <c r="FQ1012">
        <v>0</v>
      </c>
      <c r="FR1012">
        <f>ROUND(IF(AND(BH1012=3,BI1012=3),P1012,0),0)</f>
        <v>0</v>
      </c>
      <c r="FS1012">
        <v>0</v>
      </c>
      <c r="FX1012">
        <v>80</v>
      </c>
      <c r="FY1012">
        <v>60</v>
      </c>
      <c r="GA1012" t="s">
        <v>3</v>
      </c>
      <c r="GG1012">
        <v>2</v>
      </c>
      <c r="GH1012">
        <v>1</v>
      </c>
      <c r="GI1012">
        <v>-2</v>
      </c>
      <c r="GJ1012">
        <v>0</v>
      </c>
      <c r="GK1012">
        <f>ROUND(R1012*(R12)/100,0)</f>
        <v>0</v>
      </c>
      <c r="GL1012">
        <f>ROUND(IF(AND(BH1012=3,BI1012=3,FS1012&lt;&gt;0),P1012,0),0)</f>
        <v>0</v>
      </c>
      <c r="GM1012">
        <f>O1012+X1012+Y1012</f>
        <v>2727</v>
      </c>
      <c r="GN1012">
        <f>ROUND(IF(OR(BI1012=0,BI1012=1),O1012+X1012+Y1012,0),0)</f>
        <v>0</v>
      </c>
      <c r="GO1012">
        <f>ROUND(IF(BI1012=2,O1012+X1012+Y1012,0),0)</f>
        <v>2727</v>
      </c>
      <c r="GP1012">
        <f>ROUND(IF(BI1012=4,O1012+X1012+Y1012,0),0)</f>
        <v>0</v>
      </c>
      <c r="GR1012">
        <v>0</v>
      </c>
    </row>
    <row r="1013" spans="1:200" x14ac:dyDescent="0.2">
      <c r="A1013">
        <v>17</v>
      </c>
      <c r="B1013">
        <v>1</v>
      </c>
      <c r="C1013">
        <f>ROW(SmtRes!A1578)</f>
        <v>1578</v>
      </c>
      <c r="D1013">
        <f>ROW(EtalonRes!A1608)</f>
        <v>1608</v>
      </c>
      <c r="E1013" t="s">
        <v>150</v>
      </c>
      <c r="F1013" t="s">
        <v>729</v>
      </c>
      <c r="G1013" t="s">
        <v>1084</v>
      </c>
      <c r="H1013" t="s">
        <v>168</v>
      </c>
      <c r="I1013">
        <v>287</v>
      </c>
      <c r="J1013">
        <v>0</v>
      </c>
      <c r="O1013">
        <f>ROUND(CP1013,0)</f>
        <v>22673</v>
      </c>
      <c r="P1013">
        <f>ROUND(CQ1013*I1013,0)</f>
        <v>1148</v>
      </c>
      <c r="Q1013">
        <f>ROUND(CR1013*I1013,0)</f>
        <v>0</v>
      </c>
      <c r="R1013">
        <f>ROUND(CS1013*I1013,0)</f>
        <v>0</v>
      </c>
      <c r="S1013">
        <f>ROUND(CT1013*I1013,0)</f>
        <v>21525</v>
      </c>
      <c r="T1013">
        <f>ROUND(CU1013*I1013,0)</f>
        <v>0</v>
      </c>
      <c r="U1013">
        <f>CV1013*I1013</f>
        <v>2231.712</v>
      </c>
      <c r="V1013">
        <f>CW1013*I1013</f>
        <v>0</v>
      </c>
      <c r="W1013">
        <f>ROUND(CX1013*I1013,0)</f>
        <v>0</v>
      </c>
      <c r="X1013">
        <f t="shared" si="860"/>
        <v>17220</v>
      </c>
      <c r="Y1013">
        <f t="shared" si="860"/>
        <v>12915</v>
      </c>
      <c r="AA1013">
        <v>23982063</v>
      </c>
      <c r="AB1013">
        <f>ROUND((AC1013+AD1013+AF1013),0)</f>
        <v>79</v>
      </c>
      <c r="AC1013">
        <f>ROUND((ES1013),0)</f>
        <v>4</v>
      </c>
      <c r="AD1013">
        <f t="shared" si="861"/>
        <v>0</v>
      </c>
      <c r="AE1013">
        <f t="shared" si="861"/>
        <v>0</v>
      </c>
      <c r="AF1013">
        <f t="shared" si="861"/>
        <v>75</v>
      </c>
      <c r="AG1013">
        <f>ROUND((AP1013),0)</f>
        <v>0</v>
      </c>
      <c r="AH1013">
        <f t="shared" si="862"/>
        <v>7.7759999999999998</v>
      </c>
      <c r="AI1013">
        <f t="shared" si="862"/>
        <v>0</v>
      </c>
      <c r="AJ1013">
        <f>ROUND((AS1013),0)</f>
        <v>0</v>
      </c>
      <c r="AK1013">
        <v>60.1</v>
      </c>
      <c r="AL1013">
        <v>4.4400000000000004</v>
      </c>
      <c r="AM1013">
        <v>0.25</v>
      </c>
      <c r="AN1013">
        <v>0</v>
      </c>
      <c r="AO1013">
        <v>55.41</v>
      </c>
      <c r="AP1013">
        <v>0</v>
      </c>
      <c r="AQ1013">
        <v>5.76</v>
      </c>
      <c r="AR1013">
        <v>0</v>
      </c>
      <c r="AS1013">
        <v>0</v>
      </c>
      <c r="AT1013">
        <v>80</v>
      </c>
      <c r="AU1013">
        <v>60</v>
      </c>
      <c r="AV1013">
        <v>1</v>
      </c>
      <c r="AW1013">
        <v>1</v>
      </c>
      <c r="AZ1013">
        <v>1</v>
      </c>
      <c r="BA1013">
        <v>1</v>
      </c>
      <c r="BB1013">
        <v>1</v>
      </c>
      <c r="BC1013">
        <v>1</v>
      </c>
      <c r="BD1013" t="s">
        <v>3</v>
      </c>
      <c r="BE1013" t="s">
        <v>3</v>
      </c>
      <c r="BF1013" t="s">
        <v>3</v>
      </c>
      <c r="BG1013" t="s">
        <v>3</v>
      </c>
      <c r="BH1013">
        <v>0</v>
      </c>
      <c r="BI1013">
        <v>2</v>
      </c>
      <c r="BJ1013" t="s">
        <v>731</v>
      </c>
      <c r="BM1013">
        <v>110011</v>
      </c>
      <c r="BN1013">
        <v>0</v>
      </c>
      <c r="BO1013" t="s">
        <v>3</v>
      </c>
      <c r="BP1013">
        <v>0</v>
      </c>
      <c r="BQ1013">
        <v>3</v>
      </c>
      <c r="BS1013">
        <v>1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3</v>
      </c>
      <c r="BZ1013">
        <v>80</v>
      </c>
      <c r="CA1013">
        <v>60</v>
      </c>
      <c r="CF1013">
        <v>0</v>
      </c>
      <c r="CG1013">
        <v>0</v>
      </c>
      <c r="CM1013">
        <v>0</v>
      </c>
      <c r="CN1013" t="s">
        <v>1707</v>
      </c>
      <c r="CO1013">
        <v>0</v>
      </c>
      <c r="CP1013">
        <f>(P1013+Q1013+S1013)</f>
        <v>22673</v>
      </c>
      <c r="CQ1013">
        <f>AC1013*BC1013</f>
        <v>4</v>
      </c>
      <c r="CR1013">
        <f>AD1013*BB1013</f>
        <v>0</v>
      </c>
      <c r="CS1013">
        <f>AE1013*BS1013</f>
        <v>0</v>
      </c>
      <c r="CT1013">
        <f>AF1013*BA1013</f>
        <v>75</v>
      </c>
      <c r="CU1013">
        <f t="shared" si="863"/>
        <v>0</v>
      </c>
      <c r="CV1013">
        <f t="shared" si="863"/>
        <v>7.7759999999999998</v>
      </c>
      <c r="CW1013">
        <f t="shared" si="863"/>
        <v>0</v>
      </c>
      <c r="CX1013">
        <f t="shared" si="863"/>
        <v>0</v>
      </c>
      <c r="CY1013">
        <f>(((S1013+R1013)*AT1013)/100)</f>
        <v>17220</v>
      </c>
      <c r="CZ1013">
        <f>(((S1013+R1013)*AU1013)/100)</f>
        <v>12915</v>
      </c>
      <c r="DC1013" t="s">
        <v>3</v>
      </c>
      <c r="DD1013" t="s">
        <v>3</v>
      </c>
      <c r="DE1013" t="s">
        <v>179</v>
      </c>
      <c r="DF1013" t="s">
        <v>179</v>
      </c>
      <c r="DG1013" t="s">
        <v>179</v>
      </c>
      <c r="DH1013" t="s">
        <v>3</v>
      </c>
      <c r="DI1013" t="s">
        <v>179</v>
      </c>
      <c r="DJ1013" t="s">
        <v>179</v>
      </c>
      <c r="DK1013" t="s">
        <v>3</v>
      </c>
      <c r="DL1013" t="s">
        <v>3</v>
      </c>
      <c r="DM1013" t="s">
        <v>3</v>
      </c>
      <c r="DN1013">
        <v>0</v>
      </c>
      <c r="DO1013">
        <v>0</v>
      </c>
      <c r="DP1013">
        <v>1</v>
      </c>
      <c r="DQ1013">
        <v>1</v>
      </c>
      <c r="DU1013">
        <v>1013</v>
      </c>
      <c r="DV1013" t="s">
        <v>168</v>
      </c>
      <c r="DW1013" t="s">
        <v>168</v>
      </c>
      <c r="DX1013">
        <v>1</v>
      </c>
      <c r="EE1013">
        <v>20573212</v>
      </c>
      <c r="EF1013">
        <v>3</v>
      </c>
      <c r="EG1013" t="s">
        <v>164</v>
      </c>
      <c r="EH1013">
        <v>0</v>
      </c>
      <c r="EI1013" t="s">
        <v>3</v>
      </c>
      <c r="EJ1013">
        <v>2</v>
      </c>
      <c r="EK1013">
        <v>110011</v>
      </c>
      <c r="EL1013" t="s">
        <v>621</v>
      </c>
      <c r="EM1013" t="s">
        <v>173</v>
      </c>
      <c r="EO1013" t="s">
        <v>193</v>
      </c>
      <c r="EQ1013">
        <v>768</v>
      </c>
      <c r="ER1013">
        <v>60.1</v>
      </c>
      <c r="ES1013">
        <v>4.4400000000000004</v>
      </c>
      <c r="ET1013">
        <v>0.25</v>
      </c>
      <c r="EU1013">
        <v>0</v>
      </c>
      <c r="EV1013">
        <v>55.41</v>
      </c>
      <c r="EW1013">
        <v>5.76</v>
      </c>
      <c r="EX1013">
        <v>0</v>
      </c>
      <c r="EY1013">
        <v>0</v>
      </c>
      <c r="EZ1013">
        <v>0</v>
      </c>
      <c r="FQ1013">
        <v>0</v>
      </c>
      <c r="FR1013">
        <f>ROUND(IF(AND(BH1013=3,BI1013=3),P1013,0),0)</f>
        <v>0</v>
      </c>
      <c r="FS1013">
        <v>0</v>
      </c>
      <c r="FX1013">
        <v>80</v>
      </c>
      <c r="FY1013">
        <v>60</v>
      </c>
      <c r="GA1013" t="s">
        <v>3</v>
      </c>
      <c r="GG1013">
        <v>2</v>
      </c>
      <c r="GH1013">
        <v>1</v>
      </c>
      <c r="GI1013">
        <v>-2</v>
      </c>
      <c r="GJ1013">
        <v>0</v>
      </c>
      <c r="GK1013">
        <f>ROUND(R1013*(R12)/100,0)</f>
        <v>0</v>
      </c>
      <c r="GL1013">
        <f>ROUND(IF(AND(BH1013=3,BI1013=3,FS1013&lt;&gt;0),P1013,0),0)</f>
        <v>0</v>
      </c>
      <c r="GM1013">
        <f>O1013+X1013+Y1013</f>
        <v>52808</v>
      </c>
      <c r="GN1013">
        <f>ROUND(IF(OR(BI1013=0,BI1013=1),O1013+X1013+Y1013,0),0)</f>
        <v>0</v>
      </c>
      <c r="GO1013">
        <f>ROUND(IF(BI1013=2,O1013+X1013+Y1013,0),0)</f>
        <v>52808</v>
      </c>
      <c r="GP1013">
        <f>ROUND(IF(BI1013=4,O1013+X1013+Y1013,0),0)</f>
        <v>0</v>
      </c>
      <c r="GR1013">
        <v>0</v>
      </c>
    </row>
    <row r="1014" spans="1:200" x14ac:dyDescent="0.2">
      <c r="A1014">
        <v>17</v>
      </c>
      <c r="B1014">
        <v>1</v>
      </c>
      <c r="C1014">
        <f>ROW(SmtRes!A1585)</f>
        <v>1585</v>
      </c>
      <c r="D1014">
        <f>ROW(EtalonRes!A1615)</f>
        <v>1615</v>
      </c>
      <c r="E1014" t="s">
        <v>153</v>
      </c>
      <c r="F1014" t="s">
        <v>729</v>
      </c>
      <c r="G1014" t="s">
        <v>1085</v>
      </c>
      <c r="H1014" t="s">
        <v>168</v>
      </c>
      <c r="I1014">
        <v>305</v>
      </c>
      <c r="J1014">
        <v>0</v>
      </c>
      <c r="O1014">
        <f>ROUND(CP1014,0)</f>
        <v>24095</v>
      </c>
      <c r="P1014">
        <f>ROUND(CQ1014*I1014,0)</f>
        <v>1220</v>
      </c>
      <c r="Q1014">
        <f>ROUND(CR1014*I1014,0)</f>
        <v>0</v>
      </c>
      <c r="R1014">
        <f>ROUND(CS1014*I1014,0)</f>
        <v>0</v>
      </c>
      <c r="S1014">
        <f>ROUND(CT1014*I1014,0)</f>
        <v>22875</v>
      </c>
      <c r="T1014">
        <f>ROUND(CU1014*I1014,0)</f>
        <v>0</v>
      </c>
      <c r="U1014">
        <f>CV1014*I1014</f>
        <v>2371.6799999999998</v>
      </c>
      <c r="V1014">
        <f>CW1014*I1014</f>
        <v>0</v>
      </c>
      <c r="W1014">
        <f>ROUND(CX1014*I1014,0)</f>
        <v>0</v>
      </c>
      <c r="X1014">
        <f t="shared" si="860"/>
        <v>18300</v>
      </c>
      <c r="Y1014">
        <f t="shared" si="860"/>
        <v>13725</v>
      </c>
      <c r="AA1014">
        <v>23982063</v>
      </c>
      <c r="AB1014">
        <f>ROUND((AC1014+AD1014+AF1014),0)</f>
        <v>79</v>
      </c>
      <c r="AC1014">
        <f>ROUND((ES1014),0)</f>
        <v>4</v>
      </c>
      <c r="AD1014">
        <f t="shared" si="861"/>
        <v>0</v>
      </c>
      <c r="AE1014">
        <f t="shared" si="861"/>
        <v>0</v>
      </c>
      <c r="AF1014">
        <f t="shared" si="861"/>
        <v>75</v>
      </c>
      <c r="AG1014">
        <f>ROUND((AP1014),0)</f>
        <v>0</v>
      </c>
      <c r="AH1014">
        <f t="shared" si="862"/>
        <v>7.7759999999999998</v>
      </c>
      <c r="AI1014">
        <f t="shared" si="862"/>
        <v>0</v>
      </c>
      <c r="AJ1014">
        <f>ROUND((AS1014),0)</f>
        <v>0</v>
      </c>
      <c r="AK1014">
        <v>60.1</v>
      </c>
      <c r="AL1014">
        <v>4.4400000000000004</v>
      </c>
      <c r="AM1014">
        <v>0.25</v>
      </c>
      <c r="AN1014">
        <v>0</v>
      </c>
      <c r="AO1014">
        <v>55.41</v>
      </c>
      <c r="AP1014">
        <v>0</v>
      </c>
      <c r="AQ1014">
        <v>5.76</v>
      </c>
      <c r="AR1014">
        <v>0</v>
      </c>
      <c r="AS1014">
        <v>0</v>
      </c>
      <c r="AT1014">
        <v>80</v>
      </c>
      <c r="AU1014">
        <v>60</v>
      </c>
      <c r="AV1014">
        <v>1</v>
      </c>
      <c r="AW1014">
        <v>1</v>
      </c>
      <c r="AZ1014">
        <v>1</v>
      </c>
      <c r="BA1014">
        <v>1</v>
      </c>
      <c r="BB1014">
        <v>1</v>
      </c>
      <c r="BC1014">
        <v>1</v>
      </c>
      <c r="BD1014" t="s">
        <v>3</v>
      </c>
      <c r="BE1014" t="s">
        <v>3</v>
      </c>
      <c r="BF1014" t="s">
        <v>3</v>
      </c>
      <c r="BG1014" t="s">
        <v>3</v>
      </c>
      <c r="BH1014">
        <v>0</v>
      </c>
      <c r="BI1014">
        <v>2</v>
      </c>
      <c r="BJ1014" t="s">
        <v>731</v>
      </c>
      <c r="BM1014">
        <v>110011</v>
      </c>
      <c r="BN1014">
        <v>0</v>
      </c>
      <c r="BO1014" t="s">
        <v>3</v>
      </c>
      <c r="BP1014">
        <v>0</v>
      </c>
      <c r="BQ1014">
        <v>3</v>
      </c>
      <c r="BS1014">
        <v>1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3</v>
      </c>
      <c r="BZ1014">
        <v>80</v>
      </c>
      <c r="CA1014">
        <v>60</v>
      </c>
      <c r="CF1014">
        <v>0</v>
      </c>
      <c r="CG1014">
        <v>0</v>
      </c>
      <c r="CM1014">
        <v>0</v>
      </c>
      <c r="CN1014" t="s">
        <v>1707</v>
      </c>
      <c r="CO1014">
        <v>0</v>
      </c>
      <c r="CP1014">
        <f>(P1014+Q1014+S1014)</f>
        <v>24095</v>
      </c>
      <c r="CQ1014">
        <f>AC1014*BC1014</f>
        <v>4</v>
      </c>
      <c r="CR1014">
        <f>AD1014*BB1014</f>
        <v>0</v>
      </c>
      <c r="CS1014">
        <f>AE1014*BS1014</f>
        <v>0</v>
      </c>
      <c r="CT1014">
        <f>AF1014*BA1014</f>
        <v>75</v>
      </c>
      <c r="CU1014">
        <f t="shared" si="863"/>
        <v>0</v>
      </c>
      <c r="CV1014">
        <f t="shared" si="863"/>
        <v>7.7759999999999998</v>
      </c>
      <c r="CW1014">
        <f t="shared" si="863"/>
        <v>0</v>
      </c>
      <c r="CX1014">
        <f t="shared" si="863"/>
        <v>0</v>
      </c>
      <c r="CY1014">
        <f>(((S1014+R1014)*AT1014)/100)</f>
        <v>18300</v>
      </c>
      <c r="CZ1014">
        <f>(((S1014+R1014)*AU1014)/100)</f>
        <v>13725</v>
      </c>
      <c r="DC1014" t="s">
        <v>3</v>
      </c>
      <c r="DD1014" t="s">
        <v>3</v>
      </c>
      <c r="DE1014" t="s">
        <v>179</v>
      </c>
      <c r="DF1014" t="s">
        <v>179</v>
      </c>
      <c r="DG1014" t="s">
        <v>179</v>
      </c>
      <c r="DH1014" t="s">
        <v>3</v>
      </c>
      <c r="DI1014" t="s">
        <v>179</v>
      </c>
      <c r="DJ1014" t="s">
        <v>179</v>
      </c>
      <c r="DK1014" t="s">
        <v>3</v>
      </c>
      <c r="DL1014" t="s">
        <v>3</v>
      </c>
      <c r="DM1014" t="s">
        <v>3</v>
      </c>
      <c r="DN1014">
        <v>0</v>
      </c>
      <c r="DO1014">
        <v>0</v>
      </c>
      <c r="DP1014">
        <v>1</v>
      </c>
      <c r="DQ1014">
        <v>1</v>
      </c>
      <c r="DU1014">
        <v>1013</v>
      </c>
      <c r="DV1014" t="s">
        <v>168</v>
      </c>
      <c r="DW1014" t="s">
        <v>168</v>
      </c>
      <c r="DX1014">
        <v>1</v>
      </c>
      <c r="EE1014">
        <v>20573212</v>
      </c>
      <c r="EF1014">
        <v>3</v>
      </c>
      <c r="EG1014" t="s">
        <v>164</v>
      </c>
      <c r="EH1014">
        <v>0</v>
      </c>
      <c r="EI1014" t="s">
        <v>3</v>
      </c>
      <c r="EJ1014">
        <v>2</v>
      </c>
      <c r="EK1014">
        <v>110011</v>
      </c>
      <c r="EL1014" t="s">
        <v>621</v>
      </c>
      <c r="EM1014" t="s">
        <v>173</v>
      </c>
      <c r="EO1014" t="s">
        <v>193</v>
      </c>
      <c r="EQ1014">
        <v>768</v>
      </c>
      <c r="ER1014">
        <v>60.1</v>
      </c>
      <c r="ES1014">
        <v>4.4400000000000004</v>
      </c>
      <c r="ET1014">
        <v>0.25</v>
      </c>
      <c r="EU1014">
        <v>0</v>
      </c>
      <c r="EV1014">
        <v>55.41</v>
      </c>
      <c r="EW1014">
        <v>5.76</v>
      </c>
      <c r="EX1014">
        <v>0</v>
      </c>
      <c r="EY1014">
        <v>0</v>
      </c>
      <c r="EZ1014">
        <v>0</v>
      </c>
      <c r="FQ1014">
        <v>0</v>
      </c>
      <c r="FR1014">
        <f>ROUND(IF(AND(BH1014=3,BI1014=3),P1014,0),0)</f>
        <v>0</v>
      </c>
      <c r="FS1014">
        <v>0</v>
      </c>
      <c r="FX1014">
        <v>80</v>
      </c>
      <c r="FY1014">
        <v>60</v>
      </c>
      <c r="GA1014" t="s">
        <v>3</v>
      </c>
      <c r="GG1014">
        <v>2</v>
      </c>
      <c r="GH1014">
        <v>1</v>
      </c>
      <c r="GI1014">
        <v>-2</v>
      </c>
      <c r="GJ1014">
        <v>0</v>
      </c>
      <c r="GK1014">
        <f>ROUND(R1014*(R12)/100,0)</f>
        <v>0</v>
      </c>
      <c r="GL1014">
        <f>ROUND(IF(AND(BH1014=3,BI1014=3,FS1014&lt;&gt;0),P1014,0),0)</f>
        <v>0</v>
      </c>
      <c r="GM1014">
        <f>O1014+X1014+Y1014</f>
        <v>56120</v>
      </c>
      <c r="GN1014">
        <f>ROUND(IF(OR(BI1014=0,BI1014=1),O1014+X1014+Y1014,0),0)</f>
        <v>0</v>
      </c>
      <c r="GO1014">
        <f>ROUND(IF(BI1014=2,O1014+X1014+Y1014,0),0)</f>
        <v>56120</v>
      </c>
      <c r="GP1014">
        <f>ROUND(IF(BI1014=4,O1014+X1014+Y1014,0),0)</f>
        <v>0</v>
      </c>
      <c r="GR1014">
        <v>0</v>
      </c>
    </row>
    <row r="1015" spans="1:200" x14ac:dyDescent="0.2">
      <c r="A1015">
        <v>17</v>
      </c>
      <c r="B1015">
        <v>1</v>
      </c>
      <c r="C1015">
        <f>ROW(SmtRes!A1592)</f>
        <v>1592</v>
      </c>
      <c r="D1015">
        <f>ROW(EtalonRes!A1622)</f>
        <v>1622</v>
      </c>
      <c r="E1015" t="s">
        <v>156</v>
      </c>
      <c r="F1015" t="s">
        <v>1086</v>
      </c>
      <c r="G1015" t="s">
        <v>1089</v>
      </c>
      <c r="H1015" t="s">
        <v>168</v>
      </c>
      <c r="I1015">
        <v>9</v>
      </c>
      <c r="J1015">
        <v>0</v>
      </c>
      <c r="O1015">
        <f>ROUND(CP1015,0)</f>
        <v>981</v>
      </c>
      <c r="P1015">
        <f>ROUND(CQ1015*I1015,0)</f>
        <v>45</v>
      </c>
      <c r="Q1015">
        <f>ROUND(CR1015*I1015,0)</f>
        <v>0</v>
      </c>
      <c r="R1015">
        <f>ROUND(CS1015*I1015,0)</f>
        <v>0</v>
      </c>
      <c r="S1015">
        <f>ROUND(CT1015*I1015,0)</f>
        <v>936</v>
      </c>
      <c r="T1015">
        <f>ROUND(CU1015*I1015,0)</f>
        <v>0</v>
      </c>
      <c r="U1015">
        <f>CV1015*I1015</f>
        <v>96.228000000000009</v>
      </c>
      <c r="V1015">
        <f>CW1015*I1015</f>
        <v>0</v>
      </c>
      <c r="W1015">
        <f>ROUND(CX1015*I1015,0)</f>
        <v>0</v>
      </c>
      <c r="X1015">
        <f t="shared" si="860"/>
        <v>749</v>
      </c>
      <c r="Y1015">
        <f t="shared" si="860"/>
        <v>562</v>
      </c>
      <c r="AA1015">
        <v>23982063</v>
      </c>
      <c r="AB1015">
        <f>ROUND((AC1015+AD1015+AF1015),0)</f>
        <v>109</v>
      </c>
      <c r="AC1015">
        <f>ROUND((ES1015),0)</f>
        <v>5</v>
      </c>
      <c r="AD1015">
        <f t="shared" si="861"/>
        <v>0</v>
      </c>
      <c r="AE1015">
        <f t="shared" si="861"/>
        <v>0</v>
      </c>
      <c r="AF1015">
        <f t="shared" si="861"/>
        <v>104</v>
      </c>
      <c r="AG1015">
        <f>ROUND((AP1015),0)</f>
        <v>0</v>
      </c>
      <c r="AH1015">
        <f t="shared" si="862"/>
        <v>10.692</v>
      </c>
      <c r="AI1015">
        <f t="shared" si="862"/>
        <v>0</v>
      </c>
      <c r="AJ1015">
        <f>ROUND((AS1015),0)</f>
        <v>0</v>
      </c>
      <c r="AK1015">
        <v>82.98</v>
      </c>
      <c r="AL1015">
        <v>5.43</v>
      </c>
      <c r="AM1015">
        <v>0.25</v>
      </c>
      <c r="AN1015">
        <v>0</v>
      </c>
      <c r="AO1015">
        <v>77.3</v>
      </c>
      <c r="AP1015">
        <v>0</v>
      </c>
      <c r="AQ1015">
        <v>7.92</v>
      </c>
      <c r="AR1015">
        <v>0</v>
      </c>
      <c r="AS1015">
        <v>0</v>
      </c>
      <c r="AT1015">
        <v>80</v>
      </c>
      <c r="AU1015">
        <v>60</v>
      </c>
      <c r="AV1015">
        <v>1</v>
      </c>
      <c r="AW1015">
        <v>1</v>
      </c>
      <c r="AZ1015">
        <v>1</v>
      </c>
      <c r="BA1015">
        <v>1</v>
      </c>
      <c r="BB1015">
        <v>1</v>
      </c>
      <c r="BC1015">
        <v>1</v>
      </c>
      <c r="BD1015" t="s">
        <v>3</v>
      </c>
      <c r="BE1015" t="s">
        <v>3</v>
      </c>
      <c r="BF1015" t="s">
        <v>3</v>
      </c>
      <c r="BG1015" t="s">
        <v>3</v>
      </c>
      <c r="BH1015">
        <v>0</v>
      </c>
      <c r="BI1015">
        <v>2</v>
      </c>
      <c r="BJ1015" t="s">
        <v>1088</v>
      </c>
      <c r="BM1015">
        <v>110011</v>
      </c>
      <c r="BN1015">
        <v>0</v>
      </c>
      <c r="BO1015" t="s">
        <v>3</v>
      </c>
      <c r="BP1015">
        <v>0</v>
      </c>
      <c r="BQ1015">
        <v>3</v>
      </c>
      <c r="BS1015">
        <v>1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3</v>
      </c>
      <c r="BZ1015">
        <v>80</v>
      </c>
      <c r="CA1015">
        <v>60</v>
      </c>
      <c r="CF1015">
        <v>0</v>
      </c>
      <c r="CG1015">
        <v>0</v>
      </c>
      <c r="CM1015">
        <v>0</v>
      </c>
      <c r="CN1015" t="s">
        <v>1707</v>
      </c>
      <c r="CO1015">
        <v>0</v>
      </c>
      <c r="CP1015">
        <f>(P1015+Q1015+S1015)</f>
        <v>981</v>
      </c>
      <c r="CQ1015">
        <f>AC1015*BC1015</f>
        <v>5</v>
      </c>
      <c r="CR1015">
        <f>AD1015*BB1015</f>
        <v>0</v>
      </c>
      <c r="CS1015">
        <f>AE1015*BS1015</f>
        <v>0</v>
      </c>
      <c r="CT1015">
        <f>AF1015*BA1015</f>
        <v>104</v>
      </c>
      <c r="CU1015">
        <f t="shared" si="863"/>
        <v>0</v>
      </c>
      <c r="CV1015">
        <f t="shared" si="863"/>
        <v>10.692</v>
      </c>
      <c r="CW1015">
        <f t="shared" si="863"/>
        <v>0</v>
      </c>
      <c r="CX1015">
        <f t="shared" si="863"/>
        <v>0</v>
      </c>
      <c r="CY1015">
        <f>(((S1015+R1015)*AT1015)/100)</f>
        <v>748.8</v>
      </c>
      <c r="CZ1015">
        <f>(((S1015+R1015)*AU1015)/100)</f>
        <v>561.6</v>
      </c>
      <c r="DC1015" t="s">
        <v>3</v>
      </c>
      <c r="DD1015" t="s">
        <v>3</v>
      </c>
      <c r="DE1015" t="s">
        <v>179</v>
      </c>
      <c r="DF1015" t="s">
        <v>179</v>
      </c>
      <c r="DG1015" t="s">
        <v>179</v>
      </c>
      <c r="DH1015" t="s">
        <v>3</v>
      </c>
      <c r="DI1015" t="s">
        <v>179</v>
      </c>
      <c r="DJ1015" t="s">
        <v>179</v>
      </c>
      <c r="DK1015" t="s">
        <v>3</v>
      </c>
      <c r="DL1015" t="s">
        <v>3</v>
      </c>
      <c r="DM1015" t="s">
        <v>3</v>
      </c>
      <c r="DN1015">
        <v>0</v>
      </c>
      <c r="DO1015">
        <v>0</v>
      </c>
      <c r="DP1015">
        <v>1</v>
      </c>
      <c r="DQ1015">
        <v>1</v>
      </c>
      <c r="DU1015">
        <v>1013</v>
      </c>
      <c r="DV1015" t="s">
        <v>168</v>
      </c>
      <c r="DW1015" t="s">
        <v>168</v>
      </c>
      <c r="DX1015">
        <v>1</v>
      </c>
      <c r="EE1015">
        <v>20573212</v>
      </c>
      <c r="EF1015">
        <v>3</v>
      </c>
      <c r="EG1015" t="s">
        <v>164</v>
      </c>
      <c r="EH1015">
        <v>0</v>
      </c>
      <c r="EI1015" t="s">
        <v>3</v>
      </c>
      <c r="EJ1015">
        <v>2</v>
      </c>
      <c r="EK1015">
        <v>110011</v>
      </c>
      <c r="EL1015" t="s">
        <v>621</v>
      </c>
      <c r="EM1015" t="s">
        <v>173</v>
      </c>
      <c r="EO1015" t="s">
        <v>193</v>
      </c>
      <c r="EQ1015">
        <v>768</v>
      </c>
      <c r="ER1015">
        <v>82.98</v>
      </c>
      <c r="ES1015">
        <v>5.43</v>
      </c>
      <c r="ET1015">
        <v>0.25</v>
      </c>
      <c r="EU1015">
        <v>0</v>
      </c>
      <c r="EV1015">
        <v>77.3</v>
      </c>
      <c r="EW1015">
        <v>7.92</v>
      </c>
      <c r="EX1015">
        <v>0</v>
      </c>
      <c r="EY1015">
        <v>0</v>
      </c>
      <c r="EZ1015">
        <v>0</v>
      </c>
      <c r="FQ1015">
        <v>0</v>
      </c>
      <c r="FR1015">
        <f>ROUND(IF(AND(BH1015=3,BI1015=3),P1015,0),0)</f>
        <v>0</v>
      </c>
      <c r="FS1015">
        <v>0</v>
      </c>
      <c r="FX1015">
        <v>80</v>
      </c>
      <c r="FY1015">
        <v>60</v>
      </c>
      <c r="GA1015" t="s">
        <v>3</v>
      </c>
      <c r="GG1015">
        <v>2</v>
      </c>
      <c r="GH1015">
        <v>1</v>
      </c>
      <c r="GI1015">
        <v>-2</v>
      </c>
      <c r="GJ1015">
        <v>0</v>
      </c>
      <c r="GK1015">
        <f>ROUND(R1015*(R12)/100,0)</f>
        <v>0</v>
      </c>
      <c r="GL1015">
        <f>ROUND(IF(AND(BH1015=3,BI1015=3,FS1015&lt;&gt;0),P1015,0),0)</f>
        <v>0</v>
      </c>
      <c r="GM1015">
        <f>O1015+X1015+Y1015</f>
        <v>2292</v>
      </c>
      <c r="GN1015">
        <f>ROUND(IF(OR(BI1015=0,BI1015=1),O1015+X1015+Y1015,0),0)</f>
        <v>0</v>
      </c>
      <c r="GO1015">
        <f>ROUND(IF(BI1015=2,O1015+X1015+Y1015,0),0)</f>
        <v>2292</v>
      </c>
      <c r="GP1015">
        <f>ROUND(IF(BI1015=4,O1015+X1015+Y1015,0),0)</f>
        <v>0</v>
      </c>
      <c r="GR1015">
        <v>0</v>
      </c>
    </row>
    <row r="1017" spans="1:200" x14ac:dyDescent="0.2">
      <c r="A1017" s="2">
        <v>51</v>
      </c>
      <c r="B1017" s="2">
        <f>B1007</f>
        <v>1</v>
      </c>
      <c r="C1017" s="2">
        <f>A1007</f>
        <v>4</v>
      </c>
      <c r="D1017" s="2">
        <f>ROW(A1007)</f>
        <v>1007</v>
      </c>
      <c r="E1017" s="2"/>
      <c r="F1017" s="2" t="str">
        <f>IF(F1007&lt;&gt;"",F1007,"")</f>
        <v>Новый раздел</v>
      </c>
      <c r="G1017" s="2" t="str">
        <f>IF(G1007&lt;&gt;"",G1007,"")</f>
        <v>Спецпроверка оборудования категорированных помещений</v>
      </c>
      <c r="H1017" s="2"/>
      <c r="I1017" s="2"/>
      <c r="J1017" s="2"/>
      <c r="K1017" s="2"/>
      <c r="L1017" s="2"/>
      <c r="M1017" s="2"/>
      <c r="N1017" s="2"/>
      <c r="O1017" s="2">
        <f t="shared" ref="O1017:T1017" si="864">ROUND(AB1017,0)</f>
        <v>49049</v>
      </c>
      <c r="P1017" s="2">
        <f t="shared" si="864"/>
        <v>2613</v>
      </c>
      <c r="Q1017" s="2">
        <f t="shared" si="864"/>
        <v>0</v>
      </c>
      <c r="R1017" s="2">
        <f t="shared" si="864"/>
        <v>0</v>
      </c>
      <c r="S1017" s="2">
        <f t="shared" si="864"/>
        <v>46436</v>
      </c>
      <c r="T1017" s="2">
        <f t="shared" si="864"/>
        <v>0</v>
      </c>
      <c r="U1017" s="2">
        <f>AH1017</f>
        <v>4813.0199999999995</v>
      </c>
      <c r="V1017" s="2">
        <f>AI1017</f>
        <v>0</v>
      </c>
      <c r="W1017" s="2">
        <f>ROUND(AJ1017,0)</f>
        <v>0</v>
      </c>
      <c r="X1017" s="2">
        <f>ROUND(AK1017,0)</f>
        <v>37149</v>
      </c>
      <c r="Y1017" s="2">
        <f>ROUND(AL1017,0)</f>
        <v>27862</v>
      </c>
      <c r="Z1017" s="2"/>
      <c r="AA1017" s="2"/>
      <c r="AB1017" s="2">
        <f>ROUND(SUMIF(AA1011:AA1015,"=23982063",O1011:O1015),0)</f>
        <v>49049</v>
      </c>
      <c r="AC1017" s="2">
        <f>ROUND(SUMIF(AA1011:AA1015,"=23982063",P1011:P1015),0)</f>
        <v>2613</v>
      </c>
      <c r="AD1017" s="2">
        <f>ROUND(SUMIF(AA1011:AA1015,"=23982063",Q1011:Q1015),0)</f>
        <v>0</v>
      </c>
      <c r="AE1017" s="2">
        <f>ROUND(SUMIF(AA1011:AA1015,"=23982063",R1011:R1015),0)</f>
        <v>0</v>
      </c>
      <c r="AF1017" s="2">
        <f>ROUND(SUMIF(AA1011:AA1015,"=23982063",S1011:S1015),0)</f>
        <v>46436</v>
      </c>
      <c r="AG1017" s="2">
        <f>ROUND(SUMIF(AA1011:AA1015,"=23982063",T1011:T1015),0)</f>
        <v>0</v>
      </c>
      <c r="AH1017" s="2">
        <f>SUMIF(AA1011:AA1015,"=23982063",U1011:U1015)</f>
        <v>4813.0199999999995</v>
      </c>
      <c r="AI1017" s="2">
        <f>SUMIF(AA1011:AA1015,"=23982063",V1011:V1015)</f>
        <v>0</v>
      </c>
      <c r="AJ1017" s="2">
        <f>ROUND(SUMIF(AA1011:AA1015,"=23982063",W1011:W1015),0)</f>
        <v>0</v>
      </c>
      <c r="AK1017" s="2">
        <f>ROUND(SUMIF(AA1011:AA1015,"=23982063",X1011:X1015),0)</f>
        <v>37149</v>
      </c>
      <c r="AL1017" s="2">
        <f>ROUND(SUMIF(AA1011:AA1015,"=23982063",Y1011:Y1015),0)</f>
        <v>27862</v>
      </c>
      <c r="AM1017" s="2"/>
      <c r="AN1017" s="2"/>
      <c r="AO1017" s="2">
        <f t="shared" ref="AO1017:AU1017" si="865">ROUND(BB1017,0)</f>
        <v>0</v>
      </c>
      <c r="AP1017" s="2">
        <f t="shared" si="865"/>
        <v>0</v>
      </c>
      <c r="AQ1017" s="2">
        <f t="shared" si="865"/>
        <v>0</v>
      </c>
      <c r="AR1017" s="2">
        <f t="shared" si="865"/>
        <v>114060</v>
      </c>
      <c r="AS1017" s="2">
        <f t="shared" si="865"/>
        <v>0</v>
      </c>
      <c r="AT1017" s="2">
        <f t="shared" si="865"/>
        <v>114060</v>
      </c>
      <c r="AU1017" s="2">
        <f t="shared" si="865"/>
        <v>0</v>
      </c>
      <c r="AV1017" s="2"/>
      <c r="AW1017" s="2"/>
      <c r="AX1017" s="2"/>
      <c r="AY1017" s="2"/>
      <c r="AZ1017" s="2"/>
      <c r="BA1017" s="2"/>
      <c r="BB1017" s="2">
        <f>ROUND(SUMIF(AA1011:AA1015,"=23982063",FQ1011:FQ1015),0)</f>
        <v>0</v>
      </c>
      <c r="BC1017" s="2">
        <f>ROUND(SUMIF(AA1011:AA1015,"=23982063",FR1011:FR1015),0)</f>
        <v>0</v>
      </c>
      <c r="BD1017" s="2">
        <f>ROUND(SUMIF(AA1011:AA1015,"=23982063",GL1011:GL1015),0)</f>
        <v>0</v>
      </c>
      <c r="BE1017" s="2">
        <f>ROUND(SUMIF(AA1011:AA1015,"=23982063",GM1011:GM1015),0)</f>
        <v>114060</v>
      </c>
      <c r="BF1017" s="2">
        <f>ROUND(SUMIF(AA1011:AA1015,"=23982063",GN1011:GN1015),0)</f>
        <v>0</v>
      </c>
      <c r="BG1017" s="2">
        <f>ROUND(SUMIF(AA1011:AA1015,"=23982063",GO1011:GO1015),0)</f>
        <v>114060</v>
      </c>
      <c r="BH1017" s="2">
        <f>ROUND(SUMIF(AA1011:AA1015,"=23982063",GP1011:GP1015),0)</f>
        <v>0</v>
      </c>
      <c r="BI1017" s="2"/>
      <c r="BJ1017" s="2"/>
      <c r="BK1017" s="2"/>
      <c r="BL1017" s="2"/>
      <c r="BM1017" s="2"/>
      <c r="BN1017" s="2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>
        <v>0</v>
      </c>
    </row>
    <row r="1019" spans="1:200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201</v>
      </c>
      <c r="F1019" s="4">
        <f>ROUND(Source!O1017,O1019)</f>
        <v>49049</v>
      </c>
      <c r="G1019" s="4" t="s">
        <v>72</v>
      </c>
      <c r="H1019" s="4" t="s">
        <v>73</v>
      </c>
      <c r="I1019" s="4"/>
      <c r="J1019" s="4"/>
      <c r="K1019" s="4">
        <v>201</v>
      </c>
      <c r="L1019" s="4">
        <v>1</v>
      </c>
      <c r="M1019" s="4">
        <v>3</v>
      </c>
      <c r="N1019" s="4" t="s">
        <v>3</v>
      </c>
      <c r="O1019" s="4">
        <v>0</v>
      </c>
      <c r="P1019" s="4"/>
    </row>
    <row r="1020" spans="1:200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202</v>
      </c>
      <c r="F1020" s="4">
        <f>ROUND(Source!P1017,O1020)</f>
        <v>2613</v>
      </c>
      <c r="G1020" s="4" t="s">
        <v>74</v>
      </c>
      <c r="H1020" s="4" t="s">
        <v>75</v>
      </c>
      <c r="I1020" s="4"/>
      <c r="J1020" s="4"/>
      <c r="K1020" s="4">
        <v>202</v>
      </c>
      <c r="L1020" s="4">
        <v>2</v>
      </c>
      <c r="M1020" s="4">
        <v>3</v>
      </c>
      <c r="N1020" s="4" t="s">
        <v>3</v>
      </c>
      <c r="O1020" s="4">
        <v>0</v>
      </c>
      <c r="P1020" s="4"/>
    </row>
    <row r="1021" spans="1:200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222</v>
      </c>
      <c r="F1021" s="4">
        <f>ROUND(Source!AO1017,O1021)</f>
        <v>0</v>
      </c>
      <c r="G1021" s="4" t="s">
        <v>76</v>
      </c>
      <c r="H1021" s="4" t="s">
        <v>77</v>
      </c>
      <c r="I1021" s="4"/>
      <c r="J1021" s="4"/>
      <c r="K1021" s="4">
        <v>222</v>
      </c>
      <c r="L1021" s="4">
        <v>3</v>
      </c>
      <c r="M1021" s="4">
        <v>3</v>
      </c>
      <c r="N1021" s="4" t="s">
        <v>3</v>
      </c>
      <c r="O1021" s="4">
        <v>0</v>
      </c>
      <c r="P1021" s="4"/>
    </row>
    <row r="1022" spans="1:200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216</v>
      </c>
      <c r="F1022" s="4">
        <f>ROUND(Source!AP1017,O1022)</f>
        <v>0</v>
      </c>
      <c r="G1022" s="4" t="s">
        <v>78</v>
      </c>
      <c r="H1022" s="4" t="s">
        <v>79</v>
      </c>
      <c r="I1022" s="4"/>
      <c r="J1022" s="4"/>
      <c r="K1022" s="4">
        <v>216</v>
      </c>
      <c r="L1022" s="4">
        <v>4</v>
      </c>
      <c r="M1022" s="4">
        <v>3</v>
      </c>
      <c r="N1022" s="4" t="s">
        <v>3</v>
      </c>
      <c r="O1022" s="4">
        <v>0</v>
      </c>
      <c r="P1022" s="4"/>
    </row>
    <row r="1023" spans="1:200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223</v>
      </c>
      <c r="F1023" s="4">
        <f>ROUND(Source!AQ1017,O1023)</f>
        <v>0</v>
      </c>
      <c r="G1023" s="4" t="s">
        <v>80</v>
      </c>
      <c r="H1023" s="4" t="s">
        <v>81</v>
      </c>
      <c r="I1023" s="4"/>
      <c r="J1023" s="4"/>
      <c r="K1023" s="4">
        <v>223</v>
      </c>
      <c r="L1023" s="4">
        <v>5</v>
      </c>
      <c r="M1023" s="4">
        <v>3</v>
      </c>
      <c r="N1023" s="4" t="s">
        <v>3</v>
      </c>
      <c r="O1023" s="4">
        <v>0</v>
      </c>
      <c r="P1023" s="4"/>
    </row>
    <row r="1024" spans="1:200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203</v>
      </c>
      <c r="F1024" s="4">
        <f>ROUND(Source!Q1017,O1024)</f>
        <v>0</v>
      </c>
      <c r="G1024" s="4" t="s">
        <v>82</v>
      </c>
      <c r="H1024" s="4" t="s">
        <v>83</v>
      </c>
      <c r="I1024" s="4"/>
      <c r="J1024" s="4"/>
      <c r="K1024" s="4">
        <v>203</v>
      </c>
      <c r="L1024" s="4">
        <v>6</v>
      </c>
      <c r="M1024" s="4">
        <v>3</v>
      </c>
      <c r="N1024" s="4" t="s">
        <v>3</v>
      </c>
      <c r="O1024" s="4">
        <v>0</v>
      </c>
      <c r="P1024" s="4"/>
    </row>
    <row r="1025" spans="1:118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204</v>
      </c>
      <c r="F1025" s="4">
        <f>ROUND(Source!R1017,O1025)</f>
        <v>0</v>
      </c>
      <c r="G1025" s="4" t="s">
        <v>84</v>
      </c>
      <c r="H1025" s="4" t="s">
        <v>85</v>
      </c>
      <c r="I1025" s="4"/>
      <c r="J1025" s="4"/>
      <c r="K1025" s="4">
        <v>204</v>
      </c>
      <c r="L1025" s="4">
        <v>7</v>
      </c>
      <c r="M1025" s="4">
        <v>3</v>
      </c>
      <c r="N1025" s="4" t="s">
        <v>3</v>
      </c>
      <c r="O1025" s="4">
        <v>0</v>
      </c>
      <c r="P1025" s="4"/>
    </row>
    <row r="1026" spans="1:118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205</v>
      </c>
      <c r="F1026" s="4">
        <f>ROUND(Source!S1017,O1026)</f>
        <v>46436</v>
      </c>
      <c r="G1026" s="4" t="s">
        <v>86</v>
      </c>
      <c r="H1026" s="4" t="s">
        <v>87</v>
      </c>
      <c r="I1026" s="4"/>
      <c r="J1026" s="4"/>
      <c r="K1026" s="4">
        <v>205</v>
      </c>
      <c r="L1026" s="4">
        <v>8</v>
      </c>
      <c r="M1026" s="4">
        <v>3</v>
      </c>
      <c r="N1026" s="4" t="s">
        <v>3</v>
      </c>
      <c r="O1026" s="4">
        <v>0</v>
      </c>
      <c r="P1026" s="4"/>
    </row>
    <row r="1027" spans="1:118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214</v>
      </c>
      <c r="F1027" s="4">
        <f>ROUND(Source!AS1017,O1027)</f>
        <v>0</v>
      </c>
      <c r="G1027" s="4" t="s">
        <v>88</v>
      </c>
      <c r="H1027" s="4" t="s">
        <v>89</v>
      </c>
      <c r="I1027" s="4"/>
      <c r="J1027" s="4"/>
      <c r="K1027" s="4">
        <v>214</v>
      </c>
      <c r="L1027" s="4">
        <v>9</v>
      </c>
      <c r="M1027" s="4">
        <v>3</v>
      </c>
      <c r="N1027" s="4" t="s">
        <v>3</v>
      </c>
      <c r="O1027" s="4">
        <v>0</v>
      </c>
      <c r="P1027" s="4"/>
    </row>
    <row r="1028" spans="1:118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215</v>
      </c>
      <c r="F1028" s="4">
        <f>ROUND(Source!AT1017,O1028)</f>
        <v>114060</v>
      </c>
      <c r="G1028" s="4" t="s">
        <v>90</v>
      </c>
      <c r="H1028" s="4" t="s">
        <v>91</v>
      </c>
      <c r="I1028" s="4"/>
      <c r="J1028" s="4"/>
      <c r="K1028" s="4">
        <v>215</v>
      </c>
      <c r="L1028" s="4">
        <v>10</v>
      </c>
      <c r="M1028" s="4">
        <v>3</v>
      </c>
      <c r="N1028" s="4" t="s">
        <v>3</v>
      </c>
      <c r="O1028" s="4">
        <v>0</v>
      </c>
      <c r="P1028" s="4"/>
    </row>
    <row r="1029" spans="1:118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217</v>
      </c>
      <c r="F1029" s="4">
        <f>ROUND(Source!AU1017,O1029)</f>
        <v>0</v>
      </c>
      <c r="G1029" s="4" t="s">
        <v>92</v>
      </c>
      <c r="H1029" s="4" t="s">
        <v>93</v>
      </c>
      <c r="I1029" s="4"/>
      <c r="J1029" s="4"/>
      <c r="K1029" s="4">
        <v>217</v>
      </c>
      <c r="L1029" s="4">
        <v>11</v>
      </c>
      <c r="M1029" s="4">
        <v>3</v>
      </c>
      <c r="N1029" s="4" t="s">
        <v>3</v>
      </c>
      <c r="O1029" s="4">
        <v>0</v>
      </c>
      <c r="P1029" s="4"/>
    </row>
    <row r="1030" spans="1:118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206</v>
      </c>
      <c r="F1030" s="4">
        <f>ROUND(Source!T1017,O1030)</f>
        <v>0</v>
      </c>
      <c r="G1030" s="4" t="s">
        <v>94</v>
      </c>
      <c r="H1030" s="4" t="s">
        <v>95</v>
      </c>
      <c r="I1030" s="4"/>
      <c r="J1030" s="4"/>
      <c r="K1030" s="4">
        <v>206</v>
      </c>
      <c r="L1030" s="4">
        <v>12</v>
      </c>
      <c r="M1030" s="4">
        <v>3</v>
      </c>
      <c r="N1030" s="4" t="s">
        <v>3</v>
      </c>
      <c r="O1030" s="4">
        <v>0</v>
      </c>
      <c r="P1030" s="4"/>
    </row>
    <row r="1031" spans="1:118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207</v>
      </c>
      <c r="F1031" s="4">
        <f>Source!U1017</f>
        <v>4813.0199999999995</v>
      </c>
      <c r="G1031" s="4" t="s">
        <v>96</v>
      </c>
      <c r="H1031" s="4" t="s">
        <v>97</v>
      </c>
      <c r="I1031" s="4"/>
      <c r="J1031" s="4"/>
      <c r="K1031" s="4">
        <v>207</v>
      </c>
      <c r="L1031" s="4">
        <v>13</v>
      </c>
      <c r="M1031" s="4">
        <v>3</v>
      </c>
      <c r="N1031" s="4" t="s">
        <v>3</v>
      </c>
      <c r="O1031" s="4">
        <v>-1</v>
      </c>
      <c r="P1031" s="4"/>
    </row>
    <row r="1032" spans="1:118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208</v>
      </c>
      <c r="F1032" s="4">
        <f>Source!V1017</f>
        <v>0</v>
      </c>
      <c r="G1032" s="4" t="s">
        <v>98</v>
      </c>
      <c r="H1032" s="4" t="s">
        <v>99</v>
      </c>
      <c r="I1032" s="4"/>
      <c r="J1032" s="4"/>
      <c r="K1032" s="4">
        <v>208</v>
      </c>
      <c r="L1032" s="4">
        <v>14</v>
      </c>
      <c r="M1032" s="4">
        <v>3</v>
      </c>
      <c r="N1032" s="4" t="s">
        <v>3</v>
      </c>
      <c r="O1032" s="4">
        <v>-1</v>
      </c>
      <c r="P1032" s="4"/>
    </row>
    <row r="1033" spans="1:118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209</v>
      </c>
      <c r="F1033" s="4">
        <f>ROUND(Source!W1017,O1033)</f>
        <v>0</v>
      </c>
      <c r="G1033" s="4" t="s">
        <v>100</v>
      </c>
      <c r="H1033" s="4" t="s">
        <v>101</v>
      </c>
      <c r="I1033" s="4"/>
      <c r="J1033" s="4"/>
      <c r="K1033" s="4">
        <v>209</v>
      </c>
      <c r="L1033" s="4">
        <v>15</v>
      </c>
      <c r="M1033" s="4">
        <v>3</v>
      </c>
      <c r="N1033" s="4" t="s">
        <v>3</v>
      </c>
      <c r="O1033" s="4">
        <v>0</v>
      </c>
      <c r="P1033" s="4"/>
    </row>
    <row r="1034" spans="1:118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210</v>
      </c>
      <c r="F1034" s="4">
        <f>ROUND(Source!X1017,O1034)</f>
        <v>37149</v>
      </c>
      <c r="G1034" s="4" t="s">
        <v>102</v>
      </c>
      <c r="H1034" s="4" t="s">
        <v>103</v>
      </c>
      <c r="I1034" s="4"/>
      <c r="J1034" s="4"/>
      <c r="K1034" s="4">
        <v>210</v>
      </c>
      <c r="L1034" s="4">
        <v>16</v>
      </c>
      <c r="M1034" s="4">
        <v>3</v>
      </c>
      <c r="N1034" s="4" t="s">
        <v>3</v>
      </c>
      <c r="O1034" s="4">
        <v>0</v>
      </c>
      <c r="P1034" s="4"/>
    </row>
    <row r="1035" spans="1:118" x14ac:dyDescent="0.2">
      <c r="A1035" s="4">
        <v>50</v>
      </c>
      <c r="B1035" s="4">
        <v>0</v>
      </c>
      <c r="C1035" s="4">
        <v>0</v>
      </c>
      <c r="D1035" s="4">
        <v>1</v>
      </c>
      <c r="E1035" s="4">
        <v>211</v>
      </c>
      <c r="F1035" s="4">
        <f>ROUND(Source!Y1017,O1035)</f>
        <v>27862</v>
      </c>
      <c r="G1035" s="4" t="s">
        <v>104</v>
      </c>
      <c r="H1035" s="4" t="s">
        <v>105</v>
      </c>
      <c r="I1035" s="4"/>
      <c r="J1035" s="4"/>
      <c r="K1035" s="4">
        <v>211</v>
      </c>
      <c r="L1035" s="4">
        <v>17</v>
      </c>
      <c r="M1035" s="4">
        <v>3</v>
      </c>
      <c r="N1035" s="4" t="s">
        <v>3</v>
      </c>
      <c r="O1035" s="4">
        <v>0</v>
      </c>
      <c r="P1035" s="4"/>
    </row>
    <row r="1036" spans="1:118" x14ac:dyDescent="0.2">
      <c r="A1036" s="4">
        <v>50</v>
      </c>
      <c r="B1036" s="4">
        <v>0</v>
      </c>
      <c r="C1036" s="4">
        <v>0</v>
      </c>
      <c r="D1036" s="4">
        <v>1</v>
      </c>
      <c r="E1036" s="4">
        <v>224</v>
      </c>
      <c r="F1036" s="4">
        <f>ROUND(Source!AR1017,O1036)</f>
        <v>114060</v>
      </c>
      <c r="G1036" s="4" t="s">
        <v>106</v>
      </c>
      <c r="H1036" s="4" t="s">
        <v>107</v>
      </c>
      <c r="I1036" s="4"/>
      <c r="J1036" s="4"/>
      <c r="K1036" s="4">
        <v>224</v>
      </c>
      <c r="L1036" s="4">
        <v>18</v>
      </c>
      <c r="M1036" s="4">
        <v>3</v>
      </c>
      <c r="N1036" s="4" t="s">
        <v>3</v>
      </c>
      <c r="O1036" s="4">
        <v>0</v>
      </c>
      <c r="P1036" s="4"/>
    </row>
    <row r="1038" spans="1:118" x14ac:dyDescent="0.2">
      <c r="A1038" s="2">
        <v>51</v>
      </c>
      <c r="B1038" s="2">
        <f>B873</f>
        <v>1</v>
      </c>
      <c r="C1038" s="2">
        <f>A873</f>
        <v>3</v>
      </c>
      <c r="D1038" s="2">
        <f>ROW(A873)</f>
        <v>873</v>
      </c>
      <c r="E1038" s="2"/>
      <c r="F1038" s="2" t="str">
        <f>IF(F873&lt;&gt;"",F873,"")</f>
        <v>05.д-01-03</v>
      </c>
      <c r="G1038" s="2" t="str">
        <f>IF(G873&lt;&gt;"",G873,"")</f>
        <v>Технические средства охранной сигнализации</v>
      </c>
      <c r="H1038" s="2"/>
      <c r="I1038" s="2"/>
      <c r="J1038" s="2"/>
      <c r="K1038" s="2"/>
      <c r="L1038" s="2"/>
      <c r="M1038" s="2"/>
      <c r="N1038" s="2"/>
      <c r="O1038" s="2">
        <f t="shared" ref="O1038:T1038" si="866">ROUND(O889+O986+O1017+AB1038,0)</f>
        <v>4925539</v>
      </c>
      <c r="P1038" s="2">
        <f t="shared" si="866"/>
        <v>757302</v>
      </c>
      <c r="Q1038" s="2">
        <f t="shared" si="866"/>
        <v>3120201</v>
      </c>
      <c r="R1038" s="2">
        <f t="shared" si="866"/>
        <v>251891</v>
      </c>
      <c r="S1038" s="2">
        <f t="shared" si="866"/>
        <v>1048036</v>
      </c>
      <c r="T1038" s="2">
        <f t="shared" si="866"/>
        <v>0</v>
      </c>
      <c r="U1038" s="2">
        <f>U889+U986+U1017+AH1038</f>
        <v>108137.82096</v>
      </c>
      <c r="V1038" s="2">
        <f>V889+V986+V1017+AI1038</f>
        <v>21346.597034999999</v>
      </c>
      <c r="W1038" s="2">
        <f>ROUND(W889+W986+W1017+AJ1038,0)</f>
        <v>0</v>
      </c>
      <c r="X1038" s="2">
        <f>ROUND(X889+X986+X1017+AK1038,0)</f>
        <v>1215728</v>
      </c>
      <c r="Y1038" s="2">
        <f>ROUND(Y889+Y986+Y1017+AL1038,0)</f>
        <v>836559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>
        <f t="shared" ref="AO1038:AU1038" si="867">ROUND(AO889+AO986+AO1017+BB1038,0)</f>
        <v>0</v>
      </c>
      <c r="AP1038" s="2">
        <f t="shared" si="867"/>
        <v>371595</v>
      </c>
      <c r="AQ1038" s="2">
        <f t="shared" si="867"/>
        <v>0</v>
      </c>
      <c r="AR1038" s="2">
        <f t="shared" si="867"/>
        <v>6977826</v>
      </c>
      <c r="AS1038" s="2">
        <f t="shared" si="867"/>
        <v>0</v>
      </c>
      <c r="AT1038" s="2">
        <f t="shared" si="867"/>
        <v>6606231</v>
      </c>
      <c r="AU1038" s="2">
        <f t="shared" si="867"/>
        <v>0</v>
      </c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>
        <v>0</v>
      </c>
    </row>
    <row r="1040" spans="1:118" x14ac:dyDescent="0.2">
      <c r="A1040" s="4">
        <v>50</v>
      </c>
      <c r="B1040" s="4">
        <v>0</v>
      </c>
      <c r="C1040" s="4">
        <v>0</v>
      </c>
      <c r="D1040" s="4">
        <v>1</v>
      </c>
      <c r="E1040" s="4">
        <v>201</v>
      </c>
      <c r="F1040" s="4">
        <f>ROUND(Source!O1038,O1040)</f>
        <v>4925539</v>
      </c>
      <c r="G1040" s="4" t="s">
        <v>72</v>
      </c>
      <c r="H1040" s="4" t="s">
        <v>73</v>
      </c>
      <c r="I1040" s="4"/>
      <c r="J1040" s="4"/>
      <c r="K1040" s="4">
        <v>201</v>
      </c>
      <c r="L1040" s="4">
        <v>1</v>
      </c>
      <c r="M1040" s="4">
        <v>3</v>
      </c>
      <c r="N1040" s="4" t="s">
        <v>3</v>
      </c>
      <c r="O1040" s="4">
        <v>0</v>
      </c>
      <c r="P1040" s="4"/>
    </row>
    <row r="1041" spans="1:16" x14ac:dyDescent="0.2">
      <c r="A1041" s="4">
        <v>50</v>
      </c>
      <c r="B1041" s="4">
        <v>0</v>
      </c>
      <c r="C1041" s="4">
        <v>0</v>
      </c>
      <c r="D1041" s="4">
        <v>1</v>
      </c>
      <c r="E1041" s="4">
        <v>202</v>
      </c>
      <c r="F1041" s="4">
        <f>ROUND(Source!P1038,O1041)</f>
        <v>757302</v>
      </c>
      <c r="G1041" s="4" t="s">
        <v>74</v>
      </c>
      <c r="H1041" s="4" t="s">
        <v>75</v>
      </c>
      <c r="I1041" s="4"/>
      <c r="J1041" s="4"/>
      <c r="K1041" s="4">
        <v>202</v>
      </c>
      <c r="L1041" s="4">
        <v>2</v>
      </c>
      <c r="M1041" s="4">
        <v>3</v>
      </c>
      <c r="N1041" s="4" t="s">
        <v>3</v>
      </c>
      <c r="O1041" s="4">
        <v>0</v>
      </c>
      <c r="P1041" s="4"/>
    </row>
    <row r="1042" spans="1:16" x14ac:dyDescent="0.2">
      <c r="A1042" s="4">
        <v>50</v>
      </c>
      <c r="B1042" s="4">
        <v>0</v>
      </c>
      <c r="C1042" s="4">
        <v>0</v>
      </c>
      <c r="D1042" s="4">
        <v>1</v>
      </c>
      <c r="E1042" s="4">
        <v>222</v>
      </c>
      <c r="F1042" s="4">
        <f>ROUND(Source!AO1038,O1042)</f>
        <v>0</v>
      </c>
      <c r="G1042" s="4" t="s">
        <v>76</v>
      </c>
      <c r="H1042" s="4" t="s">
        <v>77</v>
      </c>
      <c r="I1042" s="4"/>
      <c r="J1042" s="4"/>
      <c r="K1042" s="4">
        <v>222</v>
      </c>
      <c r="L1042" s="4">
        <v>3</v>
      </c>
      <c r="M1042" s="4">
        <v>3</v>
      </c>
      <c r="N1042" s="4" t="s">
        <v>3</v>
      </c>
      <c r="O1042" s="4">
        <v>0</v>
      </c>
      <c r="P1042" s="4"/>
    </row>
    <row r="1043" spans="1:16" x14ac:dyDescent="0.2">
      <c r="A1043" s="4">
        <v>50</v>
      </c>
      <c r="B1043" s="4">
        <v>0</v>
      </c>
      <c r="C1043" s="4">
        <v>0</v>
      </c>
      <c r="D1043" s="4">
        <v>1</v>
      </c>
      <c r="E1043" s="4">
        <v>216</v>
      </c>
      <c r="F1043" s="4">
        <f>ROUND(Source!AP1038,O1043)</f>
        <v>371595</v>
      </c>
      <c r="G1043" s="4" t="s">
        <v>78</v>
      </c>
      <c r="H1043" s="4" t="s">
        <v>79</v>
      </c>
      <c r="I1043" s="4"/>
      <c r="J1043" s="4"/>
      <c r="K1043" s="4">
        <v>216</v>
      </c>
      <c r="L1043" s="4">
        <v>4</v>
      </c>
      <c r="M1043" s="4">
        <v>3</v>
      </c>
      <c r="N1043" s="4" t="s">
        <v>3</v>
      </c>
      <c r="O1043" s="4">
        <v>0</v>
      </c>
      <c r="P1043" s="4"/>
    </row>
    <row r="1044" spans="1:16" x14ac:dyDescent="0.2">
      <c r="A1044" s="4">
        <v>50</v>
      </c>
      <c r="B1044" s="4">
        <v>0</v>
      </c>
      <c r="C1044" s="4">
        <v>0</v>
      </c>
      <c r="D1044" s="4">
        <v>1</v>
      </c>
      <c r="E1044" s="4">
        <v>223</v>
      </c>
      <c r="F1044" s="4">
        <f>ROUND(Source!AQ1038,O1044)</f>
        <v>0</v>
      </c>
      <c r="G1044" s="4" t="s">
        <v>80</v>
      </c>
      <c r="H1044" s="4" t="s">
        <v>81</v>
      </c>
      <c r="I1044" s="4"/>
      <c r="J1044" s="4"/>
      <c r="K1044" s="4">
        <v>223</v>
      </c>
      <c r="L1044" s="4">
        <v>5</v>
      </c>
      <c r="M1044" s="4">
        <v>3</v>
      </c>
      <c r="N1044" s="4" t="s">
        <v>3</v>
      </c>
      <c r="O1044" s="4">
        <v>0</v>
      </c>
      <c r="P1044" s="4"/>
    </row>
    <row r="1045" spans="1:16" x14ac:dyDescent="0.2">
      <c r="A1045" s="4">
        <v>50</v>
      </c>
      <c r="B1045" s="4">
        <v>0</v>
      </c>
      <c r="C1045" s="4">
        <v>0</v>
      </c>
      <c r="D1045" s="4">
        <v>1</v>
      </c>
      <c r="E1045" s="4">
        <v>203</v>
      </c>
      <c r="F1045" s="4">
        <f>ROUND(Source!Q1038,O1045)</f>
        <v>3120201</v>
      </c>
      <c r="G1045" s="4" t="s">
        <v>82</v>
      </c>
      <c r="H1045" s="4" t="s">
        <v>83</v>
      </c>
      <c r="I1045" s="4"/>
      <c r="J1045" s="4"/>
      <c r="K1045" s="4">
        <v>203</v>
      </c>
      <c r="L1045" s="4">
        <v>6</v>
      </c>
      <c r="M1045" s="4">
        <v>3</v>
      </c>
      <c r="N1045" s="4" t="s">
        <v>3</v>
      </c>
      <c r="O1045" s="4">
        <v>0</v>
      </c>
      <c r="P1045" s="4"/>
    </row>
    <row r="1046" spans="1:16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204</v>
      </c>
      <c r="F1046" s="4">
        <f>ROUND(Source!R1038,O1046)</f>
        <v>251891</v>
      </c>
      <c r="G1046" s="4" t="s">
        <v>84</v>
      </c>
      <c r="H1046" s="4" t="s">
        <v>85</v>
      </c>
      <c r="I1046" s="4"/>
      <c r="J1046" s="4"/>
      <c r="K1046" s="4">
        <v>204</v>
      </c>
      <c r="L1046" s="4">
        <v>7</v>
      </c>
      <c r="M1046" s="4">
        <v>3</v>
      </c>
      <c r="N1046" s="4" t="s">
        <v>3</v>
      </c>
      <c r="O1046" s="4">
        <v>0</v>
      </c>
      <c r="P1046" s="4"/>
    </row>
    <row r="1047" spans="1:16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205</v>
      </c>
      <c r="F1047" s="4">
        <f>ROUND(Source!S1038,O1047)</f>
        <v>1048036</v>
      </c>
      <c r="G1047" s="4" t="s">
        <v>86</v>
      </c>
      <c r="H1047" s="4" t="s">
        <v>87</v>
      </c>
      <c r="I1047" s="4"/>
      <c r="J1047" s="4"/>
      <c r="K1047" s="4">
        <v>205</v>
      </c>
      <c r="L1047" s="4">
        <v>8</v>
      </c>
      <c r="M1047" s="4">
        <v>3</v>
      </c>
      <c r="N1047" s="4" t="s">
        <v>3</v>
      </c>
      <c r="O1047" s="4">
        <v>0</v>
      </c>
      <c r="P1047" s="4"/>
    </row>
    <row r="1048" spans="1:16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214</v>
      </c>
      <c r="F1048" s="4">
        <f>ROUND(Source!AS1038,O1048)</f>
        <v>0</v>
      </c>
      <c r="G1048" s="4" t="s">
        <v>88</v>
      </c>
      <c r="H1048" s="4" t="s">
        <v>89</v>
      </c>
      <c r="I1048" s="4"/>
      <c r="J1048" s="4"/>
      <c r="K1048" s="4">
        <v>214</v>
      </c>
      <c r="L1048" s="4">
        <v>9</v>
      </c>
      <c r="M1048" s="4">
        <v>3</v>
      </c>
      <c r="N1048" s="4" t="s">
        <v>3</v>
      </c>
      <c r="O1048" s="4">
        <v>0</v>
      </c>
      <c r="P1048" s="4"/>
    </row>
    <row r="1049" spans="1:16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215</v>
      </c>
      <c r="F1049" s="4">
        <f>ROUND(Source!AT1038,O1049)</f>
        <v>6606231</v>
      </c>
      <c r="G1049" s="4" t="s">
        <v>90</v>
      </c>
      <c r="H1049" s="4" t="s">
        <v>91</v>
      </c>
      <c r="I1049" s="4"/>
      <c r="J1049" s="4"/>
      <c r="K1049" s="4">
        <v>215</v>
      </c>
      <c r="L1049" s="4">
        <v>10</v>
      </c>
      <c r="M1049" s="4">
        <v>3</v>
      </c>
      <c r="N1049" s="4" t="s">
        <v>3</v>
      </c>
      <c r="O1049" s="4">
        <v>0</v>
      </c>
      <c r="P1049" s="4"/>
    </row>
    <row r="1050" spans="1:16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217</v>
      </c>
      <c r="F1050" s="4">
        <f>ROUND(Source!AU1038,O1050)</f>
        <v>0</v>
      </c>
      <c r="G1050" s="4" t="s">
        <v>92</v>
      </c>
      <c r="H1050" s="4" t="s">
        <v>93</v>
      </c>
      <c r="I1050" s="4"/>
      <c r="J1050" s="4"/>
      <c r="K1050" s="4">
        <v>217</v>
      </c>
      <c r="L1050" s="4">
        <v>11</v>
      </c>
      <c r="M1050" s="4">
        <v>3</v>
      </c>
      <c r="N1050" s="4" t="s">
        <v>3</v>
      </c>
      <c r="O1050" s="4">
        <v>0</v>
      </c>
      <c r="P1050" s="4"/>
    </row>
    <row r="1051" spans="1:16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206</v>
      </c>
      <c r="F1051" s="4">
        <f>ROUND(Source!T1038,O1051)</f>
        <v>0</v>
      </c>
      <c r="G1051" s="4" t="s">
        <v>94</v>
      </c>
      <c r="H1051" s="4" t="s">
        <v>95</v>
      </c>
      <c r="I1051" s="4"/>
      <c r="J1051" s="4"/>
      <c r="K1051" s="4">
        <v>206</v>
      </c>
      <c r="L1051" s="4">
        <v>12</v>
      </c>
      <c r="M1051" s="4">
        <v>3</v>
      </c>
      <c r="N1051" s="4" t="s">
        <v>3</v>
      </c>
      <c r="O1051" s="4">
        <v>0</v>
      </c>
      <c r="P1051" s="4"/>
    </row>
    <row r="1052" spans="1:16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207</v>
      </c>
      <c r="F1052" s="4">
        <f>Source!U1038</f>
        <v>108137.82096</v>
      </c>
      <c r="G1052" s="4" t="s">
        <v>96</v>
      </c>
      <c r="H1052" s="4" t="s">
        <v>97</v>
      </c>
      <c r="I1052" s="4"/>
      <c r="J1052" s="4"/>
      <c r="K1052" s="4">
        <v>207</v>
      </c>
      <c r="L1052" s="4">
        <v>13</v>
      </c>
      <c r="M1052" s="4">
        <v>3</v>
      </c>
      <c r="N1052" s="4" t="s">
        <v>3</v>
      </c>
      <c r="O1052" s="4">
        <v>-1</v>
      </c>
      <c r="P1052" s="4"/>
    </row>
    <row r="1053" spans="1:16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208</v>
      </c>
      <c r="F1053" s="4">
        <f>Source!V1038</f>
        <v>21346.597034999999</v>
      </c>
      <c r="G1053" s="4" t="s">
        <v>98</v>
      </c>
      <c r="H1053" s="4" t="s">
        <v>99</v>
      </c>
      <c r="I1053" s="4"/>
      <c r="J1053" s="4"/>
      <c r="K1053" s="4">
        <v>208</v>
      </c>
      <c r="L1053" s="4">
        <v>14</v>
      </c>
      <c r="M1053" s="4">
        <v>3</v>
      </c>
      <c r="N1053" s="4" t="s">
        <v>3</v>
      </c>
      <c r="O1053" s="4">
        <v>-1</v>
      </c>
      <c r="P1053" s="4"/>
    </row>
    <row r="1054" spans="1:16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209</v>
      </c>
      <c r="F1054" s="4">
        <f>ROUND(Source!W1038,O1054)</f>
        <v>0</v>
      </c>
      <c r="G1054" s="4" t="s">
        <v>100</v>
      </c>
      <c r="H1054" s="4" t="s">
        <v>101</v>
      </c>
      <c r="I1054" s="4"/>
      <c r="J1054" s="4"/>
      <c r="K1054" s="4">
        <v>209</v>
      </c>
      <c r="L1054" s="4">
        <v>15</v>
      </c>
      <c r="M1054" s="4">
        <v>3</v>
      </c>
      <c r="N1054" s="4" t="s">
        <v>3</v>
      </c>
      <c r="O1054" s="4">
        <v>0</v>
      </c>
      <c r="P1054" s="4"/>
    </row>
    <row r="1055" spans="1:16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210</v>
      </c>
      <c r="F1055" s="4">
        <f>ROUND(Source!X1038,O1055)</f>
        <v>1215728</v>
      </c>
      <c r="G1055" s="4" t="s">
        <v>102</v>
      </c>
      <c r="H1055" s="4" t="s">
        <v>103</v>
      </c>
      <c r="I1055" s="4"/>
      <c r="J1055" s="4"/>
      <c r="K1055" s="4">
        <v>210</v>
      </c>
      <c r="L1055" s="4">
        <v>16</v>
      </c>
      <c r="M1055" s="4">
        <v>3</v>
      </c>
      <c r="N1055" s="4" t="s">
        <v>3</v>
      </c>
      <c r="O1055" s="4">
        <v>0</v>
      </c>
      <c r="P1055" s="4"/>
    </row>
    <row r="1056" spans="1:16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211</v>
      </c>
      <c r="F1056" s="4">
        <f>ROUND(Source!Y1038,O1056)</f>
        <v>836559</v>
      </c>
      <c r="G1056" s="4" t="s">
        <v>104</v>
      </c>
      <c r="H1056" s="4" t="s">
        <v>105</v>
      </c>
      <c r="I1056" s="4"/>
      <c r="J1056" s="4"/>
      <c r="K1056" s="4">
        <v>211</v>
      </c>
      <c r="L1056" s="4">
        <v>17</v>
      </c>
      <c r="M1056" s="4">
        <v>3</v>
      </c>
      <c r="N1056" s="4" t="s">
        <v>3</v>
      </c>
      <c r="O1056" s="4">
        <v>0</v>
      </c>
      <c r="P1056" s="4"/>
    </row>
    <row r="1057" spans="1:118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224</v>
      </c>
      <c r="F1057" s="4">
        <f>ROUND(Source!AR1038,O1057)</f>
        <v>6977826</v>
      </c>
      <c r="G1057" s="4" t="s">
        <v>106</v>
      </c>
      <c r="H1057" s="4" t="s">
        <v>107</v>
      </c>
      <c r="I1057" s="4"/>
      <c r="J1057" s="4"/>
      <c r="K1057" s="4">
        <v>224</v>
      </c>
      <c r="L1057" s="4">
        <v>18</v>
      </c>
      <c r="M1057" s="4">
        <v>3</v>
      </c>
      <c r="N1057" s="4" t="s">
        <v>3</v>
      </c>
      <c r="O1057" s="4">
        <v>0</v>
      </c>
      <c r="P1057" s="4"/>
    </row>
    <row r="1059" spans="1:118" x14ac:dyDescent="0.2">
      <c r="A1059" s="2">
        <v>51</v>
      </c>
      <c r="B1059" s="2">
        <f>B12</f>
        <v>1104</v>
      </c>
      <c r="C1059" s="2">
        <f>A12</f>
        <v>1</v>
      </c>
      <c r="D1059" s="2">
        <f>ROW(A12)</f>
        <v>12</v>
      </c>
      <c r="E1059" s="2"/>
      <c r="F1059" s="2" t="str">
        <f>IF(F12&lt;&gt;"",F12,"")</f>
        <v>05.д-01</v>
      </c>
      <c r="G1059" s="2" t="str">
        <f>IF(G12&lt;&gt;"",G12,"")</f>
        <v>Реконструкция здания №1 военного городка № 52 Военно-морской академии им. Н.Г.Кузнецова г. Санкт-Петербург, Ушаковская наб., д.17/1, лит. А</v>
      </c>
      <c r="H1059" s="2"/>
      <c r="I1059" s="2"/>
      <c r="J1059" s="2"/>
      <c r="K1059" s="2"/>
      <c r="L1059" s="2"/>
      <c r="M1059" s="2"/>
      <c r="N1059" s="2"/>
      <c r="O1059" s="2">
        <f t="shared" ref="O1059:T1059" si="868">ROUND(O271+O852+O1038,0)</f>
        <v>42014176</v>
      </c>
      <c r="P1059" s="2">
        <f t="shared" si="868"/>
        <v>33620800</v>
      </c>
      <c r="Q1059" s="2">
        <f t="shared" si="868"/>
        <v>3720924</v>
      </c>
      <c r="R1059" s="2">
        <f t="shared" si="868"/>
        <v>299648</v>
      </c>
      <c r="S1059" s="2">
        <f t="shared" si="868"/>
        <v>4672452</v>
      </c>
      <c r="T1059" s="2">
        <f t="shared" si="868"/>
        <v>0</v>
      </c>
      <c r="U1059" s="2">
        <f>U271+U852+U1038</f>
        <v>396373.82392474974</v>
      </c>
      <c r="V1059" s="2">
        <f>V271+V852+V1038</f>
        <v>25425.852772499999</v>
      </c>
      <c r="W1059" s="2">
        <f>ROUND(W271+W852+W1038,0)</f>
        <v>145</v>
      </c>
      <c r="X1059" s="2">
        <f>ROUND(X271+X852+X1038,0)</f>
        <v>4308878</v>
      </c>
      <c r="Y1059" s="2">
        <f>ROUND(Y271+Y852+Y1038,0)</f>
        <v>3052370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>
        <f t="shared" ref="AO1059:AU1059" si="869">ROUND(AO271+AO852+AO1038,0)</f>
        <v>0</v>
      </c>
      <c r="AP1059" s="2">
        <f t="shared" si="869"/>
        <v>31982554</v>
      </c>
      <c r="AQ1059" s="2">
        <f t="shared" si="869"/>
        <v>0</v>
      </c>
      <c r="AR1059" s="2">
        <f t="shared" si="869"/>
        <v>49375424</v>
      </c>
      <c r="AS1059" s="2">
        <f t="shared" si="869"/>
        <v>896</v>
      </c>
      <c r="AT1059" s="2">
        <f t="shared" si="869"/>
        <v>17391974</v>
      </c>
      <c r="AU1059" s="2">
        <f t="shared" si="869"/>
        <v>0</v>
      </c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>
        <v>0</v>
      </c>
    </row>
    <row r="1061" spans="1:118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201</v>
      </c>
      <c r="F1061" s="4">
        <f>ROUND(Source!O1059,O1061)</f>
        <v>42014176</v>
      </c>
      <c r="G1061" s="4" t="s">
        <v>72</v>
      </c>
      <c r="H1061" s="4" t="s">
        <v>73</v>
      </c>
      <c r="I1061" s="4"/>
      <c r="J1061" s="4"/>
      <c r="K1061" s="4">
        <v>201</v>
      </c>
      <c r="L1061" s="4">
        <v>1</v>
      </c>
      <c r="M1061" s="4">
        <v>3</v>
      </c>
      <c r="N1061" s="4" t="s">
        <v>3</v>
      </c>
      <c r="O1061" s="4">
        <v>0</v>
      </c>
      <c r="P1061" s="4"/>
    </row>
    <row r="1062" spans="1:118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202</v>
      </c>
      <c r="F1062" s="4">
        <f>ROUND(Source!P1059,O1062)</f>
        <v>33620800</v>
      </c>
      <c r="G1062" s="4" t="s">
        <v>74</v>
      </c>
      <c r="H1062" s="4" t="s">
        <v>75</v>
      </c>
      <c r="I1062" s="4"/>
      <c r="J1062" s="4"/>
      <c r="K1062" s="4">
        <v>202</v>
      </c>
      <c r="L1062" s="4">
        <v>2</v>
      </c>
      <c r="M1062" s="4">
        <v>3</v>
      </c>
      <c r="N1062" s="4" t="s">
        <v>3</v>
      </c>
      <c r="O1062" s="4">
        <v>0</v>
      </c>
      <c r="P1062" s="4"/>
    </row>
    <row r="1063" spans="1:118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222</v>
      </c>
      <c r="F1063" s="4">
        <f>ROUND(Source!AO1059,O1063)</f>
        <v>0</v>
      </c>
      <c r="G1063" s="4" t="s">
        <v>76</v>
      </c>
      <c r="H1063" s="4" t="s">
        <v>77</v>
      </c>
      <c r="I1063" s="4"/>
      <c r="J1063" s="4"/>
      <c r="K1063" s="4">
        <v>222</v>
      </c>
      <c r="L1063" s="4">
        <v>3</v>
      </c>
      <c r="M1063" s="4">
        <v>3</v>
      </c>
      <c r="N1063" s="4" t="s">
        <v>3</v>
      </c>
      <c r="O1063" s="4">
        <v>0</v>
      </c>
      <c r="P1063" s="4"/>
    </row>
    <row r="1064" spans="1:118" x14ac:dyDescent="0.2">
      <c r="A1064" s="4">
        <v>50</v>
      </c>
      <c r="B1064" s="4">
        <v>0</v>
      </c>
      <c r="C1064" s="4">
        <v>0</v>
      </c>
      <c r="D1064" s="4">
        <v>1</v>
      </c>
      <c r="E1064" s="4">
        <v>216</v>
      </c>
      <c r="F1064" s="4">
        <f>ROUND(Source!AP1059,O1064)</f>
        <v>31982554</v>
      </c>
      <c r="G1064" s="4" t="s">
        <v>78</v>
      </c>
      <c r="H1064" s="4" t="s">
        <v>79</v>
      </c>
      <c r="I1064" s="4"/>
      <c r="J1064" s="4"/>
      <c r="K1064" s="4">
        <v>216</v>
      </c>
      <c r="L1064" s="4">
        <v>4</v>
      </c>
      <c r="M1064" s="4">
        <v>3</v>
      </c>
      <c r="N1064" s="4" t="s">
        <v>3</v>
      </c>
      <c r="O1064" s="4">
        <v>0</v>
      </c>
      <c r="P1064" s="4"/>
    </row>
    <row r="1065" spans="1:118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223</v>
      </c>
      <c r="F1065" s="4">
        <f>ROUND(Source!AQ1059,O1065)</f>
        <v>0</v>
      </c>
      <c r="G1065" s="4" t="s">
        <v>80</v>
      </c>
      <c r="H1065" s="4" t="s">
        <v>81</v>
      </c>
      <c r="I1065" s="4"/>
      <c r="J1065" s="4"/>
      <c r="K1065" s="4">
        <v>223</v>
      </c>
      <c r="L1065" s="4">
        <v>5</v>
      </c>
      <c r="M1065" s="4">
        <v>3</v>
      </c>
      <c r="N1065" s="4" t="s">
        <v>3</v>
      </c>
      <c r="O1065" s="4">
        <v>0</v>
      </c>
      <c r="P1065" s="4"/>
    </row>
    <row r="1066" spans="1:118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203</v>
      </c>
      <c r="F1066" s="4">
        <f>ROUND(Source!Q1059,O1066)</f>
        <v>3720924</v>
      </c>
      <c r="G1066" s="4" t="s">
        <v>82</v>
      </c>
      <c r="H1066" s="4" t="s">
        <v>83</v>
      </c>
      <c r="I1066" s="4"/>
      <c r="J1066" s="4"/>
      <c r="K1066" s="4">
        <v>203</v>
      </c>
      <c r="L1066" s="4">
        <v>6</v>
      </c>
      <c r="M1066" s="4">
        <v>3</v>
      </c>
      <c r="N1066" s="4" t="s">
        <v>3</v>
      </c>
      <c r="O1066" s="4">
        <v>0</v>
      </c>
      <c r="P1066" s="4"/>
    </row>
    <row r="1067" spans="1:118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204</v>
      </c>
      <c r="F1067" s="4">
        <f>ROUND(Source!R1059,O1067)</f>
        <v>299648</v>
      </c>
      <c r="G1067" s="4" t="s">
        <v>84</v>
      </c>
      <c r="H1067" s="4" t="s">
        <v>85</v>
      </c>
      <c r="I1067" s="4"/>
      <c r="J1067" s="4"/>
      <c r="K1067" s="4">
        <v>204</v>
      </c>
      <c r="L1067" s="4">
        <v>7</v>
      </c>
      <c r="M1067" s="4">
        <v>3</v>
      </c>
      <c r="N1067" s="4" t="s">
        <v>3</v>
      </c>
      <c r="O1067" s="4">
        <v>0</v>
      </c>
      <c r="P1067" s="4"/>
    </row>
    <row r="1068" spans="1:118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205</v>
      </c>
      <c r="F1068" s="4">
        <f>ROUND(Source!S1059,O1068)</f>
        <v>4672452</v>
      </c>
      <c r="G1068" s="4" t="s">
        <v>86</v>
      </c>
      <c r="H1068" s="4" t="s">
        <v>87</v>
      </c>
      <c r="I1068" s="4"/>
      <c r="J1068" s="4"/>
      <c r="K1068" s="4">
        <v>205</v>
      </c>
      <c r="L1068" s="4">
        <v>8</v>
      </c>
      <c r="M1068" s="4">
        <v>3</v>
      </c>
      <c r="N1068" s="4" t="s">
        <v>3</v>
      </c>
      <c r="O1068" s="4">
        <v>0</v>
      </c>
      <c r="P1068" s="4"/>
    </row>
    <row r="1069" spans="1:118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214</v>
      </c>
      <c r="F1069" s="4">
        <f>ROUND(Source!AS1059,O1069)</f>
        <v>896</v>
      </c>
      <c r="G1069" s="4" t="s">
        <v>88</v>
      </c>
      <c r="H1069" s="4" t="s">
        <v>89</v>
      </c>
      <c r="I1069" s="4"/>
      <c r="J1069" s="4"/>
      <c r="K1069" s="4">
        <v>214</v>
      </c>
      <c r="L1069" s="4">
        <v>9</v>
      </c>
      <c r="M1069" s="4">
        <v>3</v>
      </c>
      <c r="N1069" s="4" t="s">
        <v>3</v>
      </c>
      <c r="O1069" s="4">
        <v>0</v>
      </c>
      <c r="P1069" s="4"/>
    </row>
    <row r="1070" spans="1:118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215</v>
      </c>
      <c r="F1070" s="4">
        <f>ROUND(Source!AT1059,O1070)</f>
        <v>17391974</v>
      </c>
      <c r="G1070" s="4" t="s">
        <v>90</v>
      </c>
      <c r="H1070" s="4" t="s">
        <v>91</v>
      </c>
      <c r="I1070" s="4"/>
      <c r="J1070" s="4"/>
      <c r="K1070" s="4">
        <v>215</v>
      </c>
      <c r="L1070" s="4">
        <v>10</v>
      </c>
      <c r="M1070" s="4">
        <v>3</v>
      </c>
      <c r="N1070" s="4" t="s">
        <v>3</v>
      </c>
      <c r="O1070" s="4">
        <v>0</v>
      </c>
      <c r="P1070" s="4"/>
    </row>
    <row r="1071" spans="1:118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217</v>
      </c>
      <c r="F1071" s="4">
        <f>ROUND(Source!AU1059,O1071)</f>
        <v>0</v>
      </c>
      <c r="G1071" s="4" t="s">
        <v>92</v>
      </c>
      <c r="H1071" s="4" t="s">
        <v>93</v>
      </c>
      <c r="I1071" s="4"/>
      <c r="J1071" s="4"/>
      <c r="K1071" s="4">
        <v>217</v>
      </c>
      <c r="L1071" s="4">
        <v>11</v>
      </c>
      <c r="M1071" s="4">
        <v>3</v>
      </c>
      <c r="N1071" s="4" t="s">
        <v>3</v>
      </c>
      <c r="O1071" s="4">
        <v>0</v>
      </c>
      <c r="P1071" s="4"/>
    </row>
    <row r="1072" spans="1:118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206</v>
      </c>
      <c r="F1072" s="4">
        <f>ROUND(Source!T1059,O1072)</f>
        <v>0</v>
      </c>
      <c r="G1072" s="4" t="s">
        <v>94</v>
      </c>
      <c r="H1072" s="4" t="s">
        <v>95</v>
      </c>
      <c r="I1072" s="4"/>
      <c r="J1072" s="4"/>
      <c r="K1072" s="4">
        <v>206</v>
      </c>
      <c r="L1072" s="4">
        <v>12</v>
      </c>
      <c r="M1072" s="4">
        <v>3</v>
      </c>
      <c r="N1072" s="4" t="s">
        <v>3</v>
      </c>
      <c r="O1072" s="4">
        <v>0</v>
      </c>
      <c r="P1072" s="4"/>
    </row>
    <row r="1073" spans="1:16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207</v>
      </c>
      <c r="F1073" s="4">
        <f>Source!U1059</f>
        <v>396373.82392474974</v>
      </c>
      <c r="G1073" s="4" t="s">
        <v>96</v>
      </c>
      <c r="H1073" s="4" t="s">
        <v>97</v>
      </c>
      <c r="I1073" s="4"/>
      <c r="J1073" s="4"/>
      <c r="K1073" s="4">
        <v>207</v>
      </c>
      <c r="L1073" s="4">
        <v>13</v>
      </c>
      <c r="M1073" s="4">
        <v>3</v>
      </c>
      <c r="N1073" s="4" t="s">
        <v>3</v>
      </c>
      <c r="O1073" s="4">
        <v>-1</v>
      </c>
      <c r="P1073" s="4"/>
    </row>
    <row r="1074" spans="1:16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208</v>
      </c>
      <c r="F1074" s="4">
        <f>Source!V1059</f>
        <v>25425.852772499999</v>
      </c>
      <c r="G1074" s="4" t="s">
        <v>98</v>
      </c>
      <c r="H1074" s="4" t="s">
        <v>99</v>
      </c>
      <c r="I1074" s="4"/>
      <c r="J1074" s="4"/>
      <c r="K1074" s="4">
        <v>208</v>
      </c>
      <c r="L1074" s="4">
        <v>14</v>
      </c>
      <c r="M1074" s="4">
        <v>3</v>
      </c>
      <c r="N1074" s="4" t="s">
        <v>3</v>
      </c>
      <c r="O1074" s="4">
        <v>-1</v>
      </c>
      <c r="P1074" s="4"/>
    </row>
    <row r="1075" spans="1:16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209</v>
      </c>
      <c r="F1075" s="4">
        <f>ROUND(Source!W1059,O1075)</f>
        <v>145</v>
      </c>
      <c r="G1075" s="4" t="s">
        <v>100</v>
      </c>
      <c r="H1075" s="4" t="s">
        <v>101</v>
      </c>
      <c r="I1075" s="4"/>
      <c r="J1075" s="4"/>
      <c r="K1075" s="4">
        <v>209</v>
      </c>
      <c r="L1075" s="4">
        <v>15</v>
      </c>
      <c r="M1075" s="4">
        <v>3</v>
      </c>
      <c r="N1075" s="4" t="s">
        <v>3</v>
      </c>
      <c r="O1075" s="4">
        <v>0</v>
      </c>
      <c r="P1075" s="4"/>
    </row>
    <row r="1076" spans="1:16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210</v>
      </c>
      <c r="F1076" s="4">
        <f>ROUND(Source!X1059,O1076)</f>
        <v>4308878</v>
      </c>
      <c r="G1076" s="4" t="s">
        <v>102</v>
      </c>
      <c r="H1076" s="4" t="s">
        <v>103</v>
      </c>
      <c r="I1076" s="4"/>
      <c r="J1076" s="4"/>
      <c r="K1076" s="4">
        <v>210</v>
      </c>
      <c r="L1076" s="4">
        <v>16</v>
      </c>
      <c r="M1076" s="4">
        <v>3</v>
      </c>
      <c r="N1076" s="4" t="s">
        <v>3</v>
      </c>
      <c r="O1076" s="4">
        <v>0</v>
      </c>
      <c r="P1076" s="4"/>
    </row>
    <row r="1077" spans="1:16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211</v>
      </c>
      <c r="F1077" s="4">
        <f>ROUND(Source!Y1059,O1077)</f>
        <v>3052370</v>
      </c>
      <c r="G1077" s="4" t="s">
        <v>104</v>
      </c>
      <c r="H1077" s="4" t="s">
        <v>105</v>
      </c>
      <c r="I1077" s="4"/>
      <c r="J1077" s="4"/>
      <c r="K1077" s="4">
        <v>211</v>
      </c>
      <c r="L1077" s="4">
        <v>17</v>
      </c>
      <c r="M1077" s="4">
        <v>3</v>
      </c>
      <c r="N1077" s="4" t="s">
        <v>3</v>
      </c>
      <c r="O1077" s="4">
        <v>0</v>
      </c>
      <c r="P1077" s="4"/>
    </row>
    <row r="1078" spans="1:16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224</v>
      </c>
      <c r="F1078" s="4">
        <f>ROUND(Source!AR1059,O1078)</f>
        <v>49375424</v>
      </c>
      <c r="G1078" s="4" t="s">
        <v>106</v>
      </c>
      <c r="H1078" s="4" t="s">
        <v>107</v>
      </c>
      <c r="I1078" s="4"/>
      <c r="J1078" s="4"/>
      <c r="K1078" s="4">
        <v>224</v>
      </c>
      <c r="L1078" s="4">
        <v>18</v>
      </c>
      <c r="M1078" s="4">
        <v>3</v>
      </c>
      <c r="N1078" s="4" t="s">
        <v>3</v>
      </c>
      <c r="O1078" s="4">
        <v>0</v>
      </c>
      <c r="P1078" s="4"/>
    </row>
    <row r="1081" spans="1:16" x14ac:dyDescent="0.2">
      <c r="A1081">
        <v>70</v>
      </c>
      <c r="B1081">
        <v>1</v>
      </c>
      <c r="D1081">
        <v>1</v>
      </c>
      <c r="E1081" t="s">
        <v>1093</v>
      </c>
      <c r="F1081" t="s">
        <v>1094</v>
      </c>
      <c r="G1081">
        <v>1</v>
      </c>
      <c r="H1081">
        <v>0</v>
      </c>
      <c r="I1081" t="s">
        <v>3</v>
      </c>
      <c r="J1081">
        <v>1</v>
      </c>
      <c r="K1081">
        <v>0</v>
      </c>
      <c r="L1081" t="s">
        <v>3</v>
      </c>
      <c r="M1081" t="s">
        <v>3</v>
      </c>
      <c r="N1081">
        <v>0</v>
      </c>
    </row>
    <row r="1082" spans="1:16" x14ac:dyDescent="0.2">
      <c r="A1082">
        <v>70</v>
      </c>
      <c r="B1082">
        <v>1</v>
      </c>
      <c r="D1082">
        <v>2</v>
      </c>
      <c r="E1082" t="s">
        <v>1095</v>
      </c>
      <c r="F1082" t="s">
        <v>1096</v>
      </c>
      <c r="G1082">
        <v>0</v>
      </c>
      <c r="H1082">
        <v>0</v>
      </c>
      <c r="I1082" t="s">
        <v>3</v>
      </c>
      <c r="J1082">
        <v>1</v>
      </c>
      <c r="K1082">
        <v>0</v>
      </c>
      <c r="L1082" t="s">
        <v>3</v>
      </c>
      <c r="M1082" t="s">
        <v>3</v>
      </c>
      <c r="N1082">
        <v>0</v>
      </c>
    </row>
    <row r="1083" spans="1:16" x14ac:dyDescent="0.2">
      <c r="A1083">
        <v>70</v>
      </c>
      <c r="B1083">
        <v>1</v>
      </c>
      <c r="D1083">
        <v>3</v>
      </c>
      <c r="E1083" t="s">
        <v>1097</v>
      </c>
      <c r="F1083" t="s">
        <v>1098</v>
      </c>
      <c r="G1083">
        <v>0</v>
      </c>
      <c r="H1083">
        <v>0</v>
      </c>
      <c r="I1083" t="s">
        <v>3</v>
      </c>
      <c r="J1083">
        <v>1</v>
      </c>
      <c r="K1083">
        <v>0</v>
      </c>
      <c r="L1083" t="s">
        <v>3</v>
      </c>
      <c r="M1083" t="s">
        <v>3</v>
      </c>
      <c r="N1083">
        <v>0</v>
      </c>
    </row>
    <row r="1084" spans="1:16" x14ac:dyDescent="0.2">
      <c r="A1084">
        <v>70</v>
      </c>
      <c r="B1084">
        <v>1</v>
      </c>
      <c r="D1084">
        <v>4</v>
      </c>
      <c r="E1084" t="s">
        <v>1099</v>
      </c>
      <c r="F1084" t="s">
        <v>1100</v>
      </c>
      <c r="G1084">
        <v>0</v>
      </c>
      <c r="H1084">
        <v>0</v>
      </c>
      <c r="I1084" t="s">
        <v>1101</v>
      </c>
      <c r="J1084">
        <v>0</v>
      </c>
      <c r="K1084">
        <v>0</v>
      </c>
      <c r="L1084" t="s">
        <v>3</v>
      </c>
      <c r="M1084" t="s">
        <v>3</v>
      </c>
      <c r="N1084">
        <v>0</v>
      </c>
    </row>
    <row r="1085" spans="1:16" x14ac:dyDescent="0.2">
      <c r="A1085">
        <v>70</v>
      </c>
      <c r="B1085">
        <v>1</v>
      </c>
      <c r="D1085">
        <v>5</v>
      </c>
      <c r="E1085" t="s">
        <v>1102</v>
      </c>
      <c r="F1085" t="s">
        <v>1103</v>
      </c>
      <c r="G1085">
        <v>0</v>
      </c>
      <c r="H1085">
        <v>0</v>
      </c>
      <c r="I1085" t="s">
        <v>1104</v>
      </c>
      <c r="J1085">
        <v>0</v>
      </c>
      <c r="K1085">
        <v>0</v>
      </c>
      <c r="L1085" t="s">
        <v>3</v>
      </c>
      <c r="M1085" t="s">
        <v>3</v>
      </c>
      <c r="N1085">
        <v>0</v>
      </c>
    </row>
    <row r="1086" spans="1:16" x14ac:dyDescent="0.2">
      <c r="A1086">
        <v>70</v>
      </c>
      <c r="B1086">
        <v>1</v>
      </c>
      <c r="D1086">
        <v>6</v>
      </c>
      <c r="E1086" t="s">
        <v>1105</v>
      </c>
      <c r="F1086" t="s">
        <v>1106</v>
      </c>
      <c r="G1086">
        <v>0</v>
      </c>
      <c r="H1086">
        <v>0</v>
      </c>
      <c r="I1086" t="s">
        <v>1107</v>
      </c>
      <c r="J1086">
        <v>0</v>
      </c>
      <c r="K1086">
        <v>0</v>
      </c>
      <c r="L1086" t="s">
        <v>3</v>
      </c>
      <c r="M1086" t="s">
        <v>3</v>
      </c>
      <c r="N1086">
        <v>0</v>
      </c>
    </row>
    <row r="1087" spans="1:16" x14ac:dyDescent="0.2">
      <c r="A1087">
        <v>70</v>
      </c>
      <c r="B1087">
        <v>1</v>
      </c>
      <c r="D1087">
        <v>7</v>
      </c>
      <c r="E1087" t="s">
        <v>1108</v>
      </c>
      <c r="F1087" t="s">
        <v>1109</v>
      </c>
      <c r="G1087">
        <v>0</v>
      </c>
      <c r="H1087">
        <v>0</v>
      </c>
      <c r="I1087" t="s">
        <v>1110</v>
      </c>
      <c r="J1087">
        <v>0</v>
      </c>
      <c r="K1087">
        <v>0</v>
      </c>
      <c r="L1087" t="s">
        <v>3</v>
      </c>
      <c r="M1087" t="s">
        <v>3</v>
      </c>
      <c r="N1087">
        <v>0</v>
      </c>
    </row>
    <row r="1088" spans="1:16" x14ac:dyDescent="0.2">
      <c r="A1088">
        <v>70</v>
      </c>
      <c r="B1088">
        <v>1</v>
      </c>
      <c r="D1088">
        <v>8</v>
      </c>
      <c r="E1088" t="s">
        <v>1111</v>
      </c>
      <c r="F1088" t="s">
        <v>1112</v>
      </c>
      <c r="G1088">
        <v>0</v>
      </c>
      <c r="H1088">
        <v>0</v>
      </c>
      <c r="I1088" t="s">
        <v>1113</v>
      </c>
      <c r="J1088">
        <v>0</v>
      </c>
      <c r="K1088">
        <v>0</v>
      </c>
      <c r="L1088" t="s">
        <v>3</v>
      </c>
      <c r="M1088" t="s">
        <v>3</v>
      </c>
      <c r="N1088">
        <v>0</v>
      </c>
    </row>
    <row r="1089" spans="1:15" x14ac:dyDescent="0.2">
      <c r="A1089">
        <v>70</v>
      </c>
      <c r="B1089">
        <v>1</v>
      </c>
      <c r="D1089">
        <v>9</v>
      </c>
      <c r="E1089" t="s">
        <v>1114</v>
      </c>
      <c r="F1089" t="s">
        <v>1115</v>
      </c>
      <c r="G1089">
        <v>0</v>
      </c>
      <c r="H1089">
        <v>0</v>
      </c>
      <c r="I1089" t="s">
        <v>1116</v>
      </c>
      <c r="J1089">
        <v>0</v>
      </c>
      <c r="K1089">
        <v>0</v>
      </c>
      <c r="L1089" t="s">
        <v>3</v>
      </c>
      <c r="M1089" t="s">
        <v>3</v>
      </c>
      <c r="N1089">
        <v>0</v>
      </c>
    </row>
    <row r="1090" spans="1:15" x14ac:dyDescent="0.2">
      <c r="A1090">
        <v>70</v>
      </c>
      <c r="B1090">
        <v>1</v>
      </c>
      <c r="D1090">
        <v>10</v>
      </c>
      <c r="E1090" t="s">
        <v>1117</v>
      </c>
      <c r="F1090" t="s">
        <v>1118</v>
      </c>
      <c r="G1090">
        <v>0</v>
      </c>
      <c r="H1090">
        <v>0</v>
      </c>
      <c r="I1090" t="s">
        <v>1119</v>
      </c>
      <c r="J1090">
        <v>0</v>
      </c>
      <c r="K1090">
        <v>0</v>
      </c>
      <c r="L1090" t="s">
        <v>3</v>
      </c>
      <c r="M1090" t="s">
        <v>3</v>
      </c>
      <c r="N1090">
        <v>0</v>
      </c>
    </row>
    <row r="1091" spans="1:15" x14ac:dyDescent="0.2">
      <c r="A1091">
        <v>70</v>
      </c>
      <c r="B1091">
        <v>1</v>
      </c>
      <c r="D1091">
        <v>1</v>
      </c>
      <c r="E1091" t="s">
        <v>1120</v>
      </c>
      <c r="F1091" t="s">
        <v>1121</v>
      </c>
      <c r="G1091">
        <v>0.9</v>
      </c>
      <c r="H1091">
        <v>1</v>
      </c>
      <c r="I1091" t="s">
        <v>1122</v>
      </c>
      <c r="J1091">
        <v>0</v>
      </c>
      <c r="K1091">
        <v>0</v>
      </c>
      <c r="L1091" t="s">
        <v>3</v>
      </c>
      <c r="M1091" t="s">
        <v>3</v>
      </c>
      <c r="N1091">
        <v>0</v>
      </c>
    </row>
    <row r="1092" spans="1:15" x14ac:dyDescent="0.2">
      <c r="A1092">
        <v>70</v>
      </c>
      <c r="B1092">
        <v>1</v>
      </c>
      <c r="D1092">
        <v>2</v>
      </c>
      <c r="E1092" t="s">
        <v>1123</v>
      </c>
      <c r="F1092" t="s">
        <v>1124</v>
      </c>
      <c r="G1092">
        <v>0.85</v>
      </c>
      <c r="H1092">
        <v>1</v>
      </c>
      <c r="I1092" t="s">
        <v>1125</v>
      </c>
      <c r="J1092">
        <v>0</v>
      </c>
      <c r="K1092">
        <v>0</v>
      </c>
      <c r="L1092" t="s">
        <v>3</v>
      </c>
      <c r="M1092" t="s">
        <v>3</v>
      </c>
      <c r="N1092">
        <v>0</v>
      </c>
    </row>
    <row r="1093" spans="1:15" x14ac:dyDescent="0.2">
      <c r="A1093">
        <v>70</v>
      </c>
      <c r="B1093">
        <v>1</v>
      </c>
      <c r="D1093">
        <v>3</v>
      </c>
      <c r="E1093" t="s">
        <v>1126</v>
      </c>
      <c r="F1093" t="s">
        <v>1127</v>
      </c>
      <c r="G1093">
        <v>1</v>
      </c>
      <c r="H1093">
        <v>0.85</v>
      </c>
      <c r="I1093" t="s">
        <v>1128</v>
      </c>
      <c r="J1093">
        <v>0</v>
      </c>
      <c r="K1093">
        <v>0</v>
      </c>
      <c r="L1093" t="s">
        <v>3</v>
      </c>
      <c r="M1093" t="s">
        <v>3</v>
      </c>
      <c r="N1093">
        <v>0</v>
      </c>
    </row>
    <row r="1094" spans="1:15" x14ac:dyDescent="0.2">
      <c r="A1094">
        <v>70</v>
      </c>
      <c r="B1094">
        <v>1</v>
      </c>
      <c r="D1094">
        <v>4</v>
      </c>
      <c r="E1094" t="s">
        <v>1129</v>
      </c>
      <c r="F1094" t="s">
        <v>1130</v>
      </c>
      <c r="G1094">
        <v>1</v>
      </c>
      <c r="H1094">
        <v>0</v>
      </c>
      <c r="I1094" t="s">
        <v>3</v>
      </c>
      <c r="J1094">
        <v>0</v>
      </c>
      <c r="K1094">
        <v>0</v>
      </c>
      <c r="L1094" t="s">
        <v>3</v>
      </c>
      <c r="M1094" t="s">
        <v>3</v>
      </c>
      <c r="N1094">
        <v>0</v>
      </c>
    </row>
    <row r="1095" spans="1:15" x14ac:dyDescent="0.2">
      <c r="A1095">
        <v>70</v>
      </c>
      <c r="B1095">
        <v>1</v>
      </c>
      <c r="D1095">
        <v>5</v>
      </c>
      <c r="E1095" t="s">
        <v>1131</v>
      </c>
      <c r="F1095" t="s">
        <v>1132</v>
      </c>
      <c r="G1095">
        <v>1</v>
      </c>
      <c r="H1095">
        <v>0.8</v>
      </c>
      <c r="I1095" t="s">
        <v>1133</v>
      </c>
      <c r="J1095">
        <v>0</v>
      </c>
      <c r="K1095">
        <v>0</v>
      </c>
      <c r="L1095" t="s">
        <v>3</v>
      </c>
      <c r="M1095" t="s">
        <v>3</v>
      </c>
      <c r="N1095">
        <v>0</v>
      </c>
    </row>
    <row r="1096" spans="1:15" x14ac:dyDescent="0.2">
      <c r="A1096">
        <v>70</v>
      </c>
      <c r="B1096">
        <v>1</v>
      </c>
      <c r="D1096">
        <v>6</v>
      </c>
      <c r="E1096" t="s">
        <v>1134</v>
      </c>
      <c r="F1096" t="s">
        <v>1135</v>
      </c>
      <c r="G1096">
        <v>0.7</v>
      </c>
      <c r="H1096">
        <v>0</v>
      </c>
      <c r="I1096" t="s">
        <v>3</v>
      </c>
      <c r="J1096">
        <v>0</v>
      </c>
      <c r="K1096">
        <v>0</v>
      </c>
      <c r="L1096" t="s">
        <v>3</v>
      </c>
      <c r="M1096" t="s">
        <v>3</v>
      </c>
      <c r="N1096">
        <v>0</v>
      </c>
    </row>
    <row r="1097" spans="1:15" x14ac:dyDescent="0.2">
      <c r="A1097">
        <v>70</v>
      </c>
      <c r="B1097">
        <v>1</v>
      </c>
      <c r="D1097">
        <v>7</v>
      </c>
      <c r="E1097" t="s">
        <v>1136</v>
      </c>
      <c r="F1097" t="s">
        <v>1137</v>
      </c>
      <c r="G1097">
        <v>0.9</v>
      </c>
      <c r="H1097">
        <v>0</v>
      </c>
      <c r="I1097" t="s">
        <v>3</v>
      </c>
      <c r="J1097">
        <v>0</v>
      </c>
      <c r="K1097">
        <v>0</v>
      </c>
      <c r="L1097" t="s">
        <v>3</v>
      </c>
      <c r="M1097" t="s">
        <v>3</v>
      </c>
      <c r="N1097">
        <v>0</v>
      </c>
    </row>
    <row r="1098" spans="1:15" x14ac:dyDescent="0.2">
      <c r="A1098">
        <v>70</v>
      </c>
      <c r="B1098">
        <v>1</v>
      </c>
      <c r="D1098">
        <v>8</v>
      </c>
      <c r="E1098" t="s">
        <v>1138</v>
      </c>
      <c r="F1098" t="s">
        <v>1139</v>
      </c>
      <c r="G1098">
        <v>0.6</v>
      </c>
      <c r="H1098">
        <v>0</v>
      </c>
      <c r="I1098" t="s">
        <v>3</v>
      </c>
      <c r="J1098">
        <v>0</v>
      </c>
      <c r="K1098">
        <v>0</v>
      </c>
      <c r="L1098" t="s">
        <v>3</v>
      </c>
      <c r="M1098" t="s">
        <v>3</v>
      </c>
      <c r="N1098">
        <v>0</v>
      </c>
    </row>
    <row r="1099" spans="1:15" x14ac:dyDescent="0.2">
      <c r="A1099">
        <v>70</v>
      </c>
      <c r="B1099">
        <v>1</v>
      </c>
      <c r="D1099">
        <v>9</v>
      </c>
      <c r="E1099" t="s">
        <v>1140</v>
      </c>
      <c r="F1099" t="s">
        <v>1141</v>
      </c>
      <c r="G1099">
        <v>1.2</v>
      </c>
      <c r="H1099">
        <v>0</v>
      </c>
      <c r="I1099" t="s">
        <v>3</v>
      </c>
      <c r="J1099">
        <v>0</v>
      </c>
      <c r="K1099">
        <v>0</v>
      </c>
      <c r="L1099" t="s">
        <v>3</v>
      </c>
      <c r="M1099" t="s">
        <v>3</v>
      </c>
      <c r="N1099">
        <v>0</v>
      </c>
    </row>
    <row r="1100" spans="1:15" x14ac:dyDescent="0.2">
      <c r="A1100">
        <v>70</v>
      </c>
      <c r="B1100">
        <v>1</v>
      </c>
      <c r="D1100">
        <v>10</v>
      </c>
      <c r="E1100" t="s">
        <v>1142</v>
      </c>
      <c r="F1100" t="s">
        <v>1143</v>
      </c>
      <c r="G1100">
        <v>2</v>
      </c>
      <c r="H1100">
        <v>0</v>
      </c>
      <c r="I1100" t="s">
        <v>3</v>
      </c>
      <c r="J1100">
        <v>0</v>
      </c>
      <c r="K1100">
        <v>0</v>
      </c>
      <c r="L1100" t="s">
        <v>3</v>
      </c>
      <c r="M1100" t="s">
        <v>3</v>
      </c>
      <c r="N1100">
        <v>0</v>
      </c>
    </row>
    <row r="1102" spans="1:15" x14ac:dyDescent="0.2">
      <c r="A1102">
        <v>-1</v>
      </c>
    </row>
    <row r="1104" spans="1:15" x14ac:dyDescent="0.2">
      <c r="A1104" s="3">
        <v>75</v>
      </c>
      <c r="B1104" s="3" t="s">
        <v>1144</v>
      </c>
      <c r="C1104" s="3">
        <v>2000</v>
      </c>
      <c r="D1104" s="3">
        <v>0</v>
      </c>
      <c r="E1104" s="3">
        <v>1</v>
      </c>
      <c r="F1104" s="3">
        <v>1</v>
      </c>
      <c r="G1104" s="3">
        <v>0</v>
      </c>
      <c r="H1104" s="3">
        <v>1</v>
      </c>
      <c r="I1104" s="3">
        <v>0</v>
      </c>
      <c r="J1104" s="3">
        <v>3</v>
      </c>
      <c r="K1104" s="3">
        <v>0</v>
      </c>
      <c r="L1104" s="3">
        <v>0</v>
      </c>
      <c r="M1104" s="3">
        <v>0</v>
      </c>
      <c r="N1104" s="3">
        <v>23982063</v>
      </c>
      <c r="O1104" s="3">
        <v>1</v>
      </c>
    </row>
    <row r="1108" spans="1:5" x14ac:dyDescent="0.2">
      <c r="A1108">
        <v>65</v>
      </c>
      <c r="C1108">
        <v>1</v>
      </c>
      <c r="D1108">
        <v>0</v>
      </c>
      <c r="E1108">
        <v>200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44"/>
  <sheetViews>
    <sheetView workbookViewId="0">
      <selection activeCell="F12" sqref="F12"/>
    </sheetView>
  </sheetViews>
  <sheetFormatPr defaultRowHeight="12.75" x14ac:dyDescent="0.2"/>
  <sheetData>
    <row r="1" spans="1:133" x14ac:dyDescent="0.2">
      <c r="A1">
        <v>0</v>
      </c>
      <c r="B1" t="s">
        <v>0</v>
      </c>
      <c r="D1" t="s">
        <v>1145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30730</v>
      </c>
    </row>
    <row r="4" spans="1:133" x14ac:dyDescent="0.2">
      <c r="A4" s="1">
        <v>2</v>
      </c>
      <c r="B4" s="1">
        <v>1</v>
      </c>
      <c r="C4" s="1">
        <v>-1</v>
      </c>
      <c r="D4" s="1"/>
      <c r="E4" s="1"/>
      <c r="F4" s="1" t="s">
        <v>4</v>
      </c>
      <c r="G4" s="59" t="s">
        <v>5</v>
      </c>
      <c r="H4" s="1" t="s">
        <v>3</v>
      </c>
      <c r="I4" s="1" t="s">
        <v>3</v>
      </c>
      <c r="J4" s="1" t="s">
        <v>3</v>
      </c>
      <c r="K4" s="1" t="s">
        <v>3</v>
      </c>
      <c r="L4" s="1" t="s">
        <v>3</v>
      </c>
      <c r="M4" s="1" t="s">
        <v>3</v>
      </c>
      <c r="N4" s="1" t="s">
        <v>3</v>
      </c>
      <c r="O4" s="1" t="s">
        <v>3</v>
      </c>
      <c r="P4" s="1">
        <v>0</v>
      </c>
      <c r="Q4" s="1" t="s">
        <v>3</v>
      </c>
      <c r="R4" s="1"/>
      <c r="S4" s="1"/>
      <c r="T4" s="1"/>
      <c r="U4" s="1"/>
      <c r="V4" s="1"/>
      <c r="W4" s="1"/>
      <c r="X4" s="1"/>
      <c r="Y4" s="1"/>
      <c r="Z4" s="1"/>
      <c r="AA4" s="1">
        <v>0</v>
      </c>
    </row>
    <row r="5" spans="1:133" x14ac:dyDescent="0.2">
      <c r="A5" s="1">
        <v>1</v>
      </c>
      <c r="B5" s="1">
        <v>1</v>
      </c>
      <c r="C5" s="1">
        <v>-1</v>
      </c>
      <c r="D5" s="1"/>
      <c r="E5" s="1"/>
      <c r="F5" s="1" t="s">
        <v>6</v>
      </c>
      <c r="G5" s="1" t="s">
        <v>7</v>
      </c>
      <c r="H5" s="1" t="s">
        <v>3</v>
      </c>
      <c r="I5" s="1" t="s">
        <v>3</v>
      </c>
      <c r="J5" s="1" t="s">
        <v>3</v>
      </c>
      <c r="K5" s="1" t="s">
        <v>3</v>
      </c>
      <c r="L5" s="1" t="s">
        <v>3</v>
      </c>
      <c r="M5" s="1" t="s">
        <v>3</v>
      </c>
      <c r="N5" s="1" t="s">
        <v>3</v>
      </c>
      <c r="O5" s="1" t="s">
        <v>3</v>
      </c>
      <c r="P5" s="1">
        <v>0</v>
      </c>
      <c r="Q5" s="1" t="s">
        <v>3</v>
      </c>
      <c r="R5" s="1"/>
      <c r="S5" s="1"/>
      <c r="T5" s="1"/>
      <c r="U5" s="1"/>
      <c r="V5" s="1"/>
      <c r="W5" s="1"/>
      <c r="X5" s="1"/>
      <c r="Y5" s="1"/>
      <c r="Z5" s="1"/>
      <c r="AA5" s="1">
        <v>0</v>
      </c>
    </row>
    <row r="6" spans="1:133" x14ac:dyDescent="0.2">
      <c r="A6" s="1">
        <v>8</v>
      </c>
      <c r="B6" s="1">
        <v>1</v>
      </c>
      <c r="C6" s="1">
        <v>-1</v>
      </c>
      <c r="D6" s="1"/>
      <c r="E6" s="1"/>
      <c r="F6" s="1" t="s">
        <v>8</v>
      </c>
      <c r="G6" s="1" t="s">
        <v>9</v>
      </c>
      <c r="H6" s="1" t="s">
        <v>3</v>
      </c>
      <c r="I6" s="1" t="s">
        <v>3</v>
      </c>
      <c r="J6" s="1" t="s">
        <v>3</v>
      </c>
      <c r="K6" s="1" t="s">
        <v>3</v>
      </c>
      <c r="L6" s="1" t="s">
        <v>3</v>
      </c>
      <c r="M6" s="1" t="s">
        <v>3</v>
      </c>
      <c r="N6" s="1" t="s">
        <v>3</v>
      </c>
      <c r="O6" s="1" t="s">
        <v>3</v>
      </c>
      <c r="P6" s="1">
        <v>0</v>
      </c>
      <c r="Q6" s="1" t="s">
        <v>3</v>
      </c>
      <c r="R6" s="1"/>
      <c r="S6" s="1"/>
      <c r="T6" s="1"/>
      <c r="U6" s="1"/>
      <c r="V6" s="1"/>
      <c r="W6" s="1"/>
      <c r="X6" s="1"/>
      <c r="Y6" s="1"/>
      <c r="Z6" s="1"/>
      <c r="AA6" s="1">
        <v>0</v>
      </c>
    </row>
    <row r="12" spans="1:133" x14ac:dyDescent="0.2">
      <c r="A12" s="1">
        <v>1</v>
      </c>
      <c r="B12" s="1">
        <v>44</v>
      </c>
      <c r="C12" s="1">
        <v>0</v>
      </c>
      <c r="D12" s="1"/>
      <c r="E12" s="1">
        <v>0</v>
      </c>
      <c r="F12" s="59" t="s">
        <v>10</v>
      </c>
      <c r="G12" s="59" t="s">
        <v>11</v>
      </c>
      <c r="H12" s="1" t="s">
        <v>3</v>
      </c>
      <c r="I12" s="1">
        <v>0</v>
      </c>
      <c r="J12" s="1" t="s">
        <v>3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5</v>
      </c>
      <c r="W12" s="1" t="s">
        <v>12</v>
      </c>
      <c r="X12" s="1" t="s">
        <v>13</v>
      </c>
      <c r="Y12" s="1" t="s">
        <v>14</v>
      </c>
      <c r="Z12" s="1" t="s">
        <v>15</v>
      </c>
      <c r="AA12" s="1" t="s">
        <v>3</v>
      </c>
      <c r="AB12" s="1" t="s">
        <v>16</v>
      </c>
      <c r="AC12" s="1" t="s">
        <v>17</v>
      </c>
      <c r="AD12" s="1" t="s">
        <v>14</v>
      </c>
      <c r="AE12" s="1" t="s">
        <v>15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18</v>
      </c>
      <c r="BI12" s="1" t="s">
        <v>19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0</v>
      </c>
      <c r="BQ12" s="1">
        <v>0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20</v>
      </c>
      <c r="BZ12" s="1" t="s">
        <v>21</v>
      </c>
      <c r="CA12" s="1" t="s">
        <v>22</v>
      </c>
      <c r="CB12" s="1" t="s">
        <v>22</v>
      </c>
      <c r="CC12" s="1" t="s">
        <v>22</v>
      </c>
      <c r="CD12" s="1" t="s">
        <v>22</v>
      </c>
      <c r="CE12" s="1" t="s">
        <v>23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23982063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5">
        <v>3</v>
      </c>
      <c r="B16" s="5">
        <v>1</v>
      </c>
      <c r="C16" s="5" t="s">
        <v>24</v>
      </c>
      <c r="D16" s="5" t="s">
        <v>25</v>
      </c>
      <c r="E16" s="6">
        <v>0</v>
      </c>
      <c r="F16" s="6">
        <v>968.08</v>
      </c>
      <c r="G16" s="6">
        <v>8568.39</v>
      </c>
      <c r="H16" s="6">
        <v>0</v>
      </c>
      <c r="I16" s="6">
        <v>9536.4699999999993</v>
      </c>
      <c r="J16" s="6">
        <v>321.01</v>
      </c>
      <c r="AI16" s="5">
        <v>5</v>
      </c>
      <c r="AJ16" s="5">
        <v>-1</v>
      </c>
      <c r="AK16" s="5" t="s">
        <v>25</v>
      </c>
      <c r="AL16" s="5" t="s">
        <v>3</v>
      </c>
      <c r="AM16" s="5" t="s">
        <v>3</v>
      </c>
      <c r="AN16" s="5">
        <v>0</v>
      </c>
      <c r="AO16" s="5" t="s">
        <v>3</v>
      </c>
      <c r="AP16" s="5" t="s">
        <v>27</v>
      </c>
      <c r="AT16" s="6">
        <v>9069203</v>
      </c>
      <c r="AU16" s="6">
        <v>8674162</v>
      </c>
      <c r="AV16" s="6">
        <v>0</v>
      </c>
      <c r="AW16" s="6">
        <v>8568385</v>
      </c>
      <c r="AX16" s="6">
        <v>0</v>
      </c>
      <c r="AY16" s="6">
        <v>74035</v>
      </c>
      <c r="AZ16" s="6">
        <v>6275</v>
      </c>
      <c r="BA16" s="6">
        <v>321006</v>
      </c>
      <c r="BB16" s="6">
        <v>0</v>
      </c>
      <c r="BC16" s="6">
        <v>968081</v>
      </c>
      <c r="BD16" s="6">
        <v>0</v>
      </c>
      <c r="BE16" s="6">
        <v>0</v>
      </c>
      <c r="BF16" s="6">
        <v>24449.501999999997</v>
      </c>
      <c r="BG16" s="6">
        <v>540.79065000000003</v>
      </c>
      <c r="BH16" s="6">
        <v>15</v>
      </c>
      <c r="BI16" s="6">
        <v>269177</v>
      </c>
      <c r="BJ16" s="6">
        <v>198086</v>
      </c>
      <c r="BK16" s="6">
        <v>9536466</v>
      </c>
    </row>
    <row r="17" spans="1:63" x14ac:dyDescent="0.2">
      <c r="A17" s="5">
        <v>3</v>
      </c>
      <c r="B17" s="5">
        <v>2</v>
      </c>
      <c r="C17" s="5" t="s">
        <v>408</v>
      </c>
      <c r="D17" s="5" t="s">
        <v>409</v>
      </c>
      <c r="E17" s="6">
        <v>0.9</v>
      </c>
      <c r="F17" s="6">
        <v>9817.66</v>
      </c>
      <c r="G17" s="6">
        <v>23042.57</v>
      </c>
      <c r="H17" s="6">
        <v>0</v>
      </c>
      <c r="I17" s="6">
        <v>32861.129999999997</v>
      </c>
      <c r="J17" s="6">
        <v>3303.41</v>
      </c>
      <c r="AI17" s="5">
        <v>5</v>
      </c>
      <c r="AJ17" s="5">
        <v>-1</v>
      </c>
      <c r="AK17" s="5" t="s">
        <v>411</v>
      </c>
      <c r="AL17" s="5" t="s">
        <v>3</v>
      </c>
      <c r="AM17" s="5" t="s">
        <v>3</v>
      </c>
      <c r="AN17" s="5">
        <v>0</v>
      </c>
      <c r="AO17" s="5" t="s">
        <v>3</v>
      </c>
      <c r="AP17" s="5" t="s">
        <v>412</v>
      </c>
      <c r="AT17" s="6">
        <v>28019434</v>
      </c>
      <c r="AU17" s="6">
        <v>24189336</v>
      </c>
      <c r="AV17" s="6">
        <v>0</v>
      </c>
      <c r="AW17" s="6">
        <v>23042574</v>
      </c>
      <c r="AX17" s="6">
        <v>0</v>
      </c>
      <c r="AY17" s="6">
        <v>526688</v>
      </c>
      <c r="AZ17" s="6">
        <v>41482</v>
      </c>
      <c r="BA17" s="6">
        <v>3303410</v>
      </c>
      <c r="BB17" s="6">
        <v>896</v>
      </c>
      <c r="BC17" s="6">
        <v>9817662</v>
      </c>
      <c r="BD17" s="6">
        <v>0</v>
      </c>
      <c r="BE17" s="6">
        <v>0</v>
      </c>
      <c r="BF17" s="6">
        <v>263786.50096474984</v>
      </c>
      <c r="BG17" s="6">
        <v>3538.4650875000002</v>
      </c>
      <c r="BH17" s="6">
        <v>130</v>
      </c>
      <c r="BI17" s="6">
        <v>2823973</v>
      </c>
      <c r="BJ17" s="6">
        <v>2017725</v>
      </c>
      <c r="BK17" s="6">
        <v>32861132</v>
      </c>
    </row>
    <row r="18" spans="1:63" x14ac:dyDescent="0.2">
      <c r="A18" s="5">
        <v>3</v>
      </c>
      <c r="B18" s="5">
        <v>3</v>
      </c>
      <c r="C18" s="5" t="s">
        <v>1062</v>
      </c>
      <c r="D18" s="5" t="s">
        <v>1063</v>
      </c>
      <c r="E18" s="6">
        <v>0</v>
      </c>
      <c r="F18" s="6">
        <v>6606.23</v>
      </c>
      <c r="G18" s="6">
        <v>371.6</v>
      </c>
      <c r="H18" s="6">
        <v>0</v>
      </c>
      <c r="I18" s="6">
        <v>6977.83</v>
      </c>
      <c r="J18" s="6">
        <v>1048.04</v>
      </c>
      <c r="AI18" s="5">
        <v>5</v>
      </c>
      <c r="AJ18" s="5">
        <v>-1</v>
      </c>
      <c r="AK18" s="5" t="s">
        <v>1063</v>
      </c>
      <c r="AL18" s="5" t="s">
        <v>3</v>
      </c>
      <c r="AM18" s="5" t="s">
        <v>3</v>
      </c>
      <c r="AN18" s="5">
        <v>0</v>
      </c>
      <c r="AO18" s="5" t="s">
        <v>3</v>
      </c>
      <c r="AP18" s="5" t="s">
        <v>1065</v>
      </c>
      <c r="AT18" s="6">
        <v>4925539</v>
      </c>
      <c r="AU18" s="6">
        <v>757302</v>
      </c>
      <c r="AV18" s="6">
        <v>0</v>
      </c>
      <c r="AW18" s="6">
        <v>371595</v>
      </c>
      <c r="AX18" s="6">
        <v>0</v>
      </c>
      <c r="AY18" s="6">
        <v>3120201</v>
      </c>
      <c r="AZ18" s="6">
        <v>251891</v>
      </c>
      <c r="BA18" s="6">
        <v>1048036</v>
      </c>
      <c r="BB18" s="6">
        <v>0</v>
      </c>
      <c r="BC18" s="6">
        <v>6606231</v>
      </c>
      <c r="BD18" s="6">
        <v>0</v>
      </c>
      <c r="BE18" s="6">
        <v>0</v>
      </c>
      <c r="BF18" s="6">
        <v>108137.82095999997</v>
      </c>
      <c r="BG18" s="6">
        <v>21346.597034999999</v>
      </c>
      <c r="BH18" s="6">
        <v>0</v>
      </c>
      <c r="BI18" s="6">
        <v>1215728</v>
      </c>
      <c r="BJ18" s="6">
        <v>836559</v>
      </c>
      <c r="BK18" s="6">
        <v>6977826</v>
      </c>
    </row>
    <row r="20" spans="1:63" x14ac:dyDescent="0.2">
      <c r="A20">
        <v>51</v>
      </c>
      <c r="E20" s="7">
        <v>0.9</v>
      </c>
      <c r="F20" s="7">
        <v>17391.97</v>
      </c>
      <c r="G20" s="7">
        <v>31982.560000000001</v>
      </c>
      <c r="H20" s="7">
        <v>0</v>
      </c>
      <c r="I20" s="7">
        <v>49375.43</v>
      </c>
      <c r="J20" s="7">
        <v>4672.46</v>
      </c>
      <c r="K20" s="7"/>
      <c r="L20" s="7"/>
      <c r="M20" s="7"/>
      <c r="N20" s="7"/>
      <c r="O20" s="7"/>
      <c r="P20" s="7"/>
      <c r="Q20" s="7"/>
      <c r="R20" s="7"/>
      <c r="S20" s="7"/>
    </row>
    <row r="22" spans="1:63" x14ac:dyDescent="0.2">
      <c r="A22" s="4">
        <v>50</v>
      </c>
      <c r="B22" s="4">
        <v>0</v>
      </c>
      <c r="C22" s="4">
        <v>0</v>
      </c>
      <c r="D22" s="4">
        <v>1</v>
      </c>
      <c r="E22" s="4">
        <v>201</v>
      </c>
      <c r="F22" s="4">
        <v>42014176</v>
      </c>
      <c r="G22" s="4" t="s">
        <v>72</v>
      </c>
      <c r="H22" s="4" t="s">
        <v>73</v>
      </c>
      <c r="I22" s="4"/>
      <c r="J22" s="4"/>
      <c r="K22" s="4">
        <v>201</v>
      </c>
      <c r="L22" s="4">
        <v>1</v>
      </c>
      <c r="M22" s="4">
        <v>3</v>
      </c>
      <c r="N22" s="4" t="s">
        <v>3</v>
      </c>
      <c r="O22" s="4">
        <v>0</v>
      </c>
      <c r="P22" s="4"/>
    </row>
    <row r="23" spans="1:63" x14ac:dyDescent="0.2">
      <c r="A23" s="4">
        <v>50</v>
      </c>
      <c r="B23" s="4">
        <v>0</v>
      </c>
      <c r="C23" s="4">
        <v>0</v>
      </c>
      <c r="D23" s="4">
        <v>1</v>
      </c>
      <c r="E23" s="4">
        <v>202</v>
      </c>
      <c r="F23" s="4">
        <v>33620800</v>
      </c>
      <c r="G23" s="4" t="s">
        <v>74</v>
      </c>
      <c r="H23" s="4" t="s">
        <v>75</v>
      </c>
      <c r="I23" s="4"/>
      <c r="J23" s="4"/>
      <c r="K23" s="4">
        <v>202</v>
      </c>
      <c r="L23" s="4">
        <v>2</v>
      </c>
      <c r="M23" s="4">
        <v>3</v>
      </c>
      <c r="N23" s="4" t="s">
        <v>3</v>
      </c>
      <c r="O23" s="4">
        <v>0</v>
      </c>
      <c r="P23" s="4"/>
    </row>
    <row r="24" spans="1:63" x14ac:dyDescent="0.2">
      <c r="A24" s="4">
        <v>50</v>
      </c>
      <c r="B24" s="4">
        <v>0</v>
      </c>
      <c r="C24" s="4">
        <v>0</v>
      </c>
      <c r="D24" s="4">
        <v>1</v>
      </c>
      <c r="E24" s="4">
        <v>222</v>
      </c>
      <c r="F24" s="4">
        <v>0</v>
      </c>
      <c r="G24" s="4" t="s">
        <v>76</v>
      </c>
      <c r="H24" s="4" t="s">
        <v>77</v>
      </c>
      <c r="I24" s="4"/>
      <c r="J24" s="4"/>
      <c r="K24" s="4">
        <v>222</v>
      </c>
      <c r="L24" s="4">
        <v>3</v>
      </c>
      <c r="M24" s="4">
        <v>3</v>
      </c>
      <c r="N24" s="4" t="s">
        <v>3</v>
      </c>
      <c r="O24" s="4">
        <v>0</v>
      </c>
      <c r="P24" s="4"/>
    </row>
    <row r="25" spans="1:63" x14ac:dyDescent="0.2">
      <c r="A25" s="4">
        <v>50</v>
      </c>
      <c r="B25" s="4">
        <v>0</v>
      </c>
      <c r="C25" s="4">
        <v>0</v>
      </c>
      <c r="D25" s="4">
        <v>1</v>
      </c>
      <c r="E25" s="4">
        <v>216</v>
      </c>
      <c r="F25" s="4">
        <v>31982554</v>
      </c>
      <c r="G25" s="4" t="s">
        <v>78</v>
      </c>
      <c r="H25" s="4" t="s">
        <v>79</v>
      </c>
      <c r="I25" s="4"/>
      <c r="J25" s="4"/>
      <c r="K25" s="4">
        <v>216</v>
      </c>
      <c r="L25" s="4">
        <v>4</v>
      </c>
      <c r="M25" s="4">
        <v>3</v>
      </c>
      <c r="N25" s="4" t="s">
        <v>3</v>
      </c>
      <c r="O25" s="4">
        <v>0</v>
      </c>
      <c r="P25" s="4"/>
    </row>
    <row r="26" spans="1:63" x14ac:dyDescent="0.2">
      <c r="A26" s="4">
        <v>50</v>
      </c>
      <c r="B26" s="4">
        <v>0</v>
      </c>
      <c r="C26" s="4">
        <v>0</v>
      </c>
      <c r="D26" s="4">
        <v>1</v>
      </c>
      <c r="E26" s="4">
        <v>223</v>
      </c>
      <c r="F26" s="4">
        <v>0</v>
      </c>
      <c r="G26" s="4" t="s">
        <v>80</v>
      </c>
      <c r="H26" s="4" t="s">
        <v>81</v>
      </c>
      <c r="I26" s="4"/>
      <c r="J26" s="4"/>
      <c r="K26" s="4">
        <v>223</v>
      </c>
      <c r="L26" s="4">
        <v>5</v>
      </c>
      <c r="M26" s="4">
        <v>3</v>
      </c>
      <c r="N26" s="4" t="s">
        <v>3</v>
      </c>
      <c r="O26" s="4">
        <v>0</v>
      </c>
      <c r="P26" s="4"/>
    </row>
    <row r="27" spans="1:63" x14ac:dyDescent="0.2">
      <c r="A27" s="4">
        <v>50</v>
      </c>
      <c r="B27" s="4">
        <v>0</v>
      </c>
      <c r="C27" s="4">
        <v>0</v>
      </c>
      <c r="D27" s="4">
        <v>1</v>
      </c>
      <c r="E27" s="4">
        <v>203</v>
      </c>
      <c r="F27" s="4">
        <v>3720924</v>
      </c>
      <c r="G27" s="4" t="s">
        <v>82</v>
      </c>
      <c r="H27" s="4" t="s">
        <v>83</v>
      </c>
      <c r="I27" s="4"/>
      <c r="J27" s="4"/>
      <c r="K27" s="4">
        <v>203</v>
      </c>
      <c r="L27" s="4">
        <v>6</v>
      </c>
      <c r="M27" s="4">
        <v>3</v>
      </c>
      <c r="N27" s="4" t="s">
        <v>3</v>
      </c>
      <c r="O27" s="4">
        <v>0</v>
      </c>
      <c r="P27" s="4"/>
    </row>
    <row r="28" spans="1:63" x14ac:dyDescent="0.2">
      <c r="A28" s="4">
        <v>50</v>
      </c>
      <c r="B28" s="4">
        <v>0</v>
      </c>
      <c r="C28" s="4">
        <v>0</v>
      </c>
      <c r="D28" s="4">
        <v>1</v>
      </c>
      <c r="E28" s="4">
        <v>204</v>
      </c>
      <c r="F28" s="4">
        <v>299648</v>
      </c>
      <c r="G28" s="4" t="s">
        <v>84</v>
      </c>
      <c r="H28" s="4" t="s">
        <v>85</v>
      </c>
      <c r="I28" s="4"/>
      <c r="J28" s="4"/>
      <c r="K28" s="4">
        <v>204</v>
      </c>
      <c r="L28" s="4">
        <v>7</v>
      </c>
      <c r="M28" s="4">
        <v>3</v>
      </c>
      <c r="N28" s="4" t="s">
        <v>3</v>
      </c>
      <c r="O28" s="4">
        <v>0</v>
      </c>
      <c r="P28" s="4"/>
    </row>
    <row r="29" spans="1:63" x14ac:dyDescent="0.2">
      <c r="A29" s="4">
        <v>50</v>
      </c>
      <c r="B29" s="4">
        <v>0</v>
      </c>
      <c r="C29" s="4">
        <v>0</v>
      </c>
      <c r="D29" s="4">
        <v>1</v>
      </c>
      <c r="E29" s="4">
        <v>205</v>
      </c>
      <c r="F29" s="4">
        <v>4672452</v>
      </c>
      <c r="G29" s="4" t="s">
        <v>86</v>
      </c>
      <c r="H29" s="4" t="s">
        <v>87</v>
      </c>
      <c r="I29" s="4"/>
      <c r="J29" s="4"/>
      <c r="K29" s="4">
        <v>205</v>
      </c>
      <c r="L29" s="4">
        <v>8</v>
      </c>
      <c r="M29" s="4">
        <v>3</v>
      </c>
      <c r="N29" s="4" t="s">
        <v>3</v>
      </c>
      <c r="O29" s="4">
        <v>0</v>
      </c>
      <c r="P29" s="4"/>
    </row>
    <row r="30" spans="1:63" x14ac:dyDescent="0.2">
      <c r="A30" s="4">
        <v>50</v>
      </c>
      <c r="B30" s="4">
        <v>0</v>
      </c>
      <c r="C30" s="4">
        <v>0</v>
      </c>
      <c r="D30" s="4">
        <v>1</v>
      </c>
      <c r="E30" s="4">
        <v>214</v>
      </c>
      <c r="F30" s="4">
        <v>896</v>
      </c>
      <c r="G30" s="4" t="s">
        <v>88</v>
      </c>
      <c r="H30" s="4" t="s">
        <v>89</v>
      </c>
      <c r="I30" s="4"/>
      <c r="J30" s="4"/>
      <c r="K30" s="4">
        <v>214</v>
      </c>
      <c r="L30" s="4">
        <v>9</v>
      </c>
      <c r="M30" s="4">
        <v>3</v>
      </c>
      <c r="N30" s="4" t="s">
        <v>3</v>
      </c>
      <c r="O30" s="4">
        <v>0</v>
      </c>
      <c r="P30" s="4"/>
    </row>
    <row r="31" spans="1:63" x14ac:dyDescent="0.2">
      <c r="A31" s="4">
        <v>50</v>
      </c>
      <c r="B31" s="4">
        <v>0</v>
      </c>
      <c r="C31" s="4">
        <v>0</v>
      </c>
      <c r="D31" s="4">
        <v>1</v>
      </c>
      <c r="E31" s="4">
        <v>215</v>
      </c>
      <c r="F31" s="4">
        <v>17391974</v>
      </c>
      <c r="G31" s="4" t="s">
        <v>90</v>
      </c>
      <c r="H31" s="4" t="s">
        <v>91</v>
      </c>
      <c r="I31" s="4"/>
      <c r="J31" s="4"/>
      <c r="K31" s="4">
        <v>215</v>
      </c>
      <c r="L31" s="4">
        <v>10</v>
      </c>
      <c r="M31" s="4">
        <v>3</v>
      </c>
      <c r="N31" s="4" t="s">
        <v>3</v>
      </c>
      <c r="O31" s="4">
        <v>0</v>
      </c>
      <c r="P31" s="4"/>
    </row>
    <row r="32" spans="1:63" x14ac:dyDescent="0.2">
      <c r="A32" s="4">
        <v>50</v>
      </c>
      <c r="B32" s="4">
        <v>0</v>
      </c>
      <c r="C32" s="4">
        <v>0</v>
      </c>
      <c r="D32" s="4">
        <v>1</v>
      </c>
      <c r="E32" s="4">
        <v>217</v>
      </c>
      <c r="F32" s="4">
        <v>0</v>
      </c>
      <c r="G32" s="4" t="s">
        <v>92</v>
      </c>
      <c r="H32" s="4" t="s">
        <v>93</v>
      </c>
      <c r="I32" s="4"/>
      <c r="J32" s="4"/>
      <c r="K32" s="4">
        <v>217</v>
      </c>
      <c r="L32" s="4">
        <v>11</v>
      </c>
      <c r="M32" s="4">
        <v>3</v>
      </c>
      <c r="N32" s="4" t="s">
        <v>3</v>
      </c>
      <c r="O32" s="4">
        <v>0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206</v>
      </c>
      <c r="F33" s="4">
        <v>0</v>
      </c>
      <c r="G33" s="4" t="s">
        <v>94</v>
      </c>
      <c r="H33" s="4" t="s">
        <v>95</v>
      </c>
      <c r="I33" s="4"/>
      <c r="J33" s="4"/>
      <c r="K33" s="4">
        <v>206</v>
      </c>
      <c r="L33" s="4">
        <v>12</v>
      </c>
      <c r="M33" s="4">
        <v>3</v>
      </c>
      <c r="N33" s="4" t="s">
        <v>3</v>
      </c>
      <c r="O33" s="4">
        <v>0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207</v>
      </c>
      <c r="F34" s="4">
        <v>396373.82392474962</v>
      </c>
      <c r="G34" s="4" t="s">
        <v>96</v>
      </c>
      <c r="H34" s="4" t="s">
        <v>97</v>
      </c>
      <c r="I34" s="4"/>
      <c r="J34" s="4"/>
      <c r="K34" s="4">
        <v>207</v>
      </c>
      <c r="L34" s="4">
        <v>13</v>
      </c>
      <c r="M34" s="4">
        <v>3</v>
      </c>
      <c r="N34" s="4" t="s">
        <v>3</v>
      </c>
      <c r="O34" s="4">
        <v>-1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208</v>
      </c>
      <c r="F35" s="4">
        <v>25425.852772499999</v>
      </c>
      <c r="G35" s="4" t="s">
        <v>98</v>
      </c>
      <c r="H35" s="4" t="s">
        <v>99</v>
      </c>
      <c r="I35" s="4"/>
      <c r="J35" s="4"/>
      <c r="K35" s="4">
        <v>208</v>
      </c>
      <c r="L35" s="4">
        <v>14</v>
      </c>
      <c r="M35" s="4">
        <v>3</v>
      </c>
      <c r="N35" s="4" t="s">
        <v>3</v>
      </c>
      <c r="O35" s="4">
        <v>-1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209</v>
      </c>
      <c r="F36" s="4">
        <v>145</v>
      </c>
      <c r="G36" s="4" t="s">
        <v>100</v>
      </c>
      <c r="H36" s="4" t="s">
        <v>101</v>
      </c>
      <c r="I36" s="4"/>
      <c r="J36" s="4"/>
      <c r="K36" s="4">
        <v>209</v>
      </c>
      <c r="L36" s="4">
        <v>15</v>
      </c>
      <c r="M36" s="4">
        <v>3</v>
      </c>
      <c r="N36" s="4" t="s">
        <v>3</v>
      </c>
      <c r="O36" s="4">
        <v>0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210</v>
      </c>
      <c r="F37" s="4">
        <v>4308878</v>
      </c>
      <c r="G37" s="4" t="s">
        <v>102</v>
      </c>
      <c r="H37" s="4" t="s">
        <v>103</v>
      </c>
      <c r="I37" s="4"/>
      <c r="J37" s="4"/>
      <c r="K37" s="4">
        <v>210</v>
      </c>
      <c r="L37" s="4">
        <v>16</v>
      </c>
      <c r="M37" s="4">
        <v>3</v>
      </c>
      <c r="N37" s="4" t="s">
        <v>3</v>
      </c>
      <c r="O37" s="4">
        <v>0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211</v>
      </c>
      <c r="F38" s="4">
        <v>3052370</v>
      </c>
      <c r="G38" s="4" t="s">
        <v>104</v>
      </c>
      <c r="H38" s="4" t="s">
        <v>105</v>
      </c>
      <c r="I38" s="4"/>
      <c r="J38" s="4"/>
      <c r="K38" s="4">
        <v>211</v>
      </c>
      <c r="L38" s="4">
        <v>17</v>
      </c>
      <c r="M38" s="4">
        <v>3</v>
      </c>
      <c r="N38" s="4" t="s">
        <v>3</v>
      </c>
      <c r="O38" s="4">
        <v>0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224</v>
      </c>
      <c r="F39" s="4">
        <v>49375424</v>
      </c>
      <c r="G39" s="4" t="s">
        <v>106</v>
      </c>
      <c r="H39" s="4" t="s">
        <v>107</v>
      </c>
      <c r="I39" s="4"/>
      <c r="J39" s="4"/>
      <c r="K39" s="4">
        <v>224</v>
      </c>
      <c r="L39" s="4">
        <v>18</v>
      </c>
      <c r="M39" s="4">
        <v>3</v>
      </c>
      <c r="N39" s="4" t="s">
        <v>3</v>
      </c>
      <c r="O39" s="4">
        <v>0</v>
      </c>
      <c r="P39" s="4"/>
    </row>
    <row r="41" spans="1:16" x14ac:dyDescent="0.2">
      <c r="A41">
        <v>-1</v>
      </c>
    </row>
    <row r="44" spans="1:16" x14ac:dyDescent="0.2">
      <c r="A44" s="3">
        <v>75</v>
      </c>
      <c r="B44" s="3" t="s">
        <v>1144</v>
      </c>
      <c r="C44" s="3">
        <v>2000</v>
      </c>
      <c r="D44" s="3">
        <v>0</v>
      </c>
      <c r="E44" s="3">
        <v>1</v>
      </c>
      <c r="F44" s="3">
        <v>1</v>
      </c>
      <c r="G44" s="3">
        <v>0</v>
      </c>
      <c r="H44" s="3">
        <v>1</v>
      </c>
      <c r="I44" s="3">
        <v>0</v>
      </c>
      <c r="J44" s="3">
        <v>3</v>
      </c>
      <c r="K44" s="3">
        <v>0</v>
      </c>
      <c r="L44" s="3">
        <v>0</v>
      </c>
      <c r="M44" s="3">
        <v>0</v>
      </c>
      <c r="N44" s="3">
        <v>23982063</v>
      </c>
      <c r="O44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592"/>
  <sheetViews>
    <sheetView workbookViewId="0"/>
  </sheetViews>
  <sheetFormatPr defaultRowHeight="12.75" x14ac:dyDescent="0.2"/>
  <sheetData>
    <row r="1" spans="1:80" x14ac:dyDescent="0.2">
      <c r="A1">
        <f>ROW(Source!A140)</f>
        <v>140</v>
      </c>
      <c r="B1">
        <v>23982063</v>
      </c>
      <c r="C1">
        <v>23983289</v>
      </c>
      <c r="D1">
        <v>9431687</v>
      </c>
      <c r="E1">
        <v>1</v>
      </c>
      <c r="F1">
        <v>1</v>
      </c>
      <c r="G1">
        <v>1</v>
      </c>
      <c r="H1">
        <v>1</v>
      </c>
      <c r="I1" t="s">
        <v>1146</v>
      </c>
      <c r="J1" t="s">
        <v>3</v>
      </c>
      <c r="K1" t="s">
        <v>1147</v>
      </c>
      <c r="L1">
        <v>1369</v>
      </c>
      <c r="N1">
        <v>1013</v>
      </c>
      <c r="O1" t="s">
        <v>1148</v>
      </c>
      <c r="P1" t="s">
        <v>1148</v>
      </c>
      <c r="Q1">
        <v>1</v>
      </c>
      <c r="Y1">
        <v>4.4706250000000001</v>
      </c>
      <c r="AA1">
        <v>0</v>
      </c>
      <c r="AB1">
        <v>0</v>
      </c>
      <c r="AC1">
        <v>0</v>
      </c>
      <c r="AD1">
        <v>10.94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3.11</v>
      </c>
      <c r="AU1" t="s">
        <v>171</v>
      </c>
      <c r="AV1">
        <v>1</v>
      </c>
      <c r="AW1">
        <v>2</v>
      </c>
      <c r="AX1">
        <v>23983295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B1">
        <v>0</v>
      </c>
    </row>
    <row r="2" spans="1:80" x14ac:dyDescent="0.2">
      <c r="A2">
        <f>ROW(Source!A140)</f>
        <v>140</v>
      </c>
      <c r="B2">
        <v>23982063</v>
      </c>
      <c r="C2">
        <v>23983289</v>
      </c>
      <c r="D2">
        <v>22793424</v>
      </c>
      <c r="E2">
        <v>1</v>
      </c>
      <c r="F2">
        <v>1</v>
      </c>
      <c r="G2">
        <v>1</v>
      </c>
      <c r="H2">
        <v>2</v>
      </c>
      <c r="I2" t="s">
        <v>1149</v>
      </c>
      <c r="J2" t="s">
        <v>1150</v>
      </c>
      <c r="K2" t="s">
        <v>1151</v>
      </c>
      <c r="L2">
        <v>1368</v>
      </c>
      <c r="N2">
        <v>1011</v>
      </c>
      <c r="O2" t="s">
        <v>1152</v>
      </c>
      <c r="P2" t="s">
        <v>1152</v>
      </c>
      <c r="Q2">
        <v>1</v>
      </c>
      <c r="Y2">
        <v>0.29899999999999999</v>
      </c>
      <c r="AA2">
        <v>0</v>
      </c>
      <c r="AB2">
        <v>3</v>
      </c>
      <c r="AC2">
        <v>0</v>
      </c>
      <c r="AD2">
        <v>0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0.26</v>
      </c>
      <c r="AU2" t="s">
        <v>170</v>
      </c>
      <c r="AV2">
        <v>0</v>
      </c>
      <c r="AW2">
        <v>2</v>
      </c>
      <c r="AX2">
        <v>23983296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B2">
        <v>0</v>
      </c>
    </row>
    <row r="3" spans="1:80" x14ac:dyDescent="0.2">
      <c r="A3">
        <f>ROW(Source!A140)</f>
        <v>140</v>
      </c>
      <c r="B3">
        <v>23982063</v>
      </c>
      <c r="C3">
        <v>23983289</v>
      </c>
      <c r="D3">
        <v>22794259</v>
      </c>
      <c r="E3">
        <v>1</v>
      </c>
      <c r="F3">
        <v>1</v>
      </c>
      <c r="G3">
        <v>1</v>
      </c>
      <c r="H3">
        <v>2</v>
      </c>
      <c r="I3" t="s">
        <v>1153</v>
      </c>
      <c r="J3" t="s">
        <v>1154</v>
      </c>
      <c r="K3" t="s">
        <v>1155</v>
      </c>
      <c r="L3">
        <v>1368</v>
      </c>
      <c r="N3">
        <v>1011</v>
      </c>
      <c r="O3" t="s">
        <v>1152</v>
      </c>
      <c r="P3" t="s">
        <v>1152</v>
      </c>
      <c r="Q3">
        <v>1</v>
      </c>
      <c r="Y3">
        <v>0.40249999999999997</v>
      </c>
      <c r="AA3">
        <v>0</v>
      </c>
      <c r="AB3">
        <v>26.26</v>
      </c>
      <c r="AC3">
        <v>0</v>
      </c>
      <c r="AD3">
        <v>0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0.35</v>
      </c>
      <c r="AU3" t="s">
        <v>170</v>
      </c>
      <c r="AV3">
        <v>0</v>
      </c>
      <c r="AW3">
        <v>2</v>
      </c>
      <c r="AX3">
        <v>23983297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B3">
        <v>0</v>
      </c>
    </row>
    <row r="4" spans="1:80" x14ac:dyDescent="0.2">
      <c r="A4">
        <f>ROW(Source!A140)</f>
        <v>140</v>
      </c>
      <c r="B4">
        <v>23982063</v>
      </c>
      <c r="C4">
        <v>23983289</v>
      </c>
      <c r="D4">
        <v>22820288</v>
      </c>
      <c r="E4">
        <v>1</v>
      </c>
      <c r="F4">
        <v>1</v>
      </c>
      <c r="G4">
        <v>1</v>
      </c>
      <c r="H4">
        <v>3</v>
      </c>
      <c r="I4" t="s">
        <v>1156</v>
      </c>
      <c r="J4" t="s">
        <v>1157</v>
      </c>
      <c r="K4" t="s">
        <v>1158</v>
      </c>
      <c r="L4">
        <v>1358</v>
      </c>
      <c r="N4">
        <v>1010</v>
      </c>
      <c r="O4" t="s">
        <v>189</v>
      </c>
      <c r="P4" t="s">
        <v>189</v>
      </c>
      <c r="Q4">
        <v>10</v>
      </c>
      <c r="Y4">
        <v>0.4</v>
      </c>
      <c r="AA4">
        <v>2.7</v>
      </c>
      <c r="AB4">
        <v>0</v>
      </c>
      <c r="AC4">
        <v>0</v>
      </c>
      <c r="AD4">
        <v>0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0.4</v>
      </c>
      <c r="AU4" t="s">
        <v>3</v>
      </c>
      <c r="AV4">
        <v>0</v>
      </c>
      <c r="AW4">
        <v>2</v>
      </c>
      <c r="AX4">
        <v>23983298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B4">
        <v>0</v>
      </c>
    </row>
    <row r="5" spans="1:80" x14ac:dyDescent="0.2">
      <c r="A5">
        <f>ROW(Source!A140)</f>
        <v>140</v>
      </c>
      <c r="B5">
        <v>23982063</v>
      </c>
      <c r="C5">
        <v>23983289</v>
      </c>
      <c r="D5">
        <v>22865650</v>
      </c>
      <c r="E5">
        <v>1</v>
      </c>
      <c r="F5">
        <v>1</v>
      </c>
      <c r="G5">
        <v>1</v>
      </c>
      <c r="H5">
        <v>3</v>
      </c>
      <c r="I5" t="s">
        <v>1159</v>
      </c>
      <c r="J5" t="s">
        <v>1160</v>
      </c>
      <c r="K5" t="s">
        <v>1161</v>
      </c>
      <c r="L5">
        <v>1374</v>
      </c>
      <c r="N5">
        <v>1013</v>
      </c>
      <c r="O5" t="s">
        <v>1162</v>
      </c>
      <c r="P5" t="s">
        <v>1162</v>
      </c>
      <c r="Q5">
        <v>1</v>
      </c>
      <c r="Y5">
        <v>0.68</v>
      </c>
      <c r="AA5">
        <v>1</v>
      </c>
      <c r="AB5">
        <v>0</v>
      </c>
      <c r="AC5">
        <v>0</v>
      </c>
      <c r="AD5">
        <v>0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0.68</v>
      </c>
      <c r="AU5" t="s">
        <v>3</v>
      </c>
      <c r="AV5">
        <v>0</v>
      </c>
      <c r="AW5">
        <v>2</v>
      </c>
      <c r="AX5">
        <v>23983299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B5">
        <v>0</v>
      </c>
    </row>
    <row r="6" spans="1:80" x14ac:dyDescent="0.2">
      <c r="A6">
        <f>ROW(Source!A141)</f>
        <v>141</v>
      </c>
      <c r="B6">
        <v>23982063</v>
      </c>
      <c r="C6">
        <v>23983300</v>
      </c>
      <c r="D6">
        <v>9431687</v>
      </c>
      <c r="E6">
        <v>1</v>
      </c>
      <c r="F6">
        <v>1</v>
      </c>
      <c r="G6">
        <v>1</v>
      </c>
      <c r="H6">
        <v>1</v>
      </c>
      <c r="I6" t="s">
        <v>1146</v>
      </c>
      <c r="J6" t="s">
        <v>3</v>
      </c>
      <c r="K6" t="s">
        <v>1147</v>
      </c>
      <c r="L6">
        <v>1369</v>
      </c>
      <c r="N6">
        <v>1013</v>
      </c>
      <c r="O6" t="s">
        <v>1148</v>
      </c>
      <c r="P6" t="s">
        <v>1148</v>
      </c>
      <c r="Q6">
        <v>1</v>
      </c>
      <c r="Y6">
        <v>4.5056250000000002</v>
      </c>
      <c r="AA6">
        <v>0</v>
      </c>
      <c r="AB6">
        <v>0</v>
      </c>
      <c r="AC6">
        <v>0</v>
      </c>
      <c r="AD6">
        <v>10.94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3</v>
      </c>
      <c r="AT6">
        <v>2.67</v>
      </c>
      <c r="AU6" t="s">
        <v>180</v>
      </c>
      <c r="AV6">
        <v>1</v>
      </c>
      <c r="AW6">
        <v>2</v>
      </c>
      <c r="AX6">
        <v>23983306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B6">
        <v>0</v>
      </c>
    </row>
    <row r="7" spans="1:80" x14ac:dyDescent="0.2">
      <c r="A7">
        <f>ROW(Source!A141)</f>
        <v>141</v>
      </c>
      <c r="B7">
        <v>23982063</v>
      </c>
      <c r="C7">
        <v>23983300</v>
      </c>
      <c r="D7">
        <v>22793424</v>
      </c>
      <c r="E7">
        <v>1</v>
      </c>
      <c r="F7">
        <v>1</v>
      </c>
      <c r="G7">
        <v>1</v>
      </c>
      <c r="H7">
        <v>2</v>
      </c>
      <c r="I7" t="s">
        <v>1149</v>
      </c>
      <c r="J7" t="s">
        <v>1150</v>
      </c>
      <c r="K7" t="s">
        <v>1151</v>
      </c>
      <c r="L7">
        <v>1368</v>
      </c>
      <c r="N7">
        <v>1011</v>
      </c>
      <c r="O7" t="s">
        <v>1152</v>
      </c>
      <c r="P7" t="s">
        <v>1152</v>
      </c>
      <c r="Q7">
        <v>1</v>
      </c>
      <c r="Y7">
        <v>0.31050000000000005</v>
      </c>
      <c r="AA7">
        <v>0</v>
      </c>
      <c r="AB7">
        <v>3</v>
      </c>
      <c r="AC7">
        <v>0</v>
      </c>
      <c r="AD7">
        <v>0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3</v>
      </c>
      <c r="AT7">
        <v>0.23</v>
      </c>
      <c r="AU7" t="s">
        <v>179</v>
      </c>
      <c r="AV7">
        <v>0</v>
      </c>
      <c r="AW7">
        <v>2</v>
      </c>
      <c r="AX7">
        <v>23983307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B7">
        <v>0</v>
      </c>
    </row>
    <row r="8" spans="1:80" x14ac:dyDescent="0.2">
      <c r="A8">
        <f>ROW(Source!A141)</f>
        <v>141</v>
      </c>
      <c r="B8">
        <v>23982063</v>
      </c>
      <c r="C8">
        <v>23983300</v>
      </c>
      <c r="D8">
        <v>22794259</v>
      </c>
      <c r="E8">
        <v>1</v>
      </c>
      <c r="F8">
        <v>1</v>
      </c>
      <c r="G8">
        <v>1</v>
      </c>
      <c r="H8">
        <v>2</v>
      </c>
      <c r="I8" t="s">
        <v>1153</v>
      </c>
      <c r="J8" t="s">
        <v>1154</v>
      </c>
      <c r="K8" t="s">
        <v>1155</v>
      </c>
      <c r="L8">
        <v>1368</v>
      </c>
      <c r="N8">
        <v>1011</v>
      </c>
      <c r="O8" t="s">
        <v>1152</v>
      </c>
      <c r="P8" t="s">
        <v>1152</v>
      </c>
      <c r="Q8">
        <v>1</v>
      </c>
      <c r="Y8">
        <v>0.14850000000000002</v>
      </c>
      <c r="AA8">
        <v>0</v>
      </c>
      <c r="AB8">
        <v>26.26</v>
      </c>
      <c r="AC8">
        <v>0</v>
      </c>
      <c r="AD8">
        <v>0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0.11</v>
      </c>
      <c r="AU8" t="s">
        <v>179</v>
      </c>
      <c r="AV8">
        <v>0</v>
      </c>
      <c r="AW8">
        <v>2</v>
      </c>
      <c r="AX8">
        <v>23983308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B8">
        <v>0</v>
      </c>
    </row>
    <row r="9" spans="1:80" x14ac:dyDescent="0.2">
      <c r="A9">
        <f>ROW(Source!A141)</f>
        <v>141</v>
      </c>
      <c r="B9">
        <v>23982063</v>
      </c>
      <c r="C9">
        <v>23983300</v>
      </c>
      <c r="D9">
        <v>22820285</v>
      </c>
      <c r="E9">
        <v>1</v>
      </c>
      <c r="F9">
        <v>1</v>
      </c>
      <c r="G9">
        <v>1</v>
      </c>
      <c r="H9">
        <v>3</v>
      </c>
      <c r="I9" t="s">
        <v>1163</v>
      </c>
      <c r="J9" t="s">
        <v>1164</v>
      </c>
      <c r="K9" t="s">
        <v>1165</v>
      </c>
      <c r="L9">
        <v>1358</v>
      </c>
      <c r="N9">
        <v>1010</v>
      </c>
      <c r="O9" t="s">
        <v>189</v>
      </c>
      <c r="P9" t="s">
        <v>189</v>
      </c>
      <c r="Q9">
        <v>10</v>
      </c>
      <c r="Y9">
        <v>0.2</v>
      </c>
      <c r="AA9">
        <v>1.8</v>
      </c>
      <c r="AB9">
        <v>0</v>
      </c>
      <c r="AC9">
        <v>0</v>
      </c>
      <c r="AD9">
        <v>0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0.2</v>
      </c>
      <c r="AU9" t="s">
        <v>3</v>
      </c>
      <c r="AV9">
        <v>0</v>
      </c>
      <c r="AW9">
        <v>2</v>
      </c>
      <c r="AX9">
        <v>23983309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B9">
        <v>0</v>
      </c>
    </row>
    <row r="10" spans="1:80" x14ac:dyDescent="0.2">
      <c r="A10">
        <f>ROW(Source!A141)</f>
        <v>141</v>
      </c>
      <c r="B10">
        <v>23982063</v>
      </c>
      <c r="C10">
        <v>23983300</v>
      </c>
      <c r="D10">
        <v>22865650</v>
      </c>
      <c r="E10">
        <v>1</v>
      </c>
      <c r="F10">
        <v>1</v>
      </c>
      <c r="G10">
        <v>1</v>
      </c>
      <c r="H10">
        <v>3</v>
      </c>
      <c r="I10" t="s">
        <v>1159</v>
      </c>
      <c r="J10" t="s">
        <v>1160</v>
      </c>
      <c r="K10" t="s">
        <v>1161</v>
      </c>
      <c r="L10">
        <v>1374</v>
      </c>
      <c r="N10">
        <v>1013</v>
      </c>
      <c r="O10" t="s">
        <v>1162</v>
      </c>
      <c r="P10" t="s">
        <v>1162</v>
      </c>
      <c r="Q10">
        <v>1</v>
      </c>
      <c r="Y10">
        <v>0.57999999999999996</v>
      </c>
      <c r="AA10">
        <v>1</v>
      </c>
      <c r="AB10">
        <v>0</v>
      </c>
      <c r="AC10">
        <v>0</v>
      </c>
      <c r="AD10">
        <v>0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0.57999999999999996</v>
      </c>
      <c r="AU10" t="s">
        <v>3</v>
      </c>
      <c r="AV10">
        <v>0</v>
      </c>
      <c r="AW10">
        <v>2</v>
      </c>
      <c r="AX10">
        <v>23983310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B10">
        <v>0</v>
      </c>
    </row>
    <row r="11" spans="1:80" x14ac:dyDescent="0.2">
      <c r="A11">
        <f>ROW(Source!A142)</f>
        <v>142</v>
      </c>
      <c r="B11">
        <v>23982063</v>
      </c>
      <c r="C11">
        <v>23983311</v>
      </c>
      <c r="D11">
        <v>9431687</v>
      </c>
      <c r="E11">
        <v>1</v>
      </c>
      <c r="F11">
        <v>1</v>
      </c>
      <c r="G11">
        <v>1</v>
      </c>
      <c r="H11">
        <v>1</v>
      </c>
      <c r="I11" t="s">
        <v>1146</v>
      </c>
      <c r="J11" t="s">
        <v>3</v>
      </c>
      <c r="K11" t="s">
        <v>1147</v>
      </c>
      <c r="L11">
        <v>1369</v>
      </c>
      <c r="N11">
        <v>1013</v>
      </c>
      <c r="O11" t="s">
        <v>1148</v>
      </c>
      <c r="P11" t="s">
        <v>1148</v>
      </c>
      <c r="Q11">
        <v>1</v>
      </c>
      <c r="Y11">
        <v>3.8381249999999993</v>
      </c>
      <c r="AA11">
        <v>0</v>
      </c>
      <c r="AB11">
        <v>0</v>
      </c>
      <c r="AC11">
        <v>0</v>
      </c>
      <c r="AD11">
        <v>10.94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2.67</v>
      </c>
      <c r="AU11" t="s">
        <v>171</v>
      </c>
      <c r="AV11">
        <v>1</v>
      </c>
      <c r="AW11">
        <v>2</v>
      </c>
      <c r="AX11">
        <v>23983317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B11">
        <v>0</v>
      </c>
    </row>
    <row r="12" spans="1:80" x14ac:dyDescent="0.2">
      <c r="A12">
        <f>ROW(Source!A142)</f>
        <v>142</v>
      </c>
      <c r="B12">
        <v>23982063</v>
      </c>
      <c r="C12">
        <v>23983311</v>
      </c>
      <c r="D12">
        <v>22793424</v>
      </c>
      <c r="E12">
        <v>1</v>
      </c>
      <c r="F12">
        <v>1</v>
      </c>
      <c r="G12">
        <v>1</v>
      </c>
      <c r="H12">
        <v>2</v>
      </c>
      <c r="I12" t="s">
        <v>1149</v>
      </c>
      <c r="J12" t="s">
        <v>1150</v>
      </c>
      <c r="K12" t="s">
        <v>1151</v>
      </c>
      <c r="L12">
        <v>1368</v>
      </c>
      <c r="N12">
        <v>1011</v>
      </c>
      <c r="O12" t="s">
        <v>1152</v>
      </c>
      <c r="P12" t="s">
        <v>1152</v>
      </c>
      <c r="Q12">
        <v>1</v>
      </c>
      <c r="Y12">
        <v>0.26450000000000001</v>
      </c>
      <c r="AA12">
        <v>0</v>
      </c>
      <c r="AB12">
        <v>3</v>
      </c>
      <c r="AC12">
        <v>0</v>
      </c>
      <c r="AD12">
        <v>0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3</v>
      </c>
      <c r="AT12">
        <v>0.23</v>
      </c>
      <c r="AU12" t="s">
        <v>170</v>
      </c>
      <c r="AV12">
        <v>0</v>
      </c>
      <c r="AW12">
        <v>2</v>
      </c>
      <c r="AX12">
        <v>23983318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B12">
        <v>0</v>
      </c>
    </row>
    <row r="13" spans="1:80" x14ac:dyDescent="0.2">
      <c r="A13">
        <f>ROW(Source!A142)</f>
        <v>142</v>
      </c>
      <c r="B13">
        <v>23982063</v>
      </c>
      <c r="C13">
        <v>23983311</v>
      </c>
      <c r="D13">
        <v>22794259</v>
      </c>
      <c r="E13">
        <v>1</v>
      </c>
      <c r="F13">
        <v>1</v>
      </c>
      <c r="G13">
        <v>1</v>
      </c>
      <c r="H13">
        <v>2</v>
      </c>
      <c r="I13" t="s">
        <v>1153</v>
      </c>
      <c r="J13" t="s">
        <v>1154</v>
      </c>
      <c r="K13" t="s">
        <v>1155</v>
      </c>
      <c r="L13">
        <v>1368</v>
      </c>
      <c r="N13">
        <v>1011</v>
      </c>
      <c r="O13" t="s">
        <v>1152</v>
      </c>
      <c r="P13" t="s">
        <v>1152</v>
      </c>
      <c r="Q13">
        <v>1</v>
      </c>
      <c r="Y13">
        <v>0.1265</v>
      </c>
      <c r="AA13">
        <v>0</v>
      </c>
      <c r="AB13">
        <v>26.26</v>
      </c>
      <c r="AC13">
        <v>0</v>
      </c>
      <c r="AD13">
        <v>0</v>
      </c>
      <c r="AN13">
        <v>0</v>
      </c>
      <c r="AO13">
        <v>1</v>
      </c>
      <c r="AP13">
        <v>1</v>
      </c>
      <c r="AQ13">
        <v>0</v>
      </c>
      <c r="AR13">
        <v>0</v>
      </c>
      <c r="AS13" t="s">
        <v>3</v>
      </c>
      <c r="AT13">
        <v>0.11</v>
      </c>
      <c r="AU13" t="s">
        <v>170</v>
      </c>
      <c r="AV13">
        <v>0</v>
      </c>
      <c r="AW13">
        <v>2</v>
      </c>
      <c r="AX13">
        <v>23983319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B13">
        <v>0</v>
      </c>
    </row>
    <row r="14" spans="1:80" x14ac:dyDescent="0.2">
      <c r="A14">
        <f>ROW(Source!A142)</f>
        <v>142</v>
      </c>
      <c r="B14">
        <v>23982063</v>
      </c>
      <c r="C14">
        <v>23983311</v>
      </c>
      <c r="D14">
        <v>22820285</v>
      </c>
      <c r="E14">
        <v>1</v>
      </c>
      <c r="F14">
        <v>1</v>
      </c>
      <c r="G14">
        <v>1</v>
      </c>
      <c r="H14">
        <v>3</v>
      </c>
      <c r="I14" t="s">
        <v>1163</v>
      </c>
      <c r="J14" t="s">
        <v>1164</v>
      </c>
      <c r="K14" t="s">
        <v>1165</v>
      </c>
      <c r="L14">
        <v>1358</v>
      </c>
      <c r="N14">
        <v>1010</v>
      </c>
      <c r="O14" t="s">
        <v>189</v>
      </c>
      <c r="P14" t="s">
        <v>189</v>
      </c>
      <c r="Q14">
        <v>10</v>
      </c>
      <c r="Y14">
        <v>0.2</v>
      </c>
      <c r="AA14">
        <v>1.8</v>
      </c>
      <c r="AB14">
        <v>0</v>
      </c>
      <c r="AC14">
        <v>0</v>
      </c>
      <c r="AD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0.2</v>
      </c>
      <c r="AU14" t="s">
        <v>3</v>
      </c>
      <c r="AV14">
        <v>0</v>
      </c>
      <c r="AW14">
        <v>2</v>
      </c>
      <c r="AX14">
        <v>23983320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B14">
        <v>0</v>
      </c>
    </row>
    <row r="15" spans="1:80" x14ac:dyDescent="0.2">
      <c r="A15">
        <f>ROW(Source!A142)</f>
        <v>142</v>
      </c>
      <c r="B15">
        <v>23982063</v>
      </c>
      <c r="C15">
        <v>23983311</v>
      </c>
      <c r="D15">
        <v>22865650</v>
      </c>
      <c r="E15">
        <v>1</v>
      </c>
      <c r="F15">
        <v>1</v>
      </c>
      <c r="G15">
        <v>1</v>
      </c>
      <c r="H15">
        <v>3</v>
      </c>
      <c r="I15" t="s">
        <v>1159</v>
      </c>
      <c r="J15" t="s">
        <v>1160</v>
      </c>
      <c r="K15" t="s">
        <v>1161</v>
      </c>
      <c r="L15">
        <v>1374</v>
      </c>
      <c r="N15">
        <v>1013</v>
      </c>
      <c r="O15" t="s">
        <v>1162</v>
      </c>
      <c r="P15" t="s">
        <v>1162</v>
      </c>
      <c r="Q15">
        <v>1</v>
      </c>
      <c r="Y15">
        <v>0.57999999999999996</v>
      </c>
      <c r="AA15">
        <v>1</v>
      </c>
      <c r="AB15">
        <v>0</v>
      </c>
      <c r="AC15">
        <v>0</v>
      </c>
      <c r="AD15">
        <v>0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0.57999999999999996</v>
      </c>
      <c r="AU15" t="s">
        <v>3</v>
      </c>
      <c r="AV15">
        <v>0</v>
      </c>
      <c r="AW15">
        <v>2</v>
      </c>
      <c r="AX15">
        <v>23983321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B15">
        <v>0</v>
      </c>
    </row>
    <row r="16" spans="1:80" x14ac:dyDescent="0.2">
      <c r="A16">
        <f>ROW(Source!A143)</f>
        <v>143</v>
      </c>
      <c r="B16">
        <v>23982063</v>
      </c>
      <c r="C16">
        <v>24919571</v>
      </c>
      <c r="D16">
        <v>9431687</v>
      </c>
      <c r="E16">
        <v>1</v>
      </c>
      <c r="F16">
        <v>1</v>
      </c>
      <c r="G16">
        <v>1</v>
      </c>
      <c r="H16">
        <v>1</v>
      </c>
      <c r="I16" t="s">
        <v>1146</v>
      </c>
      <c r="J16" t="s">
        <v>3</v>
      </c>
      <c r="K16" t="s">
        <v>1147</v>
      </c>
      <c r="L16">
        <v>1369</v>
      </c>
      <c r="N16">
        <v>1013</v>
      </c>
      <c r="O16" t="s">
        <v>1148</v>
      </c>
      <c r="P16" t="s">
        <v>1148</v>
      </c>
      <c r="Q16">
        <v>1</v>
      </c>
      <c r="Y16">
        <v>4.5056250000000002</v>
      </c>
      <c r="AA16">
        <v>0</v>
      </c>
      <c r="AB16">
        <v>0</v>
      </c>
      <c r="AC16">
        <v>0</v>
      </c>
      <c r="AD16">
        <v>10.94</v>
      </c>
      <c r="AN16">
        <v>0</v>
      </c>
      <c r="AO16">
        <v>1</v>
      </c>
      <c r="AP16">
        <v>1</v>
      </c>
      <c r="AQ16">
        <v>0</v>
      </c>
      <c r="AR16">
        <v>0</v>
      </c>
      <c r="AS16" t="s">
        <v>3</v>
      </c>
      <c r="AT16">
        <v>2.67</v>
      </c>
      <c r="AU16" t="s">
        <v>180</v>
      </c>
      <c r="AV16">
        <v>1</v>
      </c>
      <c r="AW16">
        <v>2</v>
      </c>
      <c r="AX16">
        <v>24919577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B16">
        <v>0</v>
      </c>
    </row>
    <row r="17" spans="1:80" x14ac:dyDescent="0.2">
      <c r="A17">
        <f>ROW(Source!A143)</f>
        <v>143</v>
      </c>
      <c r="B17">
        <v>23982063</v>
      </c>
      <c r="C17">
        <v>24919571</v>
      </c>
      <c r="D17">
        <v>22793424</v>
      </c>
      <c r="E17">
        <v>1</v>
      </c>
      <c r="F17">
        <v>1</v>
      </c>
      <c r="G17">
        <v>1</v>
      </c>
      <c r="H17">
        <v>2</v>
      </c>
      <c r="I17" t="s">
        <v>1149</v>
      </c>
      <c r="J17" t="s">
        <v>1150</v>
      </c>
      <c r="K17" t="s">
        <v>1151</v>
      </c>
      <c r="L17">
        <v>1368</v>
      </c>
      <c r="N17">
        <v>1011</v>
      </c>
      <c r="O17" t="s">
        <v>1152</v>
      </c>
      <c r="P17" t="s">
        <v>1152</v>
      </c>
      <c r="Q17">
        <v>1</v>
      </c>
      <c r="Y17">
        <v>0.31050000000000005</v>
      </c>
      <c r="AA17">
        <v>0</v>
      </c>
      <c r="AB17">
        <v>3</v>
      </c>
      <c r="AC17">
        <v>0</v>
      </c>
      <c r="AD17">
        <v>0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0.23</v>
      </c>
      <c r="AU17" t="s">
        <v>179</v>
      </c>
      <c r="AV17">
        <v>0</v>
      </c>
      <c r="AW17">
        <v>2</v>
      </c>
      <c r="AX17">
        <v>24919578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B17">
        <v>0</v>
      </c>
    </row>
    <row r="18" spans="1:80" x14ac:dyDescent="0.2">
      <c r="A18">
        <f>ROW(Source!A143)</f>
        <v>143</v>
      </c>
      <c r="B18">
        <v>23982063</v>
      </c>
      <c r="C18">
        <v>24919571</v>
      </c>
      <c r="D18">
        <v>22794259</v>
      </c>
      <c r="E18">
        <v>1</v>
      </c>
      <c r="F18">
        <v>1</v>
      </c>
      <c r="G18">
        <v>1</v>
      </c>
      <c r="H18">
        <v>2</v>
      </c>
      <c r="I18" t="s">
        <v>1153</v>
      </c>
      <c r="J18" t="s">
        <v>1154</v>
      </c>
      <c r="K18" t="s">
        <v>1155</v>
      </c>
      <c r="L18">
        <v>1368</v>
      </c>
      <c r="N18">
        <v>1011</v>
      </c>
      <c r="O18" t="s">
        <v>1152</v>
      </c>
      <c r="P18" t="s">
        <v>1152</v>
      </c>
      <c r="Q18">
        <v>1</v>
      </c>
      <c r="Y18">
        <v>0.14850000000000002</v>
      </c>
      <c r="AA18">
        <v>0</v>
      </c>
      <c r="AB18">
        <v>26.26</v>
      </c>
      <c r="AC18">
        <v>0</v>
      </c>
      <c r="AD18">
        <v>0</v>
      </c>
      <c r="AN18">
        <v>0</v>
      </c>
      <c r="AO18">
        <v>1</v>
      </c>
      <c r="AP18">
        <v>1</v>
      </c>
      <c r="AQ18">
        <v>0</v>
      </c>
      <c r="AR18">
        <v>0</v>
      </c>
      <c r="AS18" t="s">
        <v>3</v>
      </c>
      <c r="AT18">
        <v>0.11</v>
      </c>
      <c r="AU18" t="s">
        <v>179</v>
      </c>
      <c r="AV18">
        <v>0</v>
      </c>
      <c r="AW18">
        <v>2</v>
      </c>
      <c r="AX18">
        <v>24919579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B18">
        <v>0</v>
      </c>
    </row>
    <row r="19" spans="1:80" x14ac:dyDescent="0.2">
      <c r="A19">
        <f>ROW(Source!A143)</f>
        <v>143</v>
      </c>
      <c r="B19">
        <v>23982063</v>
      </c>
      <c r="C19">
        <v>24919571</v>
      </c>
      <c r="D19">
        <v>22820285</v>
      </c>
      <c r="E19">
        <v>1</v>
      </c>
      <c r="F19">
        <v>1</v>
      </c>
      <c r="G19">
        <v>1</v>
      </c>
      <c r="H19">
        <v>3</v>
      </c>
      <c r="I19" t="s">
        <v>1163</v>
      </c>
      <c r="J19" t="s">
        <v>1164</v>
      </c>
      <c r="K19" t="s">
        <v>1165</v>
      </c>
      <c r="L19">
        <v>1358</v>
      </c>
      <c r="N19">
        <v>1010</v>
      </c>
      <c r="O19" t="s">
        <v>189</v>
      </c>
      <c r="P19" t="s">
        <v>189</v>
      </c>
      <c r="Q19">
        <v>10</v>
      </c>
      <c r="Y19">
        <v>0.2</v>
      </c>
      <c r="AA19">
        <v>1.8</v>
      </c>
      <c r="AB19">
        <v>0</v>
      </c>
      <c r="AC19">
        <v>0</v>
      </c>
      <c r="AD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0.2</v>
      </c>
      <c r="AU19" t="s">
        <v>3</v>
      </c>
      <c r="AV19">
        <v>0</v>
      </c>
      <c r="AW19">
        <v>2</v>
      </c>
      <c r="AX19">
        <v>24919580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B19">
        <v>0</v>
      </c>
    </row>
    <row r="20" spans="1:80" x14ac:dyDescent="0.2">
      <c r="A20">
        <f>ROW(Source!A143)</f>
        <v>143</v>
      </c>
      <c r="B20">
        <v>23982063</v>
      </c>
      <c r="C20">
        <v>24919571</v>
      </c>
      <c r="D20">
        <v>22865650</v>
      </c>
      <c r="E20">
        <v>1</v>
      </c>
      <c r="F20">
        <v>1</v>
      </c>
      <c r="G20">
        <v>1</v>
      </c>
      <c r="H20">
        <v>3</v>
      </c>
      <c r="I20" t="s">
        <v>1159</v>
      </c>
      <c r="J20" t="s">
        <v>1160</v>
      </c>
      <c r="K20" t="s">
        <v>1161</v>
      </c>
      <c r="L20">
        <v>1374</v>
      </c>
      <c r="N20">
        <v>1013</v>
      </c>
      <c r="O20" t="s">
        <v>1162</v>
      </c>
      <c r="P20" t="s">
        <v>1162</v>
      </c>
      <c r="Q20">
        <v>1</v>
      </c>
      <c r="Y20">
        <v>0.57999999999999996</v>
      </c>
      <c r="AA20">
        <v>1</v>
      </c>
      <c r="AB20">
        <v>0</v>
      </c>
      <c r="AC20">
        <v>0</v>
      </c>
      <c r="AD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0.57999999999999996</v>
      </c>
      <c r="AU20" t="s">
        <v>3</v>
      </c>
      <c r="AV20">
        <v>0</v>
      </c>
      <c r="AW20">
        <v>2</v>
      </c>
      <c r="AX20">
        <v>24919581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B20">
        <v>0</v>
      </c>
    </row>
    <row r="21" spans="1:80" x14ac:dyDescent="0.2">
      <c r="A21">
        <f>ROW(Source!A144)</f>
        <v>144</v>
      </c>
      <c r="B21">
        <v>23982063</v>
      </c>
      <c r="C21">
        <v>24815197</v>
      </c>
      <c r="D21">
        <v>9430710</v>
      </c>
      <c r="E21">
        <v>1</v>
      </c>
      <c r="F21">
        <v>1</v>
      </c>
      <c r="G21">
        <v>1</v>
      </c>
      <c r="H21">
        <v>1</v>
      </c>
      <c r="I21" t="s">
        <v>1166</v>
      </c>
      <c r="J21" t="s">
        <v>3</v>
      </c>
      <c r="K21" t="s">
        <v>1167</v>
      </c>
      <c r="L21">
        <v>1369</v>
      </c>
      <c r="N21">
        <v>1013</v>
      </c>
      <c r="O21" t="s">
        <v>1148</v>
      </c>
      <c r="P21" t="s">
        <v>1148</v>
      </c>
      <c r="Q21">
        <v>1</v>
      </c>
      <c r="Y21">
        <v>6.75</v>
      </c>
      <c r="AA21">
        <v>0</v>
      </c>
      <c r="AB21">
        <v>0</v>
      </c>
      <c r="AC21">
        <v>0</v>
      </c>
      <c r="AD21">
        <v>9.6199999999999992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5</v>
      </c>
      <c r="AU21" t="s">
        <v>179</v>
      </c>
      <c r="AV21">
        <v>1</v>
      </c>
      <c r="AW21">
        <v>2</v>
      </c>
      <c r="AX21">
        <v>24815200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B21">
        <v>0</v>
      </c>
    </row>
    <row r="22" spans="1:80" x14ac:dyDescent="0.2">
      <c r="A22">
        <f>ROW(Source!A144)</f>
        <v>144</v>
      </c>
      <c r="B22">
        <v>23982063</v>
      </c>
      <c r="C22">
        <v>24815197</v>
      </c>
      <c r="D22">
        <v>14665295</v>
      </c>
      <c r="E22">
        <v>1</v>
      </c>
      <c r="F22">
        <v>1</v>
      </c>
      <c r="G22">
        <v>1</v>
      </c>
      <c r="H22">
        <v>3</v>
      </c>
      <c r="I22" t="s">
        <v>1159</v>
      </c>
      <c r="J22" t="s">
        <v>1168</v>
      </c>
      <c r="K22" t="s">
        <v>1169</v>
      </c>
      <c r="L22">
        <v>1344</v>
      </c>
      <c r="N22">
        <v>1008</v>
      </c>
      <c r="O22" t="s">
        <v>1170</v>
      </c>
      <c r="P22" t="s">
        <v>1170</v>
      </c>
      <c r="Q22">
        <v>1</v>
      </c>
      <c r="Y22">
        <v>0.96</v>
      </c>
      <c r="AA22">
        <v>1</v>
      </c>
      <c r="AB22">
        <v>0</v>
      </c>
      <c r="AC22">
        <v>0</v>
      </c>
      <c r="AD22">
        <v>0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0.96</v>
      </c>
      <c r="AU22" t="s">
        <v>3</v>
      </c>
      <c r="AV22">
        <v>0</v>
      </c>
      <c r="AW22">
        <v>2</v>
      </c>
      <c r="AX22">
        <v>24815201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B22">
        <v>0</v>
      </c>
    </row>
    <row r="23" spans="1:80" x14ac:dyDescent="0.2">
      <c r="A23">
        <f>ROW(Source!A145)</f>
        <v>145</v>
      </c>
      <c r="B23">
        <v>23982063</v>
      </c>
      <c r="C23">
        <v>24919652</v>
      </c>
      <c r="D23">
        <v>9436266</v>
      </c>
      <c r="E23">
        <v>1</v>
      </c>
      <c r="F23">
        <v>1</v>
      </c>
      <c r="G23">
        <v>1</v>
      </c>
      <c r="H23">
        <v>1</v>
      </c>
      <c r="I23" t="s">
        <v>1171</v>
      </c>
      <c r="J23" t="s">
        <v>3</v>
      </c>
      <c r="K23" t="s">
        <v>1172</v>
      </c>
      <c r="L23">
        <v>1369</v>
      </c>
      <c r="N23">
        <v>1013</v>
      </c>
      <c r="O23" t="s">
        <v>1148</v>
      </c>
      <c r="P23" t="s">
        <v>1148</v>
      </c>
      <c r="Q23">
        <v>1</v>
      </c>
      <c r="Y23">
        <v>13.635</v>
      </c>
      <c r="AA23">
        <v>0</v>
      </c>
      <c r="AB23">
        <v>0</v>
      </c>
      <c r="AC23">
        <v>0</v>
      </c>
      <c r="AD23">
        <v>11.09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10.1</v>
      </c>
      <c r="AU23" t="s">
        <v>179</v>
      </c>
      <c r="AV23">
        <v>1</v>
      </c>
      <c r="AW23">
        <v>2</v>
      </c>
      <c r="AX23">
        <v>24919669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B23">
        <v>0</v>
      </c>
    </row>
    <row r="24" spans="1:80" x14ac:dyDescent="0.2">
      <c r="A24">
        <f>ROW(Source!A145)</f>
        <v>145</v>
      </c>
      <c r="B24">
        <v>23982063</v>
      </c>
      <c r="C24">
        <v>24919652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40</v>
      </c>
      <c r="J24" t="s">
        <v>3</v>
      </c>
      <c r="K24" t="s">
        <v>1173</v>
      </c>
      <c r="L24">
        <v>608254</v>
      </c>
      <c r="N24">
        <v>1013</v>
      </c>
      <c r="O24" t="s">
        <v>1174</v>
      </c>
      <c r="P24" t="s">
        <v>1174</v>
      </c>
      <c r="Q24">
        <v>1</v>
      </c>
      <c r="Y24">
        <v>0.59400000000000008</v>
      </c>
      <c r="AA24">
        <v>0</v>
      </c>
      <c r="AB24">
        <v>0</v>
      </c>
      <c r="AC24">
        <v>0</v>
      </c>
      <c r="AD24">
        <v>0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0.44</v>
      </c>
      <c r="AU24" t="s">
        <v>179</v>
      </c>
      <c r="AV24">
        <v>2</v>
      </c>
      <c r="AW24">
        <v>2</v>
      </c>
      <c r="AX24">
        <v>24919670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B24">
        <v>0</v>
      </c>
    </row>
    <row r="25" spans="1:80" x14ac:dyDescent="0.2">
      <c r="A25">
        <f>ROW(Source!A145)</f>
        <v>145</v>
      </c>
      <c r="B25">
        <v>23982063</v>
      </c>
      <c r="C25">
        <v>24919652</v>
      </c>
      <c r="D25">
        <v>22792660</v>
      </c>
      <c r="E25">
        <v>1</v>
      </c>
      <c r="F25">
        <v>1</v>
      </c>
      <c r="G25">
        <v>1</v>
      </c>
      <c r="H25">
        <v>2</v>
      </c>
      <c r="I25" t="s">
        <v>1175</v>
      </c>
      <c r="J25" t="s">
        <v>1176</v>
      </c>
      <c r="K25" t="s">
        <v>1177</v>
      </c>
      <c r="L25">
        <v>1368</v>
      </c>
      <c r="N25">
        <v>1011</v>
      </c>
      <c r="O25" t="s">
        <v>1152</v>
      </c>
      <c r="P25" t="s">
        <v>1152</v>
      </c>
      <c r="Q25">
        <v>1</v>
      </c>
      <c r="Y25">
        <v>0.59400000000000008</v>
      </c>
      <c r="AA25">
        <v>0</v>
      </c>
      <c r="AB25">
        <v>89.99</v>
      </c>
      <c r="AC25">
        <v>10.06</v>
      </c>
      <c r="AD25">
        <v>0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0.44</v>
      </c>
      <c r="AU25" t="s">
        <v>179</v>
      </c>
      <c r="AV25">
        <v>0</v>
      </c>
      <c r="AW25">
        <v>2</v>
      </c>
      <c r="AX25">
        <v>24919671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B25">
        <v>0</v>
      </c>
    </row>
    <row r="26" spans="1:80" x14ac:dyDescent="0.2">
      <c r="A26">
        <f>ROW(Source!A145)</f>
        <v>145</v>
      </c>
      <c r="B26">
        <v>23982063</v>
      </c>
      <c r="C26">
        <v>24919652</v>
      </c>
      <c r="D26">
        <v>22816112</v>
      </c>
      <c r="E26">
        <v>1</v>
      </c>
      <c r="F26">
        <v>1</v>
      </c>
      <c r="G26">
        <v>1</v>
      </c>
      <c r="H26">
        <v>3</v>
      </c>
      <c r="I26" t="s">
        <v>1178</v>
      </c>
      <c r="J26" t="s">
        <v>1179</v>
      </c>
      <c r="K26" t="s">
        <v>1180</v>
      </c>
      <c r="L26">
        <v>1346</v>
      </c>
      <c r="N26">
        <v>1009</v>
      </c>
      <c r="O26" t="s">
        <v>1181</v>
      </c>
      <c r="P26" t="s">
        <v>1181</v>
      </c>
      <c r="Q26">
        <v>1</v>
      </c>
      <c r="Y26">
        <v>0.03</v>
      </c>
      <c r="AA26">
        <v>35.630000000000003</v>
      </c>
      <c r="AB26">
        <v>0</v>
      </c>
      <c r="AC26">
        <v>0</v>
      </c>
      <c r="AD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0.03</v>
      </c>
      <c r="AU26" t="s">
        <v>3</v>
      </c>
      <c r="AV26">
        <v>0</v>
      </c>
      <c r="AW26">
        <v>2</v>
      </c>
      <c r="AX26">
        <v>24919672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B26">
        <v>0</v>
      </c>
    </row>
    <row r="27" spans="1:80" x14ac:dyDescent="0.2">
      <c r="A27">
        <f>ROW(Source!A145)</f>
        <v>145</v>
      </c>
      <c r="B27">
        <v>23982063</v>
      </c>
      <c r="C27">
        <v>24919652</v>
      </c>
      <c r="D27">
        <v>22815972</v>
      </c>
      <c r="E27">
        <v>1</v>
      </c>
      <c r="F27">
        <v>1</v>
      </c>
      <c r="G27">
        <v>1</v>
      </c>
      <c r="H27">
        <v>3</v>
      </c>
      <c r="I27" t="s">
        <v>1182</v>
      </c>
      <c r="J27" t="s">
        <v>1183</v>
      </c>
      <c r="K27" t="s">
        <v>1184</v>
      </c>
      <c r="L27">
        <v>1348</v>
      </c>
      <c r="N27">
        <v>1009</v>
      </c>
      <c r="O27" t="s">
        <v>1185</v>
      </c>
      <c r="P27" t="s">
        <v>1185</v>
      </c>
      <c r="Q27">
        <v>1000</v>
      </c>
      <c r="Y27">
        <v>2.0000000000000002E-5</v>
      </c>
      <c r="AA27">
        <v>15481</v>
      </c>
      <c r="AB27">
        <v>0</v>
      </c>
      <c r="AC27">
        <v>0</v>
      </c>
      <c r="AD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2.0000000000000002E-5</v>
      </c>
      <c r="AU27" t="s">
        <v>3</v>
      </c>
      <c r="AV27">
        <v>0</v>
      </c>
      <c r="AW27">
        <v>2</v>
      </c>
      <c r="AX27">
        <v>24919673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B27">
        <v>0</v>
      </c>
    </row>
    <row r="28" spans="1:80" x14ac:dyDescent="0.2">
      <c r="A28">
        <f>ROW(Source!A145)</f>
        <v>145</v>
      </c>
      <c r="B28">
        <v>23982063</v>
      </c>
      <c r="C28">
        <v>24919652</v>
      </c>
      <c r="D28">
        <v>22813091</v>
      </c>
      <c r="E28">
        <v>1</v>
      </c>
      <c r="F28">
        <v>1</v>
      </c>
      <c r="G28">
        <v>1</v>
      </c>
      <c r="H28">
        <v>3</v>
      </c>
      <c r="I28" t="s">
        <v>1186</v>
      </c>
      <c r="J28" t="s">
        <v>1187</v>
      </c>
      <c r="K28" t="s">
        <v>1188</v>
      </c>
      <c r="L28">
        <v>1346</v>
      </c>
      <c r="N28">
        <v>1009</v>
      </c>
      <c r="O28" t="s">
        <v>1181</v>
      </c>
      <c r="P28" t="s">
        <v>1181</v>
      </c>
      <c r="Q28">
        <v>1</v>
      </c>
      <c r="Y28">
        <v>0.01</v>
      </c>
      <c r="AA28">
        <v>27.74</v>
      </c>
      <c r="AB28">
        <v>0</v>
      </c>
      <c r="AC28">
        <v>0</v>
      </c>
      <c r="AD28">
        <v>0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0.01</v>
      </c>
      <c r="AU28" t="s">
        <v>3</v>
      </c>
      <c r="AV28">
        <v>0</v>
      </c>
      <c r="AW28">
        <v>2</v>
      </c>
      <c r="AX28">
        <v>24919674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B28">
        <v>0</v>
      </c>
    </row>
    <row r="29" spans="1:80" x14ac:dyDescent="0.2">
      <c r="A29">
        <f>ROW(Source!A145)</f>
        <v>145</v>
      </c>
      <c r="B29">
        <v>23982063</v>
      </c>
      <c r="C29">
        <v>24919652</v>
      </c>
      <c r="D29">
        <v>22820081</v>
      </c>
      <c r="E29">
        <v>1</v>
      </c>
      <c r="F29">
        <v>1</v>
      </c>
      <c r="G29">
        <v>1</v>
      </c>
      <c r="H29">
        <v>3</v>
      </c>
      <c r="I29" t="s">
        <v>1189</v>
      </c>
      <c r="J29" t="s">
        <v>1190</v>
      </c>
      <c r="K29" t="s">
        <v>1191</v>
      </c>
      <c r="L29">
        <v>1346</v>
      </c>
      <c r="N29">
        <v>1009</v>
      </c>
      <c r="O29" t="s">
        <v>1181</v>
      </c>
      <c r="P29" t="s">
        <v>1181</v>
      </c>
      <c r="Q29">
        <v>1</v>
      </c>
      <c r="Y29">
        <v>0.3</v>
      </c>
      <c r="AA29">
        <v>9.0399999999999991</v>
      </c>
      <c r="AB29">
        <v>0</v>
      </c>
      <c r="AC29">
        <v>0</v>
      </c>
      <c r="AD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0.3</v>
      </c>
      <c r="AU29" t="s">
        <v>3</v>
      </c>
      <c r="AV29">
        <v>0</v>
      </c>
      <c r="AW29">
        <v>2</v>
      </c>
      <c r="AX29">
        <v>24919675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B29">
        <v>0</v>
      </c>
    </row>
    <row r="30" spans="1:80" x14ac:dyDescent="0.2">
      <c r="A30">
        <f>ROW(Source!A145)</f>
        <v>145</v>
      </c>
      <c r="B30">
        <v>23982063</v>
      </c>
      <c r="C30">
        <v>24919652</v>
      </c>
      <c r="D30">
        <v>22820293</v>
      </c>
      <c r="E30">
        <v>1</v>
      </c>
      <c r="F30">
        <v>1</v>
      </c>
      <c r="G30">
        <v>1</v>
      </c>
      <c r="H30">
        <v>3</v>
      </c>
      <c r="I30" t="s">
        <v>1192</v>
      </c>
      <c r="J30" t="s">
        <v>1193</v>
      </c>
      <c r="K30" t="s">
        <v>1194</v>
      </c>
      <c r="L30">
        <v>1358</v>
      </c>
      <c r="N30">
        <v>1010</v>
      </c>
      <c r="O30" t="s">
        <v>189</v>
      </c>
      <c r="P30" t="s">
        <v>189</v>
      </c>
      <c r="Q30">
        <v>10</v>
      </c>
      <c r="Y30">
        <v>1</v>
      </c>
      <c r="AA30">
        <v>8.3000000000000007</v>
      </c>
      <c r="AB30">
        <v>0</v>
      </c>
      <c r="AC30">
        <v>0</v>
      </c>
      <c r="AD30">
        <v>0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1</v>
      </c>
      <c r="AU30" t="s">
        <v>3</v>
      </c>
      <c r="AV30">
        <v>0</v>
      </c>
      <c r="AW30">
        <v>2</v>
      </c>
      <c r="AX30">
        <v>24919676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B30">
        <v>0</v>
      </c>
    </row>
    <row r="31" spans="1:80" x14ac:dyDescent="0.2">
      <c r="A31">
        <f>ROW(Source!A145)</f>
        <v>145</v>
      </c>
      <c r="B31">
        <v>23982063</v>
      </c>
      <c r="C31">
        <v>24919652</v>
      </c>
      <c r="D31">
        <v>22816424</v>
      </c>
      <c r="E31">
        <v>1</v>
      </c>
      <c r="F31">
        <v>1</v>
      </c>
      <c r="G31">
        <v>1</v>
      </c>
      <c r="H31">
        <v>3</v>
      </c>
      <c r="I31" t="s">
        <v>1195</v>
      </c>
      <c r="J31" t="s">
        <v>1196</v>
      </c>
      <c r="K31" t="s">
        <v>1197</v>
      </c>
      <c r="L31">
        <v>1346</v>
      </c>
      <c r="N31">
        <v>1009</v>
      </c>
      <c r="O31" t="s">
        <v>1181</v>
      </c>
      <c r="P31" t="s">
        <v>1181</v>
      </c>
      <c r="Q31">
        <v>1</v>
      </c>
      <c r="Y31">
        <v>0.02</v>
      </c>
      <c r="AA31">
        <v>91.29</v>
      </c>
      <c r="AB31">
        <v>0</v>
      </c>
      <c r="AC31">
        <v>0</v>
      </c>
      <c r="AD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0.02</v>
      </c>
      <c r="AU31" t="s">
        <v>3</v>
      </c>
      <c r="AV31">
        <v>0</v>
      </c>
      <c r="AW31">
        <v>2</v>
      </c>
      <c r="AX31">
        <v>24919677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B31">
        <v>0</v>
      </c>
    </row>
    <row r="32" spans="1:80" x14ac:dyDescent="0.2">
      <c r="A32">
        <f>ROW(Source!A145)</f>
        <v>145</v>
      </c>
      <c r="B32">
        <v>23982063</v>
      </c>
      <c r="C32">
        <v>24919652</v>
      </c>
      <c r="D32">
        <v>22827421</v>
      </c>
      <c r="E32">
        <v>1</v>
      </c>
      <c r="F32">
        <v>1</v>
      </c>
      <c r="G32">
        <v>1</v>
      </c>
      <c r="H32">
        <v>3</v>
      </c>
      <c r="I32" t="s">
        <v>1198</v>
      </c>
      <c r="J32" t="s">
        <v>1199</v>
      </c>
      <c r="K32" t="s">
        <v>1200</v>
      </c>
      <c r="L32">
        <v>1346</v>
      </c>
      <c r="N32">
        <v>1009</v>
      </c>
      <c r="O32" t="s">
        <v>1181</v>
      </c>
      <c r="P32" t="s">
        <v>1181</v>
      </c>
      <c r="Q32">
        <v>1</v>
      </c>
      <c r="Y32">
        <v>0.02</v>
      </c>
      <c r="AA32">
        <v>15.37</v>
      </c>
      <c r="AB32">
        <v>0</v>
      </c>
      <c r="AC32">
        <v>0</v>
      </c>
      <c r="AD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0.02</v>
      </c>
      <c r="AU32" t="s">
        <v>3</v>
      </c>
      <c r="AV32">
        <v>0</v>
      </c>
      <c r="AW32">
        <v>2</v>
      </c>
      <c r="AX32">
        <v>24919678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B32">
        <v>0</v>
      </c>
    </row>
    <row r="33" spans="1:80" x14ac:dyDescent="0.2">
      <c r="A33">
        <f>ROW(Source!A145)</f>
        <v>145</v>
      </c>
      <c r="B33">
        <v>23982063</v>
      </c>
      <c r="C33">
        <v>24919652</v>
      </c>
      <c r="D33">
        <v>22804344</v>
      </c>
      <c r="E33">
        <v>1</v>
      </c>
      <c r="F33">
        <v>1</v>
      </c>
      <c r="G33">
        <v>1</v>
      </c>
      <c r="H33">
        <v>3</v>
      </c>
      <c r="I33" t="s">
        <v>1201</v>
      </c>
      <c r="J33" t="s">
        <v>1202</v>
      </c>
      <c r="K33" t="s">
        <v>1203</v>
      </c>
      <c r="L33">
        <v>1348</v>
      </c>
      <c r="N33">
        <v>1009</v>
      </c>
      <c r="O33" t="s">
        <v>1185</v>
      </c>
      <c r="P33" t="s">
        <v>1185</v>
      </c>
      <c r="Q33">
        <v>1000</v>
      </c>
      <c r="Y33">
        <v>2.9999999999999997E-4</v>
      </c>
      <c r="AA33">
        <v>729.98</v>
      </c>
      <c r="AB33">
        <v>0</v>
      </c>
      <c r="AC33">
        <v>0</v>
      </c>
      <c r="AD33">
        <v>0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2.9999999999999997E-4</v>
      </c>
      <c r="AU33" t="s">
        <v>3</v>
      </c>
      <c r="AV33">
        <v>0</v>
      </c>
      <c r="AW33">
        <v>2</v>
      </c>
      <c r="AX33">
        <v>24919679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B33">
        <v>0</v>
      </c>
    </row>
    <row r="34" spans="1:80" x14ac:dyDescent="0.2">
      <c r="A34">
        <f>ROW(Source!A145)</f>
        <v>145</v>
      </c>
      <c r="B34">
        <v>23982063</v>
      </c>
      <c r="C34">
        <v>24919652</v>
      </c>
      <c r="D34">
        <v>22850072</v>
      </c>
      <c r="E34">
        <v>1</v>
      </c>
      <c r="F34">
        <v>1</v>
      </c>
      <c r="G34">
        <v>1</v>
      </c>
      <c r="H34">
        <v>3</v>
      </c>
      <c r="I34" t="s">
        <v>1204</v>
      </c>
      <c r="J34" t="s">
        <v>1205</v>
      </c>
      <c r="K34" t="s">
        <v>1206</v>
      </c>
      <c r="L34">
        <v>1348</v>
      </c>
      <c r="N34">
        <v>1009</v>
      </c>
      <c r="O34" t="s">
        <v>1185</v>
      </c>
      <c r="P34" t="s">
        <v>1185</v>
      </c>
      <c r="Q34">
        <v>1000</v>
      </c>
      <c r="Y34">
        <v>1E-4</v>
      </c>
      <c r="AA34">
        <v>37517</v>
      </c>
      <c r="AB34">
        <v>0</v>
      </c>
      <c r="AC34">
        <v>0</v>
      </c>
      <c r="AD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1E-4</v>
      </c>
      <c r="AU34" t="s">
        <v>3</v>
      </c>
      <c r="AV34">
        <v>0</v>
      </c>
      <c r="AW34">
        <v>2</v>
      </c>
      <c r="AX34">
        <v>24919680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B34">
        <v>0</v>
      </c>
    </row>
    <row r="35" spans="1:80" x14ac:dyDescent="0.2">
      <c r="A35">
        <f>ROW(Source!A145)</f>
        <v>145</v>
      </c>
      <c r="B35">
        <v>23982063</v>
      </c>
      <c r="C35">
        <v>24919652</v>
      </c>
      <c r="D35">
        <v>22850609</v>
      </c>
      <c r="E35">
        <v>1</v>
      </c>
      <c r="F35">
        <v>1</v>
      </c>
      <c r="G35">
        <v>1</v>
      </c>
      <c r="H35">
        <v>3</v>
      </c>
      <c r="I35" t="s">
        <v>1207</v>
      </c>
      <c r="J35" t="s">
        <v>1208</v>
      </c>
      <c r="K35" t="s">
        <v>1209</v>
      </c>
      <c r="L35">
        <v>1346</v>
      </c>
      <c r="N35">
        <v>1009</v>
      </c>
      <c r="O35" t="s">
        <v>1181</v>
      </c>
      <c r="P35" t="s">
        <v>1181</v>
      </c>
      <c r="Q35">
        <v>1</v>
      </c>
      <c r="Y35">
        <v>0.06</v>
      </c>
      <c r="AA35">
        <v>65.75</v>
      </c>
      <c r="AB35">
        <v>0</v>
      </c>
      <c r="AC35">
        <v>0</v>
      </c>
      <c r="AD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0.06</v>
      </c>
      <c r="AU35" t="s">
        <v>3</v>
      </c>
      <c r="AV35">
        <v>0</v>
      </c>
      <c r="AW35">
        <v>2</v>
      </c>
      <c r="AX35">
        <v>24919681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B35">
        <v>0</v>
      </c>
    </row>
    <row r="36" spans="1:80" x14ac:dyDescent="0.2">
      <c r="A36">
        <f>ROW(Source!A145)</f>
        <v>145</v>
      </c>
      <c r="B36">
        <v>23982063</v>
      </c>
      <c r="C36">
        <v>24919652</v>
      </c>
      <c r="D36">
        <v>22851622</v>
      </c>
      <c r="E36">
        <v>1</v>
      </c>
      <c r="F36">
        <v>1</v>
      </c>
      <c r="G36">
        <v>1</v>
      </c>
      <c r="H36">
        <v>3</v>
      </c>
      <c r="I36" t="s">
        <v>1210</v>
      </c>
      <c r="J36" t="s">
        <v>1211</v>
      </c>
      <c r="K36" t="s">
        <v>1212</v>
      </c>
      <c r="L36">
        <v>1346</v>
      </c>
      <c r="N36">
        <v>1009</v>
      </c>
      <c r="O36" t="s">
        <v>1181</v>
      </c>
      <c r="P36" t="s">
        <v>1181</v>
      </c>
      <c r="Q36">
        <v>1</v>
      </c>
      <c r="Y36">
        <v>0.08</v>
      </c>
      <c r="AA36">
        <v>38.340000000000003</v>
      </c>
      <c r="AB36">
        <v>0</v>
      </c>
      <c r="AC36">
        <v>0</v>
      </c>
      <c r="AD36">
        <v>0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0.08</v>
      </c>
      <c r="AU36" t="s">
        <v>3</v>
      </c>
      <c r="AV36">
        <v>0</v>
      </c>
      <c r="AW36">
        <v>2</v>
      </c>
      <c r="AX36">
        <v>24919682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B36">
        <v>0</v>
      </c>
    </row>
    <row r="37" spans="1:80" x14ac:dyDescent="0.2">
      <c r="A37">
        <f>ROW(Source!A145)</f>
        <v>145</v>
      </c>
      <c r="B37">
        <v>23982063</v>
      </c>
      <c r="C37">
        <v>24919652</v>
      </c>
      <c r="D37">
        <v>22857498</v>
      </c>
      <c r="E37">
        <v>1</v>
      </c>
      <c r="F37">
        <v>1</v>
      </c>
      <c r="G37">
        <v>1</v>
      </c>
      <c r="H37">
        <v>3</v>
      </c>
      <c r="I37" t="s">
        <v>1213</v>
      </c>
      <c r="J37" t="s">
        <v>1214</v>
      </c>
      <c r="K37" t="s">
        <v>1215</v>
      </c>
      <c r="L37">
        <v>1354</v>
      </c>
      <c r="N37">
        <v>1010</v>
      </c>
      <c r="O37" t="s">
        <v>209</v>
      </c>
      <c r="P37" t="s">
        <v>209</v>
      </c>
      <c r="Q37">
        <v>1</v>
      </c>
      <c r="Y37">
        <v>10</v>
      </c>
      <c r="AA37">
        <v>2.0299999999999998</v>
      </c>
      <c r="AB37">
        <v>0</v>
      </c>
      <c r="AC37">
        <v>0</v>
      </c>
      <c r="AD37">
        <v>0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10</v>
      </c>
      <c r="AU37" t="s">
        <v>3</v>
      </c>
      <c r="AV37">
        <v>0</v>
      </c>
      <c r="AW37">
        <v>2</v>
      </c>
      <c r="AX37">
        <v>24919683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B37">
        <v>0</v>
      </c>
    </row>
    <row r="38" spans="1:80" x14ac:dyDescent="0.2">
      <c r="A38">
        <f>ROW(Source!A145)</f>
        <v>145</v>
      </c>
      <c r="B38">
        <v>23982063</v>
      </c>
      <c r="C38">
        <v>24919652</v>
      </c>
      <c r="D38">
        <v>22865650</v>
      </c>
      <c r="E38">
        <v>1</v>
      </c>
      <c r="F38">
        <v>1</v>
      </c>
      <c r="G38">
        <v>1</v>
      </c>
      <c r="H38">
        <v>3</v>
      </c>
      <c r="I38" t="s">
        <v>1159</v>
      </c>
      <c r="J38" t="s">
        <v>1160</v>
      </c>
      <c r="K38" t="s">
        <v>1161</v>
      </c>
      <c r="L38">
        <v>1374</v>
      </c>
      <c r="N38">
        <v>1013</v>
      </c>
      <c r="O38" t="s">
        <v>1162</v>
      </c>
      <c r="P38" t="s">
        <v>1162</v>
      </c>
      <c r="Q38">
        <v>1</v>
      </c>
      <c r="Y38">
        <v>2.2400000000000002</v>
      </c>
      <c r="AA38">
        <v>1</v>
      </c>
      <c r="AB38">
        <v>0</v>
      </c>
      <c r="AC38">
        <v>0</v>
      </c>
      <c r="AD38">
        <v>0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2.2400000000000002</v>
      </c>
      <c r="AU38" t="s">
        <v>3</v>
      </c>
      <c r="AV38">
        <v>0</v>
      </c>
      <c r="AW38">
        <v>2</v>
      </c>
      <c r="AX38">
        <v>24919685</v>
      </c>
      <c r="AY38">
        <v>1</v>
      </c>
      <c r="AZ38">
        <v>0</v>
      </c>
      <c r="BA38">
        <v>39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B38">
        <v>0</v>
      </c>
    </row>
    <row r="39" spans="1:80" x14ac:dyDescent="0.2">
      <c r="A39">
        <f>ROW(Source!A146)</f>
        <v>146</v>
      </c>
      <c r="B39">
        <v>23982063</v>
      </c>
      <c r="C39">
        <v>24919811</v>
      </c>
      <c r="D39">
        <v>9432525</v>
      </c>
      <c r="E39">
        <v>1</v>
      </c>
      <c r="F39">
        <v>1</v>
      </c>
      <c r="G39">
        <v>1</v>
      </c>
      <c r="H39">
        <v>1</v>
      </c>
      <c r="I39" t="s">
        <v>1216</v>
      </c>
      <c r="J39" t="s">
        <v>3</v>
      </c>
      <c r="K39" t="s">
        <v>1217</v>
      </c>
      <c r="L39">
        <v>1369</v>
      </c>
      <c r="N39">
        <v>1013</v>
      </c>
      <c r="O39" t="s">
        <v>1148</v>
      </c>
      <c r="P39" t="s">
        <v>1148</v>
      </c>
      <c r="Q39">
        <v>1</v>
      </c>
      <c r="Y39">
        <v>2.6881250000000003</v>
      </c>
      <c r="AA39">
        <v>0</v>
      </c>
      <c r="AB39">
        <v>0</v>
      </c>
      <c r="AC39">
        <v>0</v>
      </c>
      <c r="AD39">
        <v>10.5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1.87</v>
      </c>
      <c r="AU39" t="s">
        <v>171</v>
      </c>
      <c r="AV39">
        <v>1</v>
      </c>
      <c r="AW39">
        <v>2</v>
      </c>
      <c r="AX39">
        <v>24919812</v>
      </c>
      <c r="AY39">
        <v>1</v>
      </c>
      <c r="AZ39">
        <v>0</v>
      </c>
      <c r="BA39">
        <v>40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B39">
        <v>0</v>
      </c>
    </row>
    <row r="40" spans="1:80" x14ac:dyDescent="0.2">
      <c r="A40">
        <f>ROW(Source!A146)</f>
        <v>146</v>
      </c>
      <c r="B40">
        <v>23982063</v>
      </c>
      <c r="C40">
        <v>24919811</v>
      </c>
      <c r="D40">
        <v>121548</v>
      </c>
      <c r="E40">
        <v>1</v>
      </c>
      <c r="F40">
        <v>1</v>
      </c>
      <c r="G40">
        <v>1</v>
      </c>
      <c r="H40">
        <v>1</v>
      </c>
      <c r="I40" t="s">
        <v>40</v>
      </c>
      <c r="J40" t="s">
        <v>3</v>
      </c>
      <c r="K40" t="s">
        <v>1173</v>
      </c>
      <c r="L40">
        <v>608254</v>
      </c>
      <c r="N40">
        <v>1013</v>
      </c>
      <c r="O40" t="s">
        <v>1174</v>
      </c>
      <c r="P40" t="s">
        <v>1174</v>
      </c>
      <c r="Q40">
        <v>1</v>
      </c>
      <c r="Y40">
        <v>0.79349999999999987</v>
      </c>
      <c r="AA40">
        <v>0</v>
      </c>
      <c r="AB40">
        <v>0</v>
      </c>
      <c r="AC40">
        <v>0</v>
      </c>
      <c r="AD40">
        <v>0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0.69</v>
      </c>
      <c r="AU40" t="s">
        <v>170</v>
      </c>
      <c r="AV40">
        <v>2</v>
      </c>
      <c r="AW40">
        <v>2</v>
      </c>
      <c r="AX40">
        <v>24919813</v>
      </c>
      <c r="AY40">
        <v>1</v>
      </c>
      <c r="AZ40">
        <v>0</v>
      </c>
      <c r="BA40">
        <v>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B40">
        <v>0</v>
      </c>
    </row>
    <row r="41" spans="1:80" x14ac:dyDescent="0.2">
      <c r="A41">
        <f>ROW(Source!A146)</f>
        <v>146</v>
      </c>
      <c r="B41">
        <v>23982063</v>
      </c>
      <c r="C41">
        <v>24919811</v>
      </c>
      <c r="D41">
        <v>22792577</v>
      </c>
      <c r="E41">
        <v>1</v>
      </c>
      <c r="F41">
        <v>1</v>
      </c>
      <c r="G41">
        <v>1</v>
      </c>
      <c r="H41">
        <v>2</v>
      </c>
      <c r="I41" t="s">
        <v>1218</v>
      </c>
      <c r="J41" t="s">
        <v>1219</v>
      </c>
      <c r="K41" t="s">
        <v>1220</v>
      </c>
      <c r="L41">
        <v>1368</v>
      </c>
      <c r="N41">
        <v>1011</v>
      </c>
      <c r="O41" t="s">
        <v>1152</v>
      </c>
      <c r="P41" t="s">
        <v>1152</v>
      </c>
      <c r="Q41">
        <v>1</v>
      </c>
      <c r="Y41">
        <v>2.3E-2</v>
      </c>
      <c r="AA41">
        <v>0</v>
      </c>
      <c r="AB41">
        <v>134.65</v>
      </c>
      <c r="AC41">
        <v>13.5</v>
      </c>
      <c r="AD41">
        <v>0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0.02</v>
      </c>
      <c r="AU41" t="s">
        <v>170</v>
      </c>
      <c r="AV41">
        <v>0</v>
      </c>
      <c r="AW41">
        <v>2</v>
      </c>
      <c r="AX41">
        <v>24919814</v>
      </c>
      <c r="AY41">
        <v>1</v>
      </c>
      <c r="AZ41">
        <v>0</v>
      </c>
      <c r="BA41">
        <v>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B41">
        <v>0</v>
      </c>
    </row>
    <row r="42" spans="1:80" x14ac:dyDescent="0.2">
      <c r="A42">
        <f>ROW(Source!A146)</f>
        <v>146</v>
      </c>
      <c r="B42">
        <v>23982063</v>
      </c>
      <c r="C42">
        <v>24919811</v>
      </c>
      <c r="D42">
        <v>22792728</v>
      </c>
      <c r="E42">
        <v>1</v>
      </c>
      <c r="F42">
        <v>1</v>
      </c>
      <c r="G42">
        <v>1</v>
      </c>
      <c r="H42">
        <v>2</v>
      </c>
      <c r="I42" t="s">
        <v>1221</v>
      </c>
      <c r="J42" t="s">
        <v>1222</v>
      </c>
      <c r="K42" t="s">
        <v>1223</v>
      </c>
      <c r="L42">
        <v>1368</v>
      </c>
      <c r="N42">
        <v>1011</v>
      </c>
      <c r="O42" t="s">
        <v>1152</v>
      </c>
      <c r="P42" t="s">
        <v>1152</v>
      </c>
      <c r="Q42">
        <v>1</v>
      </c>
      <c r="Y42">
        <v>0.77049999999999996</v>
      </c>
      <c r="AA42">
        <v>0</v>
      </c>
      <c r="AB42">
        <v>142.69999999999999</v>
      </c>
      <c r="AC42">
        <v>13.5</v>
      </c>
      <c r="AD42">
        <v>0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0.67</v>
      </c>
      <c r="AU42" t="s">
        <v>170</v>
      </c>
      <c r="AV42">
        <v>0</v>
      </c>
      <c r="AW42">
        <v>2</v>
      </c>
      <c r="AX42">
        <v>24919815</v>
      </c>
      <c r="AY42">
        <v>1</v>
      </c>
      <c r="AZ42">
        <v>0</v>
      </c>
      <c r="BA42">
        <v>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B42">
        <v>0</v>
      </c>
    </row>
    <row r="43" spans="1:80" x14ac:dyDescent="0.2">
      <c r="A43">
        <f>ROW(Source!A146)</f>
        <v>146</v>
      </c>
      <c r="B43">
        <v>23982063</v>
      </c>
      <c r="C43">
        <v>24919811</v>
      </c>
      <c r="D43">
        <v>22794575</v>
      </c>
      <c r="E43">
        <v>1</v>
      </c>
      <c r="F43">
        <v>1</v>
      </c>
      <c r="G43">
        <v>1</v>
      </c>
      <c r="H43">
        <v>2</v>
      </c>
      <c r="I43" t="s">
        <v>1224</v>
      </c>
      <c r="J43" t="s">
        <v>1225</v>
      </c>
      <c r="K43" t="s">
        <v>1226</v>
      </c>
      <c r="L43">
        <v>1368</v>
      </c>
      <c r="N43">
        <v>1011</v>
      </c>
      <c r="O43" t="s">
        <v>1152</v>
      </c>
      <c r="P43" t="s">
        <v>1152</v>
      </c>
      <c r="Q43">
        <v>1</v>
      </c>
      <c r="Y43">
        <v>2.3E-2</v>
      </c>
      <c r="AA43">
        <v>0</v>
      </c>
      <c r="AB43">
        <v>87.17</v>
      </c>
      <c r="AC43">
        <v>11.6</v>
      </c>
      <c r="AD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0.02</v>
      </c>
      <c r="AU43" t="s">
        <v>170</v>
      </c>
      <c r="AV43">
        <v>0</v>
      </c>
      <c r="AW43">
        <v>2</v>
      </c>
      <c r="AX43">
        <v>24919816</v>
      </c>
      <c r="AY43">
        <v>1</v>
      </c>
      <c r="AZ43">
        <v>0</v>
      </c>
      <c r="BA43">
        <v>44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B43">
        <v>0</v>
      </c>
    </row>
    <row r="44" spans="1:80" x14ac:dyDescent="0.2">
      <c r="A44">
        <f>ROW(Source!A146)</f>
        <v>146</v>
      </c>
      <c r="B44">
        <v>23982063</v>
      </c>
      <c r="C44">
        <v>24919811</v>
      </c>
      <c r="D44">
        <v>22816391</v>
      </c>
      <c r="E44">
        <v>1</v>
      </c>
      <c r="F44">
        <v>1</v>
      </c>
      <c r="G44">
        <v>1</v>
      </c>
      <c r="H44">
        <v>3</v>
      </c>
      <c r="I44" t="s">
        <v>1227</v>
      </c>
      <c r="J44" t="s">
        <v>1228</v>
      </c>
      <c r="K44" t="s">
        <v>1229</v>
      </c>
      <c r="L44">
        <v>1346</v>
      </c>
      <c r="N44">
        <v>1009</v>
      </c>
      <c r="O44" t="s">
        <v>1181</v>
      </c>
      <c r="P44" t="s">
        <v>1181</v>
      </c>
      <c r="Q44">
        <v>1</v>
      </c>
      <c r="Y44">
        <v>1.2E-2</v>
      </c>
      <c r="AA44">
        <v>24.04</v>
      </c>
      <c r="AB44">
        <v>0</v>
      </c>
      <c r="AC44">
        <v>0</v>
      </c>
      <c r="AD44">
        <v>0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3</v>
      </c>
      <c r="AT44">
        <v>1.2E-2</v>
      </c>
      <c r="AU44" t="s">
        <v>3</v>
      </c>
      <c r="AV44">
        <v>0</v>
      </c>
      <c r="AW44">
        <v>2</v>
      </c>
      <c r="AX44">
        <v>24919817</v>
      </c>
      <c r="AY44">
        <v>1</v>
      </c>
      <c r="AZ44">
        <v>0</v>
      </c>
      <c r="BA44">
        <v>45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B44">
        <v>0</v>
      </c>
    </row>
    <row r="45" spans="1:80" x14ac:dyDescent="0.2">
      <c r="A45">
        <f>ROW(Source!A146)</f>
        <v>146</v>
      </c>
      <c r="B45">
        <v>23982063</v>
      </c>
      <c r="C45">
        <v>24919811</v>
      </c>
      <c r="D45">
        <v>22816433</v>
      </c>
      <c r="E45">
        <v>1</v>
      </c>
      <c r="F45">
        <v>1</v>
      </c>
      <c r="G45">
        <v>1</v>
      </c>
      <c r="H45">
        <v>3</v>
      </c>
      <c r="I45" t="s">
        <v>1230</v>
      </c>
      <c r="J45" t="s">
        <v>1231</v>
      </c>
      <c r="K45" t="s">
        <v>1232</v>
      </c>
      <c r="L45">
        <v>1346</v>
      </c>
      <c r="N45">
        <v>1009</v>
      </c>
      <c r="O45" t="s">
        <v>1181</v>
      </c>
      <c r="P45" t="s">
        <v>1181</v>
      </c>
      <c r="Q45">
        <v>1</v>
      </c>
      <c r="Y45">
        <v>0.01</v>
      </c>
      <c r="AA45">
        <v>30.4</v>
      </c>
      <c r="AB45">
        <v>0</v>
      </c>
      <c r="AC45">
        <v>0</v>
      </c>
      <c r="AD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0.01</v>
      </c>
      <c r="AU45" t="s">
        <v>3</v>
      </c>
      <c r="AV45">
        <v>0</v>
      </c>
      <c r="AW45">
        <v>2</v>
      </c>
      <c r="AX45">
        <v>24919818</v>
      </c>
      <c r="AY45">
        <v>1</v>
      </c>
      <c r="AZ45">
        <v>0</v>
      </c>
      <c r="BA45">
        <v>46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B45">
        <v>0</v>
      </c>
    </row>
    <row r="46" spans="1:80" x14ac:dyDescent="0.2">
      <c r="A46">
        <f>ROW(Source!A146)</f>
        <v>146</v>
      </c>
      <c r="B46">
        <v>23982063</v>
      </c>
      <c r="C46">
        <v>24919811</v>
      </c>
      <c r="D46">
        <v>22847960</v>
      </c>
      <c r="E46">
        <v>1</v>
      </c>
      <c r="F46">
        <v>1</v>
      </c>
      <c r="G46">
        <v>1</v>
      </c>
      <c r="H46">
        <v>3</v>
      </c>
      <c r="I46" t="s">
        <v>1233</v>
      </c>
      <c r="J46" t="s">
        <v>1234</v>
      </c>
      <c r="K46" t="s">
        <v>1235</v>
      </c>
      <c r="L46">
        <v>1348</v>
      </c>
      <c r="N46">
        <v>1009</v>
      </c>
      <c r="O46" t="s">
        <v>1185</v>
      </c>
      <c r="P46" t="s">
        <v>1185</v>
      </c>
      <c r="Q46">
        <v>1000</v>
      </c>
      <c r="Y46">
        <v>5.0000000000000001E-4</v>
      </c>
      <c r="AA46">
        <v>96440</v>
      </c>
      <c r="AB46">
        <v>0</v>
      </c>
      <c r="AC46">
        <v>0</v>
      </c>
      <c r="AD46">
        <v>0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5.0000000000000001E-4</v>
      </c>
      <c r="AU46" t="s">
        <v>3</v>
      </c>
      <c r="AV46">
        <v>0</v>
      </c>
      <c r="AW46">
        <v>2</v>
      </c>
      <c r="AX46">
        <v>24919819</v>
      </c>
      <c r="AY46">
        <v>1</v>
      </c>
      <c r="AZ46">
        <v>0</v>
      </c>
      <c r="BA46">
        <v>47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B46">
        <v>0</v>
      </c>
    </row>
    <row r="47" spans="1:80" x14ac:dyDescent="0.2">
      <c r="A47">
        <f>ROW(Source!A146)</f>
        <v>146</v>
      </c>
      <c r="B47">
        <v>23982063</v>
      </c>
      <c r="C47">
        <v>24919811</v>
      </c>
      <c r="D47">
        <v>22851621</v>
      </c>
      <c r="E47">
        <v>1</v>
      </c>
      <c r="F47">
        <v>1</v>
      </c>
      <c r="G47">
        <v>1</v>
      </c>
      <c r="H47">
        <v>3</v>
      </c>
      <c r="I47" t="s">
        <v>1236</v>
      </c>
      <c r="J47" t="s">
        <v>1237</v>
      </c>
      <c r="K47" t="s">
        <v>1238</v>
      </c>
      <c r="L47">
        <v>1346</v>
      </c>
      <c r="N47">
        <v>1009</v>
      </c>
      <c r="O47" t="s">
        <v>1181</v>
      </c>
      <c r="P47" t="s">
        <v>1181</v>
      </c>
      <c r="Q47">
        <v>1</v>
      </c>
      <c r="Y47">
        <v>0.01</v>
      </c>
      <c r="AA47">
        <v>35.700000000000003</v>
      </c>
      <c r="AB47">
        <v>0</v>
      </c>
      <c r="AC47">
        <v>0</v>
      </c>
      <c r="AD47">
        <v>0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0.01</v>
      </c>
      <c r="AU47" t="s">
        <v>3</v>
      </c>
      <c r="AV47">
        <v>0</v>
      </c>
      <c r="AW47">
        <v>2</v>
      </c>
      <c r="AX47">
        <v>24919820</v>
      </c>
      <c r="AY47">
        <v>1</v>
      </c>
      <c r="AZ47">
        <v>0</v>
      </c>
      <c r="BA47">
        <v>48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B47">
        <v>0</v>
      </c>
    </row>
    <row r="48" spans="1:80" x14ac:dyDescent="0.2">
      <c r="A48">
        <f>ROW(Source!A146)</f>
        <v>146</v>
      </c>
      <c r="B48">
        <v>23982063</v>
      </c>
      <c r="C48">
        <v>24919811</v>
      </c>
      <c r="D48">
        <v>22865650</v>
      </c>
      <c r="E48">
        <v>1</v>
      </c>
      <c r="F48">
        <v>1</v>
      </c>
      <c r="G48">
        <v>1</v>
      </c>
      <c r="H48">
        <v>3</v>
      </c>
      <c r="I48" t="s">
        <v>1159</v>
      </c>
      <c r="J48" t="s">
        <v>1160</v>
      </c>
      <c r="K48" t="s">
        <v>1161</v>
      </c>
      <c r="L48">
        <v>1374</v>
      </c>
      <c r="N48">
        <v>1013</v>
      </c>
      <c r="O48" t="s">
        <v>1162</v>
      </c>
      <c r="P48" t="s">
        <v>1162</v>
      </c>
      <c r="Q48">
        <v>1</v>
      </c>
      <c r="Y48">
        <v>0.39</v>
      </c>
      <c r="AA48">
        <v>1</v>
      </c>
      <c r="AB48">
        <v>0</v>
      </c>
      <c r="AC48">
        <v>0</v>
      </c>
      <c r="AD48">
        <v>0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0.39</v>
      </c>
      <c r="AU48" t="s">
        <v>3</v>
      </c>
      <c r="AV48">
        <v>0</v>
      </c>
      <c r="AW48">
        <v>2</v>
      </c>
      <c r="AX48">
        <v>24919821</v>
      </c>
      <c r="AY48">
        <v>1</v>
      </c>
      <c r="AZ48">
        <v>0</v>
      </c>
      <c r="BA48">
        <v>49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B48">
        <v>0</v>
      </c>
    </row>
    <row r="49" spans="1:80" x14ac:dyDescent="0.2">
      <c r="A49">
        <f>ROW(Source!A147)</f>
        <v>147</v>
      </c>
      <c r="B49">
        <v>23982063</v>
      </c>
      <c r="C49">
        <v>24919686</v>
      </c>
      <c r="D49">
        <v>9436266</v>
      </c>
      <c r="E49">
        <v>1</v>
      </c>
      <c r="F49">
        <v>1</v>
      </c>
      <c r="G49">
        <v>1</v>
      </c>
      <c r="H49">
        <v>1</v>
      </c>
      <c r="I49" t="s">
        <v>1171</v>
      </c>
      <c r="J49" t="s">
        <v>3</v>
      </c>
      <c r="K49" t="s">
        <v>1172</v>
      </c>
      <c r="L49">
        <v>1369</v>
      </c>
      <c r="N49">
        <v>1013</v>
      </c>
      <c r="O49" t="s">
        <v>1148</v>
      </c>
      <c r="P49" t="s">
        <v>1148</v>
      </c>
      <c r="Q49">
        <v>1</v>
      </c>
      <c r="Y49">
        <v>13.635</v>
      </c>
      <c r="AA49">
        <v>0</v>
      </c>
      <c r="AB49">
        <v>0</v>
      </c>
      <c r="AC49">
        <v>0</v>
      </c>
      <c r="AD49">
        <v>11.09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10.1</v>
      </c>
      <c r="AU49" t="s">
        <v>179</v>
      </c>
      <c r="AV49">
        <v>1</v>
      </c>
      <c r="AW49">
        <v>2</v>
      </c>
      <c r="AX49">
        <v>24919703</v>
      </c>
      <c r="AY49">
        <v>1</v>
      </c>
      <c r="AZ49">
        <v>0</v>
      </c>
      <c r="BA49">
        <v>50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B49">
        <v>0</v>
      </c>
    </row>
    <row r="50" spans="1:80" x14ac:dyDescent="0.2">
      <c r="A50">
        <f>ROW(Source!A147)</f>
        <v>147</v>
      </c>
      <c r="B50">
        <v>23982063</v>
      </c>
      <c r="C50">
        <v>24919686</v>
      </c>
      <c r="D50">
        <v>121548</v>
      </c>
      <c r="E50">
        <v>1</v>
      </c>
      <c r="F50">
        <v>1</v>
      </c>
      <c r="G50">
        <v>1</v>
      </c>
      <c r="H50">
        <v>1</v>
      </c>
      <c r="I50" t="s">
        <v>40</v>
      </c>
      <c r="J50" t="s">
        <v>3</v>
      </c>
      <c r="K50" t="s">
        <v>1173</v>
      </c>
      <c r="L50">
        <v>608254</v>
      </c>
      <c r="N50">
        <v>1013</v>
      </c>
      <c r="O50" t="s">
        <v>1174</v>
      </c>
      <c r="P50" t="s">
        <v>1174</v>
      </c>
      <c r="Q50">
        <v>1</v>
      </c>
      <c r="Y50">
        <v>0.59400000000000008</v>
      </c>
      <c r="AA50">
        <v>0</v>
      </c>
      <c r="AB50">
        <v>0</v>
      </c>
      <c r="AC50">
        <v>0</v>
      </c>
      <c r="AD50">
        <v>0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0.44</v>
      </c>
      <c r="AU50" t="s">
        <v>179</v>
      </c>
      <c r="AV50">
        <v>2</v>
      </c>
      <c r="AW50">
        <v>2</v>
      </c>
      <c r="AX50">
        <v>24919704</v>
      </c>
      <c r="AY50">
        <v>1</v>
      </c>
      <c r="AZ50">
        <v>0</v>
      </c>
      <c r="BA50">
        <v>51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B50">
        <v>0</v>
      </c>
    </row>
    <row r="51" spans="1:80" x14ac:dyDescent="0.2">
      <c r="A51">
        <f>ROW(Source!A147)</f>
        <v>147</v>
      </c>
      <c r="B51">
        <v>23982063</v>
      </c>
      <c r="C51">
        <v>24919686</v>
      </c>
      <c r="D51">
        <v>22792660</v>
      </c>
      <c r="E51">
        <v>1</v>
      </c>
      <c r="F51">
        <v>1</v>
      </c>
      <c r="G51">
        <v>1</v>
      </c>
      <c r="H51">
        <v>2</v>
      </c>
      <c r="I51" t="s">
        <v>1175</v>
      </c>
      <c r="J51" t="s">
        <v>1176</v>
      </c>
      <c r="K51" t="s">
        <v>1177</v>
      </c>
      <c r="L51">
        <v>1368</v>
      </c>
      <c r="N51">
        <v>1011</v>
      </c>
      <c r="O51" t="s">
        <v>1152</v>
      </c>
      <c r="P51" t="s">
        <v>1152</v>
      </c>
      <c r="Q51">
        <v>1</v>
      </c>
      <c r="Y51">
        <v>0.59400000000000008</v>
      </c>
      <c r="AA51">
        <v>0</v>
      </c>
      <c r="AB51">
        <v>89.99</v>
      </c>
      <c r="AC51">
        <v>10.06</v>
      </c>
      <c r="AD51">
        <v>0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0.44</v>
      </c>
      <c r="AU51" t="s">
        <v>179</v>
      </c>
      <c r="AV51">
        <v>0</v>
      </c>
      <c r="AW51">
        <v>2</v>
      </c>
      <c r="AX51">
        <v>24919705</v>
      </c>
      <c r="AY51">
        <v>1</v>
      </c>
      <c r="AZ51">
        <v>0</v>
      </c>
      <c r="BA51">
        <v>52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B51">
        <v>0</v>
      </c>
    </row>
    <row r="52" spans="1:80" x14ac:dyDescent="0.2">
      <c r="A52">
        <f>ROW(Source!A147)</f>
        <v>147</v>
      </c>
      <c r="B52">
        <v>23982063</v>
      </c>
      <c r="C52">
        <v>24919686</v>
      </c>
      <c r="D52">
        <v>22816112</v>
      </c>
      <c r="E52">
        <v>1</v>
      </c>
      <c r="F52">
        <v>1</v>
      </c>
      <c r="G52">
        <v>1</v>
      </c>
      <c r="H52">
        <v>3</v>
      </c>
      <c r="I52" t="s">
        <v>1178</v>
      </c>
      <c r="J52" t="s">
        <v>1179</v>
      </c>
      <c r="K52" t="s">
        <v>1180</v>
      </c>
      <c r="L52">
        <v>1346</v>
      </c>
      <c r="N52">
        <v>1009</v>
      </c>
      <c r="O52" t="s">
        <v>1181</v>
      </c>
      <c r="P52" t="s">
        <v>1181</v>
      </c>
      <c r="Q52">
        <v>1</v>
      </c>
      <c r="Y52">
        <v>0.03</v>
      </c>
      <c r="AA52">
        <v>35.630000000000003</v>
      </c>
      <c r="AB52">
        <v>0</v>
      </c>
      <c r="AC52">
        <v>0</v>
      </c>
      <c r="AD52">
        <v>0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0.03</v>
      </c>
      <c r="AU52" t="s">
        <v>3</v>
      </c>
      <c r="AV52">
        <v>0</v>
      </c>
      <c r="AW52">
        <v>2</v>
      </c>
      <c r="AX52">
        <v>24919706</v>
      </c>
      <c r="AY52">
        <v>1</v>
      </c>
      <c r="AZ52">
        <v>0</v>
      </c>
      <c r="BA52">
        <v>53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B52">
        <v>0</v>
      </c>
    </row>
    <row r="53" spans="1:80" x14ac:dyDescent="0.2">
      <c r="A53">
        <f>ROW(Source!A147)</f>
        <v>147</v>
      </c>
      <c r="B53">
        <v>23982063</v>
      </c>
      <c r="C53">
        <v>24919686</v>
      </c>
      <c r="D53">
        <v>22815972</v>
      </c>
      <c r="E53">
        <v>1</v>
      </c>
      <c r="F53">
        <v>1</v>
      </c>
      <c r="G53">
        <v>1</v>
      </c>
      <c r="H53">
        <v>3</v>
      </c>
      <c r="I53" t="s">
        <v>1182</v>
      </c>
      <c r="J53" t="s">
        <v>1183</v>
      </c>
      <c r="K53" t="s">
        <v>1184</v>
      </c>
      <c r="L53">
        <v>1348</v>
      </c>
      <c r="N53">
        <v>1009</v>
      </c>
      <c r="O53" t="s">
        <v>1185</v>
      </c>
      <c r="P53" t="s">
        <v>1185</v>
      </c>
      <c r="Q53">
        <v>1000</v>
      </c>
      <c r="Y53">
        <v>2.0000000000000002E-5</v>
      </c>
      <c r="AA53">
        <v>15481</v>
      </c>
      <c r="AB53">
        <v>0</v>
      </c>
      <c r="AC53">
        <v>0</v>
      </c>
      <c r="AD53">
        <v>0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2.0000000000000002E-5</v>
      </c>
      <c r="AU53" t="s">
        <v>3</v>
      </c>
      <c r="AV53">
        <v>0</v>
      </c>
      <c r="AW53">
        <v>2</v>
      </c>
      <c r="AX53">
        <v>24919707</v>
      </c>
      <c r="AY53">
        <v>1</v>
      </c>
      <c r="AZ53">
        <v>0</v>
      </c>
      <c r="BA53">
        <v>54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B53">
        <v>0</v>
      </c>
    </row>
    <row r="54" spans="1:80" x14ac:dyDescent="0.2">
      <c r="A54">
        <f>ROW(Source!A147)</f>
        <v>147</v>
      </c>
      <c r="B54">
        <v>23982063</v>
      </c>
      <c r="C54">
        <v>24919686</v>
      </c>
      <c r="D54">
        <v>22813091</v>
      </c>
      <c r="E54">
        <v>1</v>
      </c>
      <c r="F54">
        <v>1</v>
      </c>
      <c r="G54">
        <v>1</v>
      </c>
      <c r="H54">
        <v>3</v>
      </c>
      <c r="I54" t="s">
        <v>1186</v>
      </c>
      <c r="J54" t="s">
        <v>1187</v>
      </c>
      <c r="K54" t="s">
        <v>1188</v>
      </c>
      <c r="L54">
        <v>1346</v>
      </c>
      <c r="N54">
        <v>1009</v>
      </c>
      <c r="O54" t="s">
        <v>1181</v>
      </c>
      <c r="P54" t="s">
        <v>1181</v>
      </c>
      <c r="Q54">
        <v>1</v>
      </c>
      <c r="Y54">
        <v>0.01</v>
      </c>
      <c r="AA54">
        <v>27.74</v>
      </c>
      <c r="AB54">
        <v>0</v>
      </c>
      <c r="AC54">
        <v>0</v>
      </c>
      <c r="AD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0.01</v>
      </c>
      <c r="AU54" t="s">
        <v>3</v>
      </c>
      <c r="AV54">
        <v>0</v>
      </c>
      <c r="AW54">
        <v>2</v>
      </c>
      <c r="AX54">
        <v>24919708</v>
      </c>
      <c r="AY54">
        <v>1</v>
      </c>
      <c r="AZ54">
        <v>0</v>
      </c>
      <c r="BA54">
        <v>55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B54">
        <v>0</v>
      </c>
    </row>
    <row r="55" spans="1:80" x14ac:dyDescent="0.2">
      <c r="A55">
        <f>ROW(Source!A147)</f>
        <v>147</v>
      </c>
      <c r="B55">
        <v>23982063</v>
      </c>
      <c r="C55">
        <v>24919686</v>
      </c>
      <c r="D55">
        <v>22820081</v>
      </c>
      <c r="E55">
        <v>1</v>
      </c>
      <c r="F55">
        <v>1</v>
      </c>
      <c r="G55">
        <v>1</v>
      </c>
      <c r="H55">
        <v>3</v>
      </c>
      <c r="I55" t="s">
        <v>1189</v>
      </c>
      <c r="J55" t="s">
        <v>1190</v>
      </c>
      <c r="K55" t="s">
        <v>1191</v>
      </c>
      <c r="L55">
        <v>1346</v>
      </c>
      <c r="N55">
        <v>1009</v>
      </c>
      <c r="O55" t="s">
        <v>1181</v>
      </c>
      <c r="P55" t="s">
        <v>1181</v>
      </c>
      <c r="Q55">
        <v>1</v>
      </c>
      <c r="Y55">
        <v>0.3</v>
      </c>
      <c r="AA55">
        <v>9.0399999999999991</v>
      </c>
      <c r="AB55">
        <v>0</v>
      </c>
      <c r="AC55">
        <v>0</v>
      </c>
      <c r="AD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0.3</v>
      </c>
      <c r="AU55" t="s">
        <v>3</v>
      </c>
      <c r="AV55">
        <v>0</v>
      </c>
      <c r="AW55">
        <v>2</v>
      </c>
      <c r="AX55">
        <v>24919709</v>
      </c>
      <c r="AY55">
        <v>1</v>
      </c>
      <c r="AZ55">
        <v>0</v>
      </c>
      <c r="BA55">
        <v>56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B55">
        <v>0</v>
      </c>
    </row>
    <row r="56" spans="1:80" x14ac:dyDescent="0.2">
      <c r="A56">
        <f>ROW(Source!A147)</f>
        <v>147</v>
      </c>
      <c r="B56">
        <v>23982063</v>
      </c>
      <c r="C56">
        <v>24919686</v>
      </c>
      <c r="D56">
        <v>22820293</v>
      </c>
      <c r="E56">
        <v>1</v>
      </c>
      <c r="F56">
        <v>1</v>
      </c>
      <c r="G56">
        <v>1</v>
      </c>
      <c r="H56">
        <v>3</v>
      </c>
      <c r="I56" t="s">
        <v>1192</v>
      </c>
      <c r="J56" t="s">
        <v>1193</v>
      </c>
      <c r="K56" t="s">
        <v>1194</v>
      </c>
      <c r="L56">
        <v>1358</v>
      </c>
      <c r="N56">
        <v>1010</v>
      </c>
      <c r="O56" t="s">
        <v>189</v>
      </c>
      <c r="P56" t="s">
        <v>189</v>
      </c>
      <c r="Q56">
        <v>10</v>
      </c>
      <c r="Y56">
        <v>1</v>
      </c>
      <c r="AA56">
        <v>8.3000000000000007</v>
      </c>
      <c r="AB56">
        <v>0</v>
      </c>
      <c r="AC56">
        <v>0</v>
      </c>
      <c r="AD56">
        <v>0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1</v>
      </c>
      <c r="AU56" t="s">
        <v>3</v>
      </c>
      <c r="AV56">
        <v>0</v>
      </c>
      <c r="AW56">
        <v>2</v>
      </c>
      <c r="AX56">
        <v>24919710</v>
      </c>
      <c r="AY56">
        <v>1</v>
      </c>
      <c r="AZ56">
        <v>0</v>
      </c>
      <c r="BA56">
        <v>57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B56">
        <v>0</v>
      </c>
    </row>
    <row r="57" spans="1:80" x14ac:dyDescent="0.2">
      <c r="A57">
        <f>ROW(Source!A147)</f>
        <v>147</v>
      </c>
      <c r="B57">
        <v>23982063</v>
      </c>
      <c r="C57">
        <v>24919686</v>
      </c>
      <c r="D57">
        <v>22816424</v>
      </c>
      <c r="E57">
        <v>1</v>
      </c>
      <c r="F57">
        <v>1</v>
      </c>
      <c r="G57">
        <v>1</v>
      </c>
      <c r="H57">
        <v>3</v>
      </c>
      <c r="I57" t="s">
        <v>1195</v>
      </c>
      <c r="J57" t="s">
        <v>1196</v>
      </c>
      <c r="K57" t="s">
        <v>1197</v>
      </c>
      <c r="L57">
        <v>1346</v>
      </c>
      <c r="N57">
        <v>1009</v>
      </c>
      <c r="O57" t="s">
        <v>1181</v>
      </c>
      <c r="P57" t="s">
        <v>1181</v>
      </c>
      <c r="Q57">
        <v>1</v>
      </c>
      <c r="Y57">
        <v>0.02</v>
      </c>
      <c r="AA57">
        <v>91.29</v>
      </c>
      <c r="AB57">
        <v>0</v>
      </c>
      <c r="AC57">
        <v>0</v>
      </c>
      <c r="AD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0.02</v>
      </c>
      <c r="AU57" t="s">
        <v>3</v>
      </c>
      <c r="AV57">
        <v>0</v>
      </c>
      <c r="AW57">
        <v>2</v>
      </c>
      <c r="AX57">
        <v>24919711</v>
      </c>
      <c r="AY57">
        <v>1</v>
      </c>
      <c r="AZ57">
        <v>0</v>
      </c>
      <c r="BA57">
        <v>58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B57">
        <v>0</v>
      </c>
    </row>
    <row r="58" spans="1:80" x14ac:dyDescent="0.2">
      <c r="A58">
        <f>ROW(Source!A147)</f>
        <v>147</v>
      </c>
      <c r="B58">
        <v>23982063</v>
      </c>
      <c r="C58">
        <v>24919686</v>
      </c>
      <c r="D58">
        <v>22827421</v>
      </c>
      <c r="E58">
        <v>1</v>
      </c>
      <c r="F58">
        <v>1</v>
      </c>
      <c r="G58">
        <v>1</v>
      </c>
      <c r="H58">
        <v>3</v>
      </c>
      <c r="I58" t="s">
        <v>1198</v>
      </c>
      <c r="J58" t="s">
        <v>1199</v>
      </c>
      <c r="K58" t="s">
        <v>1200</v>
      </c>
      <c r="L58">
        <v>1346</v>
      </c>
      <c r="N58">
        <v>1009</v>
      </c>
      <c r="O58" t="s">
        <v>1181</v>
      </c>
      <c r="P58" t="s">
        <v>1181</v>
      </c>
      <c r="Q58">
        <v>1</v>
      </c>
      <c r="Y58">
        <v>0.02</v>
      </c>
      <c r="AA58">
        <v>15.37</v>
      </c>
      <c r="AB58">
        <v>0</v>
      </c>
      <c r="AC58">
        <v>0</v>
      </c>
      <c r="AD58">
        <v>0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0.02</v>
      </c>
      <c r="AU58" t="s">
        <v>3</v>
      </c>
      <c r="AV58">
        <v>0</v>
      </c>
      <c r="AW58">
        <v>2</v>
      </c>
      <c r="AX58">
        <v>24919712</v>
      </c>
      <c r="AY58">
        <v>1</v>
      </c>
      <c r="AZ58">
        <v>0</v>
      </c>
      <c r="BA58">
        <v>59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B58">
        <v>0</v>
      </c>
    </row>
    <row r="59" spans="1:80" x14ac:dyDescent="0.2">
      <c r="A59">
        <f>ROW(Source!A147)</f>
        <v>147</v>
      </c>
      <c r="B59">
        <v>23982063</v>
      </c>
      <c r="C59">
        <v>24919686</v>
      </c>
      <c r="D59">
        <v>22804344</v>
      </c>
      <c r="E59">
        <v>1</v>
      </c>
      <c r="F59">
        <v>1</v>
      </c>
      <c r="G59">
        <v>1</v>
      </c>
      <c r="H59">
        <v>3</v>
      </c>
      <c r="I59" t="s">
        <v>1201</v>
      </c>
      <c r="J59" t="s">
        <v>1202</v>
      </c>
      <c r="K59" t="s">
        <v>1203</v>
      </c>
      <c r="L59">
        <v>1348</v>
      </c>
      <c r="N59">
        <v>1009</v>
      </c>
      <c r="O59" t="s">
        <v>1185</v>
      </c>
      <c r="P59" t="s">
        <v>1185</v>
      </c>
      <c r="Q59">
        <v>1000</v>
      </c>
      <c r="Y59">
        <v>2.9999999999999997E-4</v>
      </c>
      <c r="AA59">
        <v>729.98</v>
      </c>
      <c r="AB59">
        <v>0</v>
      </c>
      <c r="AC59">
        <v>0</v>
      </c>
      <c r="AD59">
        <v>0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2.9999999999999997E-4</v>
      </c>
      <c r="AU59" t="s">
        <v>3</v>
      </c>
      <c r="AV59">
        <v>0</v>
      </c>
      <c r="AW59">
        <v>2</v>
      </c>
      <c r="AX59">
        <v>24919713</v>
      </c>
      <c r="AY59">
        <v>1</v>
      </c>
      <c r="AZ59">
        <v>0</v>
      </c>
      <c r="BA59">
        <v>60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B59">
        <v>0</v>
      </c>
    </row>
    <row r="60" spans="1:80" x14ac:dyDescent="0.2">
      <c r="A60">
        <f>ROW(Source!A147)</f>
        <v>147</v>
      </c>
      <c r="B60">
        <v>23982063</v>
      </c>
      <c r="C60">
        <v>24919686</v>
      </c>
      <c r="D60">
        <v>22850072</v>
      </c>
      <c r="E60">
        <v>1</v>
      </c>
      <c r="F60">
        <v>1</v>
      </c>
      <c r="G60">
        <v>1</v>
      </c>
      <c r="H60">
        <v>3</v>
      </c>
      <c r="I60" t="s">
        <v>1204</v>
      </c>
      <c r="J60" t="s">
        <v>1205</v>
      </c>
      <c r="K60" t="s">
        <v>1206</v>
      </c>
      <c r="L60">
        <v>1348</v>
      </c>
      <c r="N60">
        <v>1009</v>
      </c>
      <c r="O60" t="s">
        <v>1185</v>
      </c>
      <c r="P60" t="s">
        <v>1185</v>
      </c>
      <c r="Q60">
        <v>1000</v>
      </c>
      <c r="Y60">
        <v>1E-4</v>
      </c>
      <c r="AA60">
        <v>37517</v>
      </c>
      <c r="AB60">
        <v>0</v>
      </c>
      <c r="AC60">
        <v>0</v>
      </c>
      <c r="AD60">
        <v>0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1E-4</v>
      </c>
      <c r="AU60" t="s">
        <v>3</v>
      </c>
      <c r="AV60">
        <v>0</v>
      </c>
      <c r="AW60">
        <v>2</v>
      </c>
      <c r="AX60">
        <v>24919714</v>
      </c>
      <c r="AY60">
        <v>1</v>
      </c>
      <c r="AZ60">
        <v>0</v>
      </c>
      <c r="BA60">
        <v>61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B60">
        <v>0</v>
      </c>
    </row>
    <row r="61" spans="1:80" x14ac:dyDescent="0.2">
      <c r="A61">
        <f>ROW(Source!A147)</f>
        <v>147</v>
      </c>
      <c r="B61">
        <v>23982063</v>
      </c>
      <c r="C61">
        <v>24919686</v>
      </c>
      <c r="D61">
        <v>22850609</v>
      </c>
      <c r="E61">
        <v>1</v>
      </c>
      <c r="F61">
        <v>1</v>
      </c>
      <c r="G61">
        <v>1</v>
      </c>
      <c r="H61">
        <v>3</v>
      </c>
      <c r="I61" t="s">
        <v>1207</v>
      </c>
      <c r="J61" t="s">
        <v>1208</v>
      </c>
      <c r="K61" t="s">
        <v>1209</v>
      </c>
      <c r="L61">
        <v>1346</v>
      </c>
      <c r="N61">
        <v>1009</v>
      </c>
      <c r="O61" t="s">
        <v>1181</v>
      </c>
      <c r="P61" t="s">
        <v>1181</v>
      </c>
      <c r="Q61">
        <v>1</v>
      </c>
      <c r="Y61">
        <v>0.06</v>
      </c>
      <c r="AA61">
        <v>65.75</v>
      </c>
      <c r="AB61">
        <v>0</v>
      </c>
      <c r="AC61">
        <v>0</v>
      </c>
      <c r="AD61">
        <v>0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0.06</v>
      </c>
      <c r="AU61" t="s">
        <v>3</v>
      </c>
      <c r="AV61">
        <v>0</v>
      </c>
      <c r="AW61">
        <v>2</v>
      </c>
      <c r="AX61">
        <v>24919715</v>
      </c>
      <c r="AY61">
        <v>1</v>
      </c>
      <c r="AZ61">
        <v>0</v>
      </c>
      <c r="BA61">
        <v>62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B61">
        <v>0</v>
      </c>
    </row>
    <row r="62" spans="1:80" x14ac:dyDescent="0.2">
      <c r="A62">
        <f>ROW(Source!A147)</f>
        <v>147</v>
      </c>
      <c r="B62">
        <v>23982063</v>
      </c>
      <c r="C62">
        <v>24919686</v>
      </c>
      <c r="D62">
        <v>22851622</v>
      </c>
      <c r="E62">
        <v>1</v>
      </c>
      <c r="F62">
        <v>1</v>
      </c>
      <c r="G62">
        <v>1</v>
      </c>
      <c r="H62">
        <v>3</v>
      </c>
      <c r="I62" t="s">
        <v>1210</v>
      </c>
      <c r="J62" t="s">
        <v>1211</v>
      </c>
      <c r="K62" t="s">
        <v>1212</v>
      </c>
      <c r="L62">
        <v>1346</v>
      </c>
      <c r="N62">
        <v>1009</v>
      </c>
      <c r="O62" t="s">
        <v>1181</v>
      </c>
      <c r="P62" t="s">
        <v>1181</v>
      </c>
      <c r="Q62">
        <v>1</v>
      </c>
      <c r="Y62">
        <v>0.08</v>
      </c>
      <c r="AA62">
        <v>38.340000000000003</v>
      </c>
      <c r="AB62">
        <v>0</v>
      </c>
      <c r="AC62">
        <v>0</v>
      </c>
      <c r="AD62">
        <v>0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0.08</v>
      </c>
      <c r="AU62" t="s">
        <v>3</v>
      </c>
      <c r="AV62">
        <v>0</v>
      </c>
      <c r="AW62">
        <v>2</v>
      </c>
      <c r="AX62">
        <v>24919716</v>
      </c>
      <c r="AY62">
        <v>1</v>
      </c>
      <c r="AZ62">
        <v>0</v>
      </c>
      <c r="BA62">
        <v>63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B62">
        <v>0</v>
      </c>
    </row>
    <row r="63" spans="1:80" x14ac:dyDescent="0.2">
      <c r="A63">
        <f>ROW(Source!A147)</f>
        <v>147</v>
      </c>
      <c r="B63">
        <v>23982063</v>
      </c>
      <c r="C63">
        <v>24919686</v>
      </c>
      <c r="D63">
        <v>22857498</v>
      </c>
      <c r="E63">
        <v>1</v>
      </c>
      <c r="F63">
        <v>1</v>
      </c>
      <c r="G63">
        <v>1</v>
      </c>
      <c r="H63">
        <v>3</v>
      </c>
      <c r="I63" t="s">
        <v>1213</v>
      </c>
      <c r="J63" t="s">
        <v>1214</v>
      </c>
      <c r="K63" t="s">
        <v>1215</v>
      </c>
      <c r="L63">
        <v>1354</v>
      </c>
      <c r="N63">
        <v>1010</v>
      </c>
      <c r="O63" t="s">
        <v>209</v>
      </c>
      <c r="P63" t="s">
        <v>209</v>
      </c>
      <c r="Q63">
        <v>1</v>
      </c>
      <c r="Y63">
        <v>10</v>
      </c>
      <c r="AA63">
        <v>2.0299999999999998</v>
      </c>
      <c r="AB63">
        <v>0</v>
      </c>
      <c r="AC63">
        <v>0</v>
      </c>
      <c r="AD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10</v>
      </c>
      <c r="AU63" t="s">
        <v>3</v>
      </c>
      <c r="AV63">
        <v>0</v>
      </c>
      <c r="AW63">
        <v>2</v>
      </c>
      <c r="AX63">
        <v>24919717</v>
      </c>
      <c r="AY63">
        <v>1</v>
      </c>
      <c r="AZ63">
        <v>0</v>
      </c>
      <c r="BA63">
        <v>64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B63">
        <v>0</v>
      </c>
    </row>
    <row r="64" spans="1:80" x14ac:dyDescent="0.2">
      <c r="A64">
        <f>ROW(Source!A147)</f>
        <v>147</v>
      </c>
      <c r="B64">
        <v>23982063</v>
      </c>
      <c r="C64">
        <v>24919686</v>
      </c>
      <c r="D64">
        <v>22865650</v>
      </c>
      <c r="E64">
        <v>1</v>
      </c>
      <c r="F64">
        <v>1</v>
      </c>
      <c r="G64">
        <v>1</v>
      </c>
      <c r="H64">
        <v>3</v>
      </c>
      <c r="I64" t="s">
        <v>1159</v>
      </c>
      <c r="J64" t="s">
        <v>1160</v>
      </c>
      <c r="K64" t="s">
        <v>1161</v>
      </c>
      <c r="L64">
        <v>1374</v>
      </c>
      <c r="N64">
        <v>1013</v>
      </c>
      <c r="O64" t="s">
        <v>1162</v>
      </c>
      <c r="P64" t="s">
        <v>1162</v>
      </c>
      <c r="Q64">
        <v>1</v>
      </c>
      <c r="Y64">
        <v>2.2400000000000002</v>
      </c>
      <c r="AA64">
        <v>1</v>
      </c>
      <c r="AB64">
        <v>0</v>
      </c>
      <c r="AC64">
        <v>0</v>
      </c>
      <c r="AD64">
        <v>0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2.2400000000000002</v>
      </c>
      <c r="AU64" t="s">
        <v>3</v>
      </c>
      <c r="AV64">
        <v>0</v>
      </c>
      <c r="AW64">
        <v>2</v>
      </c>
      <c r="AX64">
        <v>24919719</v>
      </c>
      <c r="AY64">
        <v>1</v>
      </c>
      <c r="AZ64">
        <v>0</v>
      </c>
      <c r="BA64">
        <v>66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B64">
        <v>0</v>
      </c>
    </row>
    <row r="65" spans="1:80" x14ac:dyDescent="0.2">
      <c r="A65">
        <f>ROW(Source!A148)</f>
        <v>148</v>
      </c>
      <c r="B65">
        <v>23982063</v>
      </c>
      <c r="C65">
        <v>23983570</v>
      </c>
      <c r="D65">
        <v>9430710</v>
      </c>
      <c r="E65">
        <v>1</v>
      </c>
      <c r="F65">
        <v>1</v>
      </c>
      <c r="G65">
        <v>1</v>
      </c>
      <c r="H65">
        <v>1</v>
      </c>
      <c r="I65" t="s">
        <v>1166</v>
      </c>
      <c r="J65" t="s">
        <v>3</v>
      </c>
      <c r="K65" t="s">
        <v>1167</v>
      </c>
      <c r="L65">
        <v>1369</v>
      </c>
      <c r="N65">
        <v>1013</v>
      </c>
      <c r="O65" t="s">
        <v>1148</v>
      </c>
      <c r="P65" t="s">
        <v>1148</v>
      </c>
      <c r="Q65">
        <v>1</v>
      </c>
      <c r="Y65">
        <v>119.205</v>
      </c>
      <c r="AA65">
        <v>0</v>
      </c>
      <c r="AB65">
        <v>0</v>
      </c>
      <c r="AC65">
        <v>0</v>
      </c>
      <c r="AD65">
        <v>9.6199999999999992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88.3</v>
      </c>
      <c r="AU65" t="s">
        <v>179</v>
      </c>
      <c r="AV65">
        <v>1</v>
      </c>
      <c r="AW65">
        <v>2</v>
      </c>
      <c r="AX65">
        <v>23983576</v>
      </c>
      <c r="AY65">
        <v>1</v>
      </c>
      <c r="AZ65">
        <v>0</v>
      </c>
      <c r="BA65">
        <v>67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B65">
        <v>0</v>
      </c>
    </row>
    <row r="66" spans="1:80" x14ac:dyDescent="0.2">
      <c r="A66">
        <f>ROW(Source!A148)</f>
        <v>148</v>
      </c>
      <c r="B66">
        <v>23982063</v>
      </c>
      <c r="C66">
        <v>23983570</v>
      </c>
      <c r="D66">
        <v>121548</v>
      </c>
      <c r="E66">
        <v>1</v>
      </c>
      <c r="F66">
        <v>1</v>
      </c>
      <c r="G66">
        <v>1</v>
      </c>
      <c r="H66">
        <v>1</v>
      </c>
      <c r="I66" t="s">
        <v>40</v>
      </c>
      <c r="J66" t="s">
        <v>3</v>
      </c>
      <c r="K66" t="s">
        <v>1173</v>
      </c>
      <c r="L66">
        <v>608254</v>
      </c>
      <c r="N66">
        <v>1013</v>
      </c>
      <c r="O66" t="s">
        <v>1174</v>
      </c>
      <c r="P66" t="s">
        <v>1174</v>
      </c>
      <c r="Q66">
        <v>1</v>
      </c>
      <c r="Y66">
        <v>4.7115000000000009</v>
      </c>
      <c r="AA66">
        <v>0</v>
      </c>
      <c r="AB66">
        <v>0</v>
      </c>
      <c r="AC66">
        <v>0</v>
      </c>
      <c r="AD66">
        <v>0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3.49</v>
      </c>
      <c r="AU66" t="s">
        <v>179</v>
      </c>
      <c r="AV66">
        <v>2</v>
      </c>
      <c r="AW66">
        <v>2</v>
      </c>
      <c r="AX66">
        <v>23983577</v>
      </c>
      <c r="AY66">
        <v>1</v>
      </c>
      <c r="AZ66">
        <v>0</v>
      </c>
      <c r="BA66">
        <v>68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B66">
        <v>0</v>
      </c>
    </row>
    <row r="67" spans="1:80" x14ac:dyDescent="0.2">
      <c r="A67">
        <f>ROW(Source!A148)</f>
        <v>148</v>
      </c>
      <c r="B67">
        <v>23982063</v>
      </c>
      <c r="C67">
        <v>23983570</v>
      </c>
      <c r="D67">
        <v>14665676</v>
      </c>
      <c r="E67">
        <v>1</v>
      </c>
      <c r="F67">
        <v>1</v>
      </c>
      <c r="G67">
        <v>1</v>
      </c>
      <c r="H67">
        <v>2</v>
      </c>
      <c r="I67" t="s">
        <v>1175</v>
      </c>
      <c r="J67" t="s">
        <v>1239</v>
      </c>
      <c r="K67" t="s">
        <v>1177</v>
      </c>
      <c r="L67">
        <v>1368</v>
      </c>
      <c r="N67">
        <v>1011</v>
      </c>
      <c r="O67" t="s">
        <v>1152</v>
      </c>
      <c r="P67" t="s">
        <v>1152</v>
      </c>
      <c r="Q67">
        <v>1</v>
      </c>
      <c r="Y67">
        <v>4.7115000000000009</v>
      </c>
      <c r="AA67">
        <v>0</v>
      </c>
      <c r="AB67">
        <v>89.99</v>
      </c>
      <c r="AC67">
        <v>10.06</v>
      </c>
      <c r="AD67">
        <v>0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3.49</v>
      </c>
      <c r="AU67" t="s">
        <v>179</v>
      </c>
      <c r="AV67">
        <v>0</v>
      </c>
      <c r="AW67">
        <v>2</v>
      </c>
      <c r="AX67">
        <v>23983578</v>
      </c>
      <c r="AY67">
        <v>1</v>
      </c>
      <c r="AZ67">
        <v>0</v>
      </c>
      <c r="BA67">
        <v>69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B67">
        <v>0</v>
      </c>
    </row>
    <row r="68" spans="1:80" x14ac:dyDescent="0.2">
      <c r="A68">
        <f>ROW(Source!A148)</f>
        <v>148</v>
      </c>
      <c r="B68">
        <v>23982063</v>
      </c>
      <c r="C68">
        <v>23983570</v>
      </c>
      <c r="D68">
        <v>14613879</v>
      </c>
      <c r="E68">
        <v>1</v>
      </c>
      <c r="F68">
        <v>1</v>
      </c>
      <c r="G68">
        <v>1</v>
      </c>
      <c r="H68">
        <v>3</v>
      </c>
      <c r="I68" t="s">
        <v>1240</v>
      </c>
      <c r="J68" t="s">
        <v>1241</v>
      </c>
      <c r="K68" t="s">
        <v>1242</v>
      </c>
      <c r="L68">
        <v>1355</v>
      </c>
      <c r="N68">
        <v>1010</v>
      </c>
      <c r="O68" t="s">
        <v>910</v>
      </c>
      <c r="P68" t="s">
        <v>910</v>
      </c>
      <c r="Q68">
        <v>100</v>
      </c>
      <c r="Y68">
        <v>0.1</v>
      </c>
      <c r="AA68">
        <v>86</v>
      </c>
      <c r="AB68">
        <v>0</v>
      </c>
      <c r="AC68">
        <v>0</v>
      </c>
      <c r="AD68">
        <v>0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0.1</v>
      </c>
      <c r="AU68" t="s">
        <v>3</v>
      </c>
      <c r="AV68">
        <v>0</v>
      </c>
      <c r="AW68">
        <v>2</v>
      </c>
      <c r="AX68">
        <v>23983579</v>
      </c>
      <c r="AY68">
        <v>1</v>
      </c>
      <c r="AZ68">
        <v>0</v>
      </c>
      <c r="BA68">
        <v>70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B68">
        <v>0</v>
      </c>
    </row>
    <row r="69" spans="1:80" x14ac:dyDescent="0.2">
      <c r="A69">
        <f>ROW(Source!A148)</f>
        <v>148</v>
      </c>
      <c r="B69">
        <v>23982063</v>
      </c>
      <c r="C69">
        <v>23983570</v>
      </c>
      <c r="D69">
        <v>14665295</v>
      </c>
      <c r="E69">
        <v>1</v>
      </c>
      <c r="F69">
        <v>1</v>
      </c>
      <c r="G69">
        <v>1</v>
      </c>
      <c r="H69">
        <v>3</v>
      </c>
      <c r="I69" t="s">
        <v>1159</v>
      </c>
      <c r="J69" t="s">
        <v>1168</v>
      </c>
      <c r="K69" t="s">
        <v>1169</v>
      </c>
      <c r="L69">
        <v>1344</v>
      </c>
      <c r="N69">
        <v>1008</v>
      </c>
      <c r="O69" t="s">
        <v>1170</v>
      </c>
      <c r="P69" t="s">
        <v>1170</v>
      </c>
      <c r="Q69">
        <v>1</v>
      </c>
      <c r="Y69">
        <v>16.989999999999998</v>
      </c>
      <c r="AA69">
        <v>1</v>
      </c>
      <c r="AB69">
        <v>0</v>
      </c>
      <c r="AC69">
        <v>0</v>
      </c>
      <c r="AD69">
        <v>0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16.989999999999998</v>
      </c>
      <c r="AU69" t="s">
        <v>3</v>
      </c>
      <c r="AV69">
        <v>0</v>
      </c>
      <c r="AW69">
        <v>2</v>
      </c>
      <c r="AX69">
        <v>23983581</v>
      </c>
      <c r="AY69">
        <v>1</v>
      </c>
      <c r="AZ69">
        <v>0</v>
      </c>
      <c r="BA69">
        <v>72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B69">
        <v>0</v>
      </c>
    </row>
    <row r="70" spans="1:80" x14ac:dyDescent="0.2">
      <c r="A70">
        <f>ROW(Source!A149)</f>
        <v>149</v>
      </c>
      <c r="B70">
        <v>23982063</v>
      </c>
      <c r="C70">
        <v>23983582</v>
      </c>
      <c r="D70">
        <v>9436423</v>
      </c>
      <c r="E70">
        <v>1</v>
      </c>
      <c r="F70">
        <v>1</v>
      </c>
      <c r="G70">
        <v>1</v>
      </c>
      <c r="H70">
        <v>1</v>
      </c>
      <c r="I70" t="s">
        <v>1243</v>
      </c>
      <c r="J70" t="s">
        <v>3</v>
      </c>
      <c r="K70" t="s">
        <v>1244</v>
      </c>
      <c r="L70">
        <v>1369</v>
      </c>
      <c r="N70">
        <v>1013</v>
      </c>
      <c r="O70" t="s">
        <v>1148</v>
      </c>
      <c r="P70" t="s">
        <v>1148</v>
      </c>
      <c r="Q70">
        <v>1</v>
      </c>
      <c r="Y70">
        <v>167.4</v>
      </c>
      <c r="AA70">
        <v>0</v>
      </c>
      <c r="AB70">
        <v>0</v>
      </c>
      <c r="AC70">
        <v>0</v>
      </c>
      <c r="AD70">
        <v>12.92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124</v>
      </c>
      <c r="AU70" t="s">
        <v>179</v>
      </c>
      <c r="AV70">
        <v>1</v>
      </c>
      <c r="AW70">
        <v>2</v>
      </c>
      <c r="AX70">
        <v>23983585</v>
      </c>
      <c r="AY70">
        <v>1</v>
      </c>
      <c r="AZ70">
        <v>0</v>
      </c>
      <c r="BA70">
        <v>73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B70">
        <v>0</v>
      </c>
    </row>
    <row r="71" spans="1:80" x14ac:dyDescent="0.2">
      <c r="A71">
        <f>ROW(Source!A149)</f>
        <v>149</v>
      </c>
      <c r="B71">
        <v>23982063</v>
      </c>
      <c r="C71">
        <v>23983582</v>
      </c>
      <c r="D71">
        <v>22865650</v>
      </c>
      <c r="E71">
        <v>1</v>
      </c>
      <c r="F71">
        <v>1</v>
      </c>
      <c r="G71">
        <v>1</v>
      </c>
      <c r="H71">
        <v>3</v>
      </c>
      <c r="I71" t="s">
        <v>1159</v>
      </c>
      <c r="J71" t="s">
        <v>1160</v>
      </c>
      <c r="K71" t="s">
        <v>1161</v>
      </c>
      <c r="L71">
        <v>1374</v>
      </c>
      <c r="N71">
        <v>1013</v>
      </c>
      <c r="O71" t="s">
        <v>1162</v>
      </c>
      <c r="P71" t="s">
        <v>1162</v>
      </c>
      <c r="Q71">
        <v>1</v>
      </c>
      <c r="Y71">
        <v>32.04</v>
      </c>
      <c r="AA71">
        <v>1</v>
      </c>
      <c r="AB71">
        <v>0</v>
      </c>
      <c r="AC71">
        <v>0</v>
      </c>
      <c r="AD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32.04</v>
      </c>
      <c r="AU71" t="s">
        <v>3</v>
      </c>
      <c r="AV71">
        <v>0</v>
      </c>
      <c r="AW71">
        <v>2</v>
      </c>
      <c r="AX71">
        <v>23983586</v>
      </c>
      <c r="AY71">
        <v>1</v>
      </c>
      <c r="AZ71">
        <v>0</v>
      </c>
      <c r="BA71">
        <v>74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B71">
        <v>0</v>
      </c>
    </row>
    <row r="72" spans="1:80" x14ac:dyDescent="0.2">
      <c r="A72">
        <f>ROW(Source!A150)</f>
        <v>150</v>
      </c>
      <c r="B72">
        <v>23982063</v>
      </c>
      <c r="C72">
        <v>23983587</v>
      </c>
      <c r="D72">
        <v>9430710</v>
      </c>
      <c r="E72">
        <v>1</v>
      </c>
      <c r="F72">
        <v>1</v>
      </c>
      <c r="G72">
        <v>1</v>
      </c>
      <c r="H72">
        <v>1</v>
      </c>
      <c r="I72" t="s">
        <v>1166</v>
      </c>
      <c r="J72" t="s">
        <v>3</v>
      </c>
      <c r="K72" t="s">
        <v>1167</v>
      </c>
      <c r="L72">
        <v>1369</v>
      </c>
      <c r="N72">
        <v>1013</v>
      </c>
      <c r="O72" t="s">
        <v>1148</v>
      </c>
      <c r="P72" t="s">
        <v>1148</v>
      </c>
      <c r="Q72">
        <v>1</v>
      </c>
      <c r="Y72">
        <v>119.205</v>
      </c>
      <c r="AA72">
        <v>0</v>
      </c>
      <c r="AB72">
        <v>0</v>
      </c>
      <c r="AC72">
        <v>0</v>
      </c>
      <c r="AD72">
        <v>9.6199999999999992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88.3</v>
      </c>
      <c r="AU72" t="s">
        <v>179</v>
      </c>
      <c r="AV72">
        <v>1</v>
      </c>
      <c r="AW72">
        <v>2</v>
      </c>
      <c r="AX72">
        <v>23983593</v>
      </c>
      <c r="AY72">
        <v>1</v>
      </c>
      <c r="AZ72">
        <v>0</v>
      </c>
      <c r="BA72">
        <v>75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B72">
        <v>0</v>
      </c>
    </row>
    <row r="73" spans="1:80" x14ac:dyDescent="0.2">
      <c r="A73">
        <f>ROW(Source!A150)</f>
        <v>150</v>
      </c>
      <c r="B73">
        <v>23982063</v>
      </c>
      <c r="C73">
        <v>23983587</v>
      </c>
      <c r="D73">
        <v>121548</v>
      </c>
      <c r="E73">
        <v>1</v>
      </c>
      <c r="F73">
        <v>1</v>
      </c>
      <c r="G73">
        <v>1</v>
      </c>
      <c r="H73">
        <v>1</v>
      </c>
      <c r="I73" t="s">
        <v>40</v>
      </c>
      <c r="J73" t="s">
        <v>3</v>
      </c>
      <c r="K73" t="s">
        <v>1173</v>
      </c>
      <c r="L73">
        <v>608254</v>
      </c>
      <c r="N73">
        <v>1013</v>
      </c>
      <c r="O73" t="s">
        <v>1174</v>
      </c>
      <c r="P73" t="s">
        <v>1174</v>
      </c>
      <c r="Q73">
        <v>1</v>
      </c>
      <c r="Y73">
        <v>4.7115000000000009</v>
      </c>
      <c r="AA73">
        <v>0</v>
      </c>
      <c r="AB73">
        <v>0</v>
      </c>
      <c r="AC73">
        <v>0</v>
      </c>
      <c r="AD73">
        <v>0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3.49</v>
      </c>
      <c r="AU73" t="s">
        <v>179</v>
      </c>
      <c r="AV73">
        <v>2</v>
      </c>
      <c r="AW73">
        <v>2</v>
      </c>
      <c r="AX73">
        <v>23983594</v>
      </c>
      <c r="AY73">
        <v>1</v>
      </c>
      <c r="AZ73">
        <v>0</v>
      </c>
      <c r="BA73">
        <v>76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B73">
        <v>0</v>
      </c>
    </row>
    <row r="74" spans="1:80" x14ac:dyDescent="0.2">
      <c r="A74">
        <f>ROW(Source!A150)</f>
        <v>150</v>
      </c>
      <c r="B74">
        <v>23982063</v>
      </c>
      <c r="C74">
        <v>23983587</v>
      </c>
      <c r="D74">
        <v>14665676</v>
      </c>
      <c r="E74">
        <v>1</v>
      </c>
      <c r="F74">
        <v>1</v>
      </c>
      <c r="G74">
        <v>1</v>
      </c>
      <c r="H74">
        <v>2</v>
      </c>
      <c r="I74" t="s">
        <v>1175</v>
      </c>
      <c r="J74" t="s">
        <v>1239</v>
      </c>
      <c r="K74" t="s">
        <v>1177</v>
      </c>
      <c r="L74">
        <v>1368</v>
      </c>
      <c r="N74">
        <v>1011</v>
      </c>
      <c r="O74" t="s">
        <v>1152</v>
      </c>
      <c r="P74" t="s">
        <v>1152</v>
      </c>
      <c r="Q74">
        <v>1</v>
      </c>
      <c r="Y74">
        <v>4.7115000000000009</v>
      </c>
      <c r="AA74">
        <v>0</v>
      </c>
      <c r="AB74">
        <v>89.99</v>
      </c>
      <c r="AC74">
        <v>10.06</v>
      </c>
      <c r="AD74">
        <v>0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3.49</v>
      </c>
      <c r="AU74" t="s">
        <v>179</v>
      </c>
      <c r="AV74">
        <v>0</v>
      </c>
      <c r="AW74">
        <v>2</v>
      </c>
      <c r="AX74">
        <v>23983595</v>
      </c>
      <c r="AY74">
        <v>1</v>
      </c>
      <c r="AZ74">
        <v>0</v>
      </c>
      <c r="BA74">
        <v>77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B74">
        <v>0</v>
      </c>
    </row>
    <row r="75" spans="1:80" x14ac:dyDescent="0.2">
      <c r="A75">
        <f>ROW(Source!A150)</f>
        <v>150</v>
      </c>
      <c r="B75">
        <v>23982063</v>
      </c>
      <c r="C75">
        <v>23983587</v>
      </c>
      <c r="D75">
        <v>14613879</v>
      </c>
      <c r="E75">
        <v>1</v>
      </c>
      <c r="F75">
        <v>1</v>
      </c>
      <c r="G75">
        <v>1</v>
      </c>
      <c r="H75">
        <v>3</v>
      </c>
      <c r="I75" t="s">
        <v>1240</v>
      </c>
      <c r="J75" t="s">
        <v>1241</v>
      </c>
      <c r="K75" t="s">
        <v>1242</v>
      </c>
      <c r="L75">
        <v>1355</v>
      </c>
      <c r="N75">
        <v>1010</v>
      </c>
      <c r="O75" t="s">
        <v>910</v>
      </c>
      <c r="P75" t="s">
        <v>910</v>
      </c>
      <c r="Q75">
        <v>100</v>
      </c>
      <c r="Y75">
        <v>0.1</v>
      </c>
      <c r="AA75">
        <v>86</v>
      </c>
      <c r="AB75">
        <v>0</v>
      </c>
      <c r="AC75">
        <v>0</v>
      </c>
      <c r="AD75">
        <v>0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0.1</v>
      </c>
      <c r="AU75" t="s">
        <v>3</v>
      </c>
      <c r="AV75">
        <v>0</v>
      </c>
      <c r="AW75">
        <v>2</v>
      </c>
      <c r="AX75">
        <v>23983596</v>
      </c>
      <c r="AY75">
        <v>1</v>
      </c>
      <c r="AZ75">
        <v>0</v>
      </c>
      <c r="BA75">
        <v>78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B75">
        <v>0</v>
      </c>
    </row>
    <row r="76" spans="1:80" x14ac:dyDescent="0.2">
      <c r="A76">
        <f>ROW(Source!A150)</f>
        <v>150</v>
      </c>
      <c r="B76">
        <v>23982063</v>
      </c>
      <c r="C76">
        <v>23983587</v>
      </c>
      <c r="D76">
        <v>14665295</v>
      </c>
      <c r="E76">
        <v>1</v>
      </c>
      <c r="F76">
        <v>1</v>
      </c>
      <c r="G76">
        <v>1</v>
      </c>
      <c r="H76">
        <v>3</v>
      </c>
      <c r="I76" t="s">
        <v>1159</v>
      </c>
      <c r="J76" t="s">
        <v>1168</v>
      </c>
      <c r="K76" t="s">
        <v>1169</v>
      </c>
      <c r="L76">
        <v>1344</v>
      </c>
      <c r="N76">
        <v>1008</v>
      </c>
      <c r="O76" t="s">
        <v>1170</v>
      </c>
      <c r="P76" t="s">
        <v>1170</v>
      </c>
      <c r="Q76">
        <v>1</v>
      </c>
      <c r="Y76">
        <v>16.989999999999998</v>
      </c>
      <c r="AA76">
        <v>1</v>
      </c>
      <c r="AB76">
        <v>0</v>
      </c>
      <c r="AC76">
        <v>0</v>
      </c>
      <c r="AD76">
        <v>0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16.989999999999998</v>
      </c>
      <c r="AU76" t="s">
        <v>3</v>
      </c>
      <c r="AV76">
        <v>0</v>
      </c>
      <c r="AW76">
        <v>2</v>
      </c>
      <c r="AX76">
        <v>23983598</v>
      </c>
      <c r="AY76">
        <v>1</v>
      </c>
      <c r="AZ76">
        <v>0</v>
      </c>
      <c r="BA76">
        <v>80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B76">
        <v>0</v>
      </c>
    </row>
    <row r="77" spans="1:80" x14ac:dyDescent="0.2">
      <c r="A77">
        <f>ROW(Source!A151)</f>
        <v>151</v>
      </c>
      <c r="B77">
        <v>23982063</v>
      </c>
      <c r="C77">
        <v>23983599</v>
      </c>
      <c r="D77">
        <v>9436423</v>
      </c>
      <c r="E77">
        <v>1</v>
      </c>
      <c r="F77">
        <v>1</v>
      </c>
      <c r="G77">
        <v>1</v>
      </c>
      <c r="H77">
        <v>1</v>
      </c>
      <c r="I77" t="s">
        <v>1243</v>
      </c>
      <c r="J77" t="s">
        <v>3</v>
      </c>
      <c r="K77" t="s">
        <v>1244</v>
      </c>
      <c r="L77">
        <v>1369</v>
      </c>
      <c r="N77">
        <v>1013</v>
      </c>
      <c r="O77" t="s">
        <v>1148</v>
      </c>
      <c r="P77" t="s">
        <v>1148</v>
      </c>
      <c r="Q77">
        <v>1</v>
      </c>
      <c r="Y77">
        <v>328.05</v>
      </c>
      <c r="AA77">
        <v>0</v>
      </c>
      <c r="AB77">
        <v>0</v>
      </c>
      <c r="AC77">
        <v>0</v>
      </c>
      <c r="AD77">
        <v>12.92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243</v>
      </c>
      <c r="AU77" t="s">
        <v>179</v>
      </c>
      <c r="AV77">
        <v>1</v>
      </c>
      <c r="AW77">
        <v>2</v>
      </c>
      <c r="AX77">
        <v>24725172</v>
      </c>
      <c r="AY77">
        <v>1</v>
      </c>
      <c r="AZ77">
        <v>0</v>
      </c>
      <c r="BA77">
        <v>81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B77">
        <v>0</v>
      </c>
    </row>
    <row r="78" spans="1:80" x14ac:dyDescent="0.2">
      <c r="A78">
        <f>ROW(Source!A151)</f>
        <v>151</v>
      </c>
      <c r="B78">
        <v>23982063</v>
      </c>
      <c r="C78">
        <v>23983599</v>
      </c>
      <c r="D78">
        <v>22865650</v>
      </c>
      <c r="E78">
        <v>1</v>
      </c>
      <c r="F78">
        <v>1</v>
      </c>
      <c r="G78">
        <v>1</v>
      </c>
      <c r="H78">
        <v>3</v>
      </c>
      <c r="I78" t="s">
        <v>1159</v>
      </c>
      <c r="J78" t="s">
        <v>1160</v>
      </c>
      <c r="K78" t="s">
        <v>1161</v>
      </c>
      <c r="L78">
        <v>1374</v>
      </c>
      <c r="N78">
        <v>1013</v>
      </c>
      <c r="O78" t="s">
        <v>1162</v>
      </c>
      <c r="P78" t="s">
        <v>1162</v>
      </c>
      <c r="Q78">
        <v>1</v>
      </c>
      <c r="Y78">
        <v>62.79</v>
      </c>
      <c r="AA78">
        <v>1</v>
      </c>
      <c r="AB78">
        <v>0</v>
      </c>
      <c r="AC78">
        <v>0</v>
      </c>
      <c r="AD78">
        <v>0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62.79</v>
      </c>
      <c r="AU78" t="s">
        <v>3</v>
      </c>
      <c r="AV78">
        <v>0</v>
      </c>
      <c r="AW78">
        <v>2</v>
      </c>
      <c r="AX78">
        <v>24725173</v>
      </c>
      <c r="AY78">
        <v>1</v>
      </c>
      <c r="AZ78">
        <v>0</v>
      </c>
      <c r="BA78">
        <v>82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B78">
        <v>0</v>
      </c>
    </row>
    <row r="79" spans="1:80" x14ac:dyDescent="0.2">
      <c r="A79">
        <f>ROW(Source!A152)</f>
        <v>152</v>
      </c>
      <c r="B79">
        <v>23982063</v>
      </c>
      <c r="C79">
        <v>23983604</v>
      </c>
      <c r="D79">
        <v>9451081</v>
      </c>
      <c r="E79">
        <v>1</v>
      </c>
      <c r="F79">
        <v>1</v>
      </c>
      <c r="G79">
        <v>1</v>
      </c>
      <c r="H79">
        <v>1</v>
      </c>
      <c r="I79" t="s">
        <v>1245</v>
      </c>
      <c r="J79" t="s">
        <v>3</v>
      </c>
      <c r="K79" t="s">
        <v>1246</v>
      </c>
      <c r="L79">
        <v>1369</v>
      </c>
      <c r="N79">
        <v>1013</v>
      </c>
      <c r="O79" t="s">
        <v>1148</v>
      </c>
      <c r="P79" t="s">
        <v>1148</v>
      </c>
      <c r="Q79">
        <v>1</v>
      </c>
      <c r="Y79">
        <v>27.27</v>
      </c>
      <c r="AA79">
        <v>0</v>
      </c>
      <c r="AB79">
        <v>0</v>
      </c>
      <c r="AC79">
        <v>0</v>
      </c>
      <c r="AD79">
        <v>8.9700000000000006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20.2</v>
      </c>
      <c r="AU79" t="s">
        <v>179</v>
      </c>
      <c r="AV79">
        <v>1</v>
      </c>
      <c r="AW79">
        <v>2</v>
      </c>
      <c r="AX79">
        <v>23983617</v>
      </c>
      <c r="AY79">
        <v>1</v>
      </c>
      <c r="AZ79">
        <v>0</v>
      </c>
      <c r="BA79">
        <v>83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B79">
        <v>0</v>
      </c>
    </row>
    <row r="80" spans="1:80" x14ac:dyDescent="0.2">
      <c r="A80">
        <f>ROW(Source!A152)</f>
        <v>152</v>
      </c>
      <c r="B80">
        <v>23982063</v>
      </c>
      <c r="C80">
        <v>23983604</v>
      </c>
      <c r="D80">
        <v>121548</v>
      </c>
      <c r="E80">
        <v>1</v>
      </c>
      <c r="F80">
        <v>1</v>
      </c>
      <c r="G80">
        <v>1</v>
      </c>
      <c r="H80">
        <v>1</v>
      </c>
      <c r="I80" t="s">
        <v>40</v>
      </c>
      <c r="J80" t="s">
        <v>3</v>
      </c>
      <c r="K80" t="s">
        <v>1173</v>
      </c>
      <c r="L80">
        <v>608254</v>
      </c>
      <c r="N80">
        <v>1013</v>
      </c>
      <c r="O80" t="s">
        <v>1174</v>
      </c>
      <c r="P80" t="s">
        <v>1174</v>
      </c>
      <c r="Q80">
        <v>1</v>
      </c>
      <c r="Y80">
        <v>0.58050000000000002</v>
      </c>
      <c r="AA80">
        <v>0</v>
      </c>
      <c r="AB80">
        <v>0</v>
      </c>
      <c r="AC80">
        <v>0</v>
      </c>
      <c r="AD80">
        <v>0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0.43</v>
      </c>
      <c r="AU80" t="s">
        <v>179</v>
      </c>
      <c r="AV80">
        <v>2</v>
      </c>
      <c r="AW80">
        <v>2</v>
      </c>
      <c r="AX80">
        <v>23983618</v>
      </c>
      <c r="AY80">
        <v>1</v>
      </c>
      <c r="AZ80">
        <v>0</v>
      </c>
      <c r="BA80">
        <v>84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B80">
        <v>0</v>
      </c>
    </row>
    <row r="81" spans="1:80" x14ac:dyDescent="0.2">
      <c r="A81">
        <f>ROW(Source!A152)</f>
        <v>152</v>
      </c>
      <c r="B81">
        <v>23982063</v>
      </c>
      <c r="C81">
        <v>23983604</v>
      </c>
      <c r="D81">
        <v>14665537</v>
      </c>
      <c r="E81">
        <v>1</v>
      </c>
      <c r="F81">
        <v>1</v>
      </c>
      <c r="G81">
        <v>1</v>
      </c>
      <c r="H81">
        <v>2</v>
      </c>
      <c r="I81" t="s">
        <v>1218</v>
      </c>
      <c r="J81" t="s">
        <v>1247</v>
      </c>
      <c r="K81" t="s">
        <v>1220</v>
      </c>
      <c r="L81">
        <v>1368</v>
      </c>
      <c r="N81">
        <v>1011</v>
      </c>
      <c r="O81" t="s">
        <v>1152</v>
      </c>
      <c r="P81" t="s">
        <v>1152</v>
      </c>
      <c r="Q81">
        <v>1</v>
      </c>
      <c r="Y81">
        <v>0.58050000000000002</v>
      </c>
      <c r="AA81">
        <v>0</v>
      </c>
      <c r="AB81">
        <v>134.65</v>
      </c>
      <c r="AC81">
        <v>13.5</v>
      </c>
      <c r="AD81">
        <v>0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0.43</v>
      </c>
      <c r="AU81" t="s">
        <v>179</v>
      </c>
      <c r="AV81">
        <v>0</v>
      </c>
      <c r="AW81">
        <v>2</v>
      </c>
      <c r="AX81">
        <v>23983619</v>
      </c>
      <c r="AY81">
        <v>1</v>
      </c>
      <c r="AZ81">
        <v>0</v>
      </c>
      <c r="BA81">
        <v>85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B81">
        <v>0</v>
      </c>
    </row>
    <row r="82" spans="1:80" x14ac:dyDescent="0.2">
      <c r="A82">
        <f>ROW(Source!A152)</f>
        <v>152</v>
      </c>
      <c r="B82">
        <v>23982063</v>
      </c>
      <c r="C82">
        <v>23983604</v>
      </c>
      <c r="D82">
        <v>14665720</v>
      </c>
      <c r="E82">
        <v>1</v>
      </c>
      <c r="F82">
        <v>1</v>
      </c>
      <c r="G82">
        <v>1</v>
      </c>
      <c r="H82">
        <v>2</v>
      </c>
      <c r="I82" t="s">
        <v>1248</v>
      </c>
      <c r="J82" t="s">
        <v>1249</v>
      </c>
      <c r="K82" t="s">
        <v>1250</v>
      </c>
      <c r="L82">
        <v>1368</v>
      </c>
      <c r="N82">
        <v>1011</v>
      </c>
      <c r="O82" t="s">
        <v>1152</v>
      </c>
      <c r="P82" t="s">
        <v>1152</v>
      </c>
      <c r="Q82">
        <v>1</v>
      </c>
      <c r="Y82">
        <v>0.85050000000000003</v>
      </c>
      <c r="AA82">
        <v>0</v>
      </c>
      <c r="AB82">
        <v>1.7</v>
      </c>
      <c r="AC82">
        <v>0</v>
      </c>
      <c r="AD82">
        <v>0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0.63</v>
      </c>
      <c r="AU82" t="s">
        <v>179</v>
      </c>
      <c r="AV82">
        <v>0</v>
      </c>
      <c r="AW82">
        <v>2</v>
      </c>
      <c r="AX82">
        <v>23983620</v>
      </c>
      <c r="AY82">
        <v>1</v>
      </c>
      <c r="AZ82">
        <v>0</v>
      </c>
      <c r="BA82">
        <v>86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B82">
        <v>0</v>
      </c>
    </row>
    <row r="83" spans="1:80" x14ac:dyDescent="0.2">
      <c r="A83">
        <f>ROW(Source!A152)</f>
        <v>152</v>
      </c>
      <c r="B83">
        <v>23982063</v>
      </c>
      <c r="C83">
        <v>23983604</v>
      </c>
      <c r="D83">
        <v>14668593</v>
      </c>
      <c r="E83">
        <v>1</v>
      </c>
      <c r="F83">
        <v>1</v>
      </c>
      <c r="G83">
        <v>1</v>
      </c>
      <c r="H83">
        <v>2</v>
      </c>
      <c r="I83" t="s">
        <v>1224</v>
      </c>
      <c r="J83" t="s">
        <v>1251</v>
      </c>
      <c r="K83" t="s">
        <v>1226</v>
      </c>
      <c r="L83">
        <v>1368</v>
      </c>
      <c r="N83">
        <v>1011</v>
      </c>
      <c r="O83" t="s">
        <v>1152</v>
      </c>
      <c r="P83" t="s">
        <v>1152</v>
      </c>
      <c r="Q83">
        <v>1</v>
      </c>
      <c r="Y83">
        <v>0.70200000000000007</v>
      </c>
      <c r="AA83">
        <v>0</v>
      </c>
      <c r="AB83">
        <v>87.17</v>
      </c>
      <c r="AC83">
        <v>11.6</v>
      </c>
      <c r="AD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0.52</v>
      </c>
      <c r="AU83" t="s">
        <v>179</v>
      </c>
      <c r="AV83">
        <v>0</v>
      </c>
      <c r="AW83">
        <v>2</v>
      </c>
      <c r="AX83">
        <v>23983621</v>
      </c>
      <c r="AY83">
        <v>1</v>
      </c>
      <c r="AZ83">
        <v>0</v>
      </c>
      <c r="BA83">
        <v>87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B83">
        <v>0</v>
      </c>
    </row>
    <row r="84" spans="1:80" x14ac:dyDescent="0.2">
      <c r="A84">
        <f>ROW(Source!A152)</f>
        <v>152</v>
      </c>
      <c r="B84">
        <v>23982063</v>
      </c>
      <c r="C84">
        <v>23983604</v>
      </c>
      <c r="D84">
        <v>14610615</v>
      </c>
      <c r="E84">
        <v>1</v>
      </c>
      <c r="F84">
        <v>1</v>
      </c>
      <c r="G84">
        <v>1</v>
      </c>
      <c r="H84">
        <v>3</v>
      </c>
      <c r="I84" t="s">
        <v>1252</v>
      </c>
      <c r="J84" t="s">
        <v>1253</v>
      </c>
      <c r="K84" t="s">
        <v>1254</v>
      </c>
      <c r="L84">
        <v>1346</v>
      </c>
      <c r="N84">
        <v>1009</v>
      </c>
      <c r="O84" t="s">
        <v>1181</v>
      </c>
      <c r="P84" t="s">
        <v>1181</v>
      </c>
      <c r="Q84">
        <v>1</v>
      </c>
      <c r="Y84">
        <v>3.56E-2</v>
      </c>
      <c r="AA84">
        <v>28.22</v>
      </c>
      <c r="AB84">
        <v>0</v>
      </c>
      <c r="AC84">
        <v>0</v>
      </c>
      <c r="AD84">
        <v>0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3.56E-2</v>
      </c>
      <c r="AU84" t="s">
        <v>3</v>
      </c>
      <c r="AV84">
        <v>0</v>
      </c>
      <c r="AW84">
        <v>2</v>
      </c>
      <c r="AX84">
        <v>23983622</v>
      </c>
      <c r="AY84">
        <v>1</v>
      </c>
      <c r="AZ84">
        <v>0</v>
      </c>
      <c r="BA84">
        <v>88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B84">
        <v>0</v>
      </c>
    </row>
    <row r="85" spans="1:80" x14ac:dyDescent="0.2">
      <c r="A85">
        <f>ROW(Source!A152)</f>
        <v>152</v>
      </c>
      <c r="B85">
        <v>23982063</v>
      </c>
      <c r="C85">
        <v>23983604</v>
      </c>
      <c r="D85">
        <v>14610619</v>
      </c>
      <c r="E85">
        <v>1</v>
      </c>
      <c r="F85">
        <v>1</v>
      </c>
      <c r="G85">
        <v>1</v>
      </c>
      <c r="H85">
        <v>3</v>
      </c>
      <c r="I85" t="s">
        <v>1255</v>
      </c>
      <c r="J85" t="s">
        <v>1256</v>
      </c>
      <c r="K85" t="s">
        <v>1257</v>
      </c>
      <c r="L85">
        <v>1346</v>
      </c>
      <c r="N85">
        <v>1009</v>
      </c>
      <c r="O85" t="s">
        <v>1181</v>
      </c>
      <c r="P85" t="s">
        <v>1181</v>
      </c>
      <c r="Q85">
        <v>1</v>
      </c>
      <c r="Y85">
        <v>0.58399999999999996</v>
      </c>
      <c r="AA85">
        <v>26.32</v>
      </c>
      <c r="AB85">
        <v>0</v>
      </c>
      <c r="AC85">
        <v>0</v>
      </c>
      <c r="AD85">
        <v>0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0.58399999999999996</v>
      </c>
      <c r="AU85" t="s">
        <v>3</v>
      </c>
      <c r="AV85">
        <v>0</v>
      </c>
      <c r="AW85">
        <v>2</v>
      </c>
      <c r="AX85">
        <v>23983623</v>
      </c>
      <c r="AY85">
        <v>1</v>
      </c>
      <c r="AZ85">
        <v>0</v>
      </c>
      <c r="BA85">
        <v>89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B85">
        <v>0</v>
      </c>
    </row>
    <row r="86" spans="1:80" x14ac:dyDescent="0.2">
      <c r="A86">
        <f>ROW(Source!A152)</f>
        <v>152</v>
      </c>
      <c r="B86">
        <v>23982063</v>
      </c>
      <c r="C86">
        <v>23983604</v>
      </c>
      <c r="D86">
        <v>14682025</v>
      </c>
      <c r="E86">
        <v>1</v>
      </c>
      <c r="F86">
        <v>1</v>
      </c>
      <c r="G86">
        <v>1</v>
      </c>
      <c r="H86">
        <v>3</v>
      </c>
      <c r="I86" t="s">
        <v>1258</v>
      </c>
      <c r="J86" t="s">
        <v>1259</v>
      </c>
      <c r="K86" t="s">
        <v>1260</v>
      </c>
      <c r="L86">
        <v>1348</v>
      </c>
      <c r="N86">
        <v>1009</v>
      </c>
      <c r="O86" t="s">
        <v>1185</v>
      </c>
      <c r="P86" t="s">
        <v>1185</v>
      </c>
      <c r="Q86">
        <v>1000</v>
      </c>
      <c r="Y86">
        <v>2.0000000000000002E-5</v>
      </c>
      <c r="AA86">
        <v>28300.400000000001</v>
      </c>
      <c r="AB86">
        <v>0</v>
      </c>
      <c r="AC86">
        <v>0</v>
      </c>
      <c r="AD86">
        <v>0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2.0000000000000002E-5</v>
      </c>
      <c r="AU86" t="s">
        <v>3</v>
      </c>
      <c r="AV86">
        <v>0</v>
      </c>
      <c r="AW86">
        <v>2</v>
      </c>
      <c r="AX86">
        <v>23983624</v>
      </c>
      <c r="AY86">
        <v>1</v>
      </c>
      <c r="AZ86">
        <v>0</v>
      </c>
      <c r="BA86">
        <v>90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B86">
        <v>0</v>
      </c>
    </row>
    <row r="87" spans="1:80" x14ac:dyDescent="0.2">
      <c r="A87">
        <f>ROW(Source!A152)</f>
        <v>152</v>
      </c>
      <c r="B87">
        <v>23982063</v>
      </c>
      <c r="C87">
        <v>23983604</v>
      </c>
      <c r="D87">
        <v>14627308</v>
      </c>
      <c r="E87">
        <v>1</v>
      </c>
      <c r="F87">
        <v>1</v>
      </c>
      <c r="G87">
        <v>1</v>
      </c>
      <c r="H87">
        <v>3</v>
      </c>
      <c r="I87" t="s">
        <v>1261</v>
      </c>
      <c r="J87" t="s">
        <v>1262</v>
      </c>
      <c r="K87" t="s">
        <v>1263</v>
      </c>
      <c r="L87">
        <v>1301</v>
      </c>
      <c r="N87">
        <v>1003</v>
      </c>
      <c r="O87" t="s">
        <v>970</v>
      </c>
      <c r="P87" t="s">
        <v>970</v>
      </c>
      <c r="Q87">
        <v>1</v>
      </c>
      <c r="Y87">
        <v>1</v>
      </c>
      <c r="AA87">
        <v>10.7</v>
      </c>
      <c r="AB87">
        <v>0</v>
      </c>
      <c r="AC87">
        <v>0</v>
      </c>
      <c r="AD87">
        <v>0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1</v>
      </c>
      <c r="AU87" t="s">
        <v>3</v>
      </c>
      <c r="AV87">
        <v>0</v>
      </c>
      <c r="AW87">
        <v>2</v>
      </c>
      <c r="AX87">
        <v>23983625</v>
      </c>
      <c r="AY87">
        <v>1</v>
      </c>
      <c r="AZ87">
        <v>0</v>
      </c>
      <c r="BA87">
        <v>91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B87">
        <v>0</v>
      </c>
    </row>
    <row r="88" spans="1:80" x14ac:dyDescent="0.2">
      <c r="A88">
        <f>ROW(Source!A152)</f>
        <v>152</v>
      </c>
      <c r="B88">
        <v>23982063</v>
      </c>
      <c r="C88">
        <v>23983604</v>
      </c>
      <c r="D88">
        <v>14665220</v>
      </c>
      <c r="E88">
        <v>1</v>
      </c>
      <c r="F88">
        <v>1</v>
      </c>
      <c r="G88">
        <v>1</v>
      </c>
      <c r="H88">
        <v>3</v>
      </c>
      <c r="I88" t="s">
        <v>1264</v>
      </c>
      <c r="J88" t="s">
        <v>1265</v>
      </c>
      <c r="K88" t="s">
        <v>1266</v>
      </c>
      <c r="L88">
        <v>1346</v>
      </c>
      <c r="N88">
        <v>1009</v>
      </c>
      <c r="O88" t="s">
        <v>1181</v>
      </c>
      <c r="P88" t="s">
        <v>1181</v>
      </c>
      <c r="Q88">
        <v>1</v>
      </c>
      <c r="Y88">
        <v>0.01</v>
      </c>
      <c r="AA88">
        <v>114.22</v>
      </c>
      <c r="AB88">
        <v>0</v>
      </c>
      <c r="AC88">
        <v>0</v>
      </c>
      <c r="AD88">
        <v>0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3</v>
      </c>
      <c r="AT88">
        <v>0.01</v>
      </c>
      <c r="AU88" t="s">
        <v>3</v>
      </c>
      <c r="AV88">
        <v>0</v>
      </c>
      <c r="AW88">
        <v>2</v>
      </c>
      <c r="AX88">
        <v>23983626</v>
      </c>
      <c r="AY88">
        <v>1</v>
      </c>
      <c r="AZ88">
        <v>0</v>
      </c>
      <c r="BA88">
        <v>92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B88">
        <v>0</v>
      </c>
    </row>
    <row r="89" spans="1:80" x14ac:dyDescent="0.2">
      <c r="A89">
        <f>ROW(Source!A152)</f>
        <v>152</v>
      </c>
      <c r="B89">
        <v>23982063</v>
      </c>
      <c r="C89">
        <v>23983604</v>
      </c>
      <c r="D89">
        <v>14697288</v>
      </c>
      <c r="E89">
        <v>1</v>
      </c>
      <c r="F89">
        <v>1</v>
      </c>
      <c r="G89">
        <v>1</v>
      </c>
      <c r="H89">
        <v>3</v>
      </c>
      <c r="I89" t="s">
        <v>1267</v>
      </c>
      <c r="J89" t="s">
        <v>1268</v>
      </c>
      <c r="K89" t="s">
        <v>1269</v>
      </c>
      <c r="L89">
        <v>1354</v>
      </c>
      <c r="N89">
        <v>1010</v>
      </c>
      <c r="O89" t="s">
        <v>209</v>
      </c>
      <c r="P89" t="s">
        <v>209</v>
      </c>
      <c r="Q89">
        <v>1</v>
      </c>
      <c r="Y89">
        <v>4</v>
      </c>
      <c r="AA89">
        <v>3.65</v>
      </c>
      <c r="AB89">
        <v>0</v>
      </c>
      <c r="AC89">
        <v>0</v>
      </c>
      <c r="AD89">
        <v>0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4</v>
      </c>
      <c r="AU89" t="s">
        <v>3</v>
      </c>
      <c r="AV89">
        <v>0</v>
      </c>
      <c r="AW89">
        <v>2</v>
      </c>
      <c r="AX89">
        <v>23983627</v>
      </c>
      <c r="AY89">
        <v>1</v>
      </c>
      <c r="AZ89">
        <v>0</v>
      </c>
      <c r="BA89">
        <v>93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B89">
        <v>0</v>
      </c>
    </row>
    <row r="90" spans="1:80" x14ac:dyDescent="0.2">
      <c r="A90">
        <f>ROW(Source!A152)</f>
        <v>152</v>
      </c>
      <c r="B90">
        <v>23982063</v>
      </c>
      <c r="C90">
        <v>23983604</v>
      </c>
      <c r="D90">
        <v>14665295</v>
      </c>
      <c r="E90">
        <v>1</v>
      </c>
      <c r="F90">
        <v>1</v>
      </c>
      <c r="G90">
        <v>1</v>
      </c>
      <c r="H90">
        <v>3</v>
      </c>
      <c r="I90" t="s">
        <v>1159</v>
      </c>
      <c r="J90" t="s">
        <v>1168</v>
      </c>
      <c r="K90" t="s">
        <v>1169</v>
      </c>
      <c r="L90">
        <v>1344</v>
      </c>
      <c r="N90">
        <v>1008</v>
      </c>
      <c r="O90" t="s">
        <v>1170</v>
      </c>
      <c r="P90" t="s">
        <v>1170</v>
      </c>
      <c r="Q90">
        <v>1</v>
      </c>
      <c r="Y90">
        <v>3.62</v>
      </c>
      <c r="AA90">
        <v>1</v>
      </c>
      <c r="AB90">
        <v>0</v>
      </c>
      <c r="AC90">
        <v>0</v>
      </c>
      <c r="AD90">
        <v>0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3</v>
      </c>
      <c r="AT90">
        <v>3.62</v>
      </c>
      <c r="AU90" t="s">
        <v>3</v>
      </c>
      <c r="AV90">
        <v>0</v>
      </c>
      <c r="AW90">
        <v>2</v>
      </c>
      <c r="AX90">
        <v>23983628</v>
      </c>
      <c r="AY90">
        <v>1</v>
      </c>
      <c r="AZ90">
        <v>0</v>
      </c>
      <c r="BA90">
        <v>94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B90">
        <v>0</v>
      </c>
    </row>
    <row r="91" spans="1:80" x14ac:dyDescent="0.2">
      <c r="A91">
        <f>ROW(Source!A153)</f>
        <v>153</v>
      </c>
      <c r="B91">
        <v>23982063</v>
      </c>
      <c r="C91">
        <v>24919266</v>
      </c>
      <c r="D91">
        <v>9430857</v>
      </c>
      <c r="E91">
        <v>1</v>
      </c>
      <c r="F91">
        <v>1</v>
      </c>
      <c r="G91">
        <v>1</v>
      </c>
      <c r="H91">
        <v>1</v>
      </c>
      <c r="I91" t="s">
        <v>1270</v>
      </c>
      <c r="J91" t="s">
        <v>3</v>
      </c>
      <c r="K91" t="s">
        <v>1271</v>
      </c>
      <c r="L91">
        <v>1369</v>
      </c>
      <c r="N91">
        <v>1013</v>
      </c>
      <c r="O91" t="s">
        <v>1148</v>
      </c>
      <c r="P91" t="s">
        <v>1148</v>
      </c>
      <c r="Q91">
        <v>1</v>
      </c>
      <c r="Y91">
        <v>1.3905000000000001</v>
      </c>
      <c r="AA91">
        <v>0</v>
      </c>
      <c r="AB91">
        <v>0</v>
      </c>
      <c r="AC91">
        <v>0</v>
      </c>
      <c r="AD91">
        <v>8.64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1.03</v>
      </c>
      <c r="AU91" t="s">
        <v>179</v>
      </c>
      <c r="AV91">
        <v>1</v>
      </c>
      <c r="AW91">
        <v>2</v>
      </c>
      <c r="AX91">
        <v>24919270</v>
      </c>
      <c r="AY91">
        <v>1</v>
      </c>
      <c r="AZ91">
        <v>0</v>
      </c>
      <c r="BA91">
        <v>95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B91">
        <v>0</v>
      </c>
    </row>
    <row r="92" spans="1:80" x14ac:dyDescent="0.2">
      <c r="A92">
        <f>ROW(Source!A153)</f>
        <v>153</v>
      </c>
      <c r="B92">
        <v>23982063</v>
      </c>
      <c r="C92">
        <v>24919266</v>
      </c>
      <c r="D92">
        <v>22794575</v>
      </c>
      <c r="E92">
        <v>1</v>
      </c>
      <c r="F92">
        <v>1</v>
      </c>
      <c r="G92">
        <v>1</v>
      </c>
      <c r="H92">
        <v>2</v>
      </c>
      <c r="I92" t="s">
        <v>1224</v>
      </c>
      <c r="J92" t="s">
        <v>1225</v>
      </c>
      <c r="K92" t="s">
        <v>1226</v>
      </c>
      <c r="L92">
        <v>1368</v>
      </c>
      <c r="N92">
        <v>1011</v>
      </c>
      <c r="O92" t="s">
        <v>1152</v>
      </c>
      <c r="P92" t="s">
        <v>1152</v>
      </c>
      <c r="Q92">
        <v>1</v>
      </c>
      <c r="Y92">
        <v>1.3500000000000002E-2</v>
      </c>
      <c r="AA92">
        <v>0</v>
      </c>
      <c r="AB92">
        <v>87.17</v>
      </c>
      <c r="AC92">
        <v>11.6</v>
      </c>
      <c r="AD92">
        <v>0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0.01</v>
      </c>
      <c r="AU92" t="s">
        <v>179</v>
      </c>
      <c r="AV92">
        <v>0</v>
      </c>
      <c r="AW92">
        <v>2</v>
      </c>
      <c r="AX92">
        <v>24919271</v>
      </c>
      <c r="AY92">
        <v>1</v>
      </c>
      <c r="AZ92">
        <v>0</v>
      </c>
      <c r="BA92">
        <v>96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B92">
        <v>0</v>
      </c>
    </row>
    <row r="93" spans="1:80" x14ac:dyDescent="0.2">
      <c r="A93">
        <f>ROW(Source!A153)</f>
        <v>153</v>
      </c>
      <c r="B93">
        <v>23982063</v>
      </c>
      <c r="C93">
        <v>24919266</v>
      </c>
      <c r="D93">
        <v>22865650</v>
      </c>
      <c r="E93">
        <v>1</v>
      </c>
      <c r="F93">
        <v>1</v>
      </c>
      <c r="G93">
        <v>1</v>
      </c>
      <c r="H93">
        <v>3</v>
      </c>
      <c r="I93" t="s">
        <v>1159</v>
      </c>
      <c r="J93" t="s">
        <v>1160</v>
      </c>
      <c r="K93" t="s">
        <v>1161</v>
      </c>
      <c r="L93">
        <v>1374</v>
      </c>
      <c r="N93">
        <v>1013</v>
      </c>
      <c r="O93" t="s">
        <v>1162</v>
      </c>
      <c r="P93" t="s">
        <v>1162</v>
      </c>
      <c r="Q93">
        <v>1</v>
      </c>
      <c r="Y93">
        <v>0.18</v>
      </c>
      <c r="AA93">
        <v>1</v>
      </c>
      <c r="AB93">
        <v>0</v>
      </c>
      <c r="AC93">
        <v>0</v>
      </c>
      <c r="AD93">
        <v>0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0.18</v>
      </c>
      <c r="AU93" t="s">
        <v>3</v>
      </c>
      <c r="AV93">
        <v>0</v>
      </c>
      <c r="AW93">
        <v>2</v>
      </c>
      <c r="AX93">
        <v>24919272</v>
      </c>
      <c r="AY93">
        <v>1</v>
      </c>
      <c r="AZ93">
        <v>0</v>
      </c>
      <c r="BA93">
        <v>97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B93">
        <v>0</v>
      </c>
    </row>
    <row r="94" spans="1:80" x14ac:dyDescent="0.2">
      <c r="A94">
        <f>ROW(Source!A154)</f>
        <v>154</v>
      </c>
      <c r="B94">
        <v>23982063</v>
      </c>
      <c r="C94">
        <v>23983629</v>
      </c>
      <c r="D94">
        <v>9436423</v>
      </c>
      <c r="E94">
        <v>1</v>
      </c>
      <c r="F94">
        <v>1</v>
      </c>
      <c r="G94">
        <v>1</v>
      </c>
      <c r="H94">
        <v>1</v>
      </c>
      <c r="I94" t="s">
        <v>1243</v>
      </c>
      <c r="J94" t="s">
        <v>3</v>
      </c>
      <c r="K94" t="s">
        <v>1244</v>
      </c>
      <c r="L94">
        <v>1369</v>
      </c>
      <c r="N94">
        <v>1013</v>
      </c>
      <c r="O94" t="s">
        <v>1148</v>
      </c>
      <c r="P94" t="s">
        <v>1148</v>
      </c>
      <c r="Q94">
        <v>1</v>
      </c>
      <c r="Y94">
        <v>167.4</v>
      </c>
      <c r="AA94">
        <v>0</v>
      </c>
      <c r="AB94">
        <v>0</v>
      </c>
      <c r="AC94">
        <v>0</v>
      </c>
      <c r="AD94">
        <v>12.92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124</v>
      </c>
      <c r="AU94" t="s">
        <v>179</v>
      </c>
      <c r="AV94">
        <v>1</v>
      </c>
      <c r="AW94">
        <v>2</v>
      </c>
      <c r="AX94">
        <v>23983632</v>
      </c>
      <c r="AY94">
        <v>1</v>
      </c>
      <c r="AZ94">
        <v>0</v>
      </c>
      <c r="BA94">
        <v>98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B94">
        <v>0</v>
      </c>
    </row>
    <row r="95" spans="1:80" x14ac:dyDescent="0.2">
      <c r="A95">
        <f>ROW(Source!A154)</f>
        <v>154</v>
      </c>
      <c r="B95">
        <v>23982063</v>
      </c>
      <c r="C95">
        <v>23983629</v>
      </c>
      <c r="D95">
        <v>14665295</v>
      </c>
      <c r="E95">
        <v>1</v>
      </c>
      <c r="F95">
        <v>1</v>
      </c>
      <c r="G95">
        <v>1</v>
      </c>
      <c r="H95">
        <v>3</v>
      </c>
      <c r="I95" t="s">
        <v>1159</v>
      </c>
      <c r="J95" t="s">
        <v>1168</v>
      </c>
      <c r="K95" t="s">
        <v>1169</v>
      </c>
      <c r="L95">
        <v>1344</v>
      </c>
      <c r="N95">
        <v>1008</v>
      </c>
      <c r="O95" t="s">
        <v>1170</v>
      </c>
      <c r="P95" t="s">
        <v>1170</v>
      </c>
      <c r="Q95">
        <v>1</v>
      </c>
      <c r="Y95">
        <v>32.04</v>
      </c>
      <c r="AA95">
        <v>1</v>
      </c>
      <c r="AB95">
        <v>0</v>
      </c>
      <c r="AC95">
        <v>0</v>
      </c>
      <c r="AD95">
        <v>0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32.04</v>
      </c>
      <c r="AU95" t="s">
        <v>3</v>
      </c>
      <c r="AV95">
        <v>0</v>
      </c>
      <c r="AW95">
        <v>2</v>
      </c>
      <c r="AX95">
        <v>23983633</v>
      </c>
      <c r="AY95">
        <v>1</v>
      </c>
      <c r="AZ95">
        <v>0</v>
      </c>
      <c r="BA95">
        <v>99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B95">
        <v>0</v>
      </c>
    </row>
    <row r="96" spans="1:80" x14ac:dyDescent="0.2">
      <c r="A96">
        <f>ROW(Source!A155)</f>
        <v>155</v>
      </c>
      <c r="B96">
        <v>23982063</v>
      </c>
      <c r="C96">
        <v>24814912</v>
      </c>
      <c r="D96">
        <v>9436423</v>
      </c>
      <c r="E96">
        <v>1</v>
      </c>
      <c r="F96">
        <v>1</v>
      </c>
      <c r="G96">
        <v>1</v>
      </c>
      <c r="H96">
        <v>1</v>
      </c>
      <c r="I96" t="s">
        <v>1243</v>
      </c>
      <c r="J96" t="s">
        <v>3</v>
      </c>
      <c r="K96" t="s">
        <v>1244</v>
      </c>
      <c r="L96">
        <v>1369</v>
      </c>
      <c r="N96">
        <v>1013</v>
      </c>
      <c r="O96" t="s">
        <v>1148</v>
      </c>
      <c r="P96" t="s">
        <v>1148</v>
      </c>
      <c r="Q96">
        <v>1</v>
      </c>
      <c r="Y96">
        <v>20.925000000000001</v>
      </c>
      <c r="AA96">
        <v>0</v>
      </c>
      <c r="AB96">
        <v>0</v>
      </c>
      <c r="AC96">
        <v>0</v>
      </c>
      <c r="AD96">
        <v>12.92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15.5</v>
      </c>
      <c r="AU96" t="s">
        <v>179</v>
      </c>
      <c r="AV96">
        <v>1</v>
      </c>
      <c r="AW96">
        <v>2</v>
      </c>
      <c r="AX96">
        <v>24814915</v>
      </c>
      <c r="AY96">
        <v>1</v>
      </c>
      <c r="AZ96">
        <v>0</v>
      </c>
      <c r="BA96">
        <v>100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B96">
        <v>0</v>
      </c>
    </row>
    <row r="97" spans="1:80" x14ac:dyDescent="0.2">
      <c r="A97">
        <f>ROW(Source!A155)</f>
        <v>155</v>
      </c>
      <c r="B97">
        <v>23982063</v>
      </c>
      <c r="C97">
        <v>24814912</v>
      </c>
      <c r="D97">
        <v>14665295</v>
      </c>
      <c r="E97">
        <v>1</v>
      </c>
      <c r="F97">
        <v>1</v>
      </c>
      <c r="G97">
        <v>1</v>
      </c>
      <c r="H97">
        <v>3</v>
      </c>
      <c r="I97" t="s">
        <v>1159</v>
      </c>
      <c r="J97" t="s">
        <v>1168</v>
      </c>
      <c r="K97" t="s">
        <v>1169</v>
      </c>
      <c r="L97">
        <v>1344</v>
      </c>
      <c r="N97">
        <v>1008</v>
      </c>
      <c r="O97" t="s">
        <v>1170</v>
      </c>
      <c r="P97" t="s">
        <v>1170</v>
      </c>
      <c r="Q97">
        <v>1</v>
      </c>
      <c r="Y97">
        <v>4.01</v>
      </c>
      <c r="AA97">
        <v>1</v>
      </c>
      <c r="AB97">
        <v>0</v>
      </c>
      <c r="AC97">
        <v>0</v>
      </c>
      <c r="AD97">
        <v>0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4.01</v>
      </c>
      <c r="AU97" t="s">
        <v>3</v>
      </c>
      <c r="AV97">
        <v>0</v>
      </c>
      <c r="AW97">
        <v>2</v>
      </c>
      <c r="AX97">
        <v>24814916</v>
      </c>
      <c r="AY97">
        <v>1</v>
      </c>
      <c r="AZ97">
        <v>0</v>
      </c>
      <c r="BA97">
        <v>101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B97">
        <v>0</v>
      </c>
    </row>
    <row r="98" spans="1:80" x14ac:dyDescent="0.2">
      <c r="A98">
        <f>ROW(Source!A156)</f>
        <v>156</v>
      </c>
      <c r="B98">
        <v>23982063</v>
      </c>
      <c r="C98">
        <v>23983634</v>
      </c>
      <c r="D98">
        <v>9431933</v>
      </c>
      <c r="E98">
        <v>1</v>
      </c>
      <c r="F98">
        <v>1</v>
      </c>
      <c r="G98">
        <v>1</v>
      </c>
      <c r="H98">
        <v>1</v>
      </c>
      <c r="I98" t="s">
        <v>1272</v>
      </c>
      <c r="J98" t="s">
        <v>3</v>
      </c>
      <c r="K98" t="s">
        <v>1273</v>
      </c>
      <c r="L98">
        <v>1369</v>
      </c>
      <c r="N98">
        <v>1013</v>
      </c>
      <c r="O98" t="s">
        <v>1148</v>
      </c>
      <c r="P98" t="s">
        <v>1148</v>
      </c>
      <c r="Q98">
        <v>1</v>
      </c>
      <c r="Y98">
        <v>1.3905000000000001</v>
      </c>
      <c r="AA98">
        <v>0</v>
      </c>
      <c r="AB98">
        <v>0</v>
      </c>
      <c r="AC98">
        <v>0</v>
      </c>
      <c r="AD98">
        <v>8.5299999999999994</v>
      </c>
      <c r="AN98">
        <v>0</v>
      </c>
      <c r="AO98">
        <v>1</v>
      </c>
      <c r="AP98">
        <v>1</v>
      </c>
      <c r="AQ98">
        <v>0</v>
      </c>
      <c r="AR98">
        <v>0</v>
      </c>
      <c r="AS98" t="s">
        <v>3</v>
      </c>
      <c r="AT98">
        <v>1.03</v>
      </c>
      <c r="AU98" t="s">
        <v>179</v>
      </c>
      <c r="AV98">
        <v>1</v>
      </c>
      <c r="AW98">
        <v>2</v>
      </c>
      <c r="AX98">
        <v>23983638</v>
      </c>
      <c r="AY98">
        <v>1</v>
      </c>
      <c r="AZ98">
        <v>0</v>
      </c>
      <c r="BA98">
        <v>102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B98">
        <v>0</v>
      </c>
    </row>
    <row r="99" spans="1:80" x14ac:dyDescent="0.2">
      <c r="A99">
        <f>ROW(Source!A156)</f>
        <v>156</v>
      </c>
      <c r="B99">
        <v>23982063</v>
      </c>
      <c r="C99">
        <v>23983634</v>
      </c>
      <c r="D99">
        <v>14668593</v>
      </c>
      <c r="E99">
        <v>1</v>
      </c>
      <c r="F99">
        <v>1</v>
      </c>
      <c r="G99">
        <v>1</v>
      </c>
      <c r="H99">
        <v>2</v>
      </c>
      <c r="I99" t="s">
        <v>1224</v>
      </c>
      <c r="J99" t="s">
        <v>1251</v>
      </c>
      <c r="K99" t="s">
        <v>1226</v>
      </c>
      <c r="L99">
        <v>1368</v>
      </c>
      <c r="N99">
        <v>1011</v>
      </c>
      <c r="O99" t="s">
        <v>1152</v>
      </c>
      <c r="P99" t="s">
        <v>1152</v>
      </c>
      <c r="Q99">
        <v>1</v>
      </c>
      <c r="Y99">
        <v>0.21600000000000003</v>
      </c>
      <c r="AA99">
        <v>0</v>
      </c>
      <c r="AB99">
        <v>87.17</v>
      </c>
      <c r="AC99">
        <v>11.6</v>
      </c>
      <c r="AD99">
        <v>0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3</v>
      </c>
      <c r="AT99">
        <v>0.16</v>
      </c>
      <c r="AU99" t="s">
        <v>179</v>
      </c>
      <c r="AV99">
        <v>0</v>
      </c>
      <c r="AW99">
        <v>2</v>
      </c>
      <c r="AX99">
        <v>23983639</v>
      </c>
      <c r="AY99">
        <v>1</v>
      </c>
      <c r="AZ99">
        <v>0</v>
      </c>
      <c r="BA99">
        <v>103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B99">
        <v>0</v>
      </c>
    </row>
    <row r="100" spans="1:80" x14ac:dyDescent="0.2">
      <c r="A100">
        <f>ROW(Source!A156)</f>
        <v>156</v>
      </c>
      <c r="B100">
        <v>23982063</v>
      </c>
      <c r="C100">
        <v>23983634</v>
      </c>
      <c r="D100">
        <v>14665295</v>
      </c>
      <c r="E100">
        <v>1</v>
      </c>
      <c r="F100">
        <v>1</v>
      </c>
      <c r="G100">
        <v>1</v>
      </c>
      <c r="H100">
        <v>3</v>
      </c>
      <c r="I100" t="s">
        <v>1159</v>
      </c>
      <c r="J100" t="s">
        <v>1168</v>
      </c>
      <c r="K100" t="s">
        <v>1169</v>
      </c>
      <c r="L100">
        <v>1344</v>
      </c>
      <c r="N100">
        <v>1008</v>
      </c>
      <c r="O100" t="s">
        <v>1170</v>
      </c>
      <c r="P100" t="s">
        <v>1170</v>
      </c>
      <c r="Q100">
        <v>1</v>
      </c>
      <c r="Y100">
        <v>0.18</v>
      </c>
      <c r="AA100">
        <v>1</v>
      </c>
      <c r="AB100">
        <v>0</v>
      </c>
      <c r="AC100">
        <v>0</v>
      </c>
      <c r="AD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0.18</v>
      </c>
      <c r="AU100" t="s">
        <v>3</v>
      </c>
      <c r="AV100">
        <v>0</v>
      </c>
      <c r="AW100">
        <v>2</v>
      </c>
      <c r="AX100">
        <v>23983640</v>
      </c>
      <c r="AY100">
        <v>1</v>
      </c>
      <c r="AZ100">
        <v>0</v>
      </c>
      <c r="BA100">
        <v>104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B100">
        <v>0</v>
      </c>
    </row>
    <row r="101" spans="1:80" x14ac:dyDescent="0.2">
      <c r="A101">
        <f>ROW(Source!A157)</f>
        <v>157</v>
      </c>
      <c r="B101">
        <v>23982063</v>
      </c>
      <c r="C101">
        <v>24691653</v>
      </c>
      <c r="D101">
        <v>9430636</v>
      </c>
      <c r="E101">
        <v>1</v>
      </c>
      <c r="F101">
        <v>1</v>
      </c>
      <c r="G101">
        <v>1</v>
      </c>
      <c r="H101">
        <v>1</v>
      </c>
      <c r="I101" t="s">
        <v>1274</v>
      </c>
      <c r="J101" t="s">
        <v>3</v>
      </c>
      <c r="K101" t="s">
        <v>1275</v>
      </c>
      <c r="L101">
        <v>1369</v>
      </c>
      <c r="N101">
        <v>1013</v>
      </c>
      <c r="O101" t="s">
        <v>1148</v>
      </c>
      <c r="P101" t="s">
        <v>1148</v>
      </c>
      <c r="Q101">
        <v>1</v>
      </c>
      <c r="Y101">
        <v>0.29700000000000004</v>
      </c>
      <c r="AA101">
        <v>0</v>
      </c>
      <c r="AB101">
        <v>0</v>
      </c>
      <c r="AC101">
        <v>0</v>
      </c>
      <c r="AD101">
        <v>9.4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0.22</v>
      </c>
      <c r="AU101" t="s">
        <v>179</v>
      </c>
      <c r="AV101">
        <v>1</v>
      </c>
      <c r="AW101">
        <v>2</v>
      </c>
      <c r="AX101">
        <v>24691656</v>
      </c>
      <c r="AY101">
        <v>1</v>
      </c>
      <c r="AZ101">
        <v>0</v>
      </c>
      <c r="BA101">
        <v>105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B101">
        <v>0</v>
      </c>
    </row>
    <row r="102" spans="1:80" x14ac:dyDescent="0.2">
      <c r="A102">
        <f>ROW(Source!A157)</f>
        <v>157</v>
      </c>
      <c r="B102">
        <v>23982063</v>
      </c>
      <c r="C102">
        <v>24691653</v>
      </c>
      <c r="D102">
        <v>22865650</v>
      </c>
      <c r="E102">
        <v>1</v>
      </c>
      <c r="F102">
        <v>1</v>
      </c>
      <c r="G102">
        <v>1</v>
      </c>
      <c r="H102">
        <v>3</v>
      </c>
      <c r="I102" t="s">
        <v>1159</v>
      </c>
      <c r="J102" t="s">
        <v>1160</v>
      </c>
      <c r="K102" t="s">
        <v>1161</v>
      </c>
      <c r="L102">
        <v>1374</v>
      </c>
      <c r="N102">
        <v>1013</v>
      </c>
      <c r="O102" t="s">
        <v>1162</v>
      </c>
      <c r="P102" t="s">
        <v>1162</v>
      </c>
      <c r="Q102">
        <v>1</v>
      </c>
      <c r="Y102">
        <v>0.04</v>
      </c>
      <c r="AA102">
        <v>1</v>
      </c>
      <c r="AB102">
        <v>0</v>
      </c>
      <c r="AC102">
        <v>0</v>
      </c>
      <c r="AD102">
        <v>0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0.04</v>
      </c>
      <c r="AU102" t="s">
        <v>3</v>
      </c>
      <c r="AV102">
        <v>0</v>
      </c>
      <c r="AW102">
        <v>2</v>
      </c>
      <c r="AX102">
        <v>24691657</v>
      </c>
      <c r="AY102">
        <v>1</v>
      </c>
      <c r="AZ102">
        <v>0</v>
      </c>
      <c r="BA102">
        <v>106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B102">
        <v>0</v>
      </c>
    </row>
    <row r="103" spans="1:80" x14ac:dyDescent="0.2">
      <c r="A103">
        <f>ROW(Source!A158)</f>
        <v>158</v>
      </c>
      <c r="B103">
        <v>23982063</v>
      </c>
      <c r="C103">
        <v>23983641</v>
      </c>
      <c r="D103">
        <v>9431933</v>
      </c>
      <c r="E103">
        <v>1</v>
      </c>
      <c r="F103">
        <v>1</v>
      </c>
      <c r="G103">
        <v>1</v>
      </c>
      <c r="H103">
        <v>1</v>
      </c>
      <c r="I103" t="s">
        <v>1272</v>
      </c>
      <c r="J103" t="s">
        <v>3</v>
      </c>
      <c r="K103" t="s">
        <v>1273</v>
      </c>
      <c r="L103">
        <v>1369</v>
      </c>
      <c r="N103">
        <v>1013</v>
      </c>
      <c r="O103" t="s">
        <v>1148</v>
      </c>
      <c r="P103" t="s">
        <v>1148</v>
      </c>
      <c r="Q103">
        <v>1</v>
      </c>
      <c r="Y103">
        <v>1.3905000000000001</v>
      </c>
      <c r="AA103">
        <v>0</v>
      </c>
      <c r="AB103">
        <v>0</v>
      </c>
      <c r="AC103">
        <v>0</v>
      </c>
      <c r="AD103">
        <v>8.5299999999999994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3</v>
      </c>
      <c r="AT103">
        <v>1.03</v>
      </c>
      <c r="AU103" t="s">
        <v>179</v>
      </c>
      <c r="AV103">
        <v>1</v>
      </c>
      <c r="AW103">
        <v>2</v>
      </c>
      <c r="AX103">
        <v>23983645</v>
      </c>
      <c r="AY103">
        <v>1</v>
      </c>
      <c r="AZ103">
        <v>0</v>
      </c>
      <c r="BA103">
        <v>107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B103">
        <v>0</v>
      </c>
    </row>
    <row r="104" spans="1:80" x14ac:dyDescent="0.2">
      <c r="A104">
        <f>ROW(Source!A158)</f>
        <v>158</v>
      </c>
      <c r="B104">
        <v>23982063</v>
      </c>
      <c r="C104">
        <v>23983641</v>
      </c>
      <c r="D104">
        <v>14668593</v>
      </c>
      <c r="E104">
        <v>1</v>
      </c>
      <c r="F104">
        <v>1</v>
      </c>
      <c r="G104">
        <v>1</v>
      </c>
      <c r="H104">
        <v>2</v>
      </c>
      <c r="I104" t="s">
        <v>1224</v>
      </c>
      <c r="J104" t="s">
        <v>1251</v>
      </c>
      <c r="K104" t="s">
        <v>1226</v>
      </c>
      <c r="L104">
        <v>1368</v>
      </c>
      <c r="N104">
        <v>1011</v>
      </c>
      <c r="O104" t="s">
        <v>1152</v>
      </c>
      <c r="P104" t="s">
        <v>1152</v>
      </c>
      <c r="Q104">
        <v>1</v>
      </c>
      <c r="Y104">
        <v>0.21600000000000003</v>
      </c>
      <c r="AA104">
        <v>0</v>
      </c>
      <c r="AB104">
        <v>87.17</v>
      </c>
      <c r="AC104">
        <v>11.6</v>
      </c>
      <c r="AD104">
        <v>0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0.16</v>
      </c>
      <c r="AU104" t="s">
        <v>179</v>
      </c>
      <c r="AV104">
        <v>0</v>
      </c>
      <c r="AW104">
        <v>2</v>
      </c>
      <c r="AX104">
        <v>23983646</v>
      </c>
      <c r="AY104">
        <v>1</v>
      </c>
      <c r="AZ104">
        <v>0</v>
      </c>
      <c r="BA104">
        <v>108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B104">
        <v>0</v>
      </c>
    </row>
    <row r="105" spans="1:80" x14ac:dyDescent="0.2">
      <c r="A105">
        <f>ROW(Source!A158)</f>
        <v>158</v>
      </c>
      <c r="B105">
        <v>23982063</v>
      </c>
      <c r="C105">
        <v>23983641</v>
      </c>
      <c r="D105">
        <v>14665295</v>
      </c>
      <c r="E105">
        <v>1</v>
      </c>
      <c r="F105">
        <v>1</v>
      </c>
      <c r="G105">
        <v>1</v>
      </c>
      <c r="H105">
        <v>3</v>
      </c>
      <c r="I105" t="s">
        <v>1159</v>
      </c>
      <c r="J105" t="s">
        <v>1168</v>
      </c>
      <c r="K105" t="s">
        <v>1169</v>
      </c>
      <c r="L105">
        <v>1344</v>
      </c>
      <c r="N105">
        <v>1008</v>
      </c>
      <c r="O105" t="s">
        <v>1170</v>
      </c>
      <c r="P105" t="s">
        <v>1170</v>
      </c>
      <c r="Q105">
        <v>1</v>
      </c>
      <c r="Y105">
        <v>0.18</v>
      </c>
      <c r="AA105">
        <v>1</v>
      </c>
      <c r="AB105">
        <v>0</v>
      </c>
      <c r="AC105">
        <v>0</v>
      </c>
      <c r="AD105">
        <v>0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0.18</v>
      </c>
      <c r="AU105" t="s">
        <v>3</v>
      </c>
      <c r="AV105">
        <v>0</v>
      </c>
      <c r="AW105">
        <v>2</v>
      </c>
      <c r="AX105">
        <v>23983647</v>
      </c>
      <c r="AY105">
        <v>1</v>
      </c>
      <c r="AZ105">
        <v>0</v>
      </c>
      <c r="BA105">
        <v>109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B105">
        <v>0</v>
      </c>
    </row>
    <row r="106" spans="1:80" x14ac:dyDescent="0.2">
      <c r="A106">
        <f>ROW(Source!A159)</f>
        <v>159</v>
      </c>
      <c r="B106">
        <v>23982063</v>
      </c>
      <c r="C106">
        <v>24691723</v>
      </c>
      <c r="D106">
        <v>9451081</v>
      </c>
      <c r="E106">
        <v>1</v>
      </c>
      <c r="F106">
        <v>1</v>
      </c>
      <c r="G106">
        <v>1</v>
      </c>
      <c r="H106">
        <v>1</v>
      </c>
      <c r="I106" t="s">
        <v>1245</v>
      </c>
      <c r="J106" t="s">
        <v>3</v>
      </c>
      <c r="K106" t="s">
        <v>1246</v>
      </c>
      <c r="L106">
        <v>1369</v>
      </c>
      <c r="N106">
        <v>1013</v>
      </c>
      <c r="O106" t="s">
        <v>1148</v>
      </c>
      <c r="P106" t="s">
        <v>1148</v>
      </c>
      <c r="Q106">
        <v>1</v>
      </c>
      <c r="Y106">
        <v>27.27</v>
      </c>
      <c r="AA106">
        <v>0</v>
      </c>
      <c r="AB106">
        <v>0</v>
      </c>
      <c r="AC106">
        <v>0</v>
      </c>
      <c r="AD106">
        <v>8.9700000000000006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20.2</v>
      </c>
      <c r="AU106" t="s">
        <v>179</v>
      </c>
      <c r="AV106">
        <v>1</v>
      </c>
      <c r="AW106">
        <v>2</v>
      </c>
      <c r="AX106">
        <v>24691736</v>
      </c>
      <c r="AY106">
        <v>1</v>
      </c>
      <c r="AZ106">
        <v>0</v>
      </c>
      <c r="BA106">
        <v>110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B106">
        <v>0</v>
      </c>
    </row>
    <row r="107" spans="1:80" x14ac:dyDescent="0.2">
      <c r="A107">
        <f>ROW(Source!A159)</f>
        <v>159</v>
      </c>
      <c r="B107">
        <v>23982063</v>
      </c>
      <c r="C107">
        <v>24691723</v>
      </c>
      <c r="D107">
        <v>121548</v>
      </c>
      <c r="E107">
        <v>1</v>
      </c>
      <c r="F107">
        <v>1</v>
      </c>
      <c r="G107">
        <v>1</v>
      </c>
      <c r="H107">
        <v>1</v>
      </c>
      <c r="I107" t="s">
        <v>40</v>
      </c>
      <c r="J107" t="s">
        <v>3</v>
      </c>
      <c r="K107" t="s">
        <v>1173</v>
      </c>
      <c r="L107">
        <v>608254</v>
      </c>
      <c r="N107">
        <v>1013</v>
      </c>
      <c r="O107" t="s">
        <v>1174</v>
      </c>
      <c r="P107" t="s">
        <v>1174</v>
      </c>
      <c r="Q107">
        <v>1</v>
      </c>
      <c r="Y107">
        <v>0.58050000000000002</v>
      </c>
      <c r="AA107">
        <v>0</v>
      </c>
      <c r="AB107">
        <v>0</v>
      </c>
      <c r="AC107">
        <v>0</v>
      </c>
      <c r="AD107">
        <v>0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0.43</v>
      </c>
      <c r="AU107" t="s">
        <v>179</v>
      </c>
      <c r="AV107">
        <v>2</v>
      </c>
      <c r="AW107">
        <v>2</v>
      </c>
      <c r="AX107">
        <v>24691737</v>
      </c>
      <c r="AY107">
        <v>1</v>
      </c>
      <c r="AZ107">
        <v>0</v>
      </c>
      <c r="BA107">
        <v>111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B107">
        <v>0</v>
      </c>
    </row>
    <row r="108" spans="1:80" x14ac:dyDescent="0.2">
      <c r="A108">
        <f>ROW(Source!A159)</f>
        <v>159</v>
      </c>
      <c r="B108">
        <v>23982063</v>
      </c>
      <c r="C108">
        <v>24691723</v>
      </c>
      <c r="D108">
        <v>14665537</v>
      </c>
      <c r="E108">
        <v>1</v>
      </c>
      <c r="F108">
        <v>1</v>
      </c>
      <c r="G108">
        <v>1</v>
      </c>
      <c r="H108">
        <v>2</v>
      </c>
      <c r="I108" t="s">
        <v>1218</v>
      </c>
      <c r="J108" t="s">
        <v>1247</v>
      </c>
      <c r="K108" t="s">
        <v>1220</v>
      </c>
      <c r="L108">
        <v>1368</v>
      </c>
      <c r="N108">
        <v>1011</v>
      </c>
      <c r="O108" t="s">
        <v>1152</v>
      </c>
      <c r="P108" t="s">
        <v>1152</v>
      </c>
      <c r="Q108">
        <v>1</v>
      </c>
      <c r="Y108">
        <v>0.58050000000000002</v>
      </c>
      <c r="AA108">
        <v>0</v>
      </c>
      <c r="AB108">
        <v>134.65</v>
      </c>
      <c r="AC108">
        <v>13.5</v>
      </c>
      <c r="AD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0.43</v>
      </c>
      <c r="AU108" t="s">
        <v>179</v>
      </c>
      <c r="AV108">
        <v>0</v>
      </c>
      <c r="AW108">
        <v>2</v>
      </c>
      <c r="AX108">
        <v>24691738</v>
      </c>
      <c r="AY108">
        <v>1</v>
      </c>
      <c r="AZ108">
        <v>0</v>
      </c>
      <c r="BA108">
        <v>112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B108">
        <v>0</v>
      </c>
    </row>
    <row r="109" spans="1:80" x14ac:dyDescent="0.2">
      <c r="A109">
        <f>ROW(Source!A159)</f>
        <v>159</v>
      </c>
      <c r="B109">
        <v>23982063</v>
      </c>
      <c r="C109">
        <v>24691723</v>
      </c>
      <c r="D109">
        <v>14665720</v>
      </c>
      <c r="E109">
        <v>1</v>
      </c>
      <c r="F109">
        <v>1</v>
      </c>
      <c r="G109">
        <v>1</v>
      </c>
      <c r="H109">
        <v>2</v>
      </c>
      <c r="I109" t="s">
        <v>1248</v>
      </c>
      <c r="J109" t="s">
        <v>1249</v>
      </c>
      <c r="K109" t="s">
        <v>1250</v>
      </c>
      <c r="L109">
        <v>1368</v>
      </c>
      <c r="N109">
        <v>1011</v>
      </c>
      <c r="O109" t="s">
        <v>1152</v>
      </c>
      <c r="P109" t="s">
        <v>1152</v>
      </c>
      <c r="Q109">
        <v>1</v>
      </c>
      <c r="Y109">
        <v>0.85050000000000003</v>
      </c>
      <c r="AA109">
        <v>0</v>
      </c>
      <c r="AB109">
        <v>1.7</v>
      </c>
      <c r="AC109">
        <v>0</v>
      </c>
      <c r="AD109">
        <v>0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0.63</v>
      </c>
      <c r="AU109" t="s">
        <v>179</v>
      </c>
      <c r="AV109">
        <v>0</v>
      </c>
      <c r="AW109">
        <v>2</v>
      </c>
      <c r="AX109">
        <v>24691739</v>
      </c>
      <c r="AY109">
        <v>1</v>
      </c>
      <c r="AZ109">
        <v>0</v>
      </c>
      <c r="BA109">
        <v>113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B109">
        <v>0</v>
      </c>
    </row>
    <row r="110" spans="1:80" x14ac:dyDescent="0.2">
      <c r="A110">
        <f>ROW(Source!A159)</f>
        <v>159</v>
      </c>
      <c r="B110">
        <v>23982063</v>
      </c>
      <c r="C110">
        <v>24691723</v>
      </c>
      <c r="D110">
        <v>14668593</v>
      </c>
      <c r="E110">
        <v>1</v>
      </c>
      <c r="F110">
        <v>1</v>
      </c>
      <c r="G110">
        <v>1</v>
      </c>
      <c r="H110">
        <v>2</v>
      </c>
      <c r="I110" t="s">
        <v>1224</v>
      </c>
      <c r="J110" t="s">
        <v>1251</v>
      </c>
      <c r="K110" t="s">
        <v>1226</v>
      </c>
      <c r="L110">
        <v>1368</v>
      </c>
      <c r="N110">
        <v>1011</v>
      </c>
      <c r="O110" t="s">
        <v>1152</v>
      </c>
      <c r="P110" t="s">
        <v>1152</v>
      </c>
      <c r="Q110">
        <v>1</v>
      </c>
      <c r="Y110">
        <v>0.70200000000000007</v>
      </c>
      <c r="AA110">
        <v>0</v>
      </c>
      <c r="AB110">
        <v>87.17</v>
      </c>
      <c r="AC110">
        <v>11.6</v>
      </c>
      <c r="AD110">
        <v>0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0.52</v>
      </c>
      <c r="AU110" t="s">
        <v>179</v>
      </c>
      <c r="AV110">
        <v>0</v>
      </c>
      <c r="AW110">
        <v>2</v>
      </c>
      <c r="AX110">
        <v>24691740</v>
      </c>
      <c r="AY110">
        <v>1</v>
      </c>
      <c r="AZ110">
        <v>0</v>
      </c>
      <c r="BA110">
        <v>114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B110">
        <v>0</v>
      </c>
    </row>
    <row r="111" spans="1:80" x14ac:dyDescent="0.2">
      <c r="A111">
        <f>ROW(Source!A159)</f>
        <v>159</v>
      </c>
      <c r="B111">
        <v>23982063</v>
      </c>
      <c r="C111">
        <v>24691723</v>
      </c>
      <c r="D111">
        <v>14610615</v>
      </c>
      <c r="E111">
        <v>1</v>
      </c>
      <c r="F111">
        <v>1</v>
      </c>
      <c r="G111">
        <v>1</v>
      </c>
      <c r="H111">
        <v>3</v>
      </c>
      <c r="I111" t="s">
        <v>1252</v>
      </c>
      <c r="J111" t="s">
        <v>1253</v>
      </c>
      <c r="K111" t="s">
        <v>1254</v>
      </c>
      <c r="L111">
        <v>1346</v>
      </c>
      <c r="N111">
        <v>1009</v>
      </c>
      <c r="O111" t="s">
        <v>1181</v>
      </c>
      <c r="P111" t="s">
        <v>1181</v>
      </c>
      <c r="Q111">
        <v>1</v>
      </c>
      <c r="Y111">
        <v>3.56E-2</v>
      </c>
      <c r="AA111">
        <v>28.22</v>
      </c>
      <c r="AB111">
        <v>0</v>
      </c>
      <c r="AC111">
        <v>0</v>
      </c>
      <c r="AD111">
        <v>0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3.56E-2</v>
      </c>
      <c r="AU111" t="s">
        <v>3</v>
      </c>
      <c r="AV111">
        <v>0</v>
      </c>
      <c r="AW111">
        <v>2</v>
      </c>
      <c r="AX111">
        <v>24691741</v>
      </c>
      <c r="AY111">
        <v>1</v>
      </c>
      <c r="AZ111">
        <v>0</v>
      </c>
      <c r="BA111">
        <v>115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B111">
        <v>0</v>
      </c>
    </row>
    <row r="112" spans="1:80" x14ac:dyDescent="0.2">
      <c r="A112">
        <f>ROW(Source!A159)</f>
        <v>159</v>
      </c>
      <c r="B112">
        <v>23982063</v>
      </c>
      <c r="C112">
        <v>24691723</v>
      </c>
      <c r="D112">
        <v>14610619</v>
      </c>
      <c r="E112">
        <v>1</v>
      </c>
      <c r="F112">
        <v>1</v>
      </c>
      <c r="G112">
        <v>1</v>
      </c>
      <c r="H112">
        <v>3</v>
      </c>
      <c r="I112" t="s">
        <v>1255</v>
      </c>
      <c r="J112" t="s">
        <v>1256</v>
      </c>
      <c r="K112" t="s">
        <v>1257</v>
      </c>
      <c r="L112">
        <v>1346</v>
      </c>
      <c r="N112">
        <v>1009</v>
      </c>
      <c r="O112" t="s">
        <v>1181</v>
      </c>
      <c r="P112" t="s">
        <v>1181</v>
      </c>
      <c r="Q112">
        <v>1</v>
      </c>
      <c r="Y112">
        <v>0.58399999999999996</v>
      </c>
      <c r="AA112">
        <v>26.32</v>
      </c>
      <c r="AB112">
        <v>0</v>
      </c>
      <c r="AC112">
        <v>0</v>
      </c>
      <c r="AD112">
        <v>0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0.58399999999999996</v>
      </c>
      <c r="AU112" t="s">
        <v>3</v>
      </c>
      <c r="AV112">
        <v>0</v>
      </c>
      <c r="AW112">
        <v>2</v>
      </c>
      <c r="AX112">
        <v>24691742</v>
      </c>
      <c r="AY112">
        <v>1</v>
      </c>
      <c r="AZ112">
        <v>0</v>
      </c>
      <c r="BA112">
        <v>116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B112">
        <v>0</v>
      </c>
    </row>
    <row r="113" spans="1:80" x14ac:dyDescent="0.2">
      <c r="A113">
        <f>ROW(Source!A159)</f>
        <v>159</v>
      </c>
      <c r="B113">
        <v>23982063</v>
      </c>
      <c r="C113">
        <v>24691723</v>
      </c>
      <c r="D113">
        <v>14682025</v>
      </c>
      <c r="E113">
        <v>1</v>
      </c>
      <c r="F113">
        <v>1</v>
      </c>
      <c r="G113">
        <v>1</v>
      </c>
      <c r="H113">
        <v>3</v>
      </c>
      <c r="I113" t="s">
        <v>1258</v>
      </c>
      <c r="J113" t="s">
        <v>1259</v>
      </c>
      <c r="K113" t="s">
        <v>1260</v>
      </c>
      <c r="L113">
        <v>1348</v>
      </c>
      <c r="N113">
        <v>1009</v>
      </c>
      <c r="O113" t="s">
        <v>1185</v>
      </c>
      <c r="P113" t="s">
        <v>1185</v>
      </c>
      <c r="Q113">
        <v>1000</v>
      </c>
      <c r="Y113">
        <v>2.0000000000000002E-5</v>
      </c>
      <c r="AA113">
        <v>28300.400000000001</v>
      </c>
      <c r="AB113">
        <v>0</v>
      </c>
      <c r="AC113">
        <v>0</v>
      </c>
      <c r="AD113">
        <v>0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2.0000000000000002E-5</v>
      </c>
      <c r="AU113" t="s">
        <v>3</v>
      </c>
      <c r="AV113">
        <v>0</v>
      </c>
      <c r="AW113">
        <v>2</v>
      </c>
      <c r="AX113">
        <v>24691743</v>
      </c>
      <c r="AY113">
        <v>1</v>
      </c>
      <c r="AZ113">
        <v>0</v>
      </c>
      <c r="BA113">
        <v>117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B113">
        <v>0</v>
      </c>
    </row>
    <row r="114" spans="1:80" x14ac:dyDescent="0.2">
      <c r="A114">
        <f>ROW(Source!A159)</f>
        <v>159</v>
      </c>
      <c r="B114">
        <v>23982063</v>
      </c>
      <c r="C114">
        <v>24691723</v>
      </c>
      <c r="D114">
        <v>14627308</v>
      </c>
      <c r="E114">
        <v>1</v>
      </c>
      <c r="F114">
        <v>1</v>
      </c>
      <c r="G114">
        <v>1</v>
      </c>
      <c r="H114">
        <v>3</v>
      </c>
      <c r="I114" t="s">
        <v>1261</v>
      </c>
      <c r="J114" t="s">
        <v>1262</v>
      </c>
      <c r="K114" t="s">
        <v>1263</v>
      </c>
      <c r="L114">
        <v>1301</v>
      </c>
      <c r="N114">
        <v>1003</v>
      </c>
      <c r="O114" t="s">
        <v>970</v>
      </c>
      <c r="P114" t="s">
        <v>970</v>
      </c>
      <c r="Q114">
        <v>1</v>
      </c>
      <c r="Y114">
        <v>1</v>
      </c>
      <c r="AA114">
        <v>10.7</v>
      </c>
      <c r="AB114">
        <v>0</v>
      </c>
      <c r="AC114">
        <v>0</v>
      </c>
      <c r="AD114">
        <v>0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1</v>
      </c>
      <c r="AU114" t="s">
        <v>3</v>
      </c>
      <c r="AV114">
        <v>0</v>
      </c>
      <c r="AW114">
        <v>2</v>
      </c>
      <c r="AX114">
        <v>24691744</v>
      </c>
      <c r="AY114">
        <v>1</v>
      </c>
      <c r="AZ114">
        <v>0</v>
      </c>
      <c r="BA114">
        <v>118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B114">
        <v>0</v>
      </c>
    </row>
    <row r="115" spans="1:80" x14ac:dyDescent="0.2">
      <c r="A115">
        <f>ROW(Source!A159)</f>
        <v>159</v>
      </c>
      <c r="B115">
        <v>23982063</v>
      </c>
      <c r="C115">
        <v>24691723</v>
      </c>
      <c r="D115">
        <v>14665220</v>
      </c>
      <c r="E115">
        <v>1</v>
      </c>
      <c r="F115">
        <v>1</v>
      </c>
      <c r="G115">
        <v>1</v>
      </c>
      <c r="H115">
        <v>3</v>
      </c>
      <c r="I115" t="s">
        <v>1264</v>
      </c>
      <c r="J115" t="s">
        <v>1265</v>
      </c>
      <c r="K115" t="s">
        <v>1266</v>
      </c>
      <c r="L115">
        <v>1346</v>
      </c>
      <c r="N115">
        <v>1009</v>
      </c>
      <c r="O115" t="s">
        <v>1181</v>
      </c>
      <c r="P115" t="s">
        <v>1181</v>
      </c>
      <c r="Q115">
        <v>1</v>
      </c>
      <c r="Y115">
        <v>0.01</v>
      </c>
      <c r="AA115">
        <v>114.22</v>
      </c>
      <c r="AB115">
        <v>0</v>
      </c>
      <c r="AC115">
        <v>0</v>
      </c>
      <c r="AD115">
        <v>0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0.01</v>
      </c>
      <c r="AU115" t="s">
        <v>3</v>
      </c>
      <c r="AV115">
        <v>0</v>
      </c>
      <c r="AW115">
        <v>2</v>
      </c>
      <c r="AX115">
        <v>24691745</v>
      </c>
      <c r="AY115">
        <v>1</v>
      </c>
      <c r="AZ115">
        <v>0</v>
      </c>
      <c r="BA115">
        <v>119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B115">
        <v>0</v>
      </c>
    </row>
    <row r="116" spans="1:80" x14ac:dyDescent="0.2">
      <c r="A116">
        <f>ROW(Source!A159)</f>
        <v>159</v>
      </c>
      <c r="B116">
        <v>23982063</v>
      </c>
      <c r="C116">
        <v>24691723</v>
      </c>
      <c r="D116">
        <v>14697288</v>
      </c>
      <c r="E116">
        <v>1</v>
      </c>
      <c r="F116">
        <v>1</v>
      </c>
      <c r="G116">
        <v>1</v>
      </c>
      <c r="H116">
        <v>3</v>
      </c>
      <c r="I116" t="s">
        <v>1267</v>
      </c>
      <c r="J116" t="s">
        <v>1268</v>
      </c>
      <c r="K116" t="s">
        <v>1269</v>
      </c>
      <c r="L116">
        <v>1354</v>
      </c>
      <c r="N116">
        <v>1010</v>
      </c>
      <c r="O116" t="s">
        <v>209</v>
      </c>
      <c r="P116" t="s">
        <v>209</v>
      </c>
      <c r="Q116">
        <v>1</v>
      </c>
      <c r="Y116">
        <v>4</v>
      </c>
      <c r="AA116">
        <v>3.65</v>
      </c>
      <c r="AB116">
        <v>0</v>
      </c>
      <c r="AC116">
        <v>0</v>
      </c>
      <c r="AD116">
        <v>0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4</v>
      </c>
      <c r="AU116" t="s">
        <v>3</v>
      </c>
      <c r="AV116">
        <v>0</v>
      </c>
      <c r="AW116">
        <v>2</v>
      </c>
      <c r="AX116">
        <v>24691746</v>
      </c>
      <c r="AY116">
        <v>1</v>
      </c>
      <c r="AZ116">
        <v>0</v>
      </c>
      <c r="BA116">
        <v>120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B116">
        <v>0</v>
      </c>
    </row>
    <row r="117" spans="1:80" x14ac:dyDescent="0.2">
      <c r="A117">
        <f>ROW(Source!A159)</f>
        <v>159</v>
      </c>
      <c r="B117">
        <v>23982063</v>
      </c>
      <c r="C117">
        <v>24691723</v>
      </c>
      <c r="D117">
        <v>14665295</v>
      </c>
      <c r="E117">
        <v>1</v>
      </c>
      <c r="F117">
        <v>1</v>
      </c>
      <c r="G117">
        <v>1</v>
      </c>
      <c r="H117">
        <v>3</v>
      </c>
      <c r="I117" t="s">
        <v>1159</v>
      </c>
      <c r="J117" t="s">
        <v>1168</v>
      </c>
      <c r="K117" t="s">
        <v>1169</v>
      </c>
      <c r="L117">
        <v>1344</v>
      </c>
      <c r="N117">
        <v>1008</v>
      </c>
      <c r="O117" t="s">
        <v>1170</v>
      </c>
      <c r="P117" t="s">
        <v>1170</v>
      </c>
      <c r="Q117">
        <v>1</v>
      </c>
      <c r="Y117">
        <v>3.62</v>
      </c>
      <c r="AA117">
        <v>1</v>
      </c>
      <c r="AB117">
        <v>0</v>
      </c>
      <c r="AC117">
        <v>0</v>
      </c>
      <c r="AD117">
        <v>0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3</v>
      </c>
      <c r="AT117">
        <v>3.62</v>
      </c>
      <c r="AU117" t="s">
        <v>3</v>
      </c>
      <c r="AV117">
        <v>0</v>
      </c>
      <c r="AW117">
        <v>2</v>
      </c>
      <c r="AX117">
        <v>24691747</v>
      </c>
      <c r="AY117">
        <v>1</v>
      </c>
      <c r="AZ117">
        <v>0</v>
      </c>
      <c r="BA117">
        <v>121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B117">
        <v>0</v>
      </c>
    </row>
    <row r="118" spans="1:80" x14ac:dyDescent="0.2">
      <c r="A118">
        <f>ROW(Source!A160)</f>
        <v>160</v>
      </c>
      <c r="B118">
        <v>23982063</v>
      </c>
      <c r="C118">
        <v>24919280</v>
      </c>
      <c r="D118">
        <v>9430857</v>
      </c>
      <c r="E118">
        <v>1</v>
      </c>
      <c r="F118">
        <v>1</v>
      </c>
      <c r="G118">
        <v>1</v>
      </c>
      <c r="H118">
        <v>1</v>
      </c>
      <c r="I118" t="s">
        <v>1270</v>
      </c>
      <c r="J118" t="s">
        <v>3</v>
      </c>
      <c r="K118" t="s">
        <v>1271</v>
      </c>
      <c r="L118">
        <v>1369</v>
      </c>
      <c r="N118">
        <v>1013</v>
      </c>
      <c r="O118" t="s">
        <v>1148</v>
      </c>
      <c r="P118" t="s">
        <v>1148</v>
      </c>
      <c r="Q118">
        <v>1</v>
      </c>
      <c r="Y118">
        <v>1.3905000000000001</v>
      </c>
      <c r="AA118">
        <v>0</v>
      </c>
      <c r="AB118">
        <v>0</v>
      </c>
      <c r="AC118">
        <v>0</v>
      </c>
      <c r="AD118">
        <v>8.64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1.03</v>
      </c>
      <c r="AU118" t="s">
        <v>179</v>
      </c>
      <c r="AV118">
        <v>1</v>
      </c>
      <c r="AW118">
        <v>2</v>
      </c>
      <c r="AX118">
        <v>24919284</v>
      </c>
      <c r="AY118">
        <v>1</v>
      </c>
      <c r="AZ118">
        <v>0</v>
      </c>
      <c r="BA118">
        <v>122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B118">
        <v>0</v>
      </c>
    </row>
    <row r="119" spans="1:80" x14ac:dyDescent="0.2">
      <c r="A119">
        <f>ROW(Source!A160)</f>
        <v>160</v>
      </c>
      <c r="B119">
        <v>23982063</v>
      </c>
      <c r="C119">
        <v>24919280</v>
      </c>
      <c r="D119">
        <v>22794575</v>
      </c>
      <c r="E119">
        <v>1</v>
      </c>
      <c r="F119">
        <v>1</v>
      </c>
      <c r="G119">
        <v>1</v>
      </c>
      <c r="H119">
        <v>2</v>
      </c>
      <c r="I119" t="s">
        <v>1224</v>
      </c>
      <c r="J119" t="s">
        <v>1225</v>
      </c>
      <c r="K119" t="s">
        <v>1226</v>
      </c>
      <c r="L119">
        <v>1368</v>
      </c>
      <c r="N119">
        <v>1011</v>
      </c>
      <c r="O119" t="s">
        <v>1152</v>
      </c>
      <c r="P119" t="s">
        <v>1152</v>
      </c>
      <c r="Q119">
        <v>1</v>
      </c>
      <c r="Y119">
        <v>1.3500000000000002E-2</v>
      </c>
      <c r="AA119">
        <v>0</v>
      </c>
      <c r="AB119">
        <v>87.17</v>
      </c>
      <c r="AC119">
        <v>11.6</v>
      </c>
      <c r="AD119">
        <v>0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3</v>
      </c>
      <c r="AT119">
        <v>0.01</v>
      </c>
      <c r="AU119" t="s">
        <v>179</v>
      </c>
      <c r="AV119">
        <v>0</v>
      </c>
      <c r="AW119">
        <v>2</v>
      </c>
      <c r="AX119">
        <v>24919285</v>
      </c>
      <c r="AY119">
        <v>1</v>
      </c>
      <c r="AZ119">
        <v>0</v>
      </c>
      <c r="BA119">
        <v>123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B119">
        <v>0</v>
      </c>
    </row>
    <row r="120" spans="1:80" x14ac:dyDescent="0.2">
      <c r="A120">
        <f>ROW(Source!A160)</f>
        <v>160</v>
      </c>
      <c r="B120">
        <v>23982063</v>
      </c>
      <c r="C120">
        <v>24919280</v>
      </c>
      <c r="D120">
        <v>22865650</v>
      </c>
      <c r="E120">
        <v>1</v>
      </c>
      <c r="F120">
        <v>1</v>
      </c>
      <c r="G120">
        <v>1</v>
      </c>
      <c r="H120">
        <v>3</v>
      </c>
      <c r="I120" t="s">
        <v>1159</v>
      </c>
      <c r="J120" t="s">
        <v>1160</v>
      </c>
      <c r="K120" t="s">
        <v>1161</v>
      </c>
      <c r="L120">
        <v>1374</v>
      </c>
      <c r="N120">
        <v>1013</v>
      </c>
      <c r="O120" t="s">
        <v>1162</v>
      </c>
      <c r="P120" t="s">
        <v>1162</v>
      </c>
      <c r="Q120">
        <v>1</v>
      </c>
      <c r="Y120">
        <v>0.18</v>
      </c>
      <c r="AA120">
        <v>1</v>
      </c>
      <c r="AB120">
        <v>0</v>
      </c>
      <c r="AC120">
        <v>0</v>
      </c>
      <c r="AD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0.18</v>
      </c>
      <c r="AU120" t="s">
        <v>3</v>
      </c>
      <c r="AV120">
        <v>0</v>
      </c>
      <c r="AW120">
        <v>2</v>
      </c>
      <c r="AX120">
        <v>24919286</v>
      </c>
      <c r="AY120">
        <v>1</v>
      </c>
      <c r="AZ120">
        <v>0</v>
      </c>
      <c r="BA120">
        <v>124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B120">
        <v>0</v>
      </c>
    </row>
    <row r="121" spans="1:80" x14ac:dyDescent="0.2">
      <c r="A121">
        <f>ROW(Source!A161)</f>
        <v>161</v>
      </c>
      <c r="B121">
        <v>23982063</v>
      </c>
      <c r="C121">
        <v>24691748</v>
      </c>
      <c r="D121">
        <v>9436423</v>
      </c>
      <c r="E121">
        <v>1</v>
      </c>
      <c r="F121">
        <v>1</v>
      </c>
      <c r="G121">
        <v>1</v>
      </c>
      <c r="H121">
        <v>1</v>
      </c>
      <c r="I121" t="s">
        <v>1243</v>
      </c>
      <c r="J121" t="s">
        <v>3</v>
      </c>
      <c r="K121" t="s">
        <v>1244</v>
      </c>
      <c r="L121">
        <v>1369</v>
      </c>
      <c r="N121">
        <v>1013</v>
      </c>
      <c r="O121" t="s">
        <v>1148</v>
      </c>
      <c r="P121" t="s">
        <v>1148</v>
      </c>
      <c r="Q121">
        <v>1</v>
      </c>
      <c r="Y121">
        <v>167.4</v>
      </c>
      <c r="AA121">
        <v>0</v>
      </c>
      <c r="AB121">
        <v>0</v>
      </c>
      <c r="AC121">
        <v>0</v>
      </c>
      <c r="AD121">
        <v>12.92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3</v>
      </c>
      <c r="AT121">
        <v>124</v>
      </c>
      <c r="AU121" t="s">
        <v>179</v>
      </c>
      <c r="AV121">
        <v>1</v>
      </c>
      <c r="AW121">
        <v>2</v>
      </c>
      <c r="AX121">
        <v>24691751</v>
      </c>
      <c r="AY121">
        <v>1</v>
      </c>
      <c r="AZ121">
        <v>0</v>
      </c>
      <c r="BA121">
        <v>125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B121">
        <v>0</v>
      </c>
    </row>
    <row r="122" spans="1:80" x14ac:dyDescent="0.2">
      <c r="A122">
        <f>ROW(Source!A161)</f>
        <v>161</v>
      </c>
      <c r="B122">
        <v>23982063</v>
      </c>
      <c r="C122">
        <v>24691748</v>
      </c>
      <c r="D122">
        <v>14665295</v>
      </c>
      <c r="E122">
        <v>1</v>
      </c>
      <c r="F122">
        <v>1</v>
      </c>
      <c r="G122">
        <v>1</v>
      </c>
      <c r="H122">
        <v>3</v>
      </c>
      <c r="I122" t="s">
        <v>1159</v>
      </c>
      <c r="J122" t="s">
        <v>1168</v>
      </c>
      <c r="K122" t="s">
        <v>1169</v>
      </c>
      <c r="L122">
        <v>1344</v>
      </c>
      <c r="N122">
        <v>1008</v>
      </c>
      <c r="O122" t="s">
        <v>1170</v>
      </c>
      <c r="P122" t="s">
        <v>1170</v>
      </c>
      <c r="Q122">
        <v>1</v>
      </c>
      <c r="Y122">
        <v>32.04</v>
      </c>
      <c r="AA122">
        <v>1</v>
      </c>
      <c r="AB122">
        <v>0</v>
      </c>
      <c r="AC122">
        <v>0</v>
      </c>
      <c r="AD122">
        <v>0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3</v>
      </c>
      <c r="AT122">
        <v>32.04</v>
      </c>
      <c r="AU122" t="s">
        <v>3</v>
      </c>
      <c r="AV122">
        <v>0</v>
      </c>
      <c r="AW122">
        <v>2</v>
      </c>
      <c r="AX122">
        <v>24691752</v>
      </c>
      <c r="AY122">
        <v>1</v>
      </c>
      <c r="AZ122">
        <v>0</v>
      </c>
      <c r="BA122">
        <v>126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B122">
        <v>0</v>
      </c>
    </row>
    <row r="123" spans="1:80" x14ac:dyDescent="0.2">
      <c r="A123">
        <f>ROW(Source!A162)</f>
        <v>162</v>
      </c>
      <c r="B123">
        <v>23982063</v>
      </c>
      <c r="C123">
        <v>24814920</v>
      </c>
      <c r="D123">
        <v>9436423</v>
      </c>
      <c r="E123">
        <v>1</v>
      </c>
      <c r="F123">
        <v>1</v>
      </c>
      <c r="G123">
        <v>1</v>
      </c>
      <c r="H123">
        <v>1</v>
      </c>
      <c r="I123" t="s">
        <v>1243</v>
      </c>
      <c r="J123" t="s">
        <v>3</v>
      </c>
      <c r="K123" t="s">
        <v>1244</v>
      </c>
      <c r="L123">
        <v>1369</v>
      </c>
      <c r="N123">
        <v>1013</v>
      </c>
      <c r="O123" t="s">
        <v>1148</v>
      </c>
      <c r="P123" t="s">
        <v>1148</v>
      </c>
      <c r="Q123">
        <v>1</v>
      </c>
      <c r="Y123">
        <v>20.925000000000001</v>
      </c>
      <c r="AA123">
        <v>0</v>
      </c>
      <c r="AB123">
        <v>0</v>
      </c>
      <c r="AC123">
        <v>0</v>
      </c>
      <c r="AD123">
        <v>12.92</v>
      </c>
      <c r="AN123">
        <v>0</v>
      </c>
      <c r="AO123">
        <v>1</v>
      </c>
      <c r="AP123">
        <v>1</v>
      </c>
      <c r="AQ123">
        <v>0</v>
      </c>
      <c r="AR123">
        <v>0</v>
      </c>
      <c r="AS123" t="s">
        <v>3</v>
      </c>
      <c r="AT123">
        <v>15.5</v>
      </c>
      <c r="AU123" t="s">
        <v>179</v>
      </c>
      <c r="AV123">
        <v>1</v>
      </c>
      <c r="AW123">
        <v>2</v>
      </c>
      <c r="AX123">
        <v>24814923</v>
      </c>
      <c r="AY123">
        <v>1</v>
      </c>
      <c r="AZ123">
        <v>0</v>
      </c>
      <c r="BA123">
        <v>127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B123">
        <v>0</v>
      </c>
    </row>
    <row r="124" spans="1:80" x14ac:dyDescent="0.2">
      <c r="A124">
        <f>ROW(Source!A162)</f>
        <v>162</v>
      </c>
      <c r="B124">
        <v>23982063</v>
      </c>
      <c r="C124">
        <v>24814920</v>
      </c>
      <c r="D124">
        <v>14665295</v>
      </c>
      <c r="E124">
        <v>1</v>
      </c>
      <c r="F124">
        <v>1</v>
      </c>
      <c r="G124">
        <v>1</v>
      </c>
      <c r="H124">
        <v>3</v>
      </c>
      <c r="I124" t="s">
        <v>1159</v>
      </c>
      <c r="J124" t="s">
        <v>1168</v>
      </c>
      <c r="K124" t="s">
        <v>1169</v>
      </c>
      <c r="L124">
        <v>1344</v>
      </c>
      <c r="N124">
        <v>1008</v>
      </c>
      <c r="O124" t="s">
        <v>1170</v>
      </c>
      <c r="P124" t="s">
        <v>1170</v>
      </c>
      <c r="Q124">
        <v>1</v>
      </c>
      <c r="Y124">
        <v>4.01</v>
      </c>
      <c r="AA124">
        <v>1</v>
      </c>
      <c r="AB124">
        <v>0</v>
      </c>
      <c r="AC124">
        <v>0</v>
      </c>
      <c r="AD124">
        <v>0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4.01</v>
      </c>
      <c r="AU124" t="s">
        <v>3</v>
      </c>
      <c r="AV124">
        <v>0</v>
      </c>
      <c r="AW124">
        <v>2</v>
      </c>
      <c r="AX124">
        <v>24814924</v>
      </c>
      <c r="AY124">
        <v>1</v>
      </c>
      <c r="AZ124">
        <v>0</v>
      </c>
      <c r="BA124">
        <v>128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B124">
        <v>0</v>
      </c>
    </row>
    <row r="125" spans="1:80" x14ac:dyDescent="0.2">
      <c r="A125">
        <f>ROW(Source!A163)</f>
        <v>163</v>
      </c>
      <c r="B125">
        <v>23982063</v>
      </c>
      <c r="C125">
        <v>24691753</v>
      </c>
      <c r="D125">
        <v>9431933</v>
      </c>
      <c r="E125">
        <v>1</v>
      </c>
      <c r="F125">
        <v>1</v>
      </c>
      <c r="G125">
        <v>1</v>
      </c>
      <c r="H125">
        <v>1</v>
      </c>
      <c r="I125" t="s">
        <v>1272</v>
      </c>
      <c r="J125" t="s">
        <v>3</v>
      </c>
      <c r="K125" t="s">
        <v>1273</v>
      </c>
      <c r="L125">
        <v>1369</v>
      </c>
      <c r="N125">
        <v>1013</v>
      </c>
      <c r="O125" t="s">
        <v>1148</v>
      </c>
      <c r="P125" t="s">
        <v>1148</v>
      </c>
      <c r="Q125">
        <v>1</v>
      </c>
      <c r="Y125">
        <v>1.3905000000000001</v>
      </c>
      <c r="AA125">
        <v>0</v>
      </c>
      <c r="AB125">
        <v>0</v>
      </c>
      <c r="AC125">
        <v>0</v>
      </c>
      <c r="AD125">
        <v>8.5299999999999994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3</v>
      </c>
      <c r="AT125">
        <v>1.03</v>
      </c>
      <c r="AU125" t="s">
        <v>179</v>
      </c>
      <c r="AV125">
        <v>1</v>
      </c>
      <c r="AW125">
        <v>2</v>
      </c>
      <c r="AX125">
        <v>24691757</v>
      </c>
      <c r="AY125">
        <v>1</v>
      </c>
      <c r="AZ125">
        <v>0</v>
      </c>
      <c r="BA125">
        <v>129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B125">
        <v>0</v>
      </c>
    </row>
    <row r="126" spans="1:80" x14ac:dyDescent="0.2">
      <c r="A126">
        <f>ROW(Source!A163)</f>
        <v>163</v>
      </c>
      <c r="B126">
        <v>23982063</v>
      </c>
      <c r="C126">
        <v>24691753</v>
      </c>
      <c r="D126">
        <v>14668593</v>
      </c>
      <c r="E126">
        <v>1</v>
      </c>
      <c r="F126">
        <v>1</v>
      </c>
      <c r="G126">
        <v>1</v>
      </c>
      <c r="H126">
        <v>2</v>
      </c>
      <c r="I126" t="s">
        <v>1224</v>
      </c>
      <c r="J126" t="s">
        <v>1251</v>
      </c>
      <c r="K126" t="s">
        <v>1226</v>
      </c>
      <c r="L126">
        <v>1368</v>
      </c>
      <c r="N126">
        <v>1011</v>
      </c>
      <c r="O126" t="s">
        <v>1152</v>
      </c>
      <c r="P126" t="s">
        <v>1152</v>
      </c>
      <c r="Q126">
        <v>1</v>
      </c>
      <c r="Y126">
        <v>0.21600000000000003</v>
      </c>
      <c r="AA126">
        <v>0</v>
      </c>
      <c r="AB126">
        <v>87.17</v>
      </c>
      <c r="AC126">
        <v>11.6</v>
      </c>
      <c r="AD126">
        <v>0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3</v>
      </c>
      <c r="AT126">
        <v>0.16</v>
      </c>
      <c r="AU126" t="s">
        <v>179</v>
      </c>
      <c r="AV126">
        <v>0</v>
      </c>
      <c r="AW126">
        <v>2</v>
      </c>
      <c r="AX126">
        <v>24691758</v>
      </c>
      <c r="AY126">
        <v>1</v>
      </c>
      <c r="AZ126">
        <v>0</v>
      </c>
      <c r="BA126">
        <v>130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B126">
        <v>0</v>
      </c>
    </row>
    <row r="127" spans="1:80" x14ac:dyDescent="0.2">
      <c r="A127">
        <f>ROW(Source!A163)</f>
        <v>163</v>
      </c>
      <c r="B127">
        <v>23982063</v>
      </c>
      <c r="C127">
        <v>24691753</v>
      </c>
      <c r="D127">
        <v>14665295</v>
      </c>
      <c r="E127">
        <v>1</v>
      </c>
      <c r="F127">
        <v>1</v>
      </c>
      <c r="G127">
        <v>1</v>
      </c>
      <c r="H127">
        <v>3</v>
      </c>
      <c r="I127" t="s">
        <v>1159</v>
      </c>
      <c r="J127" t="s">
        <v>1168</v>
      </c>
      <c r="K127" t="s">
        <v>1169</v>
      </c>
      <c r="L127">
        <v>1344</v>
      </c>
      <c r="N127">
        <v>1008</v>
      </c>
      <c r="O127" t="s">
        <v>1170</v>
      </c>
      <c r="P127" t="s">
        <v>1170</v>
      </c>
      <c r="Q127">
        <v>1</v>
      </c>
      <c r="Y127">
        <v>0.18</v>
      </c>
      <c r="AA127">
        <v>1</v>
      </c>
      <c r="AB127">
        <v>0</v>
      </c>
      <c r="AC127">
        <v>0</v>
      </c>
      <c r="AD127">
        <v>0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0.18</v>
      </c>
      <c r="AU127" t="s">
        <v>3</v>
      </c>
      <c r="AV127">
        <v>0</v>
      </c>
      <c r="AW127">
        <v>2</v>
      </c>
      <c r="AX127">
        <v>24691759</v>
      </c>
      <c r="AY127">
        <v>1</v>
      </c>
      <c r="AZ127">
        <v>0</v>
      </c>
      <c r="BA127">
        <v>131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B127">
        <v>0</v>
      </c>
    </row>
    <row r="128" spans="1:80" x14ac:dyDescent="0.2">
      <c r="A128">
        <f>ROW(Source!A164)</f>
        <v>164</v>
      </c>
      <c r="B128">
        <v>23982063</v>
      </c>
      <c r="C128">
        <v>24691760</v>
      </c>
      <c r="D128">
        <v>9430636</v>
      </c>
      <c r="E128">
        <v>1</v>
      </c>
      <c r="F128">
        <v>1</v>
      </c>
      <c r="G128">
        <v>1</v>
      </c>
      <c r="H128">
        <v>1</v>
      </c>
      <c r="I128" t="s">
        <v>1274</v>
      </c>
      <c r="J128" t="s">
        <v>3</v>
      </c>
      <c r="K128" t="s">
        <v>1275</v>
      </c>
      <c r="L128">
        <v>1369</v>
      </c>
      <c r="N128">
        <v>1013</v>
      </c>
      <c r="O128" t="s">
        <v>1148</v>
      </c>
      <c r="P128" t="s">
        <v>1148</v>
      </c>
      <c r="Q128">
        <v>1</v>
      </c>
      <c r="Y128">
        <v>0.29700000000000004</v>
      </c>
      <c r="AA128">
        <v>0</v>
      </c>
      <c r="AB128">
        <v>0</v>
      </c>
      <c r="AC128">
        <v>0</v>
      </c>
      <c r="AD128">
        <v>9.4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0.22</v>
      </c>
      <c r="AU128" t="s">
        <v>179</v>
      </c>
      <c r="AV128">
        <v>1</v>
      </c>
      <c r="AW128">
        <v>2</v>
      </c>
      <c r="AX128">
        <v>24691763</v>
      </c>
      <c r="AY128">
        <v>1</v>
      </c>
      <c r="AZ128">
        <v>0</v>
      </c>
      <c r="BA128">
        <v>132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B128">
        <v>0</v>
      </c>
    </row>
    <row r="129" spans="1:80" x14ac:dyDescent="0.2">
      <c r="A129">
        <f>ROW(Source!A164)</f>
        <v>164</v>
      </c>
      <c r="B129">
        <v>23982063</v>
      </c>
      <c r="C129">
        <v>24691760</v>
      </c>
      <c r="D129">
        <v>22865650</v>
      </c>
      <c r="E129">
        <v>1</v>
      </c>
      <c r="F129">
        <v>1</v>
      </c>
      <c r="G129">
        <v>1</v>
      </c>
      <c r="H129">
        <v>3</v>
      </c>
      <c r="I129" t="s">
        <v>1159</v>
      </c>
      <c r="J129" t="s">
        <v>1160</v>
      </c>
      <c r="K129" t="s">
        <v>1161</v>
      </c>
      <c r="L129">
        <v>1374</v>
      </c>
      <c r="N129">
        <v>1013</v>
      </c>
      <c r="O129" t="s">
        <v>1162</v>
      </c>
      <c r="P129" t="s">
        <v>1162</v>
      </c>
      <c r="Q129">
        <v>1</v>
      </c>
      <c r="Y129">
        <v>0.04</v>
      </c>
      <c r="AA129">
        <v>1</v>
      </c>
      <c r="AB129">
        <v>0</v>
      </c>
      <c r="AC129">
        <v>0</v>
      </c>
      <c r="AD129">
        <v>0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0.04</v>
      </c>
      <c r="AU129" t="s">
        <v>3</v>
      </c>
      <c r="AV129">
        <v>0</v>
      </c>
      <c r="AW129">
        <v>2</v>
      </c>
      <c r="AX129">
        <v>24691764</v>
      </c>
      <c r="AY129">
        <v>1</v>
      </c>
      <c r="AZ129">
        <v>0</v>
      </c>
      <c r="BA129">
        <v>133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B129">
        <v>0</v>
      </c>
    </row>
    <row r="130" spans="1:80" x14ac:dyDescent="0.2">
      <c r="A130">
        <f>ROW(Source!A165)</f>
        <v>165</v>
      </c>
      <c r="B130">
        <v>23982063</v>
      </c>
      <c r="C130">
        <v>24919472</v>
      </c>
      <c r="D130">
        <v>9438100</v>
      </c>
      <c r="E130">
        <v>1</v>
      </c>
      <c r="F130">
        <v>1</v>
      </c>
      <c r="G130">
        <v>1</v>
      </c>
      <c r="H130">
        <v>1</v>
      </c>
      <c r="I130" t="s">
        <v>1276</v>
      </c>
      <c r="J130" t="s">
        <v>3</v>
      </c>
      <c r="K130" t="s">
        <v>1277</v>
      </c>
      <c r="L130">
        <v>1369</v>
      </c>
      <c r="N130">
        <v>1013</v>
      </c>
      <c r="O130" t="s">
        <v>1148</v>
      </c>
      <c r="P130" t="s">
        <v>1148</v>
      </c>
      <c r="Q130">
        <v>1</v>
      </c>
      <c r="Y130">
        <v>21.6</v>
      </c>
      <c r="AA130">
        <v>0</v>
      </c>
      <c r="AB130">
        <v>0</v>
      </c>
      <c r="AC130">
        <v>0</v>
      </c>
      <c r="AD130">
        <v>15.49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3</v>
      </c>
      <c r="AT130">
        <v>16</v>
      </c>
      <c r="AU130" t="s">
        <v>179</v>
      </c>
      <c r="AV130">
        <v>1</v>
      </c>
      <c r="AW130">
        <v>2</v>
      </c>
      <c r="AX130">
        <v>24919476</v>
      </c>
      <c r="AY130">
        <v>1</v>
      </c>
      <c r="AZ130">
        <v>0</v>
      </c>
      <c r="BA130">
        <v>134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B130">
        <v>0</v>
      </c>
    </row>
    <row r="131" spans="1:80" x14ac:dyDescent="0.2">
      <c r="A131">
        <f>ROW(Source!A165)</f>
        <v>165</v>
      </c>
      <c r="B131">
        <v>23982063</v>
      </c>
      <c r="C131">
        <v>24919472</v>
      </c>
      <c r="D131">
        <v>9447024</v>
      </c>
      <c r="E131">
        <v>1</v>
      </c>
      <c r="F131">
        <v>1</v>
      </c>
      <c r="G131">
        <v>1</v>
      </c>
      <c r="H131">
        <v>1</v>
      </c>
      <c r="I131" t="s">
        <v>1278</v>
      </c>
      <c r="J131" t="s">
        <v>3</v>
      </c>
      <c r="K131" t="s">
        <v>1279</v>
      </c>
      <c r="L131">
        <v>1369</v>
      </c>
      <c r="N131">
        <v>1013</v>
      </c>
      <c r="O131" t="s">
        <v>1148</v>
      </c>
      <c r="P131" t="s">
        <v>1148</v>
      </c>
      <c r="Q131">
        <v>1</v>
      </c>
      <c r="Y131">
        <v>21.6</v>
      </c>
      <c r="AA131">
        <v>0</v>
      </c>
      <c r="AB131">
        <v>0</v>
      </c>
      <c r="AC131">
        <v>0</v>
      </c>
      <c r="AD131">
        <v>14.09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3</v>
      </c>
      <c r="AT131">
        <v>16</v>
      </c>
      <c r="AU131" t="s">
        <v>179</v>
      </c>
      <c r="AV131">
        <v>1</v>
      </c>
      <c r="AW131">
        <v>2</v>
      </c>
      <c r="AX131">
        <v>24919477</v>
      </c>
      <c r="AY131">
        <v>1</v>
      </c>
      <c r="AZ131">
        <v>0</v>
      </c>
      <c r="BA131">
        <v>135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B131">
        <v>0</v>
      </c>
    </row>
    <row r="132" spans="1:80" x14ac:dyDescent="0.2">
      <c r="A132">
        <f>ROW(Source!A165)</f>
        <v>165</v>
      </c>
      <c r="B132">
        <v>23982063</v>
      </c>
      <c r="C132">
        <v>24919472</v>
      </c>
      <c r="D132">
        <v>22865650</v>
      </c>
      <c r="E132">
        <v>1</v>
      </c>
      <c r="F132">
        <v>1</v>
      </c>
      <c r="G132">
        <v>1</v>
      </c>
      <c r="H132">
        <v>3</v>
      </c>
      <c r="I132" t="s">
        <v>1159</v>
      </c>
      <c r="J132" t="s">
        <v>1160</v>
      </c>
      <c r="K132" t="s">
        <v>1161</v>
      </c>
      <c r="L132">
        <v>1374</v>
      </c>
      <c r="N132">
        <v>1013</v>
      </c>
      <c r="O132" t="s">
        <v>1162</v>
      </c>
      <c r="P132" t="s">
        <v>1162</v>
      </c>
      <c r="Q132">
        <v>1</v>
      </c>
      <c r="Y132">
        <v>9.4700000000000006</v>
      </c>
      <c r="AA132">
        <v>1</v>
      </c>
      <c r="AB132">
        <v>0</v>
      </c>
      <c r="AC132">
        <v>0</v>
      </c>
      <c r="AD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9.4700000000000006</v>
      </c>
      <c r="AU132" t="s">
        <v>3</v>
      </c>
      <c r="AV132">
        <v>0</v>
      </c>
      <c r="AW132">
        <v>2</v>
      </c>
      <c r="AX132">
        <v>24919478</v>
      </c>
      <c r="AY132">
        <v>1</v>
      </c>
      <c r="AZ132">
        <v>0</v>
      </c>
      <c r="BA132">
        <v>136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B132">
        <v>0</v>
      </c>
    </row>
    <row r="133" spans="1:80" x14ac:dyDescent="0.2">
      <c r="A133">
        <f>ROW(Source!A166)</f>
        <v>166</v>
      </c>
      <c r="B133">
        <v>23982063</v>
      </c>
      <c r="C133">
        <v>24691765</v>
      </c>
      <c r="D133">
        <v>9431933</v>
      </c>
      <c r="E133">
        <v>1</v>
      </c>
      <c r="F133">
        <v>1</v>
      </c>
      <c r="G133">
        <v>1</v>
      </c>
      <c r="H133">
        <v>1</v>
      </c>
      <c r="I133" t="s">
        <v>1272</v>
      </c>
      <c r="J133" t="s">
        <v>3</v>
      </c>
      <c r="K133" t="s">
        <v>1273</v>
      </c>
      <c r="L133">
        <v>1369</v>
      </c>
      <c r="N133">
        <v>1013</v>
      </c>
      <c r="O133" t="s">
        <v>1148</v>
      </c>
      <c r="P133" t="s">
        <v>1148</v>
      </c>
      <c r="Q133">
        <v>1</v>
      </c>
      <c r="Y133">
        <v>1.3905000000000001</v>
      </c>
      <c r="AA133">
        <v>0</v>
      </c>
      <c r="AB133">
        <v>0</v>
      </c>
      <c r="AC133">
        <v>0</v>
      </c>
      <c r="AD133">
        <v>8.5299999999999994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3</v>
      </c>
      <c r="AT133">
        <v>1.03</v>
      </c>
      <c r="AU133" t="s">
        <v>179</v>
      </c>
      <c r="AV133">
        <v>1</v>
      </c>
      <c r="AW133">
        <v>2</v>
      </c>
      <c r="AX133">
        <v>24691782</v>
      </c>
      <c r="AY133">
        <v>1</v>
      </c>
      <c r="AZ133">
        <v>0</v>
      </c>
      <c r="BA133">
        <v>137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B133">
        <v>0</v>
      </c>
    </row>
    <row r="134" spans="1:80" x14ac:dyDescent="0.2">
      <c r="A134">
        <f>ROW(Source!A166)</f>
        <v>166</v>
      </c>
      <c r="B134">
        <v>23982063</v>
      </c>
      <c r="C134">
        <v>24691765</v>
      </c>
      <c r="D134">
        <v>22794575</v>
      </c>
      <c r="E134">
        <v>1</v>
      </c>
      <c r="F134">
        <v>1</v>
      </c>
      <c r="G134">
        <v>1</v>
      </c>
      <c r="H134">
        <v>2</v>
      </c>
      <c r="I134" t="s">
        <v>1224</v>
      </c>
      <c r="J134" t="s">
        <v>1225</v>
      </c>
      <c r="K134" t="s">
        <v>1226</v>
      </c>
      <c r="L134">
        <v>1368</v>
      </c>
      <c r="N134">
        <v>1011</v>
      </c>
      <c r="O134" t="s">
        <v>1152</v>
      </c>
      <c r="P134" t="s">
        <v>1152</v>
      </c>
      <c r="Q134">
        <v>1</v>
      </c>
      <c r="Y134">
        <v>0.21600000000000003</v>
      </c>
      <c r="AA134">
        <v>0</v>
      </c>
      <c r="AB134">
        <v>87.17</v>
      </c>
      <c r="AC134">
        <v>11.6</v>
      </c>
      <c r="AD134">
        <v>0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0.16</v>
      </c>
      <c r="AU134" t="s">
        <v>179</v>
      </c>
      <c r="AV134">
        <v>0</v>
      </c>
      <c r="AW134">
        <v>2</v>
      </c>
      <c r="AX134">
        <v>24691783</v>
      </c>
      <c r="AY134">
        <v>1</v>
      </c>
      <c r="AZ134">
        <v>0</v>
      </c>
      <c r="BA134">
        <v>138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B134">
        <v>0</v>
      </c>
    </row>
    <row r="135" spans="1:80" x14ac:dyDescent="0.2">
      <c r="A135">
        <f>ROW(Source!A166)</f>
        <v>166</v>
      </c>
      <c r="B135">
        <v>23982063</v>
      </c>
      <c r="C135">
        <v>24691765</v>
      </c>
      <c r="D135">
        <v>22865650</v>
      </c>
      <c r="E135">
        <v>1</v>
      </c>
      <c r="F135">
        <v>1</v>
      </c>
      <c r="G135">
        <v>1</v>
      </c>
      <c r="H135">
        <v>3</v>
      </c>
      <c r="I135" t="s">
        <v>1159</v>
      </c>
      <c r="J135" t="s">
        <v>1160</v>
      </c>
      <c r="K135" t="s">
        <v>1161</v>
      </c>
      <c r="L135">
        <v>1374</v>
      </c>
      <c r="N135">
        <v>1013</v>
      </c>
      <c r="O135" t="s">
        <v>1162</v>
      </c>
      <c r="P135" t="s">
        <v>1162</v>
      </c>
      <c r="Q135">
        <v>1</v>
      </c>
      <c r="Y135">
        <v>0.18</v>
      </c>
      <c r="AA135">
        <v>1</v>
      </c>
      <c r="AB135">
        <v>0</v>
      </c>
      <c r="AC135">
        <v>0</v>
      </c>
      <c r="AD135">
        <v>0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0.18</v>
      </c>
      <c r="AU135" t="s">
        <v>3</v>
      </c>
      <c r="AV135">
        <v>0</v>
      </c>
      <c r="AW135">
        <v>2</v>
      </c>
      <c r="AX135">
        <v>24691784</v>
      </c>
      <c r="AY135">
        <v>1</v>
      </c>
      <c r="AZ135">
        <v>0</v>
      </c>
      <c r="BA135">
        <v>139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B135">
        <v>0</v>
      </c>
    </row>
    <row r="136" spans="1:80" x14ac:dyDescent="0.2">
      <c r="A136">
        <f>ROW(Source!A167)</f>
        <v>167</v>
      </c>
      <c r="B136">
        <v>23982063</v>
      </c>
      <c r="C136">
        <v>24691830</v>
      </c>
      <c r="D136">
        <v>9430857</v>
      </c>
      <c r="E136">
        <v>1</v>
      </c>
      <c r="F136">
        <v>1</v>
      </c>
      <c r="G136">
        <v>1</v>
      </c>
      <c r="H136">
        <v>1</v>
      </c>
      <c r="I136" t="s">
        <v>1270</v>
      </c>
      <c r="J136" t="s">
        <v>3</v>
      </c>
      <c r="K136" t="s">
        <v>1271</v>
      </c>
      <c r="L136">
        <v>1369</v>
      </c>
      <c r="N136">
        <v>1013</v>
      </c>
      <c r="O136" t="s">
        <v>1148</v>
      </c>
      <c r="P136" t="s">
        <v>1148</v>
      </c>
      <c r="Q136">
        <v>1</v>
      </c>
      <c r="Y136">
        <v>1.3905000000000001</v>
      </c>
      <c r="AA136">
        <v>0</v>
      </c>
      <c r="AB136">
        <v>0</v>
      </c>
      <c r="AC136">
        <v>0</v>
      </c>
      <c r="AD136">
        <v>8.64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1.03</v>
      </c>
      <c r="AU136" t="s">
        <v>179</v>
      </c>
      <c r="AV136">
        <v>1</v>
      </c>
      <c r="AW136">
        <v>2</v>
      </c>
      <c r="AX136">
        <v>24691834</v>
      </c>
      <c r="AY136">
        <v>1</v>
      </c>
      <c r="AZ136">
        <v>0</v>
      </c>
      <c r="BA136">
        <v>140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B136">
        <v>0</v>
      </c>
    </row>
    <row r="137" spans="1:80" x14ac:dyDescent="0.2">
      <c r="A137">
        <f>ROW(Source!A167)</f>
        <v>167</v>
      </c>
      <c r="B137">
        <v>23982063</v>
      </c>
      <c r="C137">
        <v>24691830</v>
      </c>
      <c r="D137">
        <v>14668593</v>
      </c>
      <c r="E137">
        <v>1</v>
      </c>
      <c r="F137">
        <v>1</v>
      </c>
      <c r="G137">
        <v>1</v>
      </c>
      <c r="H137">
        <v>2</v>
      </c>
      <c r="I137" t="s">
        <v>1224</v>
      </c>
      <c r="J137" t="s">
        <v>1251</v>
      </c>
      <c r="K137" t="s">
        <v>1226</v>
      </c>
      <c r="L137">
        <v>1368</v>
      </c>
      <c r="N137">
        <v>1011</v>
      </c>
      <c r="O137" t="s">
        <v>1152</v>
      </c>
      <c r="P137" t="s">
        <v>1152</v>
      </c>
      <c r="Q137">
        <v>1</v>
      </c>
      <c r="Y137">
        <v>1.3500000000000002E-2</v>
      </c>
      <c r="AA137">
        <v>0</v>
      </c>
      <c r="AB137">
        <v>87.17</v>
      </c>
      <c r="AC137">
        <v>11.6</v>
      </c>
      <c r="AD137">
        <v>0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0.01</v>
      </c>
      <c r="AU137" t="s">
        <v>179</v>
      </c>
      <c r="AV137">
        <v>0</v>
      </c>
      <c r="AW137">
        <v>2</v>
      </c>
      <c r="AX137">
        <v>24691835</v>
      </c>
      <c r="AY137">
        <v>1</v>
      </c>
      <c r="AZ137">
        <v>0</v>
      </c>
      <c r="BA137">
        <v>141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B137">
        <v>0</v>
      </c>
    </row>
    <row r="138" spans="1:80" x14ac:dyDescent="0.2">
      <c r="A138">
        <f>ROW(Source!A167)</f>
        <v>167</v>
      </c>
      <c r="B138">
        <v>23982063</v>
      </c>
      <c r="C138">
        <v>24691830</v>
      </c>
      <c r="D138">
        <v>14665295</v>
      </c>
      <c r="E138">
        <v>1</v>
      </c>
      <c r="F138">
        <v>1</v>
      </c>
      <c r="G138">
        <v>1</v>
      </c>
      <c r="H138">
        <v>3</v>
      </c>
      <c r="I138" t="s">
        <v>1159</v>
      </c>
      <c r="J138" t="s">
        <v>1168</v>
      </c>
      <c r="K138" t="s">
        <v>1169</v>
      </c>
      <c r="L138">
        <v>1344</v>
      </c>
      <c r="N138">
        <v>1008</v>
      </c>
      <c r="O138" t="s">
        <v>1170</v>
      </c>
      <c r="P138" t="s">
        <v>1170</v>
      </c>
      <c r="Q138">
        <v>1</v>
      </c>
      <c r="Y138">
        <v>0.18</v>
      </c>
      <c r="AA138">
        <v>1</v>
      </c>
      <c r="AB138">
        <v>0</v>
      </c>
      <c r="AC138">
        <v>0</v>
      </c>
      <c r="AD138">
        <v>0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0.18</v>
      </c>
      <c r="AU138" t="s">
        <v>3</v>
      </c>
      <c r="AV138">
        <v>0</v>
      </c>
      <c r="AW138">
        <v>2</v>
      </c>
      <c r="AX138">
        <v>24691836</v>
      </c>
      <c r="AY138">
        <v>1</v>
      </c>
      <c r="AZ138">
        <v>0</v>
      </c>
      <c r="BA138">
        <v>142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B138">
        <v>0</v>
      </c>
    </row>
    <row r="139" spans="1:80" x14ac:dyDescent="0.2">
      <c r="A139">
        <f>ROW(Source!A168)</f>
        <v>168</v>
      </c>
      <c r="B139">
        <v>23982063</v>
      </c>
      <c r="C139">
        <v>24691837</v>
      </c>
      <c r="D139">
        <v>9430636</v>
      </c>
      <c r="E139">
        <v>1</v>
      </c>
      <c r="F139">
        <v>1</v>
      </c>
      <c r="G139">
        <v>1</v>
      </c>
      <c r="H139">
        <v>1</v>
      </c>
      <c r="I139" t="s">
        <v>1274</v>
      </c>
      <c r="J139" t="s">
        <v>3</v>
      </c>
      <c r="K139" t="s">
        <v>1275</v>
      </c>
      <c r="L139">
        <v>1369</v>
      </c>
      <c r="N139">
        <v>1013</v>
      </c>
      <c r="O139" t="s">
        <v>1148</v>
      </c>
      <c r="P139" t="s">
        <v>1148</v>
      </c>
      <c r="Q139">
        <v>1</v>
      </c>
      <c r="Y139">
        <v>0.29700000000000004</v>
      </c>
      <c r="AA139">
        <v>0</v>
      </c>
      <c r="AB139">
        <v>0</v>
      </c>
      <c r="AC139">
        <v>0</v>
      </c>
      <c r="AD139">
        <v>9.4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0.22</v>
      </c>
      <c r="AU139" t="s">
        <v>179</v>
      </c>
      <c r="AV139">
        <v>1</v>
      </c>
      <c r="AW139">
        <v>2</v>
      </c>
      <c r="AX139">
        <v>24691840</v>
      </c>
      <c r="AY139">
        <v>1</v>
      </c>
      <c r="AZ139">
        <v>0</v>
      </c>
      <c r="BA139">
        <v>143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B139">
        <v>0</v>
      </c>
    </row>
    <row r="140" spans="1:80" x14ac:dyDescent="0.2">
      <c r="A140">
        <f>ROW(Source!A168)</f>
        <v>168</v>
      </c>
      <c r="B140">
        <v>23982063</v>
      </c>
      <c r="C140">
        <v>24691837</v>
      </c>
      <c r="D140">
        <v>14665295</v>
      </c>
      <c r="E140">
        <v>1</v>
      </c>
      <c r="F140">
        <v>1</v>
      </c>
      <c r="G140">
        <v>1</v>
      </c>
      <c r="H140">
        <v>3</v>
      </c>
      <c r="I140" t="s">
        <v>1159</v>
      </c>
      <c r="J140" t="s">
        <v>1168</v>
      </c>
      <c r="K140" t="s">
        <v>1169</v>
      </c>
      <c r="L140">
        <v>1344</v>
      </c>
      <c r="N140">
        <v>1008</v>
      </c>
      <c r="O140" t="s">
        <v>1170</v>
      </c>
      <c r="P140" t="s">
        <v>1170</v>
      </c>
      <c r="Q140">
        <v>1</v>
      </c>
      <c r="Y140">
        <v>0.04</v>
      </c>
      <c r="AA140">
        <v>1</v>
      </c>
      <c r="AB140">
        <v>0</v>
      </c>
      <c r="AC140">
        <v>0</v>
      </c>
      <c r="AD140">
        <v>0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0.04</v>
      </c>
      <c r="AU140" t="s">
        <v>3</v>
      </c>
      <c r="AV140">
        <v>0</v>
      </c>
      <c r="AW140">
        <v>2</v>
      </c>
      <c r="AX140">
        <v>24691841</v>
      </c>
      <c r="AY140">
        <v>1</v>
      </c>
      <c r="AZ140">
        <v>0</v>
      </c>
      <c r="BA140">
        <v>144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B140">
        <v>0</v>
      </c>
    </row>
    <row r="141" spans="1:80" x14ac:dyDescent="0.2">
      <c r="A141">
        <f>ROW(Source!A169)</f>
        <v>169</v>
      </c>
      <c r="B141">
        <v>23982063</v>
      </c>
      <c r="C141">
        <v>23984014</v>
      </c>
      <c r="D141">
        <v>9431832</v>
      </c>
      <c r="E141">
        <v>1</v>
      </c>
      <c r="F141">
        <v>1</v>
      </c>
      <c r="G141">
        <v>1</v>
      </c>
      <c r="H141">
        <v>1</v>
      </c>
      <c r="I141" t="s">
        <v>1280</v>
      </c>
      <c r="J141" t="s">
        <v>3</v>
      </c>
      <c r="K141" t="s">
        <v>1281</v>
      </c>
      <c r="L141">
        <v>1369</v>
      </c>
      <c r="N141">
        <v>1013</v>
      </c>
      <c r="O141" t="s">
        <v>1148</v>
      </c>
      <c r="P141" t="s">
        <v>1148</v>
      </c>
      <c r="Q141">
        <v>1</v>
      </c>
      <c r="Y141">
        <v>92.745000000000005</v>
      </c>
      <c r="AA141">
        <v>0</v>
      </c>
      <c r="AB141">
        <v>0</v>
      </c>
      <c r="AC141">
        <v>0</v>
      </c>
      <c r="AD141">
        <v>10.35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68.7</v>
      </c>
      <c r="AU141" t="s">
        <v>179</v>
      </c>
      <c r="AV141">
        <v>1</v>
      </c>
      <c r="AW141">
        <v>2</v>
      </c>
      <c r="AX141">
        <v>23984015</v>
      </c>
      <c r="AY141">
        <v>1</v>
      </c>
      <c r="AZ141">
        <v>0</v>
      </c>
      <c r="BA141">
        <v>145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B141">
        <v>0</v>
      </c>
    </row>
    <row r="142" spans="1:80" x14ac:dyDescent="0.2">
      <c r="A142">
        <f>ROW(Source!A169)</f>
        <v>169</v>
      </c>
      <c r="B142">
        <v>23982063</v>
      </c>
      <c r="C142">
        <v>23984014</v>
      </c>
      <c r="D142">
        <v>121548</v>
      </c>
      <c r="E142">
        <v>1</v>
      </c>
      <c r="F142">
        <v>1</v>
      </c>
      <c r="G142">
        <v>1</v>
      </c>
      <c r="H142">
        <v>1</v>
      </c>
      <c r="I142" t="s">
        <v>40</v>
      </c>
      <c r="J142" t="s">
        <v>3</v>
      </c>
      <c r="K142" t="s">
        <v>1173</v>
      </c>
      <c r="L142">
        <v>608254</v>
      </c>
      <c r="N142">
        <v>1013</v>
      </c>
      <c r="O142" t="s">
        <v>1174</v>
      </c>
      <c r="P142" t="s">
        <v>1174</v>
      </c>
      <c r="Q142">
        <v>1</v>
      </c>
      <c r="Y142">
        <v>5.4000000000000006E-2</v>
      </c>
      <c r="AA142">
        <v>0</v>
      </c>
      <c r="AB142">
        <v>0</v>
      </c>
      <c r="AC142">
        <v>0</v>
      </c>
      <c r="AD142">
        <v>0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0.04</v>
      </c>
      <c r="AU142" t="s">
        <v>179</v>
      </c>
      <c r="AV142">
        <v>2</v>
      </c>
      <c r="AW142">
        <v>2</v>
      </c>
      <c r="AX142">
        <v>23984016</v>
      </c>
      <c r="AY142">
        <v>1</v>
      </c>
      <c r="AZ142">
        <v>0</v>
      </c>
      <c r="BA142">
        <v>146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B142">
        <v>0</v>
      </c>
    </row>
    <row r="143" spans="1:80" x14ac:dyDescent="0.2">
      <c r="A143">
        <f>ROW(Source!A169)</f>
        <v>169</v>
      </c>
      <c r="B143">
        <v>23982063</v>
      </c>
      <c r="C143">
        <v>23984014</v>
      </c>
      <c r="D143">
        <v>22792660</v>
      </c>
      <c r="E143">
        <v>1</v>
      </c>
      <c r="F143">
        <v>1</v>
      </c>
      <c r="G143">
        <v>1</v>
      </c>
      <c r="H143">
        <v>2</v>
      </c>
      <c r="I143" t="s">
        <v>1175</v>
      </c>
      <c r="J143" t="s">
        <v>1176</v>
      </c>
      <c r="K143" t="s">
        <v>1177</v>
      </c>
      <c r="L143">
        <v>1368</v>
      </c>
      <c r="N143">
        <v>1011</v>
      </c>
      <c r="O143" t="s">
        <v>1152</v>
      </c>
      <c r="P143" t="s">
        <v>1152</v>
      </c>
      <c r="Q143">
        <v>1</v>
      </c>
      <c r="Y143">
        <v>5.4000000000000006E-2</v>
      </c>
      <c r="AA143">
        <v>0</v>
      </c>
      <c r="AB143">
        <v>89.99</v>
      </c>
      <c r="AC143">
        <v>10.06</v>
      </c>
      <c r="AD143">
        <v>0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0.04</v>
      </c>
      <c r="AU143" t="s">
        <v>179</v>
      </c>
      <c r="AV143">
        <v>0</v>
      </c>
      <c r="AW143">
        <v>2</v>
      </c>
      <c r="AX143">
        <v>23984017</v>
      </c>
      <c r="AY143">
        <v>1</v>
      </c>
      <c r="AZ143">
        <v>0</v>
      </c>
      <c r="BA143">
        <v>147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B143">
        <v>0</v>
      </c>
    </row>
    <row r="144" spans="1:80" x14ac:dyDescent="0.2">
      <c r="A144">
        <f>ROW(Source!A169)</f>
        <v>169</v>
      </c>
      <c r="B144">
        <v>23982063</v>
      </c>
      <c r="C144">
        <v>23984014</v>
      </c>
      <c r="D144">
        <v>22820054</v>
      </c>
      <c r="E144">
        <v>1</v>
      </c>
      <c r="F144">
        <v>1</v>
      </c>
      <c r="G144">
        <v>1</v>
      </c>
      <c r="H144">
        <v>3</v>
      </c>
      <c r="I144" t="s">
        <v>1282</v>
      </c>
      <c r="J144" t="s">
        <v>1283</v>
      </c>
      <c r="K144" t="s">
        <v>1284</v>
      </c>
      <c r="L144">
        <v>1348</v>
      </c>
      <c r="N144">
        <v>1009</v>
      </c>
      <c r="O144" t="s">
        <v>1185</v>
      </c>
      <c r="P144" t="s">
        <v>1185</v>
      </c>
      <c r="Q144">
        <v>1000</v>
      </c>
      <c r="Y144">
        <v>9.0000000000000006E-5</v>
      </c>
      <c r="AA144">
        <v>12606</v>
      </c>
      <c r="AB144">
        <v>0</v>
      </c>
      <c r="AC144">
        <v>0</v>
      </c>
      <c r="AD144">
        <v>0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9.0000000000000006E-5</v>
      </c>
      <c r="AU144" t="s">
        <v>3</v>
      </c>
      <c r="AV144">
        <v>0</v>
      </c>
      <c r="AW144">
        <v>2</v>
      </c>
      <c r="AX144">
        <v>23984018</v>
      </c>
      <c r="AY144">
        <v>1</v>
      </c>
      <c r="AZ144">
        <v>0</v>
      </c>
      <c r="BA144">
        <v>148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B144">
        <v>0</v>
      </c>
    </row>
    <row r="145" spans="1:80" x14ac:dyDescent="0.2">
      <c r="A145">
        <f>ROW(Source!A169)</f>
        <v>169</v>
      </c>
      <c r="B145">
        <v>23982063</v>
      </c>
      <c r="C145">
        <v>23984014</v>
      </c>
      <c r="D145">
        <v>22813413</v>
      </c>
      <c r="E145">
        <v>1</v>
      </c>
      <c r="F145">
        <v>1</v>
      </c>
      <c r="G145">
        <v>1</v>
      </c>
      <c r="H145">
        <v>3</v>
      </c>
      <c r="I145" t="s">
        <v>1285</v>
      </c>
      <c r="J145" t="s">
        <v>1286</v>
      </c>
      <c r="K145" t="s">
        <v>1287</v>
      </c>
      <c r="L145">
        <v>1348</v>
      </c>
      <c r="N145">
        <v>1009</v>
      </c>
      <c r="O145" t="s">
        <v>1185</v>
      </c>
      <c r="P145" t="s">
        <v>1185</v>
      </c>
      <c r="Q145">
        <v>1000</v>
      </c>
      <c r="Y145">
        <v>1.6000000000000001E-4</v>
      </c>
      <c r="AA145">
        <v>22419</v>
      </c>
      <c r="AB145">
        <v>0</v>
      </c>
      <c r="AC145">
        <v>0</v>
      </c>
      <c r="AD145">
        <v>0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1.6000000000000001E-4</v>
      </c>
      <c r="AU145" t="s">
        <v>3</v>
      </c>
      <c r="AV145">
        <v>0</v>
      </c>
      <c r="AW145">
        <v>2</v>
      </c>
      <c r="AX145">
        <v>23984019</v>
      </c>
      <c r="AY145">
        <v>1</v>
      </c>
      <c r="AZ145">
        <v>0</v>
      </c>
      <c r="BA145">
        <v>149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B145">
        <v>0</v>
      </c>
    </row>
    <row r="146" spans="1:80" x14ac:dyDescent="0.2">
      <c r="A146">
        <f>ROW(Source!A169)</f>
        <v>169</v>
      </c>
      <c r="B146">
        <v>23982063</v>
      </c>
      <c r="C146">
        <v>23984014</v>
      </c>
      <c r="D146">
        <v>22816054</v>
      </c>
      <c r="E146">
        <v>1</v>
      </c>
      <c r="F146">
        <v>1</v>
      </c>
      <c r="G146">
        <v>1</v>
      </c>
      <c r="H146">
        <v>3</v>
      </c>
      <c r="I146" t="s">
        <v>1288</v>
      </c>
      <c r="J146" t="s">
        <v>1289</v>
      </c>
      <c r="K146" t="s">
        <v>1290</v>
      </c>
      <c r="L146">
        <v>1348</v>
      </c>
      <c r="N146">
        <v>1009</v>
      </c>
      <c r="O146" t="s">
        <v>1185</v>
      </c>
      <c r="P146" t="s">
        <v>1185</v>
      </c>
      <c r="Q146">
        <v>1000</v>
      </c>
      <c r="Y146">
        <v>4.0000000000000003E-5</v>
      </c>
      <c r="AA146">
        <v>42700</v>
      </c>
      <c r="AB146">
        <v>0</v>
      </c>
      <c r="AC146">
        <v>0</v>
      </c>
      <c r="AD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4.0000000000000003E-5</v>
      </c>
      <c r="AU146" t="s">
        <v>3</v>
      </c>
      <c r="AV146">
        <v>0</v>
      </c>
      <c r="AW146">
        <v>2</v>
      </c>
      <c r="AX146">
        <v>23984020</v>
      </c>
      <c r="AY146">
        <v>1</v>
      </c>
      <c r="AZ146">
        <v>0</v>
      </c>
      <c r="BA146">
        <v>150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B146">
        <v>0</v>
      </c>
    </row>
    <row r="147" spans="1:80" x14ac:dyDescent="0.2">
      <c r="A147">
        <f>ROW(Source!A169)</f>
        <v>169</v>
      </c>
      <c r="B147">
        <v>23982063</v>
      </c>
      <c r="C147">
        <v>23984014</v>
      </c>
      <c r="D147">
        <v>22815592</v>
      </c>
      <c r="E147">
        <v>1</v>
      </c>
      <c r="F147">
        <v>1</v>
      </c>
      <c r="G147">
        <v>1</v>
      </c>
      <c r="H147">
        <v>3</v>
      </c>
      <c r="I147" t="s">
        <v>1291</v>
      </c>
      <c r="J147" t="s">
        <v>1292</v>
      </c>
      <c r="K147" t="s">
        <v>1293</v>
      </c>
      <c r="L147">
        <v>1346</v>
      </c>
      <c r="N147">
        <v>1009</v>
      </c>
      <c r="O147" t="s">
        <v>1181</v>
      </c>
      <c r="P147" t="s">
        <v>1181</v>
      </c>
      <c r="Q147">
        <v>1</v>
      </c>
      <c r="Y147">
        <v>1.4999999999999999E-2</v>
      </c>
      <c r="AA147">
        <v>28.26</v>
      </c>
      <c r="AB147">
        <v>0</v>
      </c>
      <c r="AC147">
        <v>0</v>
      </c>
      <c r="AD147">
        <v>0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1.4999999999999999E-2</v>
      </c>
      <c r="AU147" t="s">
        <v>3</v>
      </c>
      <c r="AV147">
        <v>0</v>
      </c>
      <c r="AW147">
        <v>2</v>
      </c>
      <c r="AX147">
        <v>23984021</v>
      </c>
      <c r="AY147">
        <v>1</v>
      </c>
      <c r="AZ147">
        <v>0</v>
      </c>
      <c r="BA147">
        <v>151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B147">
        <v>0</v>
      </c>
    </row>
    <row r="148" spans="1:80" x14ac:dyDescent="0.2">
      <c r="A148">
        <f>ROW(Source!A169)</f>
        <v>169</v>
      </c>
      <c r="B148">
        <v>23982063</v>
      </c>
      <c r="C148">
        <v>23984014</v>
      </c>
      <c r="D148">
        <v>22815972</v>
      </c>
      <c r="E148">
        <v>1</v>
      </c>
      <c r="F148">
        <v>1</v>
      </c>
      <c r="G148">
        <v>1</v>
      </c>
      <c r="H148">
        <v>3</v>
      </c>
      <c r="I148" t="s">
        <v>1182</v>
      </c>
      <c r="J148" t="s">
        <v>1183</v>
      </c>
      <c r="K148" t="s">
        <v>1184</v>
      </c>
      <c r="L148">
        <v>1348</v>
      </c>
      <c r="N148">
        <v>1009</v>
      </c>
      <c r="O148" t="s">
        <v>1185</v>
      </c>
      <c r="P148" t="s">
        <v>1185</v>
      </c>
      <c r="Q148">
        <v>1000</v>
      </c>
      <c r="Y148">
        <v>3.0000000000000001E-5</v>
      </c>
      <c r="AA148">
        <v>15481</v>
      </c>
      <c r="AB148">
        <v>0</v>
      </c>
      <c r="AC148">
        <v>0</v>
      </c>
      <c r="AD148">
        <v>0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3.0000000000000001E-5</v>
      </c>
      <c r="AU148" t="s">
        <v>3</v>
      </c>
      <c r="AV148">
        <v>0</v>
      </c>
      <c r="AW148">
        <v>2</v>
      </c>
      <c r="AX148">
        <v>23984022</v>
      </c>
      <c r="AY148">
        <v>1</v>
      </c>
      <c r="AZ148">
        <v>0</v>
      </c>
      <c r="BA148">
        <v>152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B148">
        <v>0</v>
      </c>
    </row>
    <row r="149" spans="1:80" x14ac:dyDescent="0.2">
      <c r="A149">
        <f>ROW(Source!A169)</f>
        <v>169</v>
      </c>
      <c r="B149">
        <v>23982063</v>
      </c>
      <c r="C149">
        <v>23984014</v>
      </c>
      <c r="D149">
        <v>22813501</v>
      </c>
      <c r="E149">
        <v>1</v>
      </c>
      <c r="F149">
        <v>1</v>
      </c>
      <c r="G149">
        <v>1</v>
      </c>
      <c r="H149">
        <v>3</v>
      </c>
      <c r="I149" t="s">
        <v>1294</v>
      </c>
      <c r="J149" t="s">
        <v>1295</v>
      </c>
      <c r="K149" t="s">
        <v>1296</v>
      </c>
      <c r="L149">
        <v>1346</v>
      </c>
      <c r="N149">
        <v>1009</v>
      </c>
      <c r="O149" t="s">
        <v>1181</v>
      </c>
      <c r="P149" t="s">
        <v>1181</v>
      </c>
      <c r="Q149">
        <v>1</v>
      </c>
      <c r="Y149">
        <v>0.38</v>
      </c>
      <c r="AA149">
        <v>155</v>
      </c>
      <c r="AB149">
        <v>0</v>
      </c>
      <c r="AC149">
        <v>0</v>
      </c>
      <c r="AD149">
        <v>0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0.38</v>
      </c>
      <c r="AU149" t="s">
        <v>3</v>
      </c>
      <c r="AV149">
        <v>0</v>
      </c>
      <c r="AW149">
        <v>2</v>
      </c>
      <c r="AX149">
        <v>23984023</v>
      </c>
      <c r="AY149">
        <v>1</v>
      </c>
      <c r="AZ149">
        <v>0</v>
      </c>
      <c r="BA149">
        <v>153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B149">
        <v>0</v>
      </c>
    </row>
    <row r="150" spans="1:80" x14ac:dyDescent="0.2">
      <c r="A150">
        <f>ROW(Source!A169)</f>
        <v>169</v>
      </c>
      <c r="B150">
        <v>23982063</v>
      </c>
      <c r="C150">
        <v>23984014</v>
      </c>
      <c r="D150">
        <v>22816435</v>
      </c>
      <c r="E150">
        <v>1</v>
      </c>
      <c r="F150">
        <v>1</v>
      </c>
      <c r="G150">
        <v>1</v>
      </c>
      <c r="H150">
        <v>3</v>
      </c>
      <c r="I150" t="s">
        <v>1297</v>
      </c>
      <c r="J150" t="s">
        <v>1298</v>
      </c>
      <c r="K150" t="s">
        <v>1299</v>
      </c>
      <c r="L150">
        <v>1346</v>
      </c>
      <c r="N150">
        <v>1009</v>
      </c>
      <c r="O150" t="s">
        <v>1181</v>
      </c>
      <c r="P150" t="s">
        <v>1181</v>
      </c>
      <c r="Q150">
        <v>1</v>
      </c>
      <c r="Y150">
        <v>2E-3</v>
      </c>
      <c r="AA150">
        <v>39.020000000000003</v>
      </c>
      <c r="AB150">
        <v>0</v>
      </c>
      <c r="AC150">
        <v>0</v>
      </c>
      <c r="AD150">
        <v>0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2E-3</v>
      </c>
      <c r="AU150" t="s">
        <v>3</v>
      </c>
      <c r="AV150">
        <v>0</v>
      </c>
      <c r="AW150">
        <v>2</v>
      </c>
      <c r="AX150">
        <v>23984024</v>
      </c>
      <c r="AY150">
        <v>1</v>
      </c>
      <c r="AZ150">
        <v>0</v>
      </c>
      <c r="BA150">
        <v>154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B150">
        <v>0</v>
      </c>
    </row>
    <row r="151" spans="1:80" x14ac:dyDescent="0.2">
      <c r="A151">
        <f>ROW(Source!A169)</f>
        <v>169</v>
      </c>
      <c r="B151">
        <v>23982063</v>
      </c>
      <c r="C151">
        <v>23984014</v>
      </c>
      <c r="D151">
        <v>22819830</v>
      </c>
      <c r="E151">
        <v>1</v>
      </c>
      <c r="F151">
        <v>1</v>
      </c>
      <c r="G151">
        <v>1</v>
      </c>
      <c r="H151">
        <v>3</v>
      </c>
      <c r="I151" t="s">
        <v>1300</v>
      </c>
      <c r="J151" t="s">
        <v>1301</v>
      </c>
      <c r="K151" t="s">
        <v>1302</v>
      </c>
      <c r="L151">
        <v>1346</v>
      </c>
      <c r="N151">
        <v>1009</v>
      </c>
      <c r="O151" t="s">
        <v>1181</v>
      </c>
      <c r="P151" t="s">
        <v>1181</v>
      </c>
      <c r="Q151">
        <v>1</v>
      </c>
      <c r="Y151">
        <v>2.1000000000000001E-2</v>
      </c>
      <c r="AA151">
        <v>138.76</v>
      </c>
      <c r="AB151">
        <v>0</v>
      </c>
      <c r="AC151">
        <v>0</v>
      </c>
      <c r="AD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2.1000000000000001E-2</v>
      </c>
      <c r="AU151" t="s">
        <v>3</v>
      </c>
      <c r="AV151">
        <v>0</v>
      </c>
      <c r="AW151">
        <v>2</v>
      </c>
      <c r="AX151">
        <v>23984025</v>
      </c>
      <c r="AY151">
        <v>1</v>
      </c>
      <c r="AZ151">
        <v>0</v>
      </c>
      <c r="BA151">
        <v>155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B151">
        <v>0</v>
      </c>
    </row>
    <row r="152" spans="1:80" x14ac:dyDescent="0.2">
      <c r="A152">
        <f>ROW(Source!A169)</f>
        <v>169</v>
      </c>
      <c r="B152">
        <v>23982063</v>
      </c>
      <c r="C152">
        <v>23984014</v>
      </c>
      <c r="D152">
        <v>22848139</v>
      </c>
      <c r="E152">
        <v>1</v>
      </c>
      <c r="F152">
        <v>1</v>
      </c>
      <c r="G152">
        <v>1</v>
      </c>
      <c r="H152">
        <v>3</v>
      </c>
      <c r="I152" t="s">
        <v>1303</v>
      </c>
      <c r="J152" t="s">
        <v>1304</v>
      </c>
      <c r="K152" t="s">
        <v>1305</v>
      </c>
      <c r="L152">
        <v>1348</v>
      </c>
      <c r="N152">
        <v>1009</v>
      </c>
      <c r="O152" t="s">
        <v>1185</v>
      </c>
      <c r="P152" t="s">
        <v>1185</v>
      </c>
      <c r="Q152">
        <v>1000</v>
      </c>
      <c r="Y152">
        <v>4.0000000000000002E-4</v>
      </c>
      <c r="AA152">
        <v>75162.289999999994</v>
      </c>
      <c r="AB152">
        <v>0</v>
      </c>
      <c r="AC152">
        <v>0</v>
      </c>
      <c r="AD152">
        <v>0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4.0000000000000002E-4</v>
      </c>
      <c r="AU152" t="s">
        <v>3</v>
      </c>
      <c r="AV152">
        <v>0</v>
      </c>
      <c r="AW152">
        <v>2</v>
      </c>
      <c r="AX152">
        <v>23984026</v>
      </c>
      <c r="AY152">
        <v>1</v>
      </c>
      <c r="AZ152">
        <v>0</v>
      </c>
      <c r="BA152">
        <v>156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B152">
        <v>0</v>
      </c>
    </row>
    <row r="153" spans="1:80" x14ac:dyDescent="0.2">
      <c r="A153">
        <f>ROW(Source!A169)</f>
        <v>169</v>
      </c>
      <c r="B153">
        <v>23982063</v>
      </c>
      <c r="C153">
        <v>23984014</v>
      </c>
      <c r="D153">
        <v>22850608</v>
      </c>
      <c r="E153">
        <v>1</v>
      </c>
      <c r="F153">
        <v>1</v>
      </c>
      <c r="G153">
        <v>1</v>
      </c>
      <c r="H153">
        <v>3</v>
      </c>
      <c r="I153" t="s">
        <v>1264</v>
      </c>
      <c r="J153" t="s">
        <v>1306</v>
      </c>
      <c r="K153" t="s">
        <v>1266</v>
      </c>
      <c r="L153">
        <v>1346</v>
      </c>
      <c r="N153">
        <v>1009</v>
      </c>
      <c r="O153" t="s">
        <v>1181</v>
      </c>
      <c r="P153" t="s">
        <v>1181</v>
      </c>
      <c r="Q153">
        <v>1</v>
      </c>
      <c r="Y153">
        <v>0.04</v>
      </c>
      <c r="AA153">
        <v>114.22</v>
      </c>
      <c r="AB153">
        <v>0</v>
      </c>
      <c r="AC153">
        <v>0</v>
      </c>
      <c r="AD153">
        <v>0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0.04</v>
      </c>
      <c r="AU153" t="s">
        <v>3</v>
      </c>
      <c r="AV153">
        <v>0</v>
      </c>
      <c r="AW153">
        <v>2</v>
      </c>
      <c r="AX153">
        <v>23984027</v>
      </c>
      <c r="AY153">
        <v>1</v>
      </c>
      <c r="AZ153">
        <v>0</v>
      </c>
      <c r="BA153">
        <v>157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B153">
        <v>0</v>
      </c>
    </row>
    <row r="154" spans="1:80" x14ac:dyDescent="0.2">
      <c r="A154">
        <f>ROW(Source!A169)</f>
        <v>169</v>
      </c>
      <c r="B154">
        <v>23982063</v>
      </c>
      <c r="C154">
        <v>23984014</v>
      </c>
      <c r="D154">
        <v>22851622</v>
      </c>
      <c r="E154">
        <v>1</v>
      </c>
      <c r="F154">
        <v>1</v>
      </c>
      <c r="G154">
        <v>1</v>
      </c>
      <c r="H154">
        <v>3</v>
      </c>
      <c r="I154" t="s">
        <v>1210</v>
      </c>
      <c r="J154" t="s">
        <v>1211</v>
      </c>
      <c r="K154" t="s">
        <v>1212</v>
      </c>
      <c r="L154">
        <v>1346</v>
      </c>
      <c r="N154">
        <v>1009</v>
      </c>
      <c r="O154" t="s">
        <v>1181</v>
      </c>
      <c r="P154" t="s">
        <v>1181</v>
      </c>
      <c r="Q154">
        <v>1</v>
      </c>
      <c r="Y154">
        <v>3.1E-2</v>
      </c>
      <c r="AA154">
        <v>38.340000000000003</v>
      </c>
      <c r="AB154">
        <v>0</v>
      </c>
      <c r="AC154">
        <v>0</v>
      </c>
      <c r="AD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3.1E-2</v>
      </c>
      <c r="AU154" t="s">
        <v>3</v>
      </c>
      <c r="AV154">
        <v>0</v>
      </c>
      <c r="AW154">
        <v>2</v>
      </c>
      <c r="AX154">
        <v>23984028</v>
      </c>
      <c r="AY154">
        <v>1</v>
      </c>
      <c r="AZ154">
        <v>0</v>
      </c>
      <c r="BA154">
        <v>158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B154">
        <v>0</v>
      </c>
    </row>
    <row r="155" spans="1:80" x14ac:dyDescent="0.2">
      <c r="A155">
        <f>ROW(Source!A169)</f>
        <v>169</v>
      </c>
      <c r="B155">
        <v>23982063</v>
      </c>
      <c r="C155">
        <v>23984014</v>
      </c>
      <c r="D155">
        <v>22857498</v>
      </c>
      <c r="E155">
        <v>1</v>
      </c>
      <c r="F155">
        <v>1</v>
      </c>
      <c r="G155">
        <v>1</v>
      </c>
      <c r="H155">
        <v>3</v>
      </c>
      <c r="I155" t="s">
        <v>1213</v>
      </c>
      <c r="J155" t="s">
        <v>1214</v>
      </c>
      <c r="K155" t="s">
        <v>1215</v>
      </c>
      <c r="L155">
        <v>1354</v>
      </c>
      <c r="N155">
        <v>1010</v>
      </c>
      <c r="O155" t="s">
        <v>209</v>
      </c>
      <c r="P155" t="s">
        <v>209</v>
      </c>
      <c r="Q155">
        <v>1</v>
      </c>
      <c r="Y155">
        <v>3</v>
      </c>
      <c r="AA155">
        <v>2.0299999999999998</v>
      </c>
      <c r="AB155">
        <v>0</v>
      </c>
      <c r="AC155">
        <v>0</v>
      </c>
      <c r="AD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3</v>
      </c>
      <c r="AU155" t="s">
        <v>3</v>
      </c>
      <c r="AV155">
        <v>0</v>
      </c>
      <c r="AW155">
        <v>2</v>
      </c>
      <c r="AX155">
        <v>23984029</v>
      </c>
      <c r="AY155">
        <v>1</v>
      </c>
      <c r="AZ155">
        <v>0</v>
      </c>
      <c r="BA155">
        <v>159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B155">
        <v>0</v>
      </c>
    </row>
    <row r="156" spans="1:80" x14ac:dyDescent="0.2">
      <c r="A156">
        <f>ROW(Source!A169)</f>
        <v>169</v>
      </c>
      <c r="B156">
        <v>23982063</v>
      </c>
      <c r="C156">
        <v>23984014</v>
      </c>
      <c r="D156">
        <v>22865327</v>
      </c>
      <c r="E156">
        <v>1</v>
      </c>
      <c r="F156">
        <v>1</v>
      </c>
      <c r="G156">
        <v>1</v>
      </c>
      <c r="H156">
        <v>3</v>
      </c>
      <c r="I156" t="s">
        <v>1307</v>
      </c>
      <c r="J156" t="s">
        <v>1308</v>
      </c>
      <c r="K156" t="s">
        <v>1309</v>
      </c>
      <c r="L156">
        <v>1330</v>
      </c>
      <c r="N156">
        <v>1005</v>
      </c>
      <c r="O156" t="s">
        <v>1310</v>
      </c>
      <c r="P156" t="s">
        <v>1310</v>
      </c>
      <c r="Q156">
        <v>10</v>
      </c>
      <c r="Y156">
        <v>0.03</v>
      </c>
      <c r="AA156">
        <v>405.22</v>
      </c>
      <c r="AB156">
        <v>0</v>
      </c>
      <c r="AC156">
        <v>0</v>
      </c>
      <c r="AD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0.03</v>
      </c>
      <c r="AU156" t="s">
        <v>3</v>
      </c>
      <c r="AV156">
        <v>0</v>
      </c>
      <c r="AW156">
        <v>2</v>
      </c>
      <c r="AX156">
        <v>23984030</v>
      </c>
      <c r="AY156">
        <v>1</v>
      </c>
      <c r="AZ156">
        <v>0</v>
      </c>
      <c r="BA156">
        <v>160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B156">
        <v>0</v>
      </c>
    </row>
    <row r="157" spans="1:80" x14ac:dyDescent="0.2">
      <c r="A157">
        <f>ROW(Source!A169)</f>
        <v>169</v>
      </c>
      <c r="B157">
        <v>23982063</v>
      </c>
      <c r="C157">
        <v>23984014</v>
      </c>
      <c r="D157">
        <v>22865648</v>
      </c>
      <c r="E157">
        <v>1</v>
      </c>
      <c r="F157">
        <v>1</v>
      </c>
      <c r="G157">
        <v>1</v>
      </c>
      <c r="H157">
        <v>3</v>
      </c>
      <c r="I157" t="s">
        <v>1311</v>
      </c>
      <c r="J157" t="s">
        <v>1312</v>
      </c>
      <c r="K157" t="s">
        <v>1313</v>
      </c>
      <c r="L157">
        <v>1348</v>
      </c>
      <c r="N157">
        <v>1009</v>
      </c>
      <c r="O157" t="s">
        <v>1185</v>
      </c>
      <c r="P157" t="s">
        <v>1185</v>
      </c>
      <c r="Q157">
        <v>1000</v>
      </c>
      <c r="Y157">
        <v>0.155</v>
      </c>
      <c r="AA157">
        <v>0</v>
      </c>
      <c r="AB157">
        <v>0</v>
      </c>
      <c r="AC157">
        <v>0</v>
      </c>
      <c r="AD157">
        <v>0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0.155</v>
      </c>
      <c r="AU157" t="s">
        <v>3</v>
      </c>
      <c r="AV157">
        <v>0</v>
      </c>
      <c r="AW157">
        <v>2</v>
      </c>
      <c r="AX157">
        <v>23984031</v>
      </c>
      <c r="AY157">
        <v>1</v>
      </c>
      <c r="AZ157">
        <v>0</v>
      </c>
      <c r="BA157">
        <v>161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B157">
        <v>0</v>
      </c>
    </row>
    <row r="158" spans="1:80" x14ac:dyDescent="0.2">
      <c r="A158">
        <f>ROW(Source!A169)</f>
        <v>169</v>
      </c>
      <c r="B158">
        <v>23982063</v>
      </c>
      <c r="C158">
        <v>23984014</v>
      </c>
      <c r="D158">
        <v>22865650</v>
      </c>
      <c r="E158">
        <v>1</v>
      </c>
      <c r="F158">
        <v>1</v>
      </c>
      <c r="G158">
        <v>1</v>
      </c>
      <c r="H158">
        <v>3</v>
      </c>
      <c r="I158" t="s">
        <v>1159</v>
      </c>
      <c r="J158" t="s">
        <v>1160</v>
      </c>
      <c r="K158" t="s">
        <v>1161</v>
      </c>
      <c r="L158">
        <v>1374</v>
      </c>
      <c r="N158">
        <v>1013</v>
      </c>
      <c r="O158" t="s">
        <v>1162</v>
      </c>
      <c r="P158" t="s">
        <v>1162</v>
      </c>
      <c r="Q158">
        <v>1</v>
      </c>
      <c r="Y158">
        <v>14.22</v>
      </c>
      <c r="AA158">
        <v>1</v>
      </c>
      <c r="AB158">
        <v>0</v>
      </c>
      <c r="AC158">
        <v>0</v>
      </c>
      <c r="AD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14.22</v>
      </c>
      <c r="AU158" t="s">
        <v>3</v>
      </c>
      <c r="AV158">
        <v>0</v>
      </c>
      <c r="AW158">
        <v>2</v>
      </c>
      <c r="AX158">
        <v>23984032</v>
      </c>
      <c r="AY158">
        <v>1</v>
      </c>
      <c r="AZ158">
        <v>0</v>
      </c>
      <c r="BA158">
        <v>162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B158">
        <v>0</v>
      </c>
    </row>
    <row r="159" spans="1:80" x14ac:dyDescent="0.2">
      <c r="A159">
        <f>ROW(Source!A170)</f>
        <v>170</v>
      </c>
      <c r="B159">
        <v>23982063</v>
      </c>
      <c r="C159">
        <v>24724970</v>
      </c>
      <c r="D159">
        <v>9436423</v>
      </c>
      <c r="E159">
        <v>1</v>
      </c>
      <c r="F159">
        <v>1</v>
      </c>
      <c r="G159">
        <v>1</v>
      </c>
      <c r="H159">
        <v>1</v>
      </c>
      <c r="I159" t="s">
        <v>1243</v>
      </c>
      <c r="J159" t="s">
        <v>3</v>
      </c>
      <c r="K159" t="s">
        <v>1244</v>
      </c>
      <c r="L159">
        <v>1369</v>
      </c>
      <c r="N159">
        <v>1013</v>
      </c>
      <c r="O159" t="s">
        <v>1148</v>
      </c>
      <c r="P159" t="s">
        <v>1148</v>
      </c>
      <c r="Q159">
        <v>1</v>
      </c>
      <c r="Y159">
        <v>1.4175000000000002</v>
      </c>
      <c r="AA159">
        <v>0</v>
      </c>
      <c r="AB159">
        <v>0</v>
      </c>
      <c r="AC159">
        <v>0</v>
      </c>
      <c r="AD159">
        <v>12.92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3</v>
      </c>
      <c r="AT159">
        <v>1.05</v>
      </c>
      <c r="AU159" t="s">
        <v>179</v>
      </c>
      <c r="AV159">
        <v>1</v>
      </c>
      <c r="AW159">
        <v>2</v>
      </c>
      <c r="AX159">
        <v>24724975</v>
      </c>
      <c r="AY159">
        <v>1</v>
      </c>
      <c r="AZ159">
        <v>0</v>
      </c>
      <c r="BA159">
        <v>163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B159">
        <v>0</v>
      </c>
    </row>
    <row r="160" spans="1:80" x14ac:dyDescent="0.2">
      <c r="A160">
        <f>ROW(Source!A170)</f>
        <v>170</v>
      </c>
      <c r="B160">
        <v>23982063</v>
      </c>
      <c r="C160">
        <v>24724970</v>
      </c>
      <c r="D160">
        <v>22794519</v>
      </c>
      <c r="E160">
        <v>1</v>
      </c>
      <c r="F160">
        <v>1</v>
      </c>
      <c r="G160">
        <v>1</v>
      </c>
      <c r="H160">
        <v>2</v>
      </c>
      <c r="I160" t="s">
        <v>1314</v>
      </c>
      <c r="J160" t="s">
        <v>1315</v>
      </c>
      <c r="K160" t="s">
        <v>1316</v>
      </c>
      <c r="L160">
        <v>1368</v>
      </c>
      <c r="N160">
        <v>1011</v>
      </c>
      <c r="O160" t="s">
        <v>1152</v>
      </c>
      <c r="P160" t="s">
        <v>1152</v>
      </c>
      <c r="Q160">
        <v>1</v>
      </c>
      <c r="Y160">
        <v>0.47249999999999998</v>
      </c>
      <c r="AA160">
        <v>0</v>
      </c>
      <c r="AB160">
        <v>12.14</v>
      </c>
      <c r="AC160">
        <v>0</v>
      </c>
      <c r="AD160">
        <v>0</v>
      </c>
      <c r="AN160">
        <v>0</v>
      </c>
      <c r="AO160">
        <v>1</v>
      </c>
      <c r="AP160">
        <v>1</v>
      </c>
      <c r="AQ160">
        <v>0</v>
      </c>
      <c r="AR160">
        <v>0</v>
      </c>
      <c r="AS160" t="s">
        <v>3</v>
      </c>
      <c r="AT160">
        <v>0.35</v>
      </c>
      <c r="AU160" t="s">
        <v>179</v>
      </c>
      <c r="AV160">
        <v>0</v>
      </c>
      <c r="AW160">
        <v>2</v>
      </c>
      <c r="AX160">
        <v>24724976</v>
      </c>
      <c r="AY160">
        <v>1</v>
      </c>
      <c r="AZ160">
        <v>0</v>
      </c>
      <c r="BA160">
        <v>164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B160">
        <v>0</v>
      </c>
    </row>
    <row r="161" spans="1:80" x14ac:dyDescent="0.2">
      <c r="A161">
        <f>ROW(Source!A170)</f>
        <v>170</v>
      </c>
      <c r="B161">
        <v>23982063</v>
      </c>
      <c r="C161">
        <v>24724970</v>
      </c>
      <c r="D161">
        <v>22794574</v>
      </c>
      <c r="E161">
        <v>1</v>
      </c>
      <c r="F161">
        <v>1</v>
      </c>
      <c r="G161">
        <v>1</v>
      </c>
      <c r="H161">
        <v>2</v>
      </c>
      <c r="I161" t="s">
        <v>1317</v>
      </c>
      <c r="J161" t="s">
        <v>1318</v>
      </c>
      <c r="K161" t="s">
        <v>1319</v>
      </c>
      <c r="L161">
        <v>1368</v>
      </c>
      <c r="N161">
        <v>1011</v>
      </c>
      <c r="O161" t="s">
        <v>1152</v>
      </c>
      <c r="P161" t="s">
        <v>1152</v>
      </c>
      <c r="Q161">
        <v>1</v>
      </c>
      <c r="Y161">
        <v>1.0395000000000001</v>
      </c>
      <c r="AA161">
        <v>0</v>
      </c>
      <c r="AB161">
        <v>10.62</v>
      </c>
      <c r="AC161">
        <v>0</v>
      </c>
      <c r="AD161">
        <v>0</v>
      </c>
      <c r="AN161">
        <v>0</v>
      </c>
      <c r="AO161">
        <v>1</v>
      </c>
      <c r="AP161">
        <v>1</v>
      </c>
      <c r="AQ161">
        <v>0</v>
      </c>
      <c r="AR161">
        <v>0</v>
      </c>
      <c r="AS161" t="s">
        <v>3</v>
      </c>
      <c r="AT161">
        <v>0.77</v>
      </c>
      <c r="AU161" t="s">
        <v>179</v>
      </c>
      <c r="AV161">
        <v>0</v>
      </c>
      <c r="AW161">
        <v>2</v>
      </c>
      <c r="AX161">
        <v>24724977</v>
      </c>
      <c r="AY161">
        <v>1</v>
      </c>
      <c r="AZ161">
        <v>0</v>
      </c>
      <c r="BA161">
        <v>165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B161">
        <v>0</v>
      </c>
    </row>
    <row r="162" spans="1:80" x14ac:dyDescent="0.2">
      <c r="A162">
        <f>ROW(Source!A170)</f>
        <v>170</v>
      </c>
      <c r="B162">
        <v>23982063</v>
      </c>
      <c r="C162">
        <v>24724970</v>
      </c>
      <c r="D162">
        <v>22865650</v>
      </c>
      <c r="E162">
        <v>1</v>
      </c>
      <c r="F162">
        <v>1</v>
      </c>
      <c r="G162">
        <v>1</v>
      </c>
      <c r="H162">
        <v>3</v>
      </c>
      <c r="I162" t="s">
        <v>1159</v>
      </c>
      <c r="J162" t="s">
        <v>1160</v>
      </c>
      <c r="K162" t="s">
        <v>1161</v>
      </c>
      <c r="L162">
        <v>1374</v>
      </c>
      <c r="N162">
        <v>1013</v>
      </c>
      <c r="O162" t="s">
        <v>1162</v>
      </c>
      <c r="P162" t="s">
        <v>1162</v>
      </c>
      <c r="Q162">
        <v>1</v>
      </c>
      <c r="Y162">
        <v>0.27</v>
      </c>
      <c r="AA162">
        <v>1</v>
      </c>
      <c r="AB162">
        <v>0</v>
      </c>
      <c r="AC162">
        <v>0</v>
      </c>
      <c r="AD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0.27</v>
      </c>
      <c r="AU162" t="s">
        <v>3</v>
      </c>
      <c r="AV162">
        <v>0</v>
      </c>
      <c r="AW162">
        <v>2</v>
      </c>
      <c r="AX162">
        <v>24724978</v>
      </c>
      <c r="AY162">
        <v>1</v>
      </c>
      <c r="AZ162">
        <v>0</v>
      </c>
      <c r="BA162">
        <v>166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B162">
        <v>0</v>
      </c>
    </row>
    <row r="163" spans="1:80" x14ac:dyDescent="0.2">
      <c r="A163">
        <f>ROW(Source!A171)</f>
        <v>171</v>
      </c>
      <c r="B163">
        <v>23982063</v>
      </c>
      <c r="C163">
        <v>24721101</v>
      </c>
      <c r="D163">
        <v>9436423</v>
      </c>
      <c r="E163">
        <v>1</v>
      </c>
      <c r="F163">
        <v>1</v>
      </c>
      <c r="G163">
        <v>1</v>
      </c>
      <c r="H163">
        <v>1</v>
      </c>
      <c r="I163" t="s">
        <v>1243</v>
      </c>
      <c r="J163" t="s">
        <v>3</v>
      </c>
      <c r="K163" t="s">
        <v>1244</v>
      </c>
      <c r="L163">
        <v>1369</v>
      </c>
      <c r="N163">
        <v>1013</v>
      </c>
      <c r="O163" t="s">
        <v>1148</v>
      </c>
      <c r="P163" t="s">
        <v>1148</v>
      </c>
      <c r="Q163">
        <v>1</v>
      </c>
      <c r="Y163">
        <v>2.5110000000000001</v>
      </c>
      <c r="AA163">
        <v>0</v>
      </c>
      <c r="AB163">
        <v>0</v>
      </c>
      <c r="AC163">
        <v>0</v>
      </c>
      <c r="AD163">
        <v>12.92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1.86</v>
      </c>
      <c r="AU163" t="s">
        <v>179</v>
      </c>
      <c r="AV163">
        <v>1</v>
      </c>
      <c r="AW163">
        <v>2</v>
      </c>
      <c r="AX163">
        <v>24721107</v>
      </c>
      <c r="AY163">
        <v>1</v>
      </c>
      <c r="AZ163">
        <v>0</v>
      </c>
      <c r="BA163">
        <v>167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B163">
        <v>0</v>
      </c>
    </row>
    <row r="164" spans="1:80" x14ac:dyDescent="0.2">
      <c r="A164">
        <f>ROW(Source!A171)</f>
        <v>171</v>
      </c>
      <c r="B164">
        <v>23982063</v>
      </c>
      <c r="C164">
        <v>24721101</v>
      </c>
      <c r="D164">
        <v>22794519</v>
      </c>
      <c r="E164">
        <v>1</v>
      </c>
      <c r="F164">
        <v>1</v>
      </c>
      <c r="G164">
        <v>1</v>
      </c>
      <c r="H164">
        <v>2</v>
      </c>
      <c r="I164" t="s">
        <v>1314</v>
      </c>
      <c r="J164" t="s">
        <v>1315</v>
      </c>
      <c r="K164" t="s">
        <v>1316</v>
      </c>
      <c r="L164">
        <v>1368</v>
      </c>
      <c r="N164">
        <v>1011</v>
      </c>
      <c r="O164" t="s">
        <v>1152</v>
      </c>
      <c r="P164" t="s">
        <v>1152</v>
      </c>
      <c r="Q164">
        <v>1</v>
      </c>
      <c r="Y164">
        <v>0.36450000000000005</v>
      </c>
      <c r="AA164">
        <v>0</v>
      </c>
      <c r="AB164">
        <v>12.14</v>
      </c>
      <c r="AC164">
        <v>0</v>
      </c>
      <c r="AD164">
        <v>0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3</v>
      </c>
      <c r="AT164">
        <v>0.27</v>
      </c>
      <c r="AU164" t="s">
        <v>179</v>
      </c>
      <c r="AV164">
        <v>0</v>
      </c>
      <c r="AW164">
        <v>2</v>
      </c>
      <c r="AX164">
        <v>24721108</v>
      </c>
      <c r="AY164">
        <v>1</v>
      </c>
      <c r="AZ164">
        <v>0</v>
      </c>
      <c r="BA164">
        <v>168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B164">
        <v>0</v>
      </c>
    </row>
    <row r="165" spans="1:80" x14ac:dyDescent="0.2">
      <c r="A165">
        <f>ROW(Source!A171)</f>
        <v>171</v>
      </c>
      <c r="B165">
        <v>23982063</v>
      </c>
      <c r="C165">
        <v>24721101</v>
      </c>
      <c r="D165">
        <v>22794574</v>
      </c>
      <c r="E165">
        <v>1</v>
      </c>
      <c r="F165">
        <v>1</v>
      </c>
      <c r="G165">
        <v>1</v>
      </c>
      <c r="H165">
        <v>2</v>
      </c>
      <c r="I165" t="s">
        <v>1317</v>
      </c>
      <c r="J165" t="s">
        <v>1318</v>
      </c>
      <c r="K165" t="s">
        <v>1319</v>
      </c>
      <c r="L165">
        <v>1368</v>
      </c>
      <c r="N165">
        <v>1011</v>
      </c>
      <c r="O165" t="s">
        <v>1152</v>
      </c>
      <c r="P165" t="s">
        <v>1152</v>
      </c>
      <c r="Q165">
        <v>1</v>
      </c>
      <c r="Y165">
        <v>0.25650000000000001</v>
      </c>
      <c r="AA165">
        <v>0</v>
      </c>
      <c r="AB165">
        <v>10.62</v>
      </c>
      <c r="AC165">
        <v>0</v>
      </c>
      <c r="AD165">
        <v>0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0.19</v>
      </c>
      <c r="AU165" t="s">
        <v>179</v>
      </c>
      <c r="AV165">
        <v>0</v>
      </c>
      <c r="AW165">
        <v>2</v>
      </c>
      <c r="AX165">
        <v>24721109</v>
      </c>
      <c r="AY165">
        <v>1</v>
      </c>
      <c r="AZ165">
        <v>0</v>
      </c>
      <c r="BA165">
        <v>169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B165">
        <v>0</v>
      </c>
    </row>
    <row r="166" spans="1:80" x14ac:dyDescent="0.2">
      <c r="A166">
        <f>ROW(Source!A171)</f>
        <v>171</v>
      </c>
      <c r="B166">
        <v>23982063</v>
      </c>
      <c r="C166">
        <v>24721101</v>
      </c>
      <c r="D166">
        <v>22813319</v>
      </c>
      <c r="E166">
        <v>1</v>
      </c>
      <c r="F166">
        <v>1</v>
      </c>
      <c r="G166">
        <v>1</v>
      </c>
      <c r="H166">
        <v>3</v>
      </c>
      <c r="I166" t="s">
        <v>1320</v>
      </c>
      <c r="J166" t="s">
        <v>1321</v>
      </c>
      <c r="K166" t="s">
        <v>1322</v>
      </c>
      <c r="L166">
        <v>1346</v>
      </c>
      <c r="N166">
        <v>1009</v>
      </c>
      <c r="O166" t="s">
        <v>1181</v>
      </c>
      <c r="P166" t="s">
        <v>1181</v>
      </c>
      <c r="Q166">
        <v>1</v>
      </c>
      <c r="Y166">
        <v>0.03</v>
      </c>
      <c r="AA166">
        <v>38.89</v>
      </c>
      <c r="AB166">
        <v>0</v>
      </c>
      <c r="AC166">
        <v>0</v>
      </c>
      <c r="AD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0.03</v>
      </c>
      <c r="AU166" t="s">
        <v>3</v>
      </c>
      <c r="AV166">
        <v>0</v>
      </c>
      <c r="AW166">
        <v>2</v>
      </c>
      <c r="AX166">
        <v>24721110</v>
      </c>
      <c r="AY166">
        <v>1</v>
      </c>
      <c r="AZ166">
        <v>0</v>
      </c>
      <c r="BA166">
        <v>170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B166">
        <v>0</v>
      </c>
    </row>
    <row r="167" spans="1:80" x14ac:dyDescent="0.2">
      <c r="A167">
        <f>ROW(Source!A171)</f>
        <v>171</v>
      </c>
      <c r="B167">
        <v>23982063</v>
      </c>
      <c r="C167">
        <v>24721101</v>
      </c>
      <c r="D167">
        <v>22865650</v>
      </c>
      <c r="E167">
        <v>1</v>
      </c>
      <c r="F167">
        <v>1</v>
      </c>
      <c r="G167">
        <v>1</v>
      </c>
      <c r="H167">
        <v>3</v>
      </c>
      <c r="I167" t="s">
        <v>1159</v>
      </c>
      <c r="J167" t="s">
        <v>1160</v>
      </c>
      <c r="K167" t="s">
        <v>1161</v>
      </c>
      <c r="L167">
        <v>1374</v>
      </c>
      <c r="N167">
        <v>1013</v>
      </c>
      <c r="O167" t="s">
        <v>1162</v>
      </c>
      <c r="P167" t="s">
        <v>1162</v>
      </c>
      <c r="Q167">
        <v>1</v>
      </c>
      <c r="Y167">
        <v>0.48</v>
      </c>
      <c r="AA167">
        <v>1</v>
      </c>
      <c r="AB167">
        <v>0</v>
      </c>
      <c r="AC167">
        <v>0</v>
      </c>
      <c r="AD167">
        <v>0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0.48</v>
      </c>
      <c r="AU167" t="s">
        <v>3</v>
      </c>
      <c r="AV167">
        <v>0</v>
      </c>
      <c r="AW167">
        <v>2</v>
      </c>
      <c r="AX167">
        <v>24721111</v>
      </c>
      <c r="AY167">
        <v>1</v>
      </c>
      <c r="AZ167">
        <v>0</v>
      </c>
      <c r="BA167">
        <v>171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B167">
        <v>0</v>
      </c>
    </row>
    <row r="168" spans="1:80" x14ac:dyDescent="0.2">
      <c r="A168">
        <f>ROW(Source!A172)</f>
        <v>172</v>
      </c>
      <c r="B168">
        <v>23982063</v>
      </c>
      <c r="C168">
        <v>24720824</v>
      </c>
      <c r="D168">
        <v>9431832</v>
      </c>
      <c r="E168">
        <v>1</v>
      </c>
      <c r="F168">
        <v>1</v>
      </c>
      <c r="G168">
        <v>1</v>
      </c>
      <c r="H168">
        <v>1</v>
      </c>
      <c r="I168" t="s">
        <v>1280</v>
      </c>
      <c r="J168" t="s">
        <v>3</v>
      </c>
      <c r="K168" t="s">
        <v>1281</v>
      </c>
      <c r="L168">
        <v>1369</v>
      </c>
      <c r="N168">
        <v>1013</v>
      </c>
      <c r="O168" t="s">
        <v>1148</v>
      </c>
      <c r="P168" t="s">
        <v>1148</v>
      </c>
      <c r="Q168">
        <v>1</v>
      </c>
      <c r="Y168">
        <v>41.85</v>
      </c>
      <c r="AA168">
        <v>0</v>
      </c>
      <c r="AB168">
        <v>0</v>
      </c>
      <c r="AC168">
        <v>0</v>
      </c>
      <c r="AD168">
        <v>10.35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31</v>
      </c>
      <c r="AU168" t="s">
        <v>179</v>
      </c>
      <c r="AV168">
        <v>1</v>
      </c>
      <c r="AW168">
        <v>2</v>
      </c>
      <c r="AX168">
        <v>24720825</v>
      </c>
      <c r="AY168">
        <v>1</v>
      </c>
      <c r="AZ168">
        <v>0</v>
      </c>
      <c r="BA168">
        <v>172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B168">
        <v>0</v>
      </c>
    </row>
    <row r="169" spans="1:80" x14ac:dyDescent="0.2">
      <c r="A169">
        <f>ROW(Source!A172)</f>
        <v>172</v>
      </c>
      <c r="B169">
        <v>23982063</v>
      </c>
      <c r="C169">
        <v>24720824</v>
      </c>
      <c r="D169">
        <v>22813501</v>
      </c>
      <c r="E169">
        <v>1</v>
      </c>
      <c r="F169">
        <v>1</v>
      </c>
      <c r="G169">
        <v>1</v>
      </c>
      <c r="H169">
        <v>3</v>
      </c>
      <c r="I169" t="s">
        <v>1294</v>
      </c>
      <c r="J169" t="s">
        <v>1295</v>
      </c>
      <c r="K169" t="s">
        <v>1296</v>
      </c>
      <c r="L169">
        <v>1346</v>
      </c>
      <c r="N169">
        <v>1009</v>
      </c>
      <c r="O169" t="s">
        <v>1181</v>
      </c>
      <c r="P169" t="s">
        <v>1181</v>
      </c>
      <c r="Q169">
        <v>1</v>
      </c>
      <c r="Y169">
        <v>1.96</v>
      </c>
      <c r="AA169">
        <v>155</v>
      </c>
      <c r="AB169">
        <v>0</v>
      </c>
      <c r="AC169">
        <v>0</v>
      </c>
      <c r="AD169">
        <v>0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1.96</v>
      </c>
      <c r="AU169" t="s">
        <v>3</v>
      </c>
      <c r="AV169">
        <v>0</v>
      </c>
      <c r="AW169">
        <v>2</v>
      </c>
      <c r="AX169">
        <v>24720826</v>
      </c>
      <c r="AY169">
        <v>1</v>
      </c>
      <c r="AZ169">
        <v>0</v>
      </c>
      <c r="BA169">
        <v>173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B169">
        <v>0</v>
      </c>
    </row>
    <row r="170" spans="1:80" x14ac:dyDescent="0.2">
      <c r="A170">
        <f>ROW(Source!A172)</f>
        <v>172</v>
      </c>
      <c r="B170">
        <v>23982063</v>
      </c>
      <c r="C170">
        <v>24720824</v>
      </c>
      <c r="D170">
        <v>22816424</v>
      </c>
      <c r="E170">
        <v>1</v>
      </c>
      <c r="F170">
        <v>1</v>
      </c>
      <c r="G170">
        <v>1</v>
      </c>
      <c r="H170">
        <v>3</v>
      </c>
      <c r="I170" t="s">
        <v>1195</v>
      </c>
      <c r="J170" t="s">
        <v>1196</v>
      </c>
      <c r="K170" t="s">
        <v>1197</v>
      </c>
      <c r="L170">
        <v>1346</v>
      </c>
      <c r="N170">
        <v>1009</v>
      </c>
      <c r="O170" t="s">
        <v>1181</v>
      </c>
      <c r="P170" t="s">
        <v>1181</v>
      </c>
      <c r="Q170">
        <v>1</v>
      </c>
      <c r="Y170">
        <v>0.5</v>
      </c>
      <c r="AA170">
        <v>91.29</v>
      </c>
      <c r="AB170">
        <v>0</v>
      </c>
      <c r="AC170">
        <v>0</v>
      </c>
      <c r="AD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0.5</v>
      </c>
      <c r="AU170" t="s">
        <v>3</v>
      </c>
      <c r="AV170">
        <v>0</v>
      </c>
      <c r="AW170">
        <v>2</v>
      </c>
      <c r="AX170">
        <v>24720827</v>
      </c>
      <c r="AY170">
        <v>1</v>
      </c>
      <c r="AZ170">
        <v>0</v>
      </c>
      <c r="BA170">
        <v>174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B170">
        <v>0</v>
      </c>
    </row>
    <row r="171" spans="1:80" x14ac:dyDescent="0.2">
      <c r="A171">
        <f>ROW(Source!A172)</f>
        <v>172</v>
      </c>
      <c r="B171">
        <v>23982063</v>
      </c>
      <c r="C171">
        <v>24720824</v>
      </c>
      <c r="D171">
        <v>22827582</v>
      </c>
      <c r="E171">
        <v>1</v>
      </c>
      <c r="F171">
        <v>1</v>
      </c>
      <c r="G171">
        <v>1</v>
      </c>
      <c r="H171">
        <v>3</v>
      </c>
      <c r="I171" t="s">
        <v>1323</v>
      </c>
      <c r="J171" t="s">
        <v>1324</v>
      </c>
      <c r="K171" t="s">
        <v>1325</v>
      </c>
      <c r="L171">
        <v>1355</v>
      </c>
      <c r="N171">
        <v>1010</v>
      </c>
      <c r="O171" t="s">
        <v>910</v>
      </c>
      <c r="P171" t="s">
        <v>910</v>
      </c>
      <c r="Q171">
        <v>100</v>
      </c>
      <c r="Y171">
        <v>0.3</v>
      </c>
      <c r="AA171">
        <v>30.74</v>
      </c>
      <c r="AB171">
        <v>0</v>
      </c>
      <c r="AC171">
        <v>0</v>
      </c>
      <c r="AD171">
        <v>0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0.3</v>
      </c>
      <c r="AU171" t="s">
        <v>3</v>
      </c>
      <c r="AV171">
        <v>0</v>
      </c>
      <c r="AW171">
        <v>2</v>
      </c>
      <c r="AX171">
        <v>24720828</v>
      </c>
      <c r="AY171">
        <v>1</v>
      </c>
      <c r="AZ171">
        <v>0</v>
      </c>
      <c r="BA171">
        <v>175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B171">
        <v>0</v>
      </c>
    </row>
    <row r="172" spans="1:80" x14ac:dyDescent="0.2">
      <c r="A172">
        <f>ROW(Source!A172)</f>
        <v>172</v>
      </c>
      <c r="B172">
        <v>23982063</v>
      </c>
      <c r="C172">
        <v>24720824</v>
      </c>
      <c r="D172">
        <v>22805120</v>
      </c>
      <c r="E172">
        <v>1</v>
      </c>
      <c r="F172">
        <v>1</v>
      </c>
      <c r="G172">
        <v>1</v>
      </c>
      <c r="H172">
        <v>3</v>
      </c>
      <c r="I172" t="s">
        <v>1326</v>
      </c>
      <c r="J172" t="s">
        <v>1327</v>
      </c>
      <c r="K172" t="s">
        <v>1328</v>
      </c>
      <c r="L172">
        <v>1383</v>
      </c>
      <c r="N172">
        <v>1013</v>
      </c>
      <c r="O172" t="s">
        <v>1329</v>
      </c>
      <c r="P172" t="s">
        <v>1329</v>
      </c>
      <c r="Q172">
        <v>1</v>
      </c>
      <c r="Y172">
        <v>6</v>
      </c>
      <c r="AA172">
        <v>0.4</v>
      </c>
      <c r="AB172">
        <v>0</v>
      </c>
      <c r="AC172">
        <v>0</v>
      </c>
      <c r="AD172">
        <v>0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6</v>
      </c>
      <c r="AU172" t="s">
        <v>3</v>
      </c>
      <c r="AV172">
        <v>0</v>
      </c>
      <c r="AW172">
        <v>2</v>
      </c>
      <c r="AX172">
        <v>24720829</v>
      </c>
      <c r="AY172">
        <v>1</v>
      </c>
      <c r="AZ172">
        <v>0</v>
      </c>
      <c r="BA172">
        <v>176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B172">
        <v>0</v>
      </c>
    </row>
    <row r="173" spans="1:80" x14ac:dyDescent="0.2">
      <c r="A173">
        <f>ROW(Source!A172)</f>
        <v>172</v>
      </c>
      <c r="B173">
        <v>23982063</v>
      </c>
      <c r="C173">
        <v>24720824</v>
      </c>
      <c r="D173">
        <v>22850609</v>
      </c>
      <c r="E173">
        <v>1</v>
      </c>
      <c r="F173">
        <v>1</v>
      </c>
      <c r="G173">
        <v>1</v>
      </c>
      <c r="H173">
        <v>3</v>
      </c>
      <c r="I173" t="s">
        <v>1207</v>
      </c>
      <c r="J173" t="s">
        <v>1208</v>
      </c>
      <c r="K173" t="s">
        <v>1209</v>
      </c>
      <c r="L173">
        <v>1346</v>
      </c>
      <c r="N173">
        <v>1009</v>
      </c>
      <c r="O173" t="s">
        <v>1181</v>
      </c>
      <c r="P173" t="s">
        <v>1181</v>
      </c>
      <c r="Q173">
        <v>1</v>
      </c>
      <c r="Y173">
        <v>1</v>
      </c>
      <c r="AA173">
        <v>65.75</v>
      </c>
      <c r="AB173">
        <v>0</v>
      </c>
      <c r="AC173">
        <v>0</v>
      </c>
      <c r="AD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1</v>
      </c>
      <c r="AU173" t="s">
        <v>3</v>
      </c>
      <c r="AV173">
        <v>0</v>
      </c>
      <c r="AW173">
        <v>2</v>
      </c>
      <c r="AX173">
        <v>24720830</v>
      </c>
      <c r="AY173">
        <v>1</v>
      </c>
      <c r="AZ173">
        <v>0</v>
      </c>
      <c r="BA173">
        <v>177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B173">
        <v>0</v>
      </c>
    </row>
    <row r="174" spans="1:80" x14ac:dyDescent="0.2">
      <c r="A174">
        <f>ROW(Source!A172)</f>
        <v>172</v>
      </c>
      <c r="B174">
        <v>23982063</v>
      </c>
      <c r="C174">
        <v>24720824</v>
      </c>
      <c r="D174">
        <v>22865650</v>
      </c>
      <c r="E174">
        <v>1</v>
      </c>
      <c r="F174">
        <v>1</v>
      </c>
      <c r="G174">
        <v>1</v>
      </c>
      <c r="H174">
        <v>3</v>
      </c>
      <c r="I174" t="s">
        <v>1159</v>
      </c>
      <c r="J174" t="s">
        <v>1160</v>
      </c>
      <c r="K174" t="s">
        <v>1161</v>
      </c>
      <c r="L174">
        <v>1374</v>
      </c>
      <c r="N174">
        <v>1013</v>
      </c>
      <c r="O174" t="s">
        <v>1162</v>
      </c>
      <c r="P174" t="s">
        <v>1162</v>
      </c>
      <c r="Q174">
        <v>1</v>
      </c>
      <c r="Y174">
        <v>6.42</v>
      </c>
      <c r="AA174">
        <v>1</v>
      </c>
      <c r="AB174">
        <v>0</v>
      </c>
      <c r="AC174">
        <v>0</v>
      </c>
      <c r="AD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6.42</v>
      </c>
      <c r="AU174" t="s">
        <v>3</v>
      </c>
      <c r="AV174">
        <v>0</v>
      </c>
      <c r="AW174">
        <v>2</v>
      </c>
      <c r="AX174">
        <v>24720832</v>
      </c>
      <c r="AY174">
        <v>1</v>
      </c>
      <c r="AZ174">
        <v>0</v>
      </c>
      <c r="BA174">
        <v>179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B174">
        <v>0</v>
      </c>
    </row>
    <row r="175" spans="1:80" x14ac:dyDescent="0.2">
      <c r="A175">
        <f>ROW(Source!A173)</f>
        <v>173</v>
      </c>
      <c r="B175">
        <v>23982063</v>
      </c>
      <c r="C175">
        <v>24919396</v>
      </c>
      <c r="D175">
        <v>9436266</v>
      </c>
      <c r="E175">
        <v>1</v>
      </c>
      <c r="F175">
        <v>1</v>
      </c>
      <c r="G175">
        <v>1</v>
      </c>
      <c r="H175">
        <v>1</v>
      </c>
      <c r="I175" t="s">
        <v>1171</v>
      </c>
      <c r="J175" t="s">
        <v>3</v>
      </c>
      <c r="K175" t="s">
        <v>1172</v>
      </c>
      <c r="L175">
        <v>1369</v>
      </c>
      <c r="N175">
        <v>1013</v>
      </c>
      <c r="O175" t="s">
        <v>1148</v>
      </c>
      <c r="P175" t="s">
        <v>1148</v>
      </c>
      <c r="Q175">
        <v>1</v>
      </c>
      <c r="Y175">
        <v>13.635</v>
      </c>
      <c r="AA175">
        <v>0</v>
      </c>
      <c r="AB175">
        <v>0</v>
      </c>
      <c r="AC175">
        <v>0</v>
      </c>
      <c r="AD175">
        <v>11.09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10.1</v>
      </c>
      <c r="AU175" t="s">
        <v>179</v>
      </c>
      <c r="AV175">
        <v>1</v>
      </c>
      <c r="AW175">
        <v>2</v>
      </c>
      <c r="AX175">
        <v>24919397</v>
      </c>
      <c r="AY175">
        <v>1</v>
      </c>
      <c r="AZ175">
        <v>0</v>
      </c>
      <c r="BA175">
        <v>180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B175">
        <v>0</v>
      </c>
    </row>
    <row r="176" spans="1:80" x14ac:dyDescent="0.2">
      <c r="A176">
        <f>ROW(Source!A173)</f>
        <v>173</v>
      </c>
      <c r="B176">
        <v>23982063</v>
      </c>
      <c r="C176">
        <v>24919396</v>
      </c>
      <c r="D176">
        <v>121548</v>
      </c>
      <c r="E176">
        <v>1</v>
      </c>
      <c r="F176">
        <v>1</v>
      </c>
      <c r="G176">
        <v>1</v>
      </c>
      <c r="H176">
        <v>1</v>
      </c>
      <c r="I176" t="s">
        <v>40</v>
      </c>
      <c r="J176" t="s">
        <v>3</v>
      </c>
      <c r="K176" t="s">
        <v>1173</v>
      </c>
      <c r="L176">
        <v>608254</v>
      </c>
      <c r="N176">
        <v>1013</v>
      </c>
      <c r="O176" t="s">
        <v>1174</v>
      </c>
      <c r="P176" t="s">
        <v>1174</v>
      </c>
      <c r="Q176">
        <v>1</v>
      </c>
      <c r="Y176">
        <v>0.59400000000000008</v>
      </c>
      <c r="AA176">
        <v>0</v>
      </c>
      <c r="AB176">
        <v>0</v>
      </c>
      <c r="AC176">
        <v>0</v>
      </c>
      <c r="AD176">
        <v>0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3</v>
      </c>
      <c r="AT176">
        <v>0.44</v>
      </c>
      <c r="AU176" t="s">
        <v>179</v>
      </c>
      <c r="AV176">
        <v>2</v>
      </c>
      <c r="AW176">
        <v>2</v>
      </c>
      <c r="AX176">
        <v>24919398</v>
      </c>
      <c r="AY176">
        <v>1</v>
      </c>
      <c r="AZ176">
        <v>0</v>
      </c>
      <c r="BA176">
        <v>181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B176">
        <v>0</v>
      </c>
    </row>
    <row r="177" spans="1:80" x14ac:dyDescent="0.2">
      <c r="A177">
        <f>ROW(Source!A173)</f>
        <v>173</v>
      </c>
      <c r="B177">
        <v>23982063</v>
      </c>
      <c r="C177">
        <v>24919396</v>
      </c>
      <c r="D177">
        <v>22792660</v>
      </c>
      <c r="E177">
        <v>1</v>
      </c>
      <c r="F177">
        <v>1</v>
      </c>
      <c r="G177">
        <v>1</v>
      </c>
      <c r="H177">
        <v>2</v>
      </c>
      <c r="I177" t="s">
        <v>1175</v>
      </c>
      <c r="J177" t="s">
        <v>1176</v>
      </c>
      <c r="K177" t="s">
        <v>1177</v>
      </c>
      <c r="L177">
        <v>1368</v>
      </c>
      <c r="N177">
        <v>1011</v>
      </c>
      <c r="O177" t="s">
        <v>1152</v>
      </c>
      <c r="P177" t="s">
        <v>1152</v>
      </c>
      <c r="Q177">
        <v>1</v>
      </c>
      <c r="Y177">
        <v>0.59400000000000008</v>
      </c>
      <c r="AA177">
        <v>0</v>
      </c>
      <c r="AB177">
        <v>89.99</v>
      </c>
      <c r="AC177">
        <v>10.06</v>
      </c>
      <c r="AD177">
        <v>0</v>
      </c>
      <c r="AN177">
        <v>0</v>
      </c>
      <c r="AO177">
        <v>1</v>
      </c>
      <c r="AP177">
        <v>1</v>
      </c>
      <c r="AQ177">
        <v>0</v>
      </c>
      <c r="AR177">
        <v>0</v>
      </c>
      <c r="AS177" t="s">
        <v>3</v>
      </c>
      <c r="AT177">
        <v>0.44</v>
      </c>
      <c r="AU177" t="s">
        <v>179</v>
      </c>
      <c r="AV177">
        <v>0</v>
      </c>
      <c r="AW177">
        <v>2</v>
      </c>
      <c r="AX177">
        <v>24919399</v>
      </c>
      <c r="AY177">
        <v>1</v>
      </c>
      <c r="AZ177">
        <v>0</v>
      </c>
      <c r="BA177">
        <v>182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B177">
        <v>0</v>
      </c>
    </row>
    <row r="178" spans="1:80" x14ac:dyDescent="0.2">
      <c r="A178">
        <f>ROW(Source!A173)</f>
        <v>173</v>
      </c>
      <c r="B178">
        <v>23982063</v>
      </c>
      <c r="C178">
        <v>24919396</v>
      </c>
      <c r="D178">
        <v>22816112</v>
      </c>
      <c r="E178">
        <v>1</v>
      </c>
      <c r="F178">
        <v>1</v>
      </c>
      <c r="G178">
        <v>1</v>
      </c>
      <c r="H178">
        <v>3</v>
      </c>
      <c r="I178" t="s">
        <v>1178</v>
      </c>
      <c r="J178" t="s">
        <v>1179</v>
      </c>
      <c r="K178" t="s">
        <v>1180</v>
      </c>
      <c r="L178">
        <v>1346</v>
      </c>
      <c r="N178">
        <v>1009</v>
      </c>
      <c r="O178" t="s">
        <v>1181</v>
      </c>
      <c r="P178" t="s">
        <v>1181</v>
      </c>
      <c r="Q178">
        <v>1</v>
      </c>
      <c r="Y178">
        <v>0.03</v>
      </c>
      <c r="AA178">
        <v>35.630000000000003</v>
      </c>
      <c r="AB178">
        <v>0</v>
      </c>
      <c r="AC178">
        <v>0</v>
      </c>
      <c r="AD178">
        <v>0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0.03</v>
      </c>
      <c r="AU178" t="s">
        <v>3</v>
      </c>
      <c r="AV178">
        <v>0</v>
      </c>
      <c r="AW178">
        <v>2</v>
      </c>
      <c r="AX178">
        <v>24919400</v>
      </c>
      <c r="AY178">
        <v>1</v>
      </c>
      <c r="AZ178">
        <v>0</v>
      </c>
      <c r="BA178">
        <v>183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B178">
        <v>0</v>
      </c>
    </row>
    <row r="179" spans="1:80" x14ac:dyDescent="0.2">
      <c r="A179">
        <f>ROW(Source!A173)</f>
        <v>173</v>
      </c>
      <c r="B179">
        <v>23982063</v>
      </c>
      <c r="C179">
        <v>24919396</v>
      </c>
      <c r="D179">
        <v>22815972</v>
      </c>
      <c r="E179">
        <v>1</v>
      </c>
      <c r="F179">
        <v>1</v>
      </c>
      <c r="G179">
        <v>1</v>
      </c>
      <c r="H179">
        <v>3</v>
      </c>
      <c r="I179" t="s">
        <v>1182</v>
      </c>
      <c r="J179" t="s">
        <v>1183</v>
      </c>
      <c r="K179" t="s">
        <v>1184</v>
      </c>
      <c r="L179">
        <v>1348</v>
      </c>
      <c r="N179">
        <v>1009</v>
      </c>
      <c r="O179" t="s">
        <v>1185</v>
      </c>
      <c r="P179" t="s">
        <v>1185</v>
      </c>
      <c r="Q179">
        <v>1000</v>
      </c>
      <c r="Y179">
        <v>2.0000000000000002E-5</v>
      </c>
      <c r="AA179">
        <v>15481</v>
      </c>
      <c r="AB179">
        <v>0</v>
      </c>
      <c r="AC179">
        <v>0</v>
      </c>
      <c r="AD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2.0000000000000002E-5</v>
      </c>
      <c r="AU179" t="s">
        <v>3</v>
      </c>
      <c r="AV179">
        <v>0</v>
      </c>
      <c r="AW179">
        <v>2</v>
      </c>
      <c r="AX179">
        <v>24919401</v>
      </c>
      <c r="AY179">
        <v>1</v>
      </c>
      <c r="AZ179">
        <v>0</v>
      </c>
      <c r="BA179">
        <v>184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B179">
        <v>0</v>
      </c>
    </row>
    <row r="180" spans="1:80" x14ac:dyDescent="0.2">
      <c r="A180">
        <f>ROW(Source!A173)</f>
        <v>173</v>
      </c>
      <c r="B180">
        <v>23982063</v>
      </c>
      <c r="C180">
        <v>24919396</v>
      </c>
      <c r="D180">
        <v>22813091</v>
      </c>
      <c r="E180">
        <v>1</v>
      </c>
      <c r="F180">
        <v>1</v>
      </c>
      <c r="G180">
        <v>1</v>
      </c>
      <c r="H180">
        <v>3</v>
      </c>
      <c r="I180" t="s">
        <v>1186</v>
      </c>
      <c r="J180" t="s">
        <v>1187</v>
      </c>
      <c r="K180" t="s">
        <v>1188</v>
      </c>
      <c r="L180">
        <v>1346</v>
      </c>
      <c r="N180">
        <v>1009</v>
      </c>
      <c r="O180" t="s">
        <v>1181</v>
      </c>
      <c r="P180" t="s">
        <v>1181</v>
      </c>
      <c r="Q180">
        <v>1</v>
      </c>
      <c r="Y180">
        <v>0.01</v>
      </c>
      <c r="AA180">
        <v>27.74</v>
      </c>
      <c r="AB180">
        <v>0</v>
      </c>
      <c r="AC180">
        <v>0</v>
      </c>
      <c r="AD180">
        <v>0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0.01</v>
      </c>
      <c r="AU180" t="s">
        <v>3</v>
      </c>
      <c r="AV180">
        <v>0</v>
      </c>
      <c r="AW180">
        <v>2</v>
      </c>
      <c r="AX180">
        <v>24919402</v>
      </c>
      <c r="AY180">
        <v>1</v>
      </c>
      <c r="AZ180">
        <v>0</v>
      </c>
      <c r="BA180">
        <v>185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B180">
        <v>0</v>
      </c>
    </row>
    <row r="181" spans="1:80" x14ac:dyDescent="0.2">
      <c r="A181">
        <f>ROW(Source!A173)</f>
        <v>173</v>
      </c>
      <c r="B181">
        <v>23982063</v>
      </c>
      <c r="C181">
        <v>24919396</v>
      </c>
      <c r="D181">
        <v>22820081</v>
      </c>
      <c r="E181">
        <v>1</v>
      </c>
      <c r="F181">
        <v>1</v>
      </c>
      <c r="G181">
        <v>1</v>
      </c>
      <c r="H181">
        <v>3</v>
      </c>
      <c r="I181" t="s">
        <v>1189</v>
      </c>
      <c r="J181" t="s">
        <v>1190</v>
      </c>
      <c r="K181" t="s">
        <v>1191</v>
      </c>
      <c r="L181">
        <v>1346</v>
      </c>
      <c r="N181">
        <v>1009</v>
      </c>
      <c r="O181" t="s">
        <v>1181</v>
      </c>
      <c r="P181" t="s">
        <v>1181</v>
      </c>
      <c r="Q181">
        <v>1</v>
      </c>
      <c r="Y181">
        <v>0.3</v>
      </c>
      <c r="AA181">
        <v>9.0399999999999991</v>
      </c>
      <c r="AB181">
        <v>0</v>
      </c>
      <c r="AC181">
        <v>0</v>
      </c>
      <c r="AD181">
        <v>0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0.3</v>
      </c>
      <c r="AU181" t="s">
        <v>3</v>
      </c>
      <c r="AV181">
        <v>0</v>
      </c>
      <c r="AW181">
        <v>2</v>
      </c>
      <c r="AX181">
        <v>24919403</v>
      </c>
      <c r="AY181">
        <v>1</v>
      </c>
      <c r="AZ181">
        <v>0</v>
      </c>
      <c r="BA181">
        <v>186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B181">
        <v>0</v>
      </c>
    </row>
    <row r="182" spans="1:80" x14ac:dyDescent="0.2">
      <c r="A182">
        <f>ROW(Source!A173)</f>
        <v>173</v>
      </c>
      <c r="B182">
        <v>23982063</v>
      </c>
      <c r="C182">
        <v>24919396</v>
      </c>
      <c r="D182">
        <v>22820293</v>
      </c>
      <c r="E182">
        <v>1</v>
      </c>
      <c r="F182">
        <v>1</v>
      </c>
      <c r="G182">
        <v>1</v>
      </c>
      <c r="H182">
        <v>3</v>
      </c>
      <c r="I182" t="s">
        <v>1192</v>
      </c>
      <c r="J182" t="s">
        <v>1193</v>
      </c>
      <c r="K182" t="s">
        <v>1194</v>
      </c>
      <c r="L182">
        <v>1358</v>
      </c>
      <c r="N182">
        <v>1010</v>
      </c>
      <c r="O182" t="s">
        <v>189</v>
      </c>
      <c r="P182" t="s">
        <v>189</v>
      </c>
      <c r="Q182">
        <v>10</v>
      </c>
      <c r="Y182">
        <v>1</v>
      </c>
      <c r="AA182">
        <v>8.3000000000000007</v>
      </c>
      <c r="AB182">
        <v>0</v>
      </c>
      <c r="AC182">
        <v>0</v>
      </c>
      <c r="AD182">
        <v>0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1</v>
      </c>
      <c r="AU182" t="s">
        <v>3</v>
      </c>
      <c r="AV182">
        <v>0</v>
      </c>
      <c r="AW182">
        <v>2</v>
      </c>
      <c r="AX182">
        <v>24919404</v>
      </c>
      <c r="AY182">
        <v>1</v>
      </c>
      <c r="AZ182">
        <v>0</v>
      </c>
      <c r="BA182">
        <v>187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B182">
        <v>0</v>
      </c>
    </row>
    <row r="183" spans="1:80" x14ac:dyDescent="0.2">
      <c r="A183">
        <f>ROW(Source!A173)</f>
        <v>173</v>
      </c>
      <c r="B183">
        <v>23982063</v>
      </c>
      <c r="C183">
        <v>24919396</v>
      </c>
      <c r="D183">
        <v>22816424</v>
      </c>
      <c r="E183">
        <v>1</v>
      </c>
      <c r="F183">
        <v>1</v>
      </c>
      <c r="G183">
        <v>1</v>
      </c>
      <c r="H183">
        <v>3</v>
      </c>
      <c r="I183" t="s">
        <v>1195</v>
      </c>
      <c r="J183" t="s">
        <v>1196</v>
      </c>
      <c r="K183" t="s">
        <v>1197</v>
      </c>
      <c r="L183">
        <v>1346</v>
      </c>
      <c r="N183">
        <v>1009</v>
      </c>
      <c r="O183" t="s">
        <v>1181</v>
      </c>
      <c r="P183" t="s">
        <v>1181</v>
      </c>
      <c r="Q183">
        <v>1</v>
      </c>
      <c r="Y183">
        <v>0.02</v>
      </c>
      <c r="AA183">
        <v>91.29</v>
      </c>
      <c r="AB183">
        <v>0</v>
      </c>
      <c r="AC183">
        <v>0</v>
      </c>
      <c r="AD183">
        <v>0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0.02</v>
      </c>
      <c r="AU183" t="s">
        <v>3</v>
      </c>
      <c r="AV183">
        <v>0</v>
      </c>
      <c r="AW183">
        <v>2</v>
      </c>
      <c r="AX183">
        <v>24919405</v>
      </c>
      <c r="AY183">
        <v>1</v>
      </c>
      <c r="AZ183">
        <v>0</v>
      </c>
      <c r="BA183">
        <v>188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B183">
        <v>0</v>
      </c>
    </row>
    <row r="184" spans="1:80" x14ac:dyDescent="0.2">
      <c r="A184">
        <f>ROW(Source!A173)</f>
        <v>173</v>
      </c>
      <c r="B184">
        <v>23982063</v>
      </c>
      <c r="C184">
        <v>24919396</v>
      </c>
      <c r="D184">
        <v>22827421</v>
      </c>
      <c r="E184">
        <v>1</v>
      </c>
      <c r="F184">
        <v>1</v>
      </c>
      <c r="G184">
        <v>1</v>
      </c>
      <c r="H184">
        <v>3</v>
      </c>
      <c r="I184" t="s">
        <v>1198</v>
      </c>
      <c r="J184" t="s">
        <v>1199</v>
      </c>
      <c r="K184" t="s">
        <v>1200</v>
      </c>
      <c r="L184">
        <v>1346</v>
      </c>
      <c r="N184">
        <v>1009</v>
      </c>
      <c r="O184" t="s">
        <v>1181</v>
      </c>
      <c r="P184" t="s">
        <v>1181</v>
      </c>
      <c r="Q184">
        <v>1</v>
      </c>
      <c r="Y184">
        <v>0.02</v>
      </c>
      <c r="AA184">
        <v>15.37</v>
      </c>
      <c r="AB184">
        <v>0</v>
      </c>
      <c r="AC184">
        <v>0</v>
      </c>
      <c r="AD184">
        <v>0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0.02</v>
      </c>
      <c r="AU184" t="s">
        <v>3</v>
      </c>
      <c r="AV184">
        <v>0</v>
      </c>
      <c r="AW184">
        <v>2</v>
      </c>
      <c r="AX184">
        <v>24919406</v>
      </c>
      <c r="AY184">
        <v>1</v>
      </c>
      <c r="AZ184">
        <v>0</v>
      </c>
      <c r="BA184">
        <v>189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B184">
        <v>0</v>
      </c>
    </row>
    <row r="185" spans="1:80" x14ac:dyDescent="0.2">
      <c r="A185">
        <f>ROW(Source!A173)</f>
        <v>173</v>
      </c>
      <c r="B185">
        <v>23982063</v>
      </c>
      <c r="C185">
        <v>24919396</v>
      </c>
      <c r="D185">
        <v>22804344</v>
      </c>
      <c r="E185">
        <v>1</v>
      </c>
      <c r="F185">
        <v>1</v>
      </c>
      <c r="G185">
        <v>1</v>
      </c>
      <c r="H185">
        <v>3</v>
      </c>
      <c r="I185" t="s">
        <v>1201</v>
      </c>
      <c r="J185" t="s">
        <v>1202</v>
      </c>
      <c r="K185" t="s">
        <v>1203</v>
      </c>
      <c r="L185">
        <v>1348</v>
      </c>
      <c r="N185">
        <v>1009</v>
      </c>
      <c r="O185" t="s">
        <v>1185</v>
      </c>
      <c r="P185" t="s">
        <v>1185</v>
      </c>
      <c r="Q185">
        <v>1000</v>
      </c>
      <c r="Y185">
        <v>2.9999999999999997E-4</v>
      </c>
      <c r="AA185">
        <v>729.98</v>
      </c>
      <c r="AB185">
        <v>0</v>
      </c>
      <c r="AC185">
        <v>0</v>
      </c>
      <c r="AD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2.9999999999999997E-4</v>
      </c>
      <c r="AU185" t="s">
        <v>3</v>
      </c>
      <c r="AV185">
        <v>0</v>
      </c>
      <c r="AW185">
        <v>2</v>
      </c>
      <c r="AX185">
        <v>24919407</v>
      </c>
      <c r="AY185">
        <v>1</v>
      </c>
      <c r="AZ185">
        <v>0</v>
      </c>
      <c r="BA185">
        <v>190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B185">
        <v>0</v>
      </c>
    </row>
    <row r="186" spans="1:80" x14ac:dyDescent="0.2">
      <c r="A186">
        <f>ROW(Source!A173)</f>
        <v>173</v>
      </c>
      <c r="B186">
        <v>23982063</v>
      </c>
      <c r="C186">
        <v>24919396</v>
      </c>
      <c r="D186">
        <v>22850072</v>
      </c>
      <c r="E186">
        <v>1</v>
      </c>
      <c r="F186">
        <v>1</v>
      </c>
      <c r="G186">
        <v>1</v>
      </c>
      <c r="H186">
        <v>3</v>
      </c>
      <c r="I186" t="s">
        <v>1204</v>
      </c>
      <c r="J186" t="s">
        <v>1205</v>
      </c>
      <c r="K186" t="s">
        <v>1206</v>
      </c>
      <c r="L186">
        <v>1348</v>
      </c>
      <c r="N186">
        <v>1009</v>
      </c>
      <c r="O186" t="s">
        <v>1185</v>
      </c>
      <c r="P186" t="s">
        <v>1185</v>
      </c>
      <c r="Q186">
        <v>1000</v>
      </c>
      <c r="Y186">
        <v>1E-4</v>
      </c>
      <c r="AA186">
        <v>37517</v>
      </c>
      <c r="AB186">
        <v>0</v>
      </c>
      <c r="AC186">
        <v>0</v>
      </c>
      <c r="AD186">
        <v>0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1E-4</v>
      </c>
      <c r="AU186" t="s">
        <v>3</v>
      </c>
      <c r="AV186">
        <v>0</v>
      </c>
      <c r="AW186">
        <v>2</v>
      </c>
      <c r="AX186">
        <v>24919408</v>
      </c>
      <c r="AY186">
        <v>1</v>
      </c>
      <c r="AZ186">
        <v>0</v>
      </c>
      <c r="BA186">
        <v>191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B186">
        <v>0</v>
      </c>
    </row>
    <row r="187" spans="1:80" x14ac:dyDescent="0.2">
      <c r="A187">
        <f>ROW(Source!A173)</f>
        <v>173</v>
      </c>
      <c r="B187">
        <v>23982063</v>
      </c>
      <c r="C187">
        <v>24919396</v>
      </c>
      <c r="D187">
        <v>22850609</v>
      </c>
      <c r="E187">
        <v>1</v>
      </c>
      <c r="F187">
        <v>1</v>
      </c>
      <c r="G187">
        <v>1</v>
      </c>
      <c r="H187">
        <v>3</v>
      </c>
      <c r="I187" t="s">
        <v>1207</v>
      </c>
      <c r="J187" t="s">
        <v>1208</v>
      </c>
      <c r="K187" t="s">
        <v>1209</v>
      </c>
      <c r="L187">
        <v>1346</v>
      </c>
      <c r="N187">
        <v>1009</v>
      </c>
      <c r="O187" t="s">
        <v>1181</v>
      </c>
      <c r="P187" t="s">
        <v>1181</v>
      </c>
      <c r="Q187">
        <v>1</v>
      </c>
      <c r="Y187">
        <v>0.06</v>
      </c>
      <c r="AA187">
        <v>65.75</v>
      </c>
      <c r="AB187">
        <v>0</v>
      </c>
      <c r="AC187">
        <v>0</v>
      </c>
      <c r="AD187">
        <v>0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0.06</v>
      </c>
      <c r="AU187" t="s">
        <v>3</v>
      </c>
      <c r="AV187">
        <v>0</v>
      </c>
      <c r="AW187">
        <v>2</v>
      </c>
      <c r="AX187">
        <v>24919409</v>
      </c>
      <c r="AY187">
        <v>1</v>
      </c>
      <c r="AZ187">
        <v>0</v>
      </c>
      <c r="BA187">
        <v>192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B187">
        <v>0</v>
      </c>
    </row>
    <row r="188" spans="1:80" x14ac:dyDescent="0.2">
      <c r="A188">
        <f>ROW(Source!A173)</f>
        <v>173</v>
      </c>
      <c r="B188">
        <v>23982063</v>
      </c>
      <c r="C188">
        <v>24919396</v>
      </c>
      <c r="D188">
        <v>22851622</v>
      </c>
      <c r="E188">
        <v>1</v>
      </c>
      <c r="F188">
        <v>1</v>
      </c>
      <c r="G188">
        <v>1</v>
      </c>
      <c r="H188">
        <v>3</v>
      </c>
      <c r="I188" t="s">
        <v>1210</v>
      </c>
      <c r="J188" t="s">
        <v>1211</v>
      </c>
      <c r="K188" t="s">
        <v>1212</v>
      </c>
      <c r="L188">
        <v>1346</v>
      </c>
      <c r="N188">
        <v>1009</v>
      </c>
      <c r="O188" t="s">
        <v>1181</v>
      </c>
      <c r="P188" t="s">
        <v>1181</v>
      </c>
      <c r="Q188">
        <v>1</v>
      </c>
      <c r="Y188">
        <v>0.08</v>
      </c>
      <c r="AA188">
        <v>38.340000000000003</v>
      </c>
      <c r="AB188">
        <v>0</v>
      </c>
      <c r="AC188">
        <v>0</v>
      </c>
      <c r="AD188">
        <v>0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0.08</v>
      </c>
      <c r="AU188" t="s">
        <v>3</v>
      </c>
      <c r="AV188">
        <v>0</v>
      </c>
      <c r="AW188">
        <v>2</v>
      </c>
      <c r="AX188">
        <v>24919410</v>
      </c>
      <c r="AY188">
        <v>1</v>
      </c>
      <c r="AZ188">
        <v>0</v>
      </c>
      <c r="BA188">
        <v>193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B188">
        <v>0</v>
      </c>
    </row>
    <row r="189" spans="1:80" x14ac:dyDescent="0.2">
      <c r="A189">
        <f>ROW(Source!A173)</f>
        <v>173</v>
      </c>
      <c r="B189">
        <v>23982063</v>
      </c>
      <c r="C189">
        <v>24919396</v>
      </c>
      <c r="D189">
        <v>22857498</v>
      </c>
      <c r="E189">
        <v>1</v>
      </c>
      <c r="F189">
        <v>1</v>
      </c>
      <c r="G189">
        <v>1</v>
      </c>
      <c r="H189">
        <v>3</v>
      </c>
      <c r="I189" t="s">
        <v>1213</v>
      </c>
      <c r="J189" t="s">
        <v>1214</v>
      </c>
      <c r="K189" t="s">
        <v>1215</v>
      </c>
      <c r="L189">
        <v>1354</v>
      </c>
      <c r="N189">
        <v>1010</v>
      </c>
      <c r="O189" t="s">
        <v>209</v>
      </c>
      <c r="P189" t="s">
        <v>209</v>
      </c>
      <c r="Q189">
        <v>1</v>
      </c>
      <c r="Y189">
        <v>10</v>
      </c>
      <c r="AA189">
        <v>2.0299999999999998</v>
      </c>
      <c r="AB189">
        <v>0</v>
      </c>
      <c r="AC189">
        <v>0</v>
      </c>
      <c r="AD189">
        <v>0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10</v>
      </c>
      <c r="AU189" t="s">
        <v>3</v>
      </c>
      <c r="AV189">
        <v>0</v>
      </c>
      <c r="AW189">
        <v>2</v>
      </c>
      <c r="AX189">
        <v>24919411</v>
      </c>
      <c r="AY189">
        <v>1</v>
      </c>
      <c r="AZ189">
        <v>0</v>
      </c>
      <c r="BA189">
        <v>194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B189">
        <v>0</v>
      </c>
    </row>
    <row r="190" spans="1:80" x14ac:dyDescent="0.2">
      <c r="A190">
        <f>ROW(Source!A173)</f>
        <v>173</v>
      </c>
      <c r="B190">
        <v>23982063</v>
      </c>
      <c r="C190">
        <v>24919396</v>
      </c>
      <c r="D190">
        <v>22865650</v>
      </c>
      <c r="E190">
        <v>1</v>
      </c>
      <c r="F190">
        <v>1</v>
      </c>
      <c r="G190">
        <v>1</v>
      </c>
      <c r="H190">
        <v>3</v>
      </c>
      <c r="I190" t="s">
        <v>1159</v>
      </c>
      <c r="J190" t="s">
        <v>1160</v>
      </c>
      <c r="K190" t="s">
        <v>1161</v>
      </c>
      <c r="L190">
        <v>1374</v>
      </c>
      <c r="N190">
        <v>1013</v>
      </c>
      <c r="O190" t="s">
        <v>1162</v>
      </c>
      <c r="P190" t="s">
        <v>1162</v>
      </c>
      <c r="Q190">
        <v>1</v>
      </c>
      <c r="Y190">
        <v>2.2400000000000002</v>
      </c>
      <c r="AA190">
        <v>1</v>
      </c>
      <c r="AB190">
        <v>0</v>
      </c>
      <c r="AC190">
        <v>0</v>
      </c>
      <c r="AD190">
        <v>0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2.2400000000000002</v>
      </c>
      <c r="AU190" t="s">
        <v>3</v>
      </c>
      <c r="AV190">
        <v>0</v>
      </c>
      <c r="AW190">
        <v>2</v>
      </c>
      <c r="AX190">
        <v>24919413</v>
      </c>
      <c r="AY190">
        <v>1</v>
      </c>
      <c r="AZ190">
        <v>0</v>
      </c>
      <c r="BA190">
        <v>196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B190">
        <v>0</v>
      </c>
    </row>
    <row r="191" spans="1:80" x14ac:dyDescent="0.2">
      <c r="A191">
        <f>ROW(Source!A174)</f>
        <v>174</v>
      </c>
      <c r="B191">
        <v>23982063</v>
      </c>
      <c r="C191">
        <v>24919418</v>
      </c>
      <c r="D191">
        <v>9436266</v>
      </c>
      <c r="E191">
        <v>1</v>
      </c>
      <c r="F191">
        <v>1</v>
      </c>
      <c r="G191">
        <v>1</v>
      </c>
      <c r="H191">
        <v>1</v>
      </c>
      <c r="I191" t="s">
        <v>1171</v>
      </c>
      <c r="J191" t="s">
        <v>3</v>
      </c>
      <c r="K191" t="s">
        <v>1172</v>
      </c>
      <c r="L191">
        <v>1369</v>
      </c>
      <c r="N191">
        <v>1013</v>
      </c>
      <c r="O191" t="s">
        <v>1148</v>
      </c>
      <c r="P191" t="s">
        <v>1148</v>
      </c>
      <c r="Q191">
        <v>1</v>
      </c>
      <c r="Y191">
        <v>13.635</v>
      </c>
      <c r="AA191">
        <v>0</v>
      </c>
      <c r="AB191">
        <v>0</v>
      </c>
      <c r="AC191">
        <v>0</v>
      </c>
      <c r="AD191">
        <v>11.09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10.1</v>
      </c>
      <c r="AU191" t="s">
        <v>179</v>
      </c>
      <c r="AV191">
        <v>1</v>
      </c>
      <c r="AW191">
        <v>2</v>
      </c>
      <c r="AX191">
        <v>24919435</v>
      </c>
      <c r="AY191">
        <v>1</v>
      </c>
      <c r="AZ191">
        <v>0</v>
      </c>
      <c r="BA191">
        <v>197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B191">
        <v>0</v>
      </c>
    </row>
    <row r="192" spans="1:80" x14ac:dyDescent="0.2">
      <c r="A192">
        <f>ROW(Source!A174)</f>
        <v>174</v>
      </c>
      <c r="B192">
        <v>23982063</v>
      </c>
      <c r="C192">
        <v>24919418</v>
      </c>
      <c r="D192">
        <v>121548</v>
      </c>
      <c r="E192">
        <v>1</v>
      </c>
      <c r="F192">
        <v>1</v>
      </c>
      <c r="G192">
        <v>1</v>
      </c>
      <c r="H192">
        <v>1</v>
      </c>
      <c r="I192" t="s">
        <v>40</v>
      </c>
      <c r="J192" t="s">
        <v>3</v>
      </c>
      <c r="K192" t="s">
        <v>1173</v>
      </c>
      <c r="L192">
        <v>608254</v>
      </c>
      <c r="N192">
        <v>1013</v>
      </c>
      <c r="O192" t="s">
        <v>1174</v>
      </c>
      <c r="P192" t="s">
        <v>1174</v>
      </c>
      <c r="Q192">
        <v>1</v>
      </c>
      <c r="Y192">
        <v>0.59400000000000008</v>
      </c>
      <c r="AA192">
        <v>0</v>
      </c>
      <c r="AB192">
        <v>0</v>
      </c>
      <c r="AC192">
        <v>0</v>
      </c>
      <c r="AD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0.44</v>
      </c>
      <c r="AU192" t="s">
        <v>179</v>
      </c>
      <c r="AV192">
        <v>2</v>
      </c>
      <c r="AW192">
        <v>2</v>
      </c>
      <c r="AX192">
        <v>24919436</v>
      </c>
      <c r="AY192">
        <v>1</v>
      </c>
      <c r="AZ192">
        <v>0</v>
      </c>
      <c r="BA192">
        <v>198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B192">
        <v>0</v>
      </c>
    </row>
    <row r="193" spans="1:80" x14ac:dyDescent="0.2">
      <c r="A193">
        <f>ROW(Source!A174)</f>
        <v>174</v>
      </c>
      <c r="B193">
        <v>23982063</v>
      </c>
      <c r="C193">
        <v>24919418</v>
      </c>
      <c r="D193">
        <v>22792660</v>
      </c>
      <c r="E193">
        <v>1</v>
      </c>
      <c r="F193">
        <v>1</v>
      </c>
      <c r="G193">
        <v>1</v>
      </c>
      <c r="H193">
        <v>2</v>
      </c>
      <c r="I193" t="s">
        <v>1175</v>
      </c>
      <c r="J193" t="s">
        <v>1176</v>
      </c>
      <c r="K193" t="s">
        <v>1177</v>
      </c>
      <c r="L193">
        <v>1368</v>
      </c>
      <c r="N193">
        <v>1011</v>
      </c>
      <c r="O193" t="s">
        <v>1152</v>
      </c>
      <c r="P193" t="s">
        <v>1152</v>
      </c>
      <c r="Q193">
        <v>1</v>
      </c>
      <c r="Y193">
        <v>0.59400000000000008</v>
      </c>
      <c r="AA193">
        <v>0</v>
      </c>
      <c r="AB193">
        <v>89.99</v>
      </c>
      <c r="AC193">
        <v>10.06</v>
      </c>
      <c r="AD193">
        <v>0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0.44</v>
      </c>
      <c r="AU193" t="s">
        <v>179</v>
      </c>
      <c r="AV193">
        <v>0</v>
      </c>
      <c r="AW193">
        <v>2</v>
      </c>
      <c r="AX193">
        <v>24919437</v>
      </c>
      <c r="AY193">
        <v>1</v>
      </c>
      <c r="AZ193">
        <v>0</v>
      </c>
      <c r="BA193">
        <v>199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B193">
        <v>0</v>
      </c>
    </row>
    <row r="194" spans="1:80" x14ac:dyDescent="0.2">
      <c r="A194">
        <f>ROW(Source!A174)</f>
        <v>174</v>
      </c>
      <c r="B194">
        <v>23982063</v>
      </c>
      <c r="C194">
        <v>24919418</v>
      </c>
      <c r="D194">
        <v>22816112</v>
      </c>
      <c r="E194">
        <v>1</v>
      </c>
      <c r="F194">
        <v>1</v>
      </c>
      <c r="G194">
        <v>1</v>
      </c>
      <c r="H194">
        <v>3</v>
      </c>
      <c r="I194" t="s">
        <v>1178</v>
      </c>
      <c r="J194" t="s">
        <v>1179</v>
      </c>
      <c r="K194" t="s">
        <v>1180</v>
      </c>
      <c r="L194">
        <v>1346</v>
      </c>
      <c r="N194">
        <v>1009</v>
      </c>
      <c r="O194" t="s">
        <v>1181</v>
      </c>
      <c r="P194" t="s">
        <v>1181</v>
      </c>
      <c r="Q194">
        <v>1</v>
      </c>
      <c r="Y194">
        <v>0.03</v>
      </c>
      <c r="AA194">
        <v>35.630000000000003</v>
      </c>
      <c r="AB194">
        <v>0</v>
      </c>
      <c r="AC194">
        <v>0</v>
      </c>
      <c r="AD194">
        <v>0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0.03</v>
      </c>
      <c r="AU194" t="s">
        <v>3</v>
      </c>
      <c r="AV194">
        <v>0</v>
      </c>
      <c r="AW194">
        <v>2</v>
      </c>
      <c r="AX194">
        <v>24919438</v>
      </c>
      <c r="AY194">
        <v>1</v>
      </c>
      <c r="AZ194">
        <v>0</v>
      </c>
      <c r="BA194">
        <v>200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B194">
        <v>0</v>
      </c>
    </row>
    <row r="195" spans="1:80" x14ac:dyDescent="0.2">
      <c r="A195">
        <f>ROW(Source!A174)</f>
        <v>174</v>
      </c>
      <c r="B195">
        <v>23982063</v>
      </c>
      <c r="C195">
        <v>24919418</v>
      </c>
      <c r="D195">
        <v>22815972</v>
      </c>
      <c r="E195">
        <v>1</v>
      </c>
      <c r="F195">
        <v>1</v>
      </c>
      <c r="G195">
        <v>1</v>
      </c>
      <c r="H195">
        <v>3</v>
      </c>
      <c r="I195" t="s">
        <v>1182</v>
      </c>
      <c r="J195" t="s">
        <v>1183</v>
      </c>
      <c r="K195" t="s">
        <v>1184</v>
      </c>
      <c r="L195">
        <v>1348</v>
      </c>
      <c r="N195">
        <v>1009</v>
      </c>
      <c r="O195" t="s">
        <v>1185</v>
      </c>
      <c r="P195" t="s">
        <v>1185</v>
      </c>
      <c r="Q195">
        <v>1000</v>
      </c>
      <c r="Y195">
        <v>2.0000000000000002E-5</v>
      </c>
      <c r="AA195">
        <v>15481</v>
      </c>
      <c r="AB195">
        <v>0</v>
      </c>
      <c r="AC195">
        <v>0</v>
      </c>
      <c r="AD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2.0000000000000002E-5</v>
      </c>
      <c r="AU195" t="s">
        <v>3</v>
      </c>
      <c r="AV195">
        <v>0</v>
      </c>
      <c r="AW195">
        <v>2</v>
      </c>
      <c r="AX195">
        <v>24919439</v>
      </c>
      <c r="AY195">
        <v>1</v>
      </c>
      <c r="AZ195">
        <v>0</v>
      </c>
      <c r="BA195">
        <v>201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B195">
        <v>0</v>
      </c>
    </row>
    <row r="196" spans="1:80" x14ac:dyDescent="0.2">
      <c r="A196">
        <f>ROW(Source!A174)</f>
        <v>174</v>
      </c>
      <c r="B196">
        <v>23982063</v>
      </c>
      <c r="C196">
        <v>24919418</v>
      </c>
      <c r="D196">
        <v>22813091</v>
      </c>
      <c r="E196">
        <v>1</v>
      </c>
      <c r="F196">
        <v>1</v>
      </c>
      <c r="G196">
        <v>1</v>
      </c>
      <c r="H196">
        <v>3</v>
      </c>
      <c r="I196" t="s">
        <v>1186</v>
      </c>
      <c r="J196" t="s">
        <v>1187</v>
      </c>
      <c r="K196" t="s">
        <v>1188</v>
      </c>
      <c r="L196">
        <v>1346</v>
      </c>
      <c r="N196">
        <v>1009</v>
      </c>
      <c r="O196" t="s">
        <v>1181</v>
      </c>
      <c r="P196" t="s">
        <v>1181</v>
      </c>
      <c r="Q196">
        <v>1</v>
      </c>
      <c r="Y196">
        <v>0.01</v>
      </c>
      <c r="AA196">
        <v>27.74</v>
      </c>
      <c r="AB196">
        <v>0</v>
      </c>
      <c r="AC196">
        <v>0</v>
      </c>
      <c r="AD196">
        <v>0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0.01</v>
      </c>
      <c r="AU196" t="s">
        <v>3</v>
      </c>
      <c r="AV196">
        <v>0</v>
      </c>
      <c r="AW196">
        <v>2</v>
      </c>
      <c r="AX196">
        <v>24919440</v>
      </c>
      <c r="AY196">
        <v>1</v>
      </c>
      <c r="AZ196">
        <v>0</v>
      </c>
      <c r="BA196">
        <v>202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B196">
        <v>0</v>
      </c>
    </row>
    <row r="197" spans="1:80" x14ac:dyDescent="0.2">
      <c r="A197">
        <f>ROW(Source!A174)</f>
        <v>174</v>
      </c>
      <c r="B197">
        <v>23982063</v>
      </c>
      <c r="C197">
        <v>24919418</v>
      </c>
      <c r="D197">
        <v>22820081</v>
      </c>
      <c r="E197">
        <v>1</v>
      </c>
      <c r="F197">
        <v>1</v>
      </c>
      <c r="G197">
        <v>1</v>
      </c>
      <c r="H197">
        <v>3</v>
      </c>
      <c r="I197" t="s">
        <v>1189</v>
      </c>
      <c r="J197" t="s">
        <v>1190</v>
      </c>
      <c r="K197" t="s">
        <v>1191</v>
      </c>
      <c r="L197">
        <v>1346</v>
      </c>
      <c r="N197">
        <v>1009</v>
      </c>
      <c r="O197" t="s">
        <v>1181</v>
      </c>
      <c r="P197" t="s">
        <v>1181</v>
      </c>
      <c r="Q197">
        <v>1</v>
      </c>
      <c r="Y197">
        <v>0.3</v>
      </c>
      <c r="AA197">
        <v>9.0399999999999991</v>
      </c>
      <c r="AB197">
        <v>0</v>
      </c>
      <c r="AC197">
        <v>0</v>
      </c>
      <c r="AD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0.3</v>
      </c>
      <c r="AU197" t="s">
        <v>3</v>
      </c>
      <c r="AV197">
        <v>0</v>
      </c>
      <c r="AW197">
        <v>2</v>
      </c>
      <c r="AX197">
        <v>24919441</v>
      </c>
      <c r="AY197">
        <v>1</v>
      </c>
      <c r="AZ197">
        <v>0</v>
      </c>
      <c r="BA197">
        <v>203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B197">
        <v>0</v>
      </c>
    </row>
    <row r="198" spans="1:80" x14ac:dyDescent="0.2">
      <c r="A198">
        <f>ROW(Source!A174)</f>
        <v>174</v>
      </c>
      <c r="B198">
        <v>23982063</v>
      </c>
      <c r="C198">
        <v>24919418</v>
      </c>
      <c r="D198">
        <v>22820293</v>
      </c>
      <c r="E198">
        <v>1</v>
      </c>
      <c r="F198">
        <v>1</v>
      </c>
      <c r="G198">
        <v>1</v>
      </c>
      <c r="H198">
        <v>3</v>
      </c>
      <c r="I198" t="s">
        <v>1192</v>
      </c>
      <c r="J198" t="s">
        <v>1193</v>
      </c>
      <c r="K198" t="s">
        <v>1194</v>
      </c>
      <c r="L198">
        <v>1358</v>
      </c>
      <c r="N198">
        <v>1010</v>
      </c>
      <c r="O198" t="s">
        <v>189</v>
      </c>
      <c r="P198" t="s">
        <v>189</v>
      </c>
      <c r="Q198">
        <v>10</v>
      </c>
      <c r="Y198">
        <v>1</v>
      </c>
      <c r="AA198">
        <v>8.3000000000000007</v>
      </c>
      <c r="AB198">
        <v>0</v>
      </c>
      <c r="AC198">
        <v>0</v>
      </c>
      <c r="AD198">
        <v>0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1</v>
      </c>
      <c r="AU198" t="s">
        <v>3</v>
      </c>
      <c r="AV198">
        <v>0</v>
      </c>
      <c r="AW198">
        <v>2</v>
      </c>
      <c r="AX198">
        <v>24919442</v>
      </c>
      <c r="AY198">
        <v>1</v>
      </c>
      <c r="AZ198">
        <v>0</v>
      </c>
      <c r="BA198">
        <v>204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B198">
        <v>0</v>
      </c>
    </row>
    <row r="199" spans="1:80" x14ac:dyDescent="0.2">
      <c r="A199">
        <f>ROW(Source!A174)</f>
        <v>174</v>
      </c>
      <c r="B199">
        <v>23982063</v>
      </c>
      <c r="C199">
        <v>24919418</v>
      </c>
      <c r="D199">
        <v>22816424</v>
      </c>
      <c r="E199">
        <v>1</v>
      </c>
      <c r="F199">
        <v>1</v>
      </c>
      <c r="G199">
        <v>1</v>
      </c>
      <c r="H199">
        <v>3</v>
      </c>
      <c r="I199" t="s">
        <v>1195</v>
      </c>
      <c r="J199" t="s">
        <v>1196</v>
      </c>
      <c r="K199" t="s">
        <v>1197</v>
      </c>
      <c r="L199">
        <v>1346</v>
      </c>
      <c r="N199">
        <v>1009</v>
      </c>
      <c r="O199" t="s">
        <v>1181</v>
      </c>
      <c r="P199" t="s">
        <v>1181</v>
      </c>
      <c r="Q199">
        <v>1</v>
      </c>
      <c r="Y199">
        <v>0.02</v>
      </c>
      <c r="AA199">
        <v>91.29</v>
      </c>
      <c r="AB199">
        <v>0</v>
      </c>
      <c r="AC199">
        <v>0</v>
      </c>
      <c r="AD199">
        <v>0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0.02</v>
      </c>
      <c r="AU199" t="s">
        <v>3</v>
      </c>
      <c r="AV199">
        <v>0</v>
      </c>
      <c r="AW199">
        <v>2</v>
      </c>
      <c r="AX199">
        <v>24919443</v>
      </c>
      <c r="AY199">
        <v>1</v>
      </c>
      <c r="AZ199">
        <v>0</v>
      </c>
      <c r="BA199">
        <v>205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B199">
        <v>0</v>
      </c>
    </row>
    <row r="200" spans="1:80" x14ac:dyDescent="0.2">
      <c r="A200">
        <f>ROW(Source!A174)</f>
        <v>174</v>
      </c>
      <c r="B200">
        <v>23982063</v>
      </c>
      <c r="C200">
        <v>24919418</v>
      </c>
      <c r="D200">
        <v>22827421</v>
      </c>
      <c r="E200">
        <v>1</v>
      </c>
      <c r="F200">
        <v>1</v>
      </c>
      <c r="G200">
        <v>1</v>
      </c>
      <c r="H200">
        <v>3</v>
      </c>
      <c r="I200" t="s">
        <v>1198</v>
      </c>
      <c r="J200" t="s">
        <v>1199</v>
      </c>
      <c r="K200" t="s">
        <v>1200</v>
      </c>
      <c r="L200">
        <v>1346</v>
      </c>
      <c r="N200">
        <v>1009</v>
      </c>
      <c r="O200" t="s">
        <v>1181</v>
      </c>
      <c r="P200" t="s">
        <v>1181</v>
      </c>
      <c r="Q200">
        <v>1</v>
      </c>
      <c r="Y200">
        <v>0.02</v>
      </c>
      <c r="AA200">
        <v>15.37</v>
      </c>
      <c r="AB200">
        <v>0</v>
      </c>
      <c r="AC200">
        <v>0</v>
      </c>
      <c r="AD200">
        <v>0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0.02</v>
      </c>
      <c r="AU200" t="s">
        <v>3</v>
      </c>
      <c r="AV200">
        <v>0</v>
      </c>
      <c r="AW200">
        <v>2</v>
      </c>
      <c r="AX200">
        <v>24919444</v>
      </c>
      <c r="AY200">
        <v>1</v>
      </c>
      <c r="AZ200">
        <v>0</v>
      </c>
      <c r="BA200">
        <v>206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B200">
        <v>0</v>
      </c>
    </row>
    <row r="201" spans="1:80" x14ac:dyDescent="0.2">
      <c r="A201">
        <f>ROW(Source!A174)</f>
        <v>174</v>
      </c>
      <c r="B201">
        <v>23982063</v>
      </c>
      <c r="C201">
        <v>24919418</v>
      </c>
      <c r="D201">
        <v>22804344</v>
      </c>
      <c r="E201">
        <v>1</v>
      </c>
      <c r="F201">
        <v>1</v>
      </c>
      <c r="G201">
        <v>1</v>
      </c>
      <c r="H201">
        <v>3</v>
      </c>
      <c r="I201" t="s">
        <v>1201</v>
      </c>
      <c r="J201" t="s">
        <v>1202</v>
      </c>
      <c r="K201" t="s">
        <v>1203</v>
      </c>
      <c r="L201">
        <v>1348</v>
      </c>
      <c r="N201">
        <v>1009</v>
      </c>
      <c r="O201" t="s">
        <v>1185</v>
      </c>
      <c r="P201" t="s">
        <v>1185</v>
      </c>
      <c r="Q201">
        <v>1000</v>
      </c>
      <c r="Y201">
        <v>2.9999999999999997E-4</v>
      </c>
      <c r="AA201">
        <v>729.98</v>
      </c>
      <c r="AB201">
        <v>0</v>
      </c>
      <c r="AC201">
        <v>0</v>
      </c>
      <c r="AD201">
        <v>0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2.9999999999999997E-4</v>
      </c>
      <c r="AU201" t="s">
        <v>3</v>
      </c>
      <c r="AV201">
        <v>0</v>
      </c>
      <c r="AW201">
        <v>2</v>
      </c>
      <c r="AX201">
        <v>24919445</v>
      </c>
      <c r="AY201">
        <v>1</v>
      </c>
      <c r="AZ201">
        <v>0</v>
      </c>
      <c r="BA201">
        <v>207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B201">
        <v>0</v>
      </c>
    </row>
    <row r="202" spans="1:80" x14ac:dyDescent="0.2">
      <c r="A202">
        <f>ROW(Source!A174)</f>
        <v>174</v>
      </c>
      <c r="B202">
        <v>23982063</v>
      </c>
      <c r="C202">
        <v>24919418</v>
      </c>
      <c r="D202">
        <v>22850072</v>
      </c>
      <c r="E202">
        <v>1</v>
      </c>
      <c r="F202">
        <v>1</v>
      </c>
      <c r="G202">
        <v>1</v>
      </c>
      <c r="H202">
        <v>3</v>
      </c>
      <c r="I202" t="s">
        <v>1204</v>
      </c>
      <c r="J202" t="s">
        <v>1205</v>
      </c>
      <c r="K202" t="s">
        <v>1206</v>
      </c>
      <c r="L202">
        <v>1348</v>
      </c>
      <c r="N202">
        <v>1009</v>
      </c>
      <c r="O202" t="s">
        <v>1185</v>
      </c>
      <c r="P202" t="s">
        <v>1185</v>
      </c>
      <c r="Q202">
        <v>1000</v>
      </c>
      <c r="Y202">
        <v>1E-4</v>
      </c>
      <c r="AA202">
        <v>37517</v>
      </c>
      <c r="AB202">
        <v>0</v>
      </c>
      <c r="AC202">
        <v>0</v>
      </c>
      <c r="AD202">
        <v>0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1E-4</v>
      </c>
      <c r="AU202" t="s">
        <v>3</v>
      </c>
      <c r="AV202">
        <v>0</v>
      </c>
      <c r="AW202">
        <v>2</v>
      </c>
      <c r="AX202">
        <v>24919446</v>
      </c>
      <c r="AY202">
        <v>1</v>
      </c>
      <c r="AZ202">
        <v>0</v>
      </c>
      <c r="BA202">
        <v>208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B202">
        <v>0</v>
      </c>
    </row>
    <row r="203" spans="1:80" x14ac:dyDescent="0.2">
      <c r="A203">
        <f>ROW(Source!A174)</f>
        <v>174</v>
      </c>
      <c r="B203">
        <v>23982063</v>
      </c>
      <c r="C203">
        <v>24919418</v>
      </c>
      <c r="D203">
        <v>22850609</v>
      </c>
      <c r="E203">
        <v>1</v>
      </c>
      <c r="F203">
        <v>1</v>
      </c>
      <c r="G203">
        <v>1</v>
      </c>
      <c r="H203">
        <v>3</v>
      </c>
      <c r="I203" t="s">
        <v>1207</v>
      </c>
      <c r="J203" t="s">
        <v>1208</v>
      </c>
      <c r="K203" t="s">
        <v>1209</v>
      </c>
      <c r="L203">
        <v>1346</v>
      </c>
      <c r="N203">
        <v>1009</v>
      </c>
      <c r="O203" t="s">
        <v>1181</v>
      </c>
      <c r="P203" t="s">
        <v>1181</v>
      </c>
      <c r="Q203">
        <v>1</v>
      </c>
      <c r="Y203">
        <v>0.06</v>
      </c>
      <c r="AA203">
        <v>65.75</v>
      </c>
      <c r="AB203">
        <v>0</v>
      </c>
      <c r="AC203">
        <v>0</v>
      </c>
      <c r="AD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0.06</v>
      </c>
      <c r="AU203" t="s">
        <v>3</v>
      </c>
      <c r="AV203">
        <v>0</v>
      </c>
      <c r="AW203">
        <v>2</v>
      </c>
      <c r="AX203">
        <v>24919447</v>
      </c>
      <c r="AY203">
        <v>1</v>
      </c>
      <c r="AZ203">
        <v>0</v>
      </c>
      <c r="BA203">
        <v>209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B203">
        <v>0</v>
      </c>
    </row>
    <row r="204" spans="1:80" x14ac:dyDescent="0.2">
      <c r="A204">
        <f>ROW(Source!A174)</f>
        <v>174</v>
      </c>
      <c r="B204">
        <v>23982063</v>
      </c>
      <c r="C204">
        <v>24919418</v>
      </c>
      <c r="D204">
        <v>22851622</v>
      </c>
      <c r="E204">
        <v>1</v>
      </c>
      <c r="F204">
        <v>1</v>
      </c>
      <c r="G204">
        <v>1</v>
      </c>
      <c r="H204">
        <v>3</v>
      </c>
      <c r="I204" t="s">
        <v>1210</v>
      </c>
      <c r="J204" t="s">
        <v>1211</v>
      </c>
      <c r="K204" t="s">
        <v>1212</v>
      </c>
      <c r="L204">
        <v>1346</v>
      </c>
      <c r="N204">
        <v>1009</v>
      </c>
      <c r="O204" t="s">
        <v>1181</v>
      </c>
      <c r="P204" t="s">
        <v>1181</v>
      </c>
      <c r="Q204">
        <v>1</v>
      </c>
      <c r="Y204">
        <v>0.08</v>
      </c>
      <c r="AA204">
        <v>38.340000000000003</v>
      </c>
      <c r="AB204">
        <v>0</v>
      </c>
      <c r="AC204">
        <v>0</v>
      </c>
      <c r="AD204">
        <v>0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0.08</v>
      </c>
      <c r="AU204" t="s">
        <v>3</v>
      </c>
      <c r="AV204">
        <v>0</v>
      </c>
      <c r="AW204">
        <v>2</v>
      </c>
      <c r="AX204">
        <v>24919448</v>
      </c>
      <c r="AY204">
        <v>1</v>
      </c>
      <c r="AZ204">
        <v>0</v>
      </c>
      <c r="BA204">
        <v>210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B204">
        <v>0</v>
      </c>
    </row>
    <row r="205" spans="1:80" x14ac:dyDescent="0.2">
      <c r="A205">
        <f>ROW(Source!A174)</f>
        <v>174</v>
      </c>
      <c r="B205">
        <v>23982063</v>
      </c>
      <c r="C205">
        <v>24919418</v>
      </c>
      <c r="D205">
        <v>22857498</v>
      </c>
      <c r="E205">
        <v>1</v>
      </c>
      <c r="F205">
        <v>1</v>
      </c>
      <c r="G205">
        <v>1</v>
      </c>
      <c r="H205">
        <v>3</v>
      </c>
      <c r="I205" t="s">
        <v>1213</v>
      </c>
      <c r="J205" t="s">
        <v>1214</v>
      </c>
      <c r="K205" t="s">
        <v>1215</v>
      </c>
      <c r="L205">
        <v>1354</v>
      </c>
      <c r="N205">
        <v>1010</v>
      </c>
      <c r="O205" t="s">
        <v>209</v>
      </c>
      <c r="P205" t="s">
        <v>209</v>
      </c>
      <c r="Q205">
        <v>1</v>
      </c>
      <c r="Y205">
        <v>10</v>
      </c>
      <c r="AA205">
        <v>2.0299999999999998</v>
      </c>
      <c r="AB205">
        <v>0</v>
      </c>
      <c r="AC205">
        <v>0</v>
      </c>
      <c r="AD205">
        <v>0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10</v>
      </c>
      <c r="AU205" t="s">
        <v>3</v>
      </c>
      <c r="AV205">
        <v>0</v>
      </c>
      <c r="AW205">
        <v>2</v>
      </c>
      <c r="AX205">
        <v>24919449</v>
      </c>
      <c r="AY205">
        <v>1</v>
      </c>
      <c r="AZ205">
        <v>0</v>
      </c>
      <c r="BA205">
        <v>211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B205">
        <v>0</v>
      </c>
    </row>
    <row r="206" spans="1:80" x14ac:dyDescent="0.2">
      <c r="A206">
        <f>ROW(Source!A174)</f>
        <v>174</v>
      </c>
      <c r="B206">
        <v>23982063</v>
      </c>
      <c r="C206">
        <v>24919418</v>
      </c>
      <c r="D206">
        <v>22865650</v>
      </c>
      <c r="E206">
        <v>1</v>
      </c>
      <c r="F206">
        <v>1</v>
      </c>
      <c r="G206">
        <v>1</v>
      </c>
      <c r="H206">
        <v>3</v>
      </c>
      <c r="I206" t="s">
        <v>1159</v>
      </c>
      <c r="J206" t="s">
        <v>1160</v>
      </c>
      <c r="K206" t="s">
        <v>1161</v>
      </c>
      <c r="L206">
        <v>1374</v>
      </c>
      <c r="N206">
        <v>1013</v>
      </c>
      <c r="O206" t="s">
        <v>1162</v>
      </c>
      <c r="P206" t="s">
        <v>1162</v>
      </c>
      <c r="Q206">
        <v>1</v>
      </c>
      <c r="Y206">
        <v>2.2400000000000002</v>
      </c>
      <c r="AA206">
        <v>1</v>
      </c>
      <c r="AB206">
        <v>0</v>
      </c>
      <c r="AC206">
        <v>0</v>
      </c>
      <c r="AD206">
        <v>0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2.2400000000000002</v>
      </c>
      <c r="AU206" t="s">
        <v>3</v>
      </c>
      <c r="AV206">
        <v>0</v>
      </c>
      <c r="AW206">
        <v>2</v>
      </c>
      <c r="AX206">
        <v>24919451</v>
      </c>
      <c r="AY206">
        <v>1</v>
      </c>
      <c r="AZ206">
        <v>0</v>
      </c>
      <c r="BA206">
        <v>213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B206">
        <v>0</v>
      </c>
    </row>
    <row r="207" spans="1:80" x14ac:dyDescent="0.2">
      <c r="A207">
        <f>ROW(Source!A175)</f>
        <v>175</v>
      </c>
      <c r="B207">
        <v>23982063</v>
      </c>
      <c r="C207">
        <v>24919463</v>
      </c>
      <c r="D207">
        <v>9430857</v>
      </c>
      <c r="E207">
        <v>1</v>
      </c>
      <c r="F207">
        <v>1</v>
      </c>
      <c r="G207">
        <v>1</v>
      </c>
      <c r="H207">
        <v>1</v>
      </c>
      <c r="I207" t="s">
        <v>1270</v>
      </c>
      <c r="J207" t="s">
        <v>3</v>
      </c>
      <c r="K207" t="s">
        <v>1271</v>
      </c>
      <c r="L207">
        <v>1369</v>
      </c>
      <c r="N207">
        <v>1013</v>
      </c>
      <c r="O207" t="s">
        <v>1148</v>
      </c>
      <c r="P207" t="s">
        <v>1148</v>
      </c>
      <c r="Q207">
        <v>1</v>
      </c>
      <c r="Y207">
        <v>1.3905000000000001</v>
      </c>
      <c r="AA207">
        <v>0</v>
      </c>
      <c r="AB207">
        <v>0</v>
      </c>
      <c r="AC207">
        <v>0</v>
      </c>
      <c r="AD207">
        <v>8.64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1.03</v>
      </c>
      <c r="AU207" t="s">
        <v>179</v>
      </c>
      <c r="AV207">
        <v>1</v>
      </c>
      <c r="AW207">
        <v>2</v>
      </c>
      <c r="AX207">
        <v>24919467</v>
      </c>
      <c r="AY207">
        <v>1</v>
      </c>
      <c r="AZ207">
        <v>0</v>
      </c>
      <c r="BA207">
        <v>214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B207">
        <v>0</v>
      </c>
    </row>
    <row r="208" spans="1:80" x14ac:dyDescent="0.2">
      <c r="A208">
        <f>ROW(Source!A175)</f>
        <v>175</v>
      </c>
      <c r="B208">
        <v>23982063</v>
      </c>
      <c r="C208">
        <v>24919463</v>
      </c>
      <c r="D208">
        <v>14668593</v>
      </c>
      <c r="E208">
        <v>1</v>
      </c>
      <c r="F208">
        <v>1</v>
      </c>
      <c r="G208">
        <v>1</v>
      </c>
      <c r="H208">
        <v>2</v>
      </c>
      <c r="I208" t="s">
        <v>1224</v>
      </c>
      <c r="J208" t="s">
        <v>1251</v>
      </c>
      <c r="K208" t="s">
        <v>1226</v>
      </c>
      <c r="L208">
        <v>1368</v>
      </c>
      <c r="N208">
        <v>1011</v>
      </c>
      <c r="O208" t="s">
        <v>1152</v>
      </c>
      <c r="P208" t="s">
        <v>1152</v>
      </c>
      <c r="Q208">
        <v>1</v>
      </c>
      <c r="Y208">
        <v>1.3500000000000002E-2</v>
      </c>
      <c r="AA208">
        <v>0</v>
      </c>
      <c r="AB208">
        <v>87.17</v>
      </c>
      <c r="AC208">
        <v>11.6</v>
      </c>
      <c r="AD208">
        <v>0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0.01</v>
      </c>
      <c r="AU208" t="s">
        <v>179</v>
      </c>
      <c r="AV208">
        <v>0</v>
      </c>
      <c r="AW208">
        <v>2</v>
      </c>
      <c r="AX208">
        <v>24919468</v>
      </c>
      <c r="AY208">
        <v>1</v>
      </c>
      <c r="AZ208">
        <v>0</v>
      </c>
      <c r="BA208">
        <v>215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B208">
        <v>0</v>
      </c>
    </row>
    <row r="209" spans="1:80" x14ac:dyDescent="0.2">
      <c r="A209">
        <f>ROW(Source!A175)</f>
        <v>175</v>
      </c>
      <c r="B209">
        <v>23982063</v>
      </c>
      <c r="C209">
        <v>24919463</v>
      </c>
      <c r="D209">
        <v>14665295</v>
      </c>
      <c r="E209">
        <v>1</v>
      </c>
      <c r="F209">
        <v>1</v>
      </c>
      <c r="G209">
        <v>1</v>
      </c>
      <c r="H209">
        <v>3</v>
      </c>
      <c r="I209" t="s">
        <v>1159</v>
      </c>
      <c r="J209" t="s">
        <v>1168</v>
      </c>
      <c r="K209" t="s">
        <v>1169</v>
      </c>
      <c r="L209">
        <v>1344</v>
      </c>
      <c r="N209">
        <v>1008</v>
      </c>
      <c r="O209" t="s">
        <v>1170</v>
      </c>
      <c r="P209" t="s">
        <v>1170</v>
      </c>
      <c r="Q209">
        <v>1</v>
      </c>
      <c r="Y209">
        <v>0.18</v>
      </c>
      <c r="AA209">
        <v>1</v>
      </c>
      <c r="AB209">
        <v>0</v>
      </c>
      <c r="AC209">
        <v>0</v>
      </c>
      <c r="AD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0.18</v>
      </c>
      <c r="AU209" t="s">
        <v>3</v>
      </c>
      <c r="AV209">
        <v>0</v>
      </c>
      <c r="AW209">
        <v>2</v>
      </c>
      <c r="AX209">
        <v>24919469</v>
      </c>
      <c r="AY209">
        <v>1</v>
      </c>
      <c r="AZ209">
        <v>0</v>
      </c>
      <c r="BA209">
        <v>216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B209">
        <v>0</v>
      </c>
    </row>
    <row r="210" spans="1:80" x14ac:dyDescent="0.2">
      <c r="A210">
        <f>ROW(Source!A176)</f>
        <v>176</v>
      </c>
      <c r="B210">
        <v>23982063</v>
      </c>
      <c r="C210">
        <v>24919479</v>
      </c>
      <c r="D210">
        <v>9430857</v>
      </c>
      <c r="E210">
        <v>1</v>
      </c>
      <c r="F210">
        <v>1</v>
      </c>
      <c r="G210">
        <v>1</v>
      </c>
      <c r="H210">
        <v>1</v>
      </c>
      <c r="I210" t="s">
        <v>1270</v>
      </c>
      <c r="J210" t="s">
        <v>3</v>
      </c>
      <c r="K210" t="s">
        <v>1271</v>
      </c>
      <c r="L210">
        <v>1369</v>
      </c>
      <c r="N210">
        <v>1013</v>
      </c>
      <c r="O210" t="s">
        <v>1148</v>
      </c>
      <c r="P210" t="s">
        <v>1148</v>
      </c>
      <c r="Q210">
        <v>1</v>
      </c>
      <c r="Y210">
        <v>1.3905000000000001</v>
      </c>
      <c r="AA210">
        <v>0</v>
      </c>
      <c r="AB210">
        <v>0</v>
      </c>
      <c r="AC210">
        <v>0</v>
      </c>
      <c r="AD210">
        <v>8.64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1.03</v>
      </c>
      <c r="AU210" t="s">
        <v>179</v>
      </c>
      <c r="AV210">
        <v>1</v>
      </c>
      <c r="AW210">
        <v>2</v>
      </c>
      <c r="AX210">
        <v>24919483</v>
      </c>
      <c r="AY210">
        <v>1</v>
      </c>
      <c r="AZ210">
        <v>0</v>
      </c>
      <c r="BA210">
        <v>217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B210">
        <v>0</v>
      </c>
    </row>
    <row r="211" spans="1:80" x14ac:dyDescent="0.2">
      <c r="A211">
        <f>ROW(Source!A176)</f>
        <v>176</v>
      </c>
      <c r="B211">
        <v>23982063</v>
      </c>
      <c r="C211">
        <v>24919479</v>
      </c>
      <c r="D211">
        <v>14668593</v>
      </c>
      <c r="E211">
        <v>1</v>
      </c>
      <c r="F211">
        <v>1</v>
      </c>
      <c r="G211">
        <v>1</v>
      </c>
      <c r="H211">
        <v>2</v>
      </c>
      <c r="I211" t="s">
        <v>1224</v>
      </c>
      <c r="J211" t="s">
        <v>1251</v>
      </c>
      <c r="K211" t="s">
        <v>1226</v>
      </c>
      <c r="L211">
        <v>1368</v>
      </c>
      <c r="N211">
        <v>1011</v>
      </c>
      <c r="O211" t="s">
        <v>1152</v>
      </c>
      <c r="P211" t="s">
        <v>1152</v>
      </c>
      <c r="Q211">
        <v>1</v>
      </c>
      <c r="Y211">
        <v>1.3500000000000002E-2</v>
      </c>
      <c r="AA211">
        <v>0</v>
      </c>
      <c r="AB211">
        <v>87.17</v>
      </c>
      <c r="AC211">
        <v>11.6</v>
      </c>
      <c r="AD211">
        <v>0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3</v>
      </c>
      <c r="AT211">
        <v>0.01</v>
      </c>
      <c r="AU211" t="s">
        <v>179</v>
      </c>
      <c r="AV211">
        <v>0</v>
      </c>
      <c r="AW211">
        <v>2</v>
      </c>
      <c r="AX211">
        <v>24919484</v>
      </c>
      <c r="AY211">
        <v>1</v>
      </c>
      <c r="AZ211">
        <v>0</v>
      </c>
      <c r="BA211">
        <v>218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B211">
        <v>0</v>
      </c>
    </row>
    <row r="212" spans="1:80" x14ac:dyDescent="0.2">
      <c r="A212">
        <f>ROW(Source!A176)</f>
        <v>176</v>
      </c>
      <c r="B212">
        <v>23982063</v>
      </c>
      <c r="C212">
        <v>24919479</v>
      </c>
      <c r="D212">
        <v>14665295</v>
      </c>
      <c r="E212">
        <v>1</v>
      </c>
      <c r="F212">
        <v>1</v>
      </c>
      <c r="G212">
        <v>1</v>
      </c>
      <c r="H212">
        <v>3</v>
      </c>
      <c r="I212" t="s">
        <v>1159</v>
      </c>
      <c r="J212" t="s">
        <v>1168</v>
      </c>
      <c r="K212" t="s">
        <v>1169</v>
      </c>
      <c r="L212">
        <v>1344</v>
      </c>
      <c r="N212">
        <v>1008</v>
      </c>
      <c r="O212" t="s">
        <v>1170</v>
      </c>
      <c r="P212" t="s">
        <v>1170</v>
      </c>
      <c r="Q212">
        <v>1</v>
      </c>
      <c r="Y212">
        <v>0.18</v>
      </c>
      <c r="AA212">
        <v>1</v>
      </c>
      <c r="AB212">
        <v>0</v>
      </c>
      <c r="AC212">
        <v>0</v>
      </c>
      <c r="AD212">
        <v>0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3</v>
      </c>
      <c r="AT212">
        <v>0.18</v>
      </c>
      <c r="AU212" t="s">
        <v>3</v>
      </c>
      <c r="AV212">
        <v>0</v>
      </c>
      <c r="AW212">
        <v>2</v>
      </c>
      <c r="AX212">
        <v>24919485</v>
      </c>
      <c r="AY212">
        <v>1</v>
      </c>
      <c r="AZ212">
        <v>0</v>
      </c>
      <c r="BA212">
        <v>219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B212">
        <v>0</v>
      </c>
    </row>
    <row r="213" spans="1:80" x14ac:dyDescent="0.2">
      <c r="A213">
        <f>ROW(Source!A177)</f>
        <v>177</v>
      </c>
      <c r="B213">
        <v>23982063</v>
      </c>
      <c r="C213">
        <v>24720704</v>
      </c>
      <c r="D213">
        <v>9438100</v>
      </c>
      <c r="E213">
        <v>1</v>
      </c>
      <c r="F213">
        <v>1</v>
      </c>
      <c r="G213">
        <v>1</v>
      </c>
      <c r="H213">
        <v>1</v>
      </c>
      <c r="I213" t="s">
        <v>1276</v>
      </c>
      <c r="J213" t="s">
        <v>3</v>
      </c>
      <c r="K213" t="s">
        <v>1277</v>
      </c>
      <c r="L213">
        <v>1369</v>
      </c>
      <c r="N213">
        <v>1013</v>
      </c>
      <c r="O213" t="s">
        <v>1148</v>
      </c>
      <c r="P213" t="s">
        <v>1148</v>
      </c>
      <c r="Q213">
        <v>1</v>
      </c>
      <c r="Y213">
        <v>21.6</v>
      </c>
      <c r="AA213">
        <v>0</v>
      </c>
      <c r="AB213">
        <v>0</v>
      </c>
      <c r="AC213">
        <v>0</v>
      </c>
      <c r="AD213">
        <v>15.49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16</v>
      </c>
      <c r="AU213" t="s">
        <v>179</v>
      </c>
      <c r="AV213">
        <v>1</v>
      </c>
      <c r="AW213">
        <v>2</v>
      </c>
      <c r="AX213">
        <v>24720708</v>
      </c>
      <c r="AY213">
        <v>1</v>
      </c>
      <c r="AZ213">
        <v>0</v>
      </c>
      <c r="BA213">
        <v>220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B213">
        <v>0</v>
      </c>
    </row>
    <row r="214" spans="1:80" x14ac:dyDescent="0.2">
      <c r="A214">
        <f>ROW(Source!A177)</f>
        <v>177</v>
      </c>
      <c r="B214">
        <v>23982063</v>
      </c>
      <c r="C214">
        <v>24720704</v>
      </c>
      <c r="D214">
        <v>9447024</v>
      </c>
      <c r="E214">
        <v>1</v>
      </c>
      <c r="F214">
        <v>1</v>
      </c>
      <c r="G214">
        <v>1</v>
      </c>
      <c r="H214">
        <v>1</v>
      </c>
      <c r="I214" t="s">
        <v>1278</v>
      </c>
      <c r="J214" t="s">
        <v>3</v>
      </c>
      <c r="K214" t="s">
        <v>1279</v>
      </c>
      <c r="L214">
        <v>1369</v>
      </c>
      <c r="N214">
        <v>1013</v>
      </c>
      <c r="O214" t="s">
        <v>1148</v>
      </c>
      <c r="P214" t="s">
        <v>1148</v>
      </c>
      <c r="Q214">
        <v>1</v>
      </c>
      <c r="Y214">
        <v>21.6</v>
      </c>
      <c r="AA214">
        <v>0</v>
      </c>
      <c r="AB214">
        <v>0</v>
      </c>
      <c r="AC214">
        <v>0</v>
      </c>
      <c r="AD214">
        <v>14.09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16</v>
      </c>
      <c r="AU214" t="s">
        <v>179</v>
      </c>
      <c r="AV214">
        <v>1</v>
      </c>
      <c r="AW214">
        <v>2</v>
      </c>
      <c r="AX214">
        <v>24720709</v>
      </c>
      <c r="AY214">
        <v>1</v>
      </c>
      <c r="AZ214">
        <v>0</v>
      </c>
      <c r="BA214">
        <v>221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B214">
        <v>0</v>
      </c>
    </row>
    <row r="215" spans="1:80" x14ac:dyDescent="0.2">
      <c r="A215">
        <f>ROW(Source!A177)</f>
        <v>177</v>
      </c>
      <c r="B215">
        <v>23982063</v>
      </c>
      <c r="C215">
        <v>24720704</v>
      </c>
      <c r="D215">
        <v>14665295</v>
      </c>
      <c r="E215">
        <v>1</v>
      </c>
      <c r="F215">
        <v>1</v>
      </c>
      <c r="G215">
        <v>1</v>
      </c>
      <c r="H215">
        <v>3</v>
      </c>
      <c r="I215" t="s">
        <v>1159</v>
      </c>
      <c r="J215" t="s">
        <v>1168</v>
      </c>
      <c r="K215" t="s">
        <v>1169</v>
      </c>
      <c r="L215">
        <v>1344</v>
      </c>
      <c r="N215">
        <v>1008</v>
      </c>
      <c r="O215" t="s">
        <v>1170</v>
      </c>
      <c r="P215" t="s">
        <v>1170</v>
      </c>
      <c r="Q215">
        <v>1</v>
      </c>
      <c r="Y215">
        <v>9.4700000000000006</v>
      </c>
      <c r="AA215">
        <v>1</v>
      </c>
      <c r="AB215">
        <v>0</v>
      </c>
      <c r="AC215">
        <v>0</v>
      </c>
      <c r="AD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9.4700000000000006</v>
      </c>
      <c r="AU215" t="s">
        <v>3</v>
      </c>
      <c r="AV215">
        <v>0</v>
      </c>
      <c r="AW215">
        <v>2</v>
      </c>
      <c r="AX215">
        <v>24720710</v>
      </c>
      <c r="AY215">
        <v>1</v>
      </c>
      <c r="AZ215">
        <v>0</v>
      </c>
      <c r="BA215">
        <v>222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B215">
        <v>0</v>
      </c>
    </row>
    <row r="216" spans="1:80" x14ac:dyDescent="0.2">
      <c r="A216">
        <f>ROW(Source!A178)</f>
        <v>178</v>
      </c>
      <c r="B216">
        <v>23982063</v>
      </c>
      <c r="C216">
        <v>24729130</v>
      </c>
      <c r="D216">
        <v>9430636</v>
      </c>
      <c r="E216">
        <v>1</v>
      </c>
      <c r="F216">
        <v>1</v>
      </c>
      <c r="G216">
        <v>1</v>
      </c>
      <c r="H216">
        <v>1</v>
      </c>
      <c r="I216" t="s">
        <v>1274</v>
      </c>
      <c r="J216" t="s">
        <v>3</v>
      </c>
      <c r="K216" t="s">
        <v>1275</v>
      </c>
      <c r="L216">
        <v>1369</v>
      </c>
      <c r="N216">
        <v>1013</v>
      </c>
      <c r="O216" t="s">
        <v>1148</v>
      </c>
      <c r="P216" t="s">
        <v>1148</v>
      </c>
      <c r="Q216">
        <v>1</v>
      </c>
      <c r="Y216">
        <v>25.704000000000001</v>
      </c>
      <c r="AA216">
        <v>0</v>
      </c>
      <c r="AB216">
        <v>0</v>
      </c>
      <c r="AC216">
        <v>0</v>
      </c>
      <c r="AD216">
        <v>9.4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3</v>
      </c>
      <c r="AT216">
        <v>19.04</v>
      </c>
      <c r="AU216" t="s">
        <v>179</v>
      </c>
      <c r="AV216">
        <v>1</v>
      </c>
      <c r="AW216">
        <v>2</v>
      </c>
      <c r="AX216">
        <v>24729131</v>
      </c>
      <c r="AY216">
        <v>1</v>
      </c>
      <c r="AZ216">
        <v>0</v>
      </c>
      <c r="BA216">
        <v>223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B216">
        <v>0</v>
      </c>
    </row>
    <row r="217" spans="1:80" x14ac:dyDescent="0.2">
      <c r="A217">
        <f>ROW(Source!A178)</f>
        <v>178</v>
      </c>
      <c r="B217">
        <v>23982063</v>
      </c>
      <c r="C217">
        <v>24729130</v>
      </c>
      <c r="D217">
        <v>121548</v>
      </c>
      <c r="E217">
        <v>1</v>
      </c>
      <c r="F217">
        <v>1</v>
      </c>
      <c r="G217">
        <v>1</v>
      </c>
      <c r="H217">
        <v>1</v>
      </c>
      <c r="I217" t="s">
        <v>40</v>
      </c>
      <c r="J217" t="s">
        <v>3</v>
      </c>
      <c r="K217" t="s">
        <v>1173</v>
      </c>
      <c r="L217">
        <v>608254</v>
      </c>
      <c r="N217">
        <v>1013</v>
      </c>
      <c r="O217" t="s">
        <v>1174</v>
      </c>
      <c r="P217" t="s">
        <v>1174</v>
      </c>
      <c r="Q217">
        <v>1</v>
      </c>
      <c r="Y217">
        <v>0.1215</v>
      </c>
      <c r="AA217">
        <v>0</v>
      </c>
      <c r="AB217">
        <v>0</v>
      </c>
      <c r="AC217">
        <v>0</v>
      </c>
      <c r="AD217">
        <v>0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3</v>
      </c>
      <c r="AT217">
        <v>0.09</v>
      </c>
      <c r="AU217" t="s">
        <v>179</v>
      </c>
      <c r="AV217">
        <v>2</v>
      </c>
      <c r="AW217">
        <v>2</v>
      </c>
      <c r="AX217">
        <v>24729132</v>
      </c>
      <c r="AY217">
        <v>1</v>
      </c>
      <c r="AZ217">
        <v>0</v>
      </c>
      <c r="BA217">
        <v>224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B217">
        <v>0</v>
      </c>
    </row>
    <row r="218" spans="1:80" x14ac:dyDescent="0.2">
      <c r="A218">
        <f>ROW(Source!A178)</f>
        <v>178</v>
      </c>
      <c r="B218">
        <v>23982063</v>
      </c>
      <c r="C218">
        <v>24729130</v>
      </c>
      <c r="D218">
        <v>22792577</v>
      </c>
      <c r="E218">
        <v>1</v>
      </c>
      <c r="F218">
        <v>1</v>
      </c>
      <c r="G218">
        <v>1</v>
      </c>
      <c r="H218">
        <v>2</v>
      </c>
      <c r="I218" t="s">
        <v>1218</v>
      </c>
      <c r="J218" t="s">
        <v>1219</v>
      </c>
      <c r="K218" t="s">
        <v>1220</v>
      </c>
      <c r="L218">
        <v>1368</v>
      </c>
      <c r="N218">
        <v>1011</v>
      </c>
      <c r="O218" t="s">
        <v>1152</v>
      </c>
      <c r="P218" t="s">
        <v>1152</v>
      </c>
      <c r="Q218">
        <v>1</v>
      </c>
      <c r="Y218">
        <v>0.1215</v>
      </c>
      <c r="AA218">
        <v>0</v>
      </c>
      <c r="AB218">
        <v>134.65</v>
      </c>
      <c r="AC218">
        <v>13.5</v>
      </c>
      <c r="AD218">
        <v>0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3</v>
      </c>
      <c r="AT218">
        <v>0.09</v>
      </c>
      <c r="AU218" t="s">
        <v>179</v>
      </c>
      <c r="AV218">
        <v>0</v>
      </c>
      <c r="AW218">
        <v>2</v>
      </c>
      <c r="AX218">
        <v>24729133</v>
      </c>
      <c r="AY218">
        <v>1</v>
      </c>
      <c r="AZ218">
        <v>0</v>
      </c>
      <c r="BA218">
        <v>225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B218">
        <v>0</v>
      </c>
    </row>
    <row r="219" spans="1:80" x14ac:dyDescent="0.2">
      <c r="A219">
        <f>ROW(Source!A178)</f>
        <v>178</v>
      </c>
      <c r="B219">
        <v>23982063</v>
      </c>
      <c r="C219">
        <v>24729130</v>
      </c>
      <c r="D219">
        <v>22792800</v>
      </c>
      <c r="E219">
        <v>1</v>
      </c>
      <c r="F219">
        <v>1</v>
      </c>
      <c r="G219">
        <v>1</v>
      </c>
      <c r="H219">
        <v>2</v>
      </c>
      <c r="I219" t="s">
        <v>1330</v>
      </c>
      <c r="J219" t="s">
        <v>1331</v>
      </c>
      <c r="K219" t="s">
        <v>1332</v>
      </c>
      <c r="L219">
        <v>1368</v>
      </c>
      <c r="N219">
        <v>1011</v>
      </c>
      <c r="O219" t="s">
        <v>1152</v>
      </c>
      <c r="P219" t="s">
        <v>1152</v>
      </c>
      <c r="Q219">
        <v>1</v>
      </c>
      <c r="Y219">
        <v>2.9160000000000004</v>
      </c>
      <c r="AA219">
        <v>0</v>
      </c>
      <c r="AB219">
        <v>8.1</v>
      </c>
      <c r="AC219">
        <v>0</v>
      </c>
      <c r="AD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2.16</v>
      </c>
      <c r="AU219" t="s">
        <v>179</v>
      </c>
      <c r="AV219">
        <v>0</v>
      </c>
      <c r="AW219">
        <v>2</v>
      </c>
      <c r="AX219">
        <v>24729134</v>
      </c>
      <c r="AY219">
        <v>1</v>
      </c>
      <c r="AZ219">
        <v>0</v>
      </c>
      <c r="BA219">
        <v>226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B219">
        <v>0</v>
      </c>
    </row>
    <row r="220" spans="1:80" x14ac:dyDescent="0.2">
      <c r="A220">
        <f>ROW(Source!A178)</f>
        <v>178</v>
      </c>
      <c r="B220">
        <v>23982063</v>
      </c>
      <c r="C220">
        <v>24729130</v>
      </c>
      <c r="D220">
        <v>22794257</v>
      </c>
      <c r="E220">
        <v>1</v>
      </c>
      <c r="F220">
        <v>1</v>
      </c>
      <c r="G220">
        <v>1</v>
      </c>
      <c r="H220">
        <v>2</v>
      </c>
      <c r="I220" t="s">
        <v>1333</v>
      </c>
      <c r="J220" t="s">
        <v>1334</v>
      </c>
      <c r="K220" t="s">
        <v>1335</v>
      </c>
      <c r="L220">
        <v>1368</v>
      </c>
      <c r="N220">
        <v>1011</v>
      </c>
      <c r="O220" t="s">
        <v>1152</v>
      </c>
      <c r="P220" t="s">
        <v>1152</v>
      </c>
      <c r="Q220">
        <v>1</v>
      </c>
      <c r="Y220">
        <v>5.2245000000000008</v>
      </c>
      <c r="AA220">
        <v>0</v>
      </c>
      <c r="AB220">
        <v>2.08</v>
      </c>
      <c r="AC220">
        <v>0</v>
      </c>
      <c r="AD220">
        <v>0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3.87</v>
      </c>
      <c r="AU220" t="s">
        <v>179</v>
      </c>
      <c r="AV220">
        <v>0</v>
      </c>
      <c r="AW220">
        <v>2</v>
      </c>
      <c r="AX220">
        <v>24729135</v>
      </c>
      <c r="AY220">
        <v>1</v>
      </c>
      <c r="AZ220">
        <v>0</v>
      </c>
      <c r="BA220">
        <v>227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B220">
        <v>0</v>
      </c>
    </row>
    <row r="221" spans="1:80" x14ac:dyDescent="0.2">
      <c r="A221">
        <f>ROW(Source!A178)</f>
        <v>178</v>
      </c>
      <c r="B221">
        <v>23982063</v>
      </c>
      <c r="C221">
        <v>24729130</v>
      </c>
      <c r="D221">
        <v>22794575</v>
      </c>
      <c r="E221">
        <v>1</v>
      </c>
      <c r="F221">
        <v>1</v>
      </c>
      <c r="G221">
        <v>1</v>
      </c>
      <c r="H221">
        <v>2</v>
      </c>
      <c r="I221" t="s">
        <v>1224</v>
      </c>
      <c r="J221" t="s">
        <v>1225</v>
      </c>
      <c r="K221" t="s">
        <v>1226</v>
      </c>
      <c r="L221">
        <v>1368</v>
      </c>
      <c r="N221">
        <v>1011</v>
      </c>
      <c r="O221" t="s">
        <v>1152</v>
      </c>
      <c r="P221" t="s">
        <v>1152</v>
      </c>
      <c r="Q221">
        <v>1</v>
      </c>
      <c r="Y221">
        <v>0.1215</v>
      </c>
      <c r="AA221">
        <v>0</v>
      </c>
      <c r="AB221">
        <v>87.17</v>
      </c>
      <c r="AC221">
        <v>11.6</v>
      </c>
      <c r="AD221">
        <v>0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0.09</v>
      </c>
      <c r="AU221" t="s">
        <v>179</v>
      </c>
      <c r="AV221">
        <v>0</v>
      </c>
      <c r="AW221">
        <v>2</v>
      </c>
      <c r="AX221">
        <v>24729136</v>
      </c>
      <c r="AY221">
        <v>1</v>
      </c>
      <c r="AZ221">
        <v>0</v>
      </c>
      <c r="BA221">
        <v>228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B221">
        <v>0</v>
      </c>
    </row>
    <row r="222" spans="1:80" x14ac:dyDescent="0.2">
      <c r="A222">
        <f>ROW(Source!A178)</f>
        <v>178</v>
      </c>
      <c r="B222">
        <v>23982063</v>
      </c>
      <c r="C222">
        <v>24729130</v>
      </c>
      <c r="D222">
        <v>22819836</v>
      </c>
      <c r="E222">
        <v>1</v>
      </c>
      <c r="F222">
        <v>1</v>
      </c>
      <c r="G222">
        <v>1</v>
      </c>
      <c r="H222">
        <v>3</v>
      </c>
      <c r="I222" t="s">
        <v>1336</v>
      </c>
      <c r="J222" t="s">
        <v>1337</v>
      </c>
      <c r="K222" t="s">
        <v>1338</v>
      </c>
      <c r="L222">
        <v>1346</v>
      </c>
      <c r="N222">
        <v>1009</v>
      </c>
      <c r="O222" t="s">
        <v>1181</v>
      </c>
      <c r="P222" t="s">
        <v>1181</v>
      </c>
      <c r="Q222">
        <v>1</v>
      </c>
      <c r="Y222">
        <v>0.96</v>
      </c>
      <c r="AA222">
        <v>10.57</v>
      </c>
      <c r="AB222">
        <v>0</v>
      </c>
      <c r="AC222">
        <v>0</v>
      </c>
      <c r="AD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0.96</v>
      </c>
      <c r="AU222" t="s">
        <v>3</v>
      </c>
      <c r="AV222">
        <v>0</v>
      </c>
      <c r="AW222">
        <v>2</v>
      </c>
      <c r="AX222">
        <v>24729137</v>
      </c>
      <c r="AY222">
        <v>1</v>
      </c>
      <c r="AZ222">
        <v>0</v>
      </c>
      <c r="BA222">
        <v>229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B222">
        <v>0</v>
      </c>
    </row>
    <row r="223" spans="1:80" x14ac:dyDescent="0.2">
      <c r="A223">
        <f>ROW(Source!A178)</f>
        <v>178</v>
      </c>
      <c r="B223">
        <v>23982063</v>
      </c>
      <c r="C223">
        <v>24729130</v>
      </c>
      <c r="D223">
        <v>22822958</v>
      </c>
      <c r="E223">
        <v>1</v>
      </c>
      <c r="F223">
        <v>1</v>
      </c>
      <c r="G223">
        <v>1</v>
      </c>
      <c r="H223">
        <v>3</v>
      </c>
      <c r="I223" t="s">
        <v>314</v>
      </c>
      <c r="J223" t="s">
        <v>317</v>
      </c>
      <c r="K223" t="s">
        <v>315</v>
      </c>
      <c r="L223">
        <v>1302</v>
      </c>
      <c r="N223">
        <v>1003</v>
      </c>
      <c r="O223" t="s">
        <v>316</v>
      </c>
      <c r="P223" t="s">
        <v>316</v>
      </c>
      <c r="Q223">
        <v>10</v>
      </c>
      <c r="Y223">
        <v>10</v>
      </c>
      <c r="AA223">
        <v>24.54</v>
      </c>
      <c r="AB223">
        <v>0</v>
      </c>
      <c r="AC223">
        <v>0</v>
      </c>
      <c r="AD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 t="s">
        <v>3</v>
      </c>
      <c r="AT223">
        <v>10</v>
      </c>
      <c r="AU223" t="s">
        <v>3</v>
      </c>
      <c r="AV223">
        <v>0</v>
      </c>
      <c r="AW223">
        <v>1</v>
      </c>
      <c r="AX223">
        <v>-1</v>
      </c>
      <c r="AY223">
        <v>0</v>
      </c>
      <c r="AZ223">
        <v>0</v>
      </c>
      <c r="BA223" t="s">
        <v>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B223">
        <v>0</v>
      </c>
    </row>
    <row r="224" spans="1:80" x14ac:dyDescent="0.2">
      <c r="A224">
        <f>ROW(Source!A178)</f>
        <v>178</v>
      </c>
      <c r="B224">
        <v>23982063</v>
      </c>
      <c r="C224">
        <v>24729130</v>
      </c>
      <c r="D224">
        <v>22828075</v>
      </c>
      <c r="E224">
        <v>1</v>
      </c>
      <c r="F224">
        <v>1</v>
      </c>
      <c r="G224">
        <v>1</v>
      </c>
      <c r="H224">
        <v>3</v>
      </c>
      <c r="I224" t="s">
        <v>1339</v>
      </c>
      <c r="J224" t="s">
        <v>1340</v>
      </c>
      <c r="K224" t="s">
        <v>1341</v>
      </c>
      <c r="L224">
        <v>1346</v>
      </c>
      <c r="N224">
        <v>1009</v>
      </c>
      <c r="O224" t="s">
        <v>1181</v>
      </c>
      <c r="P224" t="s">
        <v>1181</v>
      </c>
      <c r="Q224">
        <v>1</v>
      </c>
      <c r="Y224">
        <v>0.2</v>
      </c>
      <c r="AA224">
        <v>25.8</v>
      </c>
      <c r="AB224">
        <v>0</v>
      </c>
      <c r="AC224">
        <v>0</v>
      </c>
      <c r="AD224">
        <v>0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0.2</v>
      </c>
      <c r="AU224" t="s">
        <v>3</v>
      </c>
      <c r="AV224">
        <v>0</v>
      </c>
      <c r="AW224">
        <v>2</v>
      </c>
      <c r="AX224">
        <v>24729138</v>
      </c>
      <c r="AY224">
        <v>1</v>
      </c>
      <c r="AZ224">
        <v>0</v>
      </c>
      <c r="BA224">
        <v>230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B224">
        <v>0</v>
      </c>
    </row>
    <row r="225" spans="1:80" x14ac:dyDescent="0.2">
      <c r="A225">
        <f>ROW(Source!A178)</f>
        <v>178</v>
      </c>
      <c r="B225">
        <v>23982063</v>
      </c>
      <c r="C225">
        <v>24729130</v>
      </c>
      <c r="D225">
        <v>22865650</v>
      </c>
      <c r="E225">
        <v>1</v>
      </c>
      <c r="F225">
        <v>1</v>
      </c>
      <c r="G225">
        <v>1</v>
      </c>
      <c r="H225">
        <v>3</v>
      </c>
      <c r="I225" t="s">
        <v>1159</v>
      </c>
      <c r="J225" t="s">
        <v>1160</v>
      </c>
      <c r="K225" t="s">
        <v>1161</v>
      </c>
      <c r="L225">
        <v>1374</v>
      </c>
      <c r="N225">
        <v>1013</v>
      </c>
      <c r="O225" t="s">
        <v>1162</v>
      </c>
      <c r="P225" t="s">
        <v>1162</v>
      </c>
      <c r="Q225">
        <v>1</v>
      </c>
      <c r="Y225">
        <v>3.58</v>
      </c>
      <c r="AA225">
        <v>1</v>
      </c>
      <c r="AB225">
        <v>0</v>
      </c>
      <c r="AC225">
        <v>0</v>
      </c>
      <c r="AD225">
        <v>0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3.58</v>
      </c>
      <c r="AU225" t="s">
        <v>3</v>
      </c>
      <c r="AV225">
        <v>0</v>
      </c>
      <c r="AW225">
        <v>2</v>
      </c>
      <c r="AX225">
        <v>24729139</v>
      </c>
      <c r="AY225">
        <v>1</v>
      </c>
      <c r="AZ225">
        <v>0</v>
      </c>
      <c r="BA225">
        <v>231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B225">
        <v>0</v>
      </c>
    </row>
    <row r="226" spans="1:80" x14ac:dyDescent="0.2">
      <c r="A226">
        <f>ROW(Source!A180)</f>
        <v>180</v>
      </c>
      <c r="B226">
        <v>23982063</v>
      </c>
      <c r="C226">
        <v>23983792</v>
      </c>
      <c r="D226">
        <v>9430710</v>
      </c>
      <c r="E226">
        <v>1</v>
      </c>
      <c r="F226">
        <v>1</v>
      </c>
      <c r="G226">
        <v>1</v>
      </c>
      <c r="H226">
        <v>1</v>
      </c>
      <c r="I226" t="s">
        <v>1166</v>
      </c>
      <c r="J226" t="s">
        <v>3</v>
      </c>
      <c r="K226" t="s">
        <v>1167</v>
      </c>
      <c r="L226">
        <v>1369</v>
      </c>
      <c r="N226">
        <v>1013</v>
      </c>
      <c r="O226" t="s">
        <v>1148</v>
      </c>
      <c r="P226" t="s">
        <v>1148</v>
      </c>
      <c r="Q226">
        <v>1</v>
      </c>
      <c r="Y226">
        <v>16.740000000000002</v>
      </c>
      <c r="AA226">
        <v>0</v>
      </c>
      <c r="AB226">
        <v>0</v>
      </c>
      <c r="AC226">
        <v>0</v>
      </c>
      <c r="AD226">
        <v>9.6199999999999992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12.4</v>
      </c>
      <c r="AU226" t="s">
        <v>179</v>
      </c>
      <c r="AV226">
        <v>1</v>
      </c>
      <c r="AW226">
        <v>2</v>
      </c>
      <c r="AX226">
        <v>23983807</v>
      </c>
      <c r="AY226">
        <v>1</v>
      </c>
      <c r="AZ226">
        <v>0</v>
      </c>
      <c r="BA226">
        <v>232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B226">
        <v>0</v>
      </c>
    </row>
    <row r="227" spans="1:80" x14ac:dyDescent="0.2">
      <c r="A227">
        <f>ROW(Source!A180)</f>
        <v>180</v>
      </c>
      <c r="B227">
        <v>23982063</v>
      </c>
      <c r="C227">
        <v>23983792</v>
      </c>
      <c r="D227">
        <v>121548</v>
      </c>
      <c r="E227">
        <v>1</v>
      </c>
      <c r="F227">
        <v>1</v>
      </c>
      <c r="G227">
        <v>1</v>
      </c>
      <c r="H227">
        <v>1</v>
      </c>
      <c r="I227" t="s">
        <v>40</v>
      </c>
      <c r="J227" t="s">
        <v>3</v>
      </c>
      <c r="K227" t="s">
        <v>1173</v>
      </c>
      <c r="L227">
        <v>608254</v>
      </c>
      <c r="N227">
        <v>1013</v>
      </c>
      <c r="O227" t="s">
        <v>1174</v>
      </c>
      <c r="P227" t="s">
        <v>1174</v>
      </c>
      <c r="Q227">
        <v>1</v>
      </c>
      <c r="Y227">
        <v>4.5765000000000002</v>
      </c>
      <c r="AA227">
        <v>0</v>
      </c>
      <c r="AB227">
        <v>0</v>
      </c>
      <c r="AC227">
        <v>0</v>
      </c>
      <c r="AD227">
        <v>0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3.39</v>
      </c>
      <c r="AU227" t="s">
        <v>179</v>
      </c>
      <c r="AV227">
        <v>2</v>
      </c>
      <c r="AW227">
        <v>2</v>
      </c>
      <c r="AX227">
        <v>23983808</v>
      </c>
      <c r="AY227">
        <v>1</v>
      </c>
      <c r="AZ227">
        <v>0</v>
      </c>
      <c r="BA227">
        <v>233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B227">
        <v>0</v>
      </c>
    </row>
    <row r="228" spans="1:80" x14ac:dyDescent="0.2">
      <c r="A228">
        <f>ROW(Source!A180)</f>
        <v>180</v>
      </c>
      <c r="B228">
        <v>23982063</v>
      </c>
      <c r="C228">
        <v>23983792</v>
      </c>
      <c r="D228">
        <v>14665537</v>
      </c>
      <c r="E228">
        <v>1</v>
      </c>
      <c r="F228">
        <v>1</v>
      </c>
      <c r="G228">
        <v>1</v>
      </c>
      <c r="H228">
        <v>2</v>
      </c>
      <c r="I228" t="s">
        <v>1218</v>
      </c>
      <c r="J228" t="s">
        <v>1247</v>
      </c>
      <c r="K228" t="s">
        <v>1220</v>
      </c>
      <c r="L228">
        <v>1368</v>
      </c>
      <c r="N228">
        <v>1011</v>
      </c>
      <c r="O228" t="s">
        <v>1152</v>
      </c>
      <c r="P228" t="s">
        <v>1152</v>
      </c>
      <c r="Q228">
        <v>1</v>
      </c>
      <c r="Y228">
        <v>0.52650000000000008</v>
      </c>
      <c r="AA228">
        <v>0</v>
      </c>
      <c r="AB228">
        <v>134.65</v>
      </c>
      <c r="AC228">
        <v>13.5</v>
      </c>
      <c r="AD228">
        <v>0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0.39</v>
      </c>
      <c r="AU228" t="s">
        <v>179</v>
      </c>
      <c r="AV228">
        <v>0</v>
      </c>
      <c r="AW228">
        <v>2</v>
      </c>
      <c r="AX228">
        <v>23983809</v>
      </c>
      <c r="AY228">
        <v>1</v>
      </c>
      <c r="AZ228">
        <v>0</v>
      </c>
      <c r="BA228">
        <v>234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B228">
        <v>0</v>
      </c>
    </row>
    <row r="229" spans="1:80" x14ac:dyDescent="0.2">
      <c r="A229">
        <f>ROW(Source!A180)</f>
        <v>180</v>
      </c>
      <c r="B229">
        <v>23982063</v>
      </c>
      <c r="C229">
        <v>23983792</v>
      </c>
      <c r="D229">
        <v>14665701</v>
      </c>
      <c r="E229">
        <v>1</v>
      </c>
      <c r="F229">
        <v>1</v>
      </c>
      <c r="G229">
        <v>1</v>
      </c>
      <c r="H229">
        <v>2</v>
      </c>
      <c r="I229" t="s">
        <v>1342</v>
      </c>
      <c r="J229" t="s">
        <v>1343</v>
      </c>
      <c r="K229" t="s">
        <v>1344</v>
      </c>
      <c r="L229">
        <v>1368</v>
      </c>
      <c r="N229">
        <v>1011</v>
      </c>
      <c r="O229" t="s">
        <v>1152</v>
      </c>
      <c r="P229" t="s">
        <v>1152</v>
      </c>
      <c r="Q229">
        <v>1</v>
      </c>
      <c r="Y229">
        <v>4.0500000000000007</v>
      </c>
      <c r="AA229">
        <v>0</v>
      </c>
      <c r="AB229">
        <v>2.37</v>
      </c>
      <c r="AC229">
        <v>0</v>
      </c>
      <c r="AD229">
        <v>0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3</v>
      </c>
      <c r="AU229" t="s">
        <v>179</v>
      </c>
      <c r="AV229">
        <v>0</v>
      </c>
      <c r="AW229">
        <v>2</v>
      </c>
      <c r="AX229">
        <v>23983810</v>
      </c>
      <c r="AY229">
        <v>1</v>
      </c>
      <c r="AZ229">
        <v>0</v>
      </c>
      <c r="BA229">
        <v>235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B229">
        <v>0</v>
      </c>
    </row>
    <row r="230" spans="1:80" x14ac:dyDescent="0.2">
      <c r="A230">
        <f>ROW(Source!A180)</f>
        <v>180</v>
      </c>
      <c r="B230">
        <v>23982063</v>
      </c>
      <c r="C230">
        <v>23983792</v>
      </c>
      <c r="D230">
        <v>14665732</v>
      </c>
      <c r="E230">
        <v>1</v>
      </c>
      <c r="F230">
        <v>1</v>
      </c>
      <c r="G230">
        <v>1</v>
      </c>
      <c r="H230">
        <v>2</v>
      </c>
      <c r="I230" t="s">
        <v>1345</v>
      </c>
      <c r="J230" t="s">
        <v>1346</v>
      </c>
      <c r="K230" t="s">
        <v>1347</v>
      </c>
      <c r="L230">
        <v>1368</v>
      </c>
      <c r="N230">
        <v>1011</v>
      </c>
      <c r="O230" t="s">
        <v>1152</v>
      </c>
      <c r="P230" t="s">
        <v>1152</v>
      </c>
      <c r="Q230">
        <v>1</v>
      </c>
      <c r="Y230">
        <v>4.0500000000000007</v>
      </c>
      <c r="AA230">
        <v>0</v>
      </c>
      <c r="AB230">
        <v>131.44</v>
      </c>
      <c r="AC230">
        <v>11.6</v>
      </c>
      <c r="AD230">
        <v>0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3</v>
      </c>
      <c r="AU230" t="s">
        <v>179</v>
      </c>
      <c r="AV230">
        <v>0</v>
      </c>
      <c r="AW230">
        <v>2</v>
      </c>
      <c r="AX230">
        <v>23983811</v>
      </c>
      <c r="AY230">
        <v>1</v>
      </c>
      <c r="AZ230">
        <v>0</v>
      </c>
      <c r="BA230">
        <v>236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B230">
        <v>0</v>
      </c>
    </row>
    <row r="231" spans="1:80" x14ac:dyDescent="0.2">
      <c r="A231">
        <f>ROW(Source!A180)</f>
        <v>180</v>
      </c>
      <c r="B231">
        <v>23982063</v>
      </c>
      <c r="C231">
        <v>23983792</v>
      </c>
      <c r="D231">
        <v>14668594</v>
      </c>
      <c r="E231">
        <v>1</v>
      </c>
      <c r="F231">
        <v>1</v>
      </c>
      <c r="G231">
        <v>1</v>
      </c>
      <c r="H231">
        <v>2</v>
      </c>
      <c r="I231" t="s">
        <v>1348</v>
      </c>
      <c r="J231" t="s">
        <v>1349</v>
      </c>
      <c r="K231" t="s">
        <v>1350</v>
      </c>
      <c r="L231">
        <v>1368</v>
      </c>
      <c r="N231">
        <v>1011</v>
      </c>
      <c r="O231" t="s">
        <v>1152</v>
      </c>
      <c r="P231" t="s">
        <v>1152</v>
      </c>
      <c r="Q231">
        <v>1</v>
      </c>
      <c r="Y231">
        <v>0.52650000000000008</v>
      </c>
      <c r="AA231">
        <v>0</v>
      </c>
      <c r="AB231">
        <v>107.3</v>
      </c>
      <c r="AC231">
        <v>11.6</v>
      </c>
      <c r="AD231">
        <v>0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0.39</v>
      </c>
      <c r="AU231" t="s">
        <v>179</v>
      </c>
      <c r="AV231">
        <v>0</v>
      </c>
      <c r="AW231">
        <v>2</v>
      </c>
      <c r="AX231">
        <v>23983812</v>
      </c>
      <c r="AY231">
        <v>1</v>
      </c>
      <c r="AZ231">
        <v>0</v>
      </c>
      <c r="BA231">
        <v>237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B231">
        <v>0</v>
      </c>
    </row>
    <row r="232" spans="1:80" x14ac:dyDescent="0.2">
      <c r="A232">
        <f>ROW(Source!A180)</f>
        <v>180</v>
      </c>
      <c r="B232">
        <v>23982063</v>
      </c>
      <c r="C232">
        <v>23983792</v>
      </c>
      <c r="D232">
        <v>14608774</v>
      </c>
      <c r="E232">
        <v>1</v>
      </c>
      <c r="F232">
        <v>1</v>
      </c>
      <c r="G232">
        <v>1</v>
      </c>
      <c r="H232">
        <v>3</v>
      </c>
      <c r="I232" t="s">
        <v>1351</v>
      </c>
      <c r="J232" t="s">
        <v>1352</v>
      </c>
      <c r="K232" t="s">
        <v>1353</v>
      </c>
      <c r="L232">
        <v>1348</v>
      </c>
      <c r="N232">
        <v>1009</v>
      </c>
      <c r="O232" t="s">
        <v>1185</v>
      </c>
      <c r="P232" t="s">
        <v>1185</v>
      </c>
      <c r="Q232">
        <v>1000</v>
      </c>
      <c r="Y232">
        <v>4.0000000000000003E-5</v>
      </c>
      <c r="AA232">
        <v>12242</v>
      </c>
      <c r="AB232">
        <v>0</v>
      </c>
      <c r="AC232">
        <v>0</v>
      </c>
      <c r="AD232">
        <v>0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4.0000000000000003E-5</v>
      </c>
      <c r="AU232" t="s">
        <v>3</v>
      </c>
      <c r="AV232">
        <v>0</v>
      </c>
      <c r="AW232">
        <v>2</v>
      </c>
      <c r="AX232">
        <v>23983813</v>
      </c>
      <c r="AY232">
        <v>1</v>
      </c>
      <c r="AZ232">
        <v>0</v>
      </c>
      <c r="BA232">
        <v>238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B232">
        <v>0</v>
      </c>
    </row>
    <row r="233" spans="1:80" x14ac:dyDescent="0.2">
      <c r="A233">
        <f>ROW(Source!A180)</f>
        <v>180</v>
      </c>
      <c r="B233">
        <v>23982063</v>
      </c>
      <c r="C233">
        <v>23983792</v>
      </c>
      <c r="D233">
        <v>14608858</v>
      </c>
      <c r="E233">
        <v>1</v>
      </c>
      <c r="F233">
        <v>1</v>
      </c>
      <c r="G233">
        <v>1</v>
      </c>
      <c r="H233">
        <v>3</v>
      </c>
      <c r="I233" t="s">
        <v>1354</v>
      </c>
      <c r="J233" t="s">
        <v>1355</v>
      </c>
      <c r="K233" t="s">
        <v>1356</v>
      </c>
      <c r="L233">
        <v>1348</v>
      </c>
      <c r="N233">
        <v>1009</v>
      </c>
      <c r="O233" t="s">
        <v>1185</v>
      </c>
      <c r="P233" t="s">
        <v>1185</v>
      </c>
      <c r="Q233">
        <v>1000</v>
      </c>
      <c r="Y233">
        <v>8.0000000000000004E-4</v>
      </c>
      <c r="AA233">
        <v>40600</v>
      </c>
      <c r="AB233">
        <v>0</v>
      </c>
      <c r="AC233">
        <v>0</v>
      </c>
      <c r="AD233">
        <v>0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8.0000000000000004E-4</v>
      </c>
      <c r="AU233" t="s">
        <v>3</v>
      </c>
      <c r="AV233">
        <v>0</v>
      </c>
      <c r="AW233">
        <v>2</v>
      </c>
      <c r="AX233">
        <v>23983814</v>
      </c>
      <c r="AY233">
        <v>1</v>
      </c>
      <c r="AZ233">
        <v>0</v>
      </c>
      <c r="BA233">
        <v>239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B233">
        <v>0</v>
      </c>
    </row>
    <row r="234" spans="1:80" x14ac:dyDescent="0.2">
      <c r="A234">
        <f>ROW(Source!A180)</f>
        <v>180</v>
      </c>
      <c r="B234">
        <v>23982063</v>
      </c>
      <c r="C234">
        <v>23983792</v>
      </c>
      <c r="D234">
        <v>14611269</v>
      </c>
      <c r="E234">
        <v>1</v>
      </c>
      <c r="F234">
        <v>1</v>
      </c>
      <c r="G234">
        <v>1</v>
      </c>
      <c r="H234">
        <v>3</v>
      </c>
      <c r="I234" t="s">
        <v>1357</v>
      </c>
      <c r="J234" t="s">
        <v>1358</v>
      </c>
      <c r="K234" t="s">
        <v>1359</v>
      </c>
      <c r="L234">
        <v>1308</v>
      </c>
      <c r="N234">
        <v>1003</v>
      </c>
      <c r="O234" t="s">
        <v>311</v>
      </c>
      <c r="P234" t="s">
        <v>311</v>
      </c>
      <c r="Q234">
        <v>100</v>
      </c>
      <c r="Y234">
        <v>9.5999999999999992E-3</v>
      </c>
      <c r="AA234">
        <v>120</v>
      </c>
      <c r="AB234">
        <v>0</v>
      </c>
      <c r="AC234">
        <v>0</v>
      </c>
      <c r="AD234">
        <v>0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9.5999999999999992E-3</v>
      </c>
      <c r="AU234" t="s">
        <v>3</v>
      </c>
      <c r="AV234">
        <v>0</v>
      </c>
      <c r="AW234">
        <v>2</v>
      </c>
      <c r="AX234">
        <v>23983815</v>
      </c>
      <c r="AY234">
        <v>1</v>
      </c>
      <c r="AZ234">
        <v>0</v>
      </c>
      <c r="BA234">
        <v>240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B234">
        <v>0</v>
      </c>
    </row>
    <row r="235" spans="1:80" x14ac:dyDescent="0.2">
      <c r="A235">
        <f>ROW(Source!A180)</f>
        <v>180</v>
      </c>
      <c r="B235">
        <v>23982063</v>
      </c>
      <c r="C235">
        <v>23983792</v>
      </c>
      <c r="D235">
        <v>14681456</v>
      </c>
      <c r="E235">
        <v>1</v>
      </c>
      <c r="F235">
        <v>1</v>
      </c>
      <c r="G235">
        <v>1</v>
      </c>
      <c r="H235">
        <v>3</v>
      </c>
      <c r="I235" t="s">
        <v>1360</v>
      </c>
      <c r="J235" t="s">
        <v>1361</v>
      </c>
      <c r="K235" t="s">
        <v>1362</v>
      </c>
      <c r="L235">
        <v>1355</v>
      </c>
      <c r="N235">
        <v>1010</v>
      </c>
      <c r="O235" t="s">
        <v>910</v>
      </c>
      <c r="P235" t="s">
        <v>910</v>
      </c>
      <c r="Q235">
        <v>100</v>
      </c>
      <c r="Y235">
        <v>4.1000000000000003E-3</v>
      </c>
      <c r="AA235">
        <v>142.5</v>
      </c>
      <c r="AB235">
        <v>0</v>
      </c>
      <c r="AC235">
        <v>0</v>
      </c>
      <c r="AD235">
        <v>0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4.1000000000000003E-3</v>
      </c>
      <c r="AU235" t="s">
        <v>3</v>
      </c>
      <c r="AV235">
        <v>0</v>
      </c>
      <c r="AW235">
        <v>2</v>
      </c>
      <c r="AX235">
        <v>23983816</v>
      </c>
      <c r="AY235">
        <v>1</v>
      </c>
      <c r="AZ235">
        <v>0</v>
      </c>
      <c r="BA235">
        <v>241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B235">
        <v>0</v>
      </c>
    </row>
    <row r="236" spans="1:80" x14ac:dyDescent="0.2">
      <c r="A236">
        <f>ROW(Source!A180)</f>
        <v>180</v>
      </c>
      <c r="B236">
        <v>23982063</v>
      </c>
      <c r="C236">
        <v>23983792</v>
      </c>
      <c r="D236">
        <v>14682500</v>
      </c>
      <c r="E236">
        <v>1</v>
      </c>
      <c r="F236">
        <v>1</v>
      </c>
      <c r="G236">
        <v>1</v>
      </c>
      <c r="H236">
        <v>3</v>
      </c>
      <c r="I236" t="s">
        <v>1363</v>
      </c>
      <c r="J236" t="s">
        <v>1364</v>
      </c>
      <c r="K236" t="s">
        <v>1365</v>
      </c>
      <c r="L236">
        <v>1348</v>
      </c>
      <c r="N236">
        <v>1009</v>
      </c>
      <c r="O236" t="s">
        <v>1185</v>
      </c>
      <c r="P236" t="s">
        <v>1185</v>
      </c>
      <c r="Q236">
        <v>1000</v>
      </c>
      <c r="Y236">
        <v>6.0000000000000002E-5</v>
      </c>
      <c r="AA236">
        <v>7826.9</v>
      </c>
      <c r="AB236">
        <v>0</v>
      </c>
      <c r="AC236">
        <v>0</v>
      </c>
      <c r="AD236">
        <v>0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6.0000000000000002E-5</v>
      </c>
      <c r="AU236" t="s">
        <v>3</v>
      </c>
      <c r="AV236">
        <v>0</v>
      </c>
      <c r="AW236">
        <v>2</v>
      </c>
      <c r="AX236">
        <v>23983817</v>
      </c>
      <c r="AY236">
        <v>1</v>
      </c>
      <c r="AZ236">
        <v>0</v>
      </c>
      <c r="BA236">
        <v>242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B236">
        <v>0</v>
      </c>
    </row>
    <row r="237" spans="1:80" x14ac:dyDescent="0.2">
      <c r="A237">
        <f>ROW(Source!A180)</f>
        <v>180</v>
      </c>
      <c r="B237">
        <v>23982063</v>
      </c>
      <c r="C237">
        <v>23983792</v>
      </c>
      <c r="D237">
        <v>14665224</v>
      </c>
      <c r="E237">
        <v>1</v>
      </c>
      <c r="F237">
        <v>1</v>
      </c>
      <c r="G237">
        <v>1</v>
      </c>
      <c r="H237">
        <v>3</v>
      </c>
      <c r="I237" t="s">
        <v>1366</v>
      </c>
      <c r="J237" t="s">
        <v>1367</v>
      </c>
      <c r="K237" t="s">
        <v>1368</v>
      </c>
      <c r="L237">
        <v>1346</v>
      </c>
      <c r="N237">
        <v>1009</v>
      </c>
      <c r="O237" t="s">
        <v>1181</v>
      </c>
      <c r="P237" t="s">
        <v>1181</v>
      </c>
      <c r="Q237">
        <v>1</v>
      </c>
      <c r="Y237">
        <v>0.5</v>
      </c>
      <c r="AA237">
        <v>68.05</v>
      </c>
      <c r="AB237">
        <v>0</v>
      </c>
      <c r="AC237">
        <v>0</v>
      </c>
      <c r="AD237">
        <v>0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0.5</v>
      </c>
      <c r="AU237" t="s">
        <v>3</v>
      </c>
      <c r="AV237">
        <v>0</v>
      </c>
      <c r="AW237">
        <v>2</v>
      </c>
      <c r="AX237">
        <v>23983818</v>
      </c>
      <c r="AY237">
        <v>1</v>
      </c>
      <c r="AZ237">
        <v>0</v>
      </c>
      <c r="BA237">
        <v>243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B237">
        <v>0</v>
      </c>
    </row>
    <row r="238" spans="1:80" x14ac:dyDescent="0.2">
      <c r="A238">
        <f>ROW(Source!A180)</f>
        <v>180</v>
      </c>
      <c r="B238">
        <v>23982063</v>
      </c>
      <c r="C238">
        <v>23983792</v>
      </c>
      <c r="D238">
        <v>14697327</v>
      </c>
      <c r="E238">
        <v>1</v>
      </c>
      <c r="F238">
        <v>1</v>
      </c>
      <c r="G238">
        <v>1</v>
      </c>
      <c r="H238">
        <v>3</v>
      </c>
      <c r="I238" t="s">
        <v>1369</v>
      </c>
      <c r="J238" t="s">
        <v>1370</v>
      </c>
      <c r="K238" t="s">
        <v>1371</v>
      </c>
      <c r="L238">
        <v>1356</v>
      </c>
      <c r="N238">
        <v>1010</v>
      </c>
      <c r="O238" t="s">
        <v>1372</v>
      </c>
      <c r="P238" t="s">
        <v>1372</v>
      </c>
      <c r="Q238">
        <v>1000</v>
      </c>
      <c r="Y238">
        <v>8.3199999999999993E-3</v>
      </c>
      <c r="AA238">
        <v>19.5</v>
      </c>
      <c r="AB238">
        <v>0</v>
      </c>
      <c r="AC238">
        <v>0</v>
      </c>
      <c r="AD238">
        <v>0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8.3199999999999993E-3</v>
      </c>
      <c r="AU238" t="s">
        <v>3</v>
      </c>
      <c r="AV238">
        <v>0</v>
      </c>
      <c r="AW238">
        <v>2</v>
      </c>
      <c r="AX238">
        <v>23983819</v>
      </c>
      <c r="AY238">
        <v>1</v>
      </c>
      <c r="AZ238">
        <v>0</v>
      </c>
      <c r="BA238">
        <v>244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B238">
        <v>0</v>
      </c>
    </row>
    <row r="239" spans="1:80" x14ac:dyDescent="0.2">
      <c r="A239">
        <f>ROW(Source!A180)</f>
        <v>180</v>
      </c>
      <c r="B239">
        <v>23982063</v>
      </c>
      <c r="C239">
        <v>23983792</v>
      </c>
      <c r="D239">
        <v>14665295</v>
      </c>
      <c r="E239">
        <v>1</v>
      </c>
      <c r="F239">
        <v>1</v>
      </c>
      <c r="G239">
        <v>1</v>
      </c>
      <c r="H239">
        <v>3</v>
      </c>
      <c r="I239" t="s">
        <v>1159</v>
      </c>
      <c r="J239" t="s">
        <v>1168</v>
      </c>
      <c r="K239" t="s">
        <v>1169</v>
      </c>
      <c r="L239">
        <v>1344</v>
      </c>
      <c r="N239">
        <v>1008</v>
      </c>
      <c r="O239" t="s">
        <v>1170</v>
      </c>
      <c r="P239" t="s">
        <v>1170</v>
      </c>
      <c r="Q239">
        <v>1</v>
      </c>
      <c r="Y239">
        <v>2.39</v>
      </c>
      <c r="AA239">
        <v>1</v>
      </c>
      <c r="AB239">
        <v>0</v>
      </c>
      <c r="AC239">
        <v>0</v>
      </c>
      <c r="AD239">
        <v>0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2.39</v>
      </c>
      <c r="AU239" t="s">
        <v>3</v>
      </c>
      <c r="AV239">
        <v>0</v>
      </c>
      <c r="AW239">
        <v>2</v>
      </c>
      <c r="AX239">
        <v>23983820</v>
      </c>
      <c r="AY239">
        <v>1</v>
      </c>
      <c r="AZ239">
        <v>0</v>
      </c>
      <c r="BA239">
        <v>245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B239">
        <v>0</v>
      </c>
    </row>
    <row r="240" spans="1:80" x14ac:dyDescent="0.2">
      <c r="A240">
        <f>ROW(Source!A181)</f>
        <v>181</v>
      </c>
      <c r="B240">
        <v>23982063</v>
      </c>
      <c r="C240">
        <v>23983821</v>
      </c>
      <c r="D240">
        <v>9430710</v>
      </c>
      <c r="E240">
        <v>1</v>
      </c>
      <c r="F240">
        <v>1</v>
      </c>
      <c r="G240">
        <v>1</v>
      </c>
      <c r="H240">
        <v>1</v>
      </c>
      <c r="I240" t="s">
        <v>1166</v>
      </c>
      <c r="J240" t="s">
        <v>3</v>
      </c>
      <c r="K240" t="s">
        <v>1167</v>
      </c>
      <c r="L240">
        <v>1369</v>
      </c>
      <c r="N240">
        <v>1013</v>
      </c>
      <c r="O240" t="s">
        <v>1148</v>
      </c>
      <c r="P240" t="s">
        <v>1148</v>
      </c>
      <c r="Q240">
        <v>1</v>
      </c>
      <c r="Y240">
        <v>16.740000000000002</v>
      </c>
      <c r="AA240">
        <v>0</v>
      </c>
      <c r="AB240">
        <v>0</v>
      </c>
      <c r="AC240">
        <v>0</v>
      </c>
      <c r="AD240">
        <v>9.6199999999999992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12.4</v>
      </c>
      <c r="AU240" t="s">
        <v>179</v>
      </c>
      <c r="AV240">
        <v>1</v>
      </c>
      <c r="AW240">
        <v>2</v>
      </c>
      <c r="AX240">
        <v>23983836</v>
      </c>
      <c r="AY240">
        <v>1</v>
      </c>
      <c r="AZ240">
        <v>0</v>
      </c>
      <c r="BA240">
        <v>246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B240">
        <v>0</v>
      </c>
    </row>
    <row r="241" spans="1:80" x14ac:dyDescent="0.2">
      <c r="A241">
        <f>ROW(Source!A181)</f>
        <v>181</v>
      </c>
      <c r="B241">
        <v>23982063</v>
      </c>
      <c r="C241">
        <v>23983821</v>
      </c>
      <c r="D241">
        <v>121548</v>
      </c>
      <c r="E241">
        <v>1</v>
      </c>
      <c r="F241">
        <v>1</v>
      </c>
      <c r="G241">
        <v>1</v>
      </c>
      <c r="H241">
        <v>1</v>
      </c>
      <c r="I241" t="s">
        <v>40</v>
      </c>
      <c r="J241" t="s">
        <v>3</v>
      </c>
      <c r="K241" t="s">
        <v>1173</v>
      </c>
      <c r="L241">
        <v>608254</v>
      </c>
      <c r="N241">
        <v>1013</v>
      </c>
      <c r="O241" t="s">
        <v>1174</v>
      </c>
      <c r="P241" t="s">
        <v>1174</v>
      </c>
      <c r="Q241">
        <v>1</v>
      </c>
      <c r="Y241">
        <v>4.5765000000000002</v>
      </c>
      <c r="AA241">
        <v>0</v>
      </c>
      <c r="AB241">
        <v>0</v>
      </c>
      <c r="AC241">
        <v>0</v>
      </c>
      <c r="AD241">
        <v>0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3.39</v>
      </c>
      <c r="AU241" t="s">
        <v>179</v>
      </c>
      <c r="AV241">
        <v>2</v>
      </c>
      <c r="AW241">
        <v>2</v>
      </c>
      <c r="AX241">
        <v>23983837</v>
      </c>
      <c r="AY241">
        <v>1</v>
      </c>
      <c r="AZ241">
        <v>0</v>
      </c>
      <c r="BA241">
        <v>247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B241">
        <v>0</v>
      </c>
    </row>
    <row r="242" spans="1:80" x14ac:dyDescent="0.2">
      <c r="A242">
        <f>ROW(Source!A181)</f>
        <v>181</v>
      </c>
      <c r="B242">
        <v>23982063</v>
      </c>
      <c r="C242">
        <v>23983821</v>
      </c>
      <c r="D242">
        <v>14665537</v>
      </c>
      <c r="E242">
        <v>1</v>
      </c>
      <c r="F242">
        <v>1</v>
      </c>
      <c r="G242">
        <v>1</v>
      </c>
      <c r="H242">
        <v>2</v>
      </c>
      <c r="I242" t="s">
        <v>1218</v>
      </c>
      <c r="J242" t="s">
        <v>1247</v>
      </c>
      <c r="K242" t="s">
        <v>1220</v>
      </c>
      <c r="L242">
        <v>1368</v>
      </c>
      <c r="N242">
        <v>1011</v>
      </c>
      <c r="O242" t="s">
        <v>1152</v>
      </c>
      <c r="P242" t="s">
        <v>1152</v>
      </c>
      <c r="Q242">
        <v>1</v>
      </c>
      <c r="Y242">
        <v>0.52650000000000008</v>
      </c>
      <c r="AA242">
        <v>0</v>
      </c>
      <c r="AB242">
        <v>134.65</v>
      </c>
      <c r="AC242">
        <v>13.5</v>
      </c>
      <c r="AD242">
        <v>0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0.39</v>
      </c>
      <c r="AU242" t="s">
        <v>179</v>
      </c>
      <c r="AV242">
        <v>0</v>
      </c>
      <c r="AW242">
        <v>2</v>
      </c>
      <c r="AX242">
        <v>23983838</v>
      </c>
      <c r="AY242">
        <v>1</v>
      </c>
      <c r="AZ242">
        <v>0</v>
      </c>
      <c r="BA242">
        <v>248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B242">
        <v>0</v>
      </c>
    </row>
    <row r="243" spans="1:80" x14ac:dyDescent="0.2">
      <c r="A243">
        <f>ROW(Source!A181)</f>
        <v>181</v>
      </c>
      <c r="B243">
        <v>23982063</v>
      </c>
      <c r="C243">
        <v>23983821</v>
      </c>
      <c r="D243">
        <v>14665701</v>
      </c>
      <c r="E243">
        <v>1</v>
      </c>
      <c r="F243">
        <v>1</v>
      </c>
      <c r="G243">
        <v>1</v>
      </c>
      <c r="H243">
        <v>2</v>
      </c>
      <c r="I243" t="s">
        <v>1342</v>
      </c>
      <c r="J243" t="s">
        <v>1343</v>
      </c>
      <c r="K243" t="s">
        <v>1344</v>
      </c>
      <c r="L243">
        <v>1368</v>
      </c>
      <c r="N243">
        <v>1011</v>
      </c>
      <c r="O243" t="s">
        <v>1152</v>
      </c>
      <c r="P243" t="s">
        <v>1152</v>
      </c>
      <c r="Q243">
        <v>1</v>
      </c>
      <c r="Y243">
        <v>4.0500000000000007</v>
      </c>
      <c r="AA243">
        <v>0</v>
      </c>
      <c r="AB243">
        <v>2.37</v>
      </c>
      <c r="AC243">
        <v>0</v>
      </c>
      <c r="AD243">
        <v>0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3</v>
      </c>
      <c r="AU243" t="s">
        <v>179</v>
      </c>
      <c r="AV243">
        <v>0</v>
      </c>
      <c r="AW243">
        <v>2</v>
      </c>
      <c r="AX243">
        <v>23983839</v>
      </c>
      <c r="AY243">
        <v>1</v>
      </c>
      <c r="AZ243">
        <v>0</v>
      </c>
      <c r="BA243">
        <v>249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B243">
        <v>0</v>
      </c>
    </row>
    <row r="244" spans="1:80" x14ac:dyDescent="0.2">
      <c r="A244">
        <f>ROW(Source!A181)</f>
        <v>181</v>
      </c>
      <c r="B244">
        <v>23982063</v>
      </c>
      <c r="C244">
        <v>23983821</v>
      </c>
      <c r="D244">
        <v>14665732</v>
      </c>
      <c r="E244">
        <v>1</v>
      </c>
      <c r="F244">
        <v>1</v>
      </c>
      <c r="G244">
        <v>1</v>
      </c>
      <c r="H244">
        <v>2</v>
      </c>
      <c r="I244" t="s">
        <v>1345</v>
      </c>
      <c r="J244" t="s">
        <v>1346</v>
      </c>
      <c r="K244" t="s">
        <v>1347</v>
      </c>
      <c r="L244">
        <v>1368</v>
      </c>
      <c r="N244">
        <v>1011</v>
      </c>
      <c r="O244" t="s">
        <v>1152</v>
      </c>
      <c r="P244" t="s">
        <v>1152</v>
      </c>
      <c r="Q244">
        <v>1</v>
      </c>
      <c r="Y244">
        <v>4.0500000000000007</v>
      </c>
      <c r="AA244">
        <v>0</v>
      </c>
      <c r="AB244">
        <v>131.44</v>
      </c>
      <c r="AC244">
        <v>11.6</v>
      </c>
      <c r="AD244">
        <v>0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3</v>
      </c>
      <c r="AU244" t="s">
        <v>179</v>
      </c>
      <c r="AV244">
        <v>0</v>
      </c>
      <c r="AW244">
        <v>2</v>
      </c>
      <c r="AX244">
        <v>23983840</v>
      </c>
      <c r="AY244">
        <v>1</v>
      </c>
      <c r="AZ244">
        <v>0</v>
      </c>
      <c r="BA244">
        <v>250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B244">
        <v>0</v>
      </c>
    </row>
    <row r="245" spans="1:80" x14ac:dyDescent="0.2">
      <c r="A245">
        <f>ROW(Source!A181)</f>
        <v>181</v>
      </c>
      <c r="B245">
        <v>23982063</v>
      </c>
      <c r="C245">
        <v>23983821</v>
      </c>
      <c r="D245">
        <v>14668594</v>
      </c>
      <c r="E245">
        <v>1</v>
      </c>
      <c r="F245">
        <v>1</v>
      </c>
      <c r="G245">
        <v>1</v>
      </c>
      <c r="H245">
        <v>2</v>
      </c>
      <c r="I245" t="s">
        <v>1348</v>
      </c>
      <c r="J245" t="s">
        <v>1349</v>
      </c>
      <c r="K245" t="s">
        <v>1350</v>
      </c>
      <c r="L245">
        <v>1368</v>
      </c>
      <c r="N245">
        <v>1011</v>
      </c>
      <c r="O245" t="s">
        <v>1152</v>
      </c>
      <c r="P245" t="s">
        <v>1152</v>
      </c>
      <c r="Q245">
        <v>1</v>
      </c>
      <c r="Y245">
        <v>0.52650000000000008</v>
      </c>
      <c r="AA245">
        <v>0</v>
      </c>
      <c r="AB245">
        <v>107.3</v>
      </c>
      <c r="AC245">
        <v>11.6</v>
      </c>
      <c r="AD245">
        <v>0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0.39</v>
      </c>
      <c r="AU245" t="s">
        <v>179</v>
      </c>
      <c r="AV245">
        <v>0</v>
      </c>
      <c r="AW245">
        <v>2</v>
      </c>
      <c r="AX245">
        <v>23983841</v>
      </c>
      <c r="AY245">
        <v>1</v>
      </c>
      <c r="AZ245">
        <v>0</v>
      </c>
      <c r="BA245">
        <v>251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B245">
        <v>0</v>
      </c>
    </row>
    <row r="246" spans="1:80" x14ac:dyDescent="0.2">
      <c r="A246">
        <f>ROW(Source!A181)</f>
        <v>181</v>
      </c>
      <c r="B246">
        <v>23982063</v>
      </c>
      <c r="C246">
        <v>23983821</v>
      </c>
      <c r="D246">
        <v>14608774</v>
      </c>
      <c r="E246">
        <v>1</v>
      </c>
      <c r="F246">
        <v>1</v>
      </c>
      <c r="G246">
        <v>1</v>
      </c>
      <c r="H246">
        <v>3</v>
      </c>
      <c r="I246" t="s">
        <v>1351</v>
      </c>
      <c r="J246" t="s">
        <v>1352</v>
      </c>
      <c r="K246" t="s">
        <v>1353</v>
      </c>
      <c r="L246">
        <v>1348</v>
      </c>
      <c r="N246">
        <v>1009</v>
      </c>
      <c r="O246" t="s">
        <v>1185</v>
      </c>
      <c r="P246" t="s">
        <v>1185</v>
      </c>
      <c r="Q246">
        <v>1000</v>
      </c>
      <c r="Y246">
        <v>4.0000000000000003E-5</v>
      </c>
      <c r="AA246">
        <v>12242</v>
      </c>
      <c r="AB246">
        <v>0</v>
      </c>
      <c r="AC246">
        <v>0</v>
      </c>
      <c r="AD246">
        <v>0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4.0000000000000003E-5</v>
      </c>
      <c r="AU246" t="s">
        <v>3</v>
      </c>
      <c r="AV246">
        <v>0</v>
      </c>
      <c r="AW246">
        <v>2</v>
      </c>
      <c r="AX246">
        <v>23983842</v>
      </c>
      <c r="AY246">
        <v>1</v>
      </c>
      <c r="AZ246">
        <v>0</v>
      </c>
      <c r="BA246">
        <v>252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B246">
        <v>0</v>
      </c>
    </row>
    <row r="247" spans="1:80" x14ac:dyDescent="0.2">
      <c r="A247">
        <f>ROW(Source!A181)</f>
        <v>181</v>
      </c>
      <c r="B247">
        <v>23982063</v>
      </c>
      <c r="C247">
        <v>23983821</v>
      </c>
      <c r="D247">
        <v>14608858</v>
      </c>
      <c r="E247">
        <v>1</v>
      </c>
      <c r="F247">
        <v>1</v>
      </c>
      <c r="G247">
        <v>1</v>
      </c>
      <c r="H247">
        <v>3</v>
      </c>
      <c r="I247" t="s">
        <v>1354</v>
      </c>
      <c r="J247" t="s">
        <v>1355</v>
      </c>
      <c r="K247" t="s">
        <v>1356</v>
      </c>
      <c r="L247">
        <v>1348</v>
      </c>
      <c r="N247">
        <v>1009</v>
      </c>
      <c r="O247" t="s">
        <v>1185</v>
      </c>
      <c r="P247" t="s">
        <v>1185</v>
      </c>
      <c r="Q247">
        <v>1000</v>
      </c>
      <c r="Y247">
        <v>8.0000000000000004E-4</v>
      </c>
      <c r="AA247">
        <v>40600</v>
      </c>
      <c r="AB247">
        <v>0</v>
      </c>
      <c r="AC247">
        <v>0</v>
      </c>
      <c r="AD247">
        <v>0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8.0000000000000004E-4</v>
      </c>
      <c r="AU247" t="s">
        <v>3</v>
      </c>
      <c r="AV247">
        <v>0</v>
      </c>
      <c r="AW247">
        <v>2</v>
      </c>
      <c r="AX247">
        <v>23983843</v>
      </c>
      <c r="AY247">
        <v>1</v>
      </c>
      <c r="AZ247">
        <v>0</v>
      </c>
      <c r="BA247">
        <v>253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B247">
        <v>0</v>
      </c>
    </row>
    <row r="248" spans="1:80" x14ac:dyDescent="0.2">
      <c r="A248">
        <f>ROW(Source!A181)</f>
        <v>181</v>
      </c>
      <c r="B248">
        <v>23982063</v>
      </c>
      <c r="C248">
        <v>23983821</v>
      </c>
      <c r="D248">
        <v>14611269</v>
      </c>
      <c r="E248">
        <v>1</v>
      </c>
      <c r="F248">
        <v>1</v>
      </c>
      <c r="G248">
        <v>1</v>
      </c>
      <c r="H248">
        <v>3</v>
      </c>
      <c r="I248" t="s">
        <v>1357</v>
      </c>
      <c r="J248" t="s">
        <v>1358</v>
      </c>
      <c r="K248" t="s">
        <v>1359</v>
      </c>
      <c r="L248">
        <v>1308</v>
      </c>
      <c r="N248">
        <v>1003</v>
      </c>
      <c r="O248" t="s">
        <v>311</v>
      </c>
      <c r="P248" t="s">
        <v>311</v>
      </c>
      <c r="Q248">
        <v>100</v>
      </c>
      <c r="Y248">
        <v>9.5999999999999992E-3</v>
      </c>
      <c r="AA248">
        <v>120</v>
      </c>
      <c r="AB248">
        <v>0</v>
      </c>
      <c r="AC248">
        <v>0</v>
      </c>
      <c r="AD248">
        <v>0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9.5999999999999992E-3</v>
      </c>
      <c r="AU248" t="s">
        <v>3</v>
      </c>
      <c r="AV248">
        <v>0</v>
      </c>
      <c r="AW248">
        <v>2</v>
      </c>
      <c r="AX248">
        <v>23983844</v>
      </c>
      <c r="AY248">
        <v>1</v>
      </c>
      <c r="AZ248">
        <v>0</v>
      </c>
      <c r="BA248">
        <v>254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B248">
        <v>0</v>
      </c>
    </row>
    <row r="249" spans="1:80" x14ac:dyDescent="0.2">
      <c r="A249">
        <f>ROW(Source!A181)</f>
        <v>181</v>
      </c>
      <c r="B249">
        <v>23982063</v>
      </c>
      <c r="C249">
        <v>23983821</v>
      </c>
      <c r="D249">
        <v>14681456</v>
      </c>
      <c r="E249">
        <v>1</v>
      </c>
      <c r="F249">
        <v>1</v>
      </c>
      <c r="G249">
        <v>1</v>
      </c>
      <c r="H249">
        <v>3</v>
      </c>
      <c r="I249" t="s">
        <v>1360</v>
      </c>
      <c r="J249" t="s">
        <v>1361</v>
      </c>
      <c r="K249" t="s">
        <v>1362</v>
      </c>
      <c r="L249">
        <v>1355</v>
      </c>
      <c r="N249">
        <v>1010</v>
      </c>
      <c r="O249" t="s">
        <v>910</v>
      </c>
      <c r="P249" t="s">
        <v>910</v>
      </c>
      <c r="Q249">
        <v>100</v>
      </c>
      <c r="Y249">
        <v>4.1000000000000003E-3</v>
      </c>
      <c r="AA249">
        <v>142.5</v>
      </c>
      <c r="AB249">
        <v>0</v>
      </c>
      <c r="AC249">
        <v>0</v>
      </c>
      <c r="AD249">
        <v>0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4.1000000000000003E-3</v>
      </c>
      <c r="AU249" t="s">
        <v>3</v>
      </c>
      <c r="AV249">
        <v>0</v>
      </c>
      <c r="AW249">
        <v>2</v>
      </c>
      <c r="AX249">
        <v>23983845</v>
      </c>
      <c r="AY249">
        <v>1</v>
      </c>
      <c r="AZ249">
        <v>0</v>
      </c>
      <c r="BA249">
        <v>255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B249">
        <v>0</v>
      </c>
    </row>
    <row r="250" spans="1:80" x14ac:dyDescent="0.2">
      <c r="A250">
        <f>ROW(Source!A181)</f>
        <v>181</v>
      </c>
      <c r="B250">
        <v>23982063</v>
      </c>
      <c r="C250">
        <v>23983821</v>
      </c>
      <c r="D250">
        <v>14682500</v>
      </c>
      <c r="E250">
        <v>1</v>
      </c>
      <c r="F250">
        <v>1</v>
      </c>
      <c r="G250">
        <v>1</v>
      </c>
      <c r="H250">
        <v>3</v>
      </c>
      <c r="I250" t="s">
        <v>1363</v>
      </c>
      <c r="J250" t="s">
        <v>1364</v>
      </c>
      <c r="K250" t="s">
        <v>1365</v>
      </c>
      <c r="L250">
        <v>1348</v>
      </c>
      <c r="N250">
        <v>1009</v>
      </c>
      <c r="O250" t="s">
        <v>1185</v>
      </c>
      <c r="P250" t="s">
        <v>1185</v>
      </c>
      <c r="Q250">
        <v>1000</v>
      </c>
      <c r="Y250">
        <v>6.0000000000000002E-5</v>
      </c>
      <c r="AA250">
        <v>7826.9</v>
      </c>
      <c r="AB250">
        <v>0</v>
      </c>
      <c r="AC250">
        <v>0</v>
      </c>
      <c r="AD250">
        <v>0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6.0000000000000002E-5</v>
      </c>
      <c r="AU250" t="s">
        <v>3</v>
      </c>
      <c r="AV250">
        <v>0</v>
      </c>
      <c r="AW250">
        <v>2</v>
      </c>
      <c r="AX250">
        <v>23983846</v>
      </c>
      <c r="AY250">
        <v>1</v>
      </c>
      <c r="AZ250">
        <v>0</v>
      </c>
      <c r="BA250">
        <v>256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B250">
        <v>0</v>
      </c>
    </row>
    <row r="251" spans="1:80" x14ac:dyDescent="0.2">
      <c r="A251">
        <f>ROW(Source!A181)</f>
        <v>181</v>
      </c>
      <c r="B251">
        <v>23982063</v>
      </c>
      <c r="C251">
        <v>23983821</v>
      </c>
      <c r="D251">
        <v>14665224</v>
      </c>
      <c r="E251">
        <v>1</v>
      </c>
      <c r="F251">
        <v>1</v>
      </c>
      <c r="G251">
        <v>1</v>
      </c>
      <c r="H251">
        <v>3</v>
      </c>
      <c r="I251" t="s">
        <v>1366</v>
      </c>
      <c r="J251" t="s">
        <v>1367</v>
      </c>
      <c r="K251" t="s">
        <v>1368</v>
      </c>
      <c r="L251">
        <v>1346</v>
      </c>
      <c r="N251">
        <v>1009</v>
      </c>
      <c r="O251" t="s">
        <v>1181</v>
      </c>
      <c r="P251" t="s">
        <v>1181</v>
      </c>
      <c r="Q251">
        <v>1</v>
      </c>
      <c r="Y251">
        <v>0.5</v>
      </c>
      <c r="AA251">
        <v>68.05</v>
      </c>
      <c r="AB251">
        <v>0</v>
      </c>
      <c r="AC251">
        <v>0</v>
      </c>
      <c r="AD251">
        <v>0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0.5</v>
      </c>
      <c r="AU251" t="s">
        <v>3</v>
      </c>
      <c r="AV251">
        <v>0</v>
      </c>
      <c r="AW251">
        <v>2</v>
      </c>
      <c r="AX251">
        <v>23983847</v>
      </c>
      <c r="AY251">
        <v>1</v>
      </c>
      <c r="AZ251">
        <v>0</v>
      </c>
      <c r="BA251">
        <v>257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B251">
        <v>0</v>
      </c>
    </row>
    <row r="252" spans="1:80" x14ac:dyDescent="0.2">
      <c r="A252">
        <f>ROW(Source!A181)</f>
        <v>181</v>
      </c>
      <c r="B252">
        <v>23982063</v>
      </c>
      <c r="C252">
        <v>23983821</v>
      </c>
      <c r="D252">
        <v>14697327</v>
      </c>
      <c r="E252">
        <v>1</v>
      </c>
      <c r="F252">
        <v>1</v>
      </c>
      <c r="G252">
        <v>1</v>
      </c>
      <c r="H252">
        <v>3</v>
      </c>
      <c r="I252" t="s">
        <v>1369</v>
      </c>
      <c r="J252" t="s">
        <v>1370</v>
      </c>
      <c r="K252" t="s">
        <v>1371</v>
      </c>
      <c r="L252">
        <v>1356</v>
      </c>
      <c r="N252">
        <v>1010</v>
      </c>
      <c r="O252" t="s">
        <v>1372</v>
      </c>
      <c r="P252" t="s">
        <v>1372</v>
      </c>
      <c r="Q252">
        <v>1000</v>
      </c>
      <c r="Y252">
        <v>8.3199999999999993E-3</v>
      </c>
      <c r="AA252">
        <v>19.5</v>
      </c>
      <c r="AB252">
        <v>0</v>
      </c>
      <c r="AC252">
        <v>0</v>
      </c>
      <c r="AD252">
        <v>0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8.3199999999999993E-3</v>
      </c>
      <c r="AU252" t="s">
        <v>3</v>
      </c>
      <c r="AV252">
        <v>0</v>
      </c>
      <c r="AW252">
        <v>2</v>
      </c>
      <c r="AX252">
        <v>23983848</v>
      </c>
      <c r="AY252">
        <v>1</v>
      </c>
      <c r="AZ252">
        <v>0</v>
      </c>
      <c r="BA252">
        <v>258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B252">
        <v>0</v>
      </c>
    </row>
    <row r="253" spans="1:80" x14ac:dyDescent="0.2">
      <c r="A253">
        <f>ROW(Source!A181)</f>
        <v>181</v>
      </c>
      <c r="B253">
        <v>23982063</v>
      </c>
      <c r="C253">
        <v>23983821</v>
      </c>
      <c r="D253">
        <v>14665295</v>
      </c>
      <c r="E253">
        <v>1</v>
      </c>
      <c r="F253">
        <v>1</v>
      </c>
      <c r="G253">
        <v>1</v>
      </c>
      <c r="H253">
        <v>3</v>
      </c>
      <c r="I253" t="s">
        <v>1159</v>
      </c>
      <c r="J253" t="s">
        <v>1168</v>
      </c>
      <c r="K253" t="s">
        <v>1169</v>
      </c>
      <c r="L253">
        <v>1344</v>
      </c>
      <c r="N253">
        <v>1008</v>
      </c>
      <c r="O253" t="s">
        <v>1170</v>
      </c>
      <c r="P253" t="s">
        <v>1170</v>
      </c>
      <c r="Q253">
        <v>1</v>
      </c>
      <c r="Y253">
        <v>2.39</v>
      </c>
      <c r="AA253">
        <v>1</v>
      </c>
      <c r="AB253">
        <v>0</v>
      </c>
      <c r="AC253">
        <v>0</v>
      </c>
      <c r="AD253">
        <v>0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2.39</v>
      </c>
      <c r="AU253" t="s">
        <v>3</v>
      </c>
      <c r="AV253">
        <v>0</v>
      </c>
      <c r="AW253">
        <v>2</v>
      </c>
      <c r="AX253">
        <v>23983849</v>
      </c>
      <c r="AY253">
        <v>1</v>
      </c>
      <c r="AZ253">
        <v>0</v>
      </c>
      <c r="BA253">
        <v>259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B253">
        <v>0</v>
      </c>
    </row>
    <row r="254" spans="1:80" x14ac:dyDescent="0.2">
      <c r="A254">
        <f>ROW(Source!A182)</f>
        <v>182</v>
      </c>
      <c r="B254">
        <v>23982063</v>
      </c>
      <c r="C254">
        <v>24915577</v>
      </c>
      <c r="D254">
        <v>9430710</v>
      </c>
      <c r="E254">
        <v>1</v>
      </c>
      <c r="F254">
        <v>1</v>
      </c>
      <c r="G254">
        <v>1</v>
      </c>
      <c r="H254">
        <v>1</v>
      </c>
      <c r="I254" t="s">
        <v>1166</v>
      </c>
      <c r="J254" t="s">
        <v>3</v>
      </c>
      <c r="K254" t="s">
        <v>1167</v>
      </c>
      <c r="L254">
        <v>1369</v>
      </c>
      <c r="N254">
        <v>1013</v>
      </c>
      <c r="O254" t="s">
        <v>1148</v>
      </c>
      <c r="P254" t="s">
        <v>1148</v>
      </c>
      <c r="Q254">
        <v>1</v>
      </c>
      <c r="Y254">
        <v>16.740000000000002</v>
      </c>
      <c r="AA254">
        <v>0</v>
      </c>
      <c r="AB254">
        <v>0</v>
      </c>
      <c r="AC254">
        <v>0</v>
      </c>
      <c r="AD254">
        <v>9.6199999999999992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3</v>
      </c>
      <c r="AT254">
        <v>12.4</v>
      </c>
      <c r="AU254" t="s">
        <v>179</v>
      </c>
      <c r="AV254">
        <v>1</v>
      </c>
      <c r="AW254">
        <v>2</v>
      </c>
      <c r="AX254">
        <v>24915592</v>
      </c>
      <c r="AY254">
        <v>1</v>
      </c>
      <c r="AZ254">
        <v>0</v>
      </c>
      <c r="BA254">
        <v>260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B254">
        <v>0</v>
      </c>
    </row>
    <row r="255" spans="1:80" x14ac:dyDescent="0.2">
      <c r="A255">
        <f>ROW(Source!A182)</f>
        <v>182</v>
      </c>
      <c r="B255">
        <v>23982063</v>
      </c>
      <c r="C255">
        <v>24915577</v>
      </c>
      <c r="D255">
        <v>121548</v>
      </c>
      <c r="E255">
        <v>1</v>
      </c>
      <c r="F255">
        <v>1</v>
      </c>
      <c r="G255">
        <v>1</v>
      </c>
      <c r="H255">
        <v>1</v>
      </c>
      <c r="I255" t="s">
        <v>40</v>
      </c>
      <c r="J255" t="s">
        <v>3</v>
      </c>
      <c r="K255" t="s">
        <v>1173</v>
      </c>
      <c r="L255">
        <v>608254</v>
      </c>
      <c r="N255">
        <v>1013</v>
      </c>
      <c r="O255" t="s">
        <v>1174</v>
      </c>
      <c r="P255" t="s">
        <v>1174</v>
      </c>
      <c r="Q255">
        <v>1</v>
      </c>
      <c r="Y255">
        <v>4.5765000000000002</v>
      </c>
      <c r="AA255">
        <v>0</v>
      </c>
      <c r="AB255">
        <v>0</v>
      </c>
      <c r="AC255">
        <v>0</v>
      </c>
      <c r="AD255">
        <v>0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3.39</v>
      </c>
      <c r="AU255" t="s">
        <v>179</v>
      </c>
      <c r="AV255">
        <v>2</v>
      </c>
      <c r="AW255">
        <v>2</v>
      </c>
      <c r="AX255">
        <v>24915593</v>
      </c>
      <c r="AY255">
        <v>1</v>
      </c>
      <c r="AZ255">
        <v>0</v>
      </c>
      <c r="BA255">
        <v>261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B255">
        <v>0</v>
      </c>
    </row>
    <row r="256" spans="1:80" x14ac:dyDescent="0.2">
      <c r="A256">
        <f>ROW(Source!A182)</f>
        <v>182</v>
      </c>
      <c r="B256">
        <v>23982063</v>
      </c>
      <c r="C256">
        <v>24915577</v>
      </c>
      <c r="D256">
        <v>14665537</v>
      </c>
      <c r="E256">
        <v>1</v>
      </c>
      <c r="F256">
        <v>1</v>
      </c>
      <c r="G256">
        <v>1</v>
      </c>
      <c r="H256">
        <v>2</v>
      </c>
      <c r="I256" t="s">
        <v>1218</v>
      </c>
      <c r="J256" t="s">
        <v>1247</v>
      </c>
      <c r="K256" t="s">
        <v>1220</v>
      </c>
      <c r="L256">
        <v>1368</v>
      </c>
      <c r="N256">
        <v>1011</v>
      </c>
      <c r="O256" t="s">
        <v>1152</v>
      </c>
      <c r="P256" t="s">
        <v>1152</v>
      </c>
      <c r="Q256">
        <v>1</v>
      </c>
      <c r="Y256">
        <v>0.52650000000000008</v>
      </c>
      <c r="AA256">
        <v>0</v>
      </c>
      <c r="AB256">
        <v>134.65</v>
      </c>
      <c r="AC256">
        <v>13.5</v>
      </c>
      <c r="AD256">
        <v>0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0.39</v>
      </c>
      <c r="AU256" t="s">
        <v>179</v>
      </c>
      <c r="AV256">
        <v>0</v>
      </c>
      <c r="AW256">
        <v>2</v>
      </c>
      <c r="AX256">
        <v>24915594</v>
      </c>
      <c r="AY256">
        <v>1</v>
      </c>
      <c r="AZ256">
        <v>0</v>
      </c>
      <c r="BA256">
        <v>262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B256">
        <v>0</v>
      </c>
    </row>
    <row r="257" spans="1:80" x14ac:dyDescent="0.2">
      <c r="A257">
        <f>ROW(Source!A182)</f>
        <v>182</v>
      </c>
      <c r="B257">
        <v>23982063</v>
      </c>
      <c r="C257">
        <v>24915577</v>
      </c>
      <c r="D257">
        <v>14665701</v>
      </c>
      <c r="E257">
        <v>1</v>
      </c>
      <c r="F257">
        <v>1</v>
      </c>
      <c r="G257">
        <v>1</v>
      </c>
      <c r="H257">
        <v>2</v>
      </c>
      <c r="I257" t="s">
        <v>1342</v>
      </c>
      <c r="J257" t="s">
        <v>1343</v>
      </c>
      <c r="K257" t="s">
        <v>1344</v>
      </c>
      <c r="L257">
        <v>1368</v>
      </c>
      <c r="N257">
        <v>1011</v>
      </c>
      <c r="O257" t="s">
        <v>1152</v>
      </c>
      <c r="P257" t="s">
        <v>1152</v>
      </c>
      <c r="Q257">
        <v>1</v>
      </c>
      <c r="Y257">
        <v>4.0500000000000007</v>
      </c>
      <c r="AA257">
        <v>0</v>
      </c>
      <c r="AB257">
        <v>2.37</v>
      </c>
      <c r="AC257">
        <v>0</v>
      </c>
      <c r="AD257">
        <v>0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3</v>
      </c>
      <c r="AU257" t="s">
        <v>179</v>
      </c>
      <c r="AV257">
        <v>0</v>
      </c>
      <c r="AW257">
        <v>2</v>
      </c>
      <c r="AX257">
        <v>24915595</v>
      </c>
      <c r="AY257">
        <v>1</v>
      </c>
      <c r="AZ257">
        <v>0</v>
      </c>
      <c r="BA257">
        <v>263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B257">
        <v>0</v>
      </c>
    </row>
    <row r="258" spans="1:80" x14ac:dyDescent="0.2">
      <c r="A258">
        <f>ROW(Source!A182)</f>
        <v>182</v>
      </c>
      <c r="B258">
        <v>23982063</v>
      </c>
      <c r="C258">
        <v>24915577</v>
      </c>
      <c r="D258">
        <v>14665732</v>
      </c>
      <c r="E258">
        <v>1</v>
      </c>
      <c r="F258">
        <v>1</v>
      </c>
      <c r="G258">
        <v>1</v>
      </c>
      <c r="H258">
        <v>2</v>
      </c>
      <c r="I258" t="s">
        <v>1345</v>
      </c>
      <c r="J258" t="s">
        <v>1346</v>
      </c>
      <c r="K258" t="s">
        <v>1347</v>
      </c>
      <c r="L258">
        <v>1368</v>
      </c>
      <c r="N258">
        <v>1011</v>
      </c>
      <c r="O258" t="s">
        <v>1152</v>
      </c>
      <c r="P258" t="s">
        <v>1152</v>
      </c>
      <c r="Q258">
        <v>1</v>
      </c>
      <c r="Y258">
        <v>4.0500000000000007</v>
      </c>
      <c r="AA258">
        <v>0</v>
      </c>
      <c r="AB258">
        <v>131.44</v>
      </c>
      <c r="AC258">
        <v>11.6</v>
      </c>
      <c r="AD258">
        <v>0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3</v>
      </c>
      <c r="AU258" t="s">
        <v>179</v>
      </c>
      <c r="AV258">
        <v>0</v>
      </c>
      <c r="AW258">
        <v>2</v>
      </c>
      <c r="AX258">
        <v>24915596</v>
      </c>
      <c r="AY258">
        <v>1</v>
      </c>
      <c r="AZ258">
        <v>0</v>
      </c>
      <c r="BA258">
        <v>264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B258">
        <v>0</v>
      </c>
    </row>
    <row r="259" spans="1:80" x14ac:dyDescent="0.2">
      <c r="A259">
        <f>ROW(Source!A182)</f>
        <v>182</v>
      </c>
      <c r="B259">
        <v>23982063</v>
      </c>
      <c r="C259">
        <v>24915577</v>
      </c>
      <c r="D259">
        <v>14668594</v>
      </c>
      <c r="E259">
        <v>1</v>
      </c>
      <c r="F259">
        <v>1</v>
      </c>
      <c r="G259">
        <v>1</v>
      </c>
      <c r="H259">
        <v>2</v>
      </c>
      <c r="I259" t="s">
        <v>1348</v>
      </c>
      <c r="J259" t="s">
        <v>1349</v>
      </c>
      <c r="K259" t="s">
        <v>1350</v>
      </c>
      <c r="L259">
        <v>1368</v>
      </c>
      <c r="N259">
        <v>1011</v>
      </c>
      <c r="O259" t="s">
        <v>1152</v>
      </c>
      <c r="P259" t="s">
        <v>1152</v>
      </c>
      <c r="Q259">
        <v>1</v>
      </c>
      <c r="Y259">
        <v>0.52650000000000008</v>
      </c>
      <c r="AA259">
        <v>0</v>
      </c>
      <c r="AB259">
        <v>107.3</v>
      </c>
      <c r="AC259">
        <v>11.6</v>
      </c>
      <c r="AD259">
        <v>0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0.39</v>
      </c>
      <c r="AU259" t="s">
        <v>179</v>
      </c>
      <c r="AV259">
        <v>0</v>
      </c>
      <c r="AW259">
        <v>2</v>
      </c>
      <c r="AX259">
        <v>24915597</v>
      </c>
      <c r="AY259">
        <v>1</v>
      </c>
      <c r="AZ259">
        <v>0</v>
      </c>
      <c r="BA259">
        <v>265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B259">
        <v>0</v>
      </c>
    </row>
    <row r="260" spans="1:80" x14ac:dyDescent="0.2">
      <c r="A260">
        <f>ROW(Source!A182)</f>
        <v>182</v>
      </c>
      <c r="B260">
        <v>23982063</v>
      </c>
      <c r="C260">
        <v>24915577</v>
      </c>
      <c r="D260">
        <v>14608774</v>
      </c>
      <c r="E260">
        <v>1</v>
      </c>
      <c r="F260">
        <v>1</v>
      </c>
      <c r="G260">
        <v>1</v>
      </c>
      <c r="H260">
        <v>3</v>
      </c>
      <c r="I260" t="s">
        <v>1351</v>
      </c>
      <c r="J260" t="s">
        <v>1352</v>
      </c>
      <c r="K260" t="s">
        <v>1353</v>
      </c>
      <c r="L260">
        <v>1348</v>
      </c>
      <c r="N260">
        <v>1009</v>
      </c>
      <c r="O260" t="s">
        <v>1185</v>
      </c>
      <c r="P260" t="s">
        <v>1185</v>
      </c>
      <c r="Q260">
        <v>1000</v>
      </c>
      <c r="Y260">
        <v>4.0000000000000003E-5</v>
      </c>
      <c r="AA260">
        <v>12242</v>
      </c>
      <c r="AB260">
        <v>0</v>
      </c>
      <c r="AC260">
        <v>0</v>
      </c>
      <c r="AD260">
        <v>0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4.0000000000000003E-5</v>
      </c>
      <c r="AU260" t="s">
        <v>3</v>
      </c>
      <c r="AV260">
        <v>0</v>
      </c>
      <c r="AW260">
        <v>2</v>
      </c>
      <c r="AX260">
        <v>24915598</v>
      </c>
      <c r="AY260">
        <v>1</v>
      </c>
      <c r="AZ260">
        <v>0</v>
      </c>
      <c r="BA260">
        <v>266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B260">
        <v>0</v>
      </c>
    </row>
    <row r="261" spans="1:80" x14ac:dyDescent="0.2">
      <c r="A261">
        <f>ROW(Source!A182)</f>
        <v>182</v>
      </c>
      <c r="B261">
        <v>23982063</v>
      </c>
      <c r="C261">
        <v>24915577</v>
      </c>
      <c r="D261">
        <v>14608858</v>
      </c>
      <c r="E261">
        <v>1</v>
      </c>
      <c r="F261">
        <v>1</v>
      </c>
      <c r="G261">
        <v>1</v>
      </c>
      <c r="H261">
        <v>3</v>
      </c>
      <c r="I261" t="s">
        <v>1354</v>
      </c>
      <c r="J261" t="s">
        <v>1355</v>
      </c>
      <c r="K261" t="s">
        <v>1356</v>
      </c>
      <c r="L261">
        <v>1348</v>
      </c>
      <c r="N261">
        <v>1009</v>
      </c>
      <c r="O261" t="s">
        <v>1185</v>
      </c>
      <c r="P261" t="s">
        <v>1185</v>
      </c>
      <c r="Q261">
        <v>1000</v>
      </c>
      <c r="Y261">
        <v>8.0000000000000004E-4</v>
      </c>
      <c r="AA261">
        <v>40600</v>
      </c>
      <c r="AB261">
        <v>0</v>
      </c>
      <c r="AC261">
        <v>0</v>
      </c>
      <c r="AD261">
        <v>0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8.0000000000000004E-4</v>
      </c>
      <c r="AU261" t="s">
        <v>3</v>
      </c>
      <c r="AV261">
        <v>0</v>
      </c>
      <c r="AW261">
        <v>2</v>
      </c>
      <c r="AX261">
        <v>24915599</v>
      </c>
      <c r="AY261">
        <v>1</v>
      </c>
      <c r="AZ261">
        <v>0</v>
      </c>
      <c r="BA261">
        <v>267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B261">
        <v>0</v>
      </c>
    </row>
    <row r="262" spans="1:80" x14ac:dyDescent="0.2">
      <c r="A262">
        <f>ROW(Source!A182)</f>
        <v>182</v>
      </c>
      <c r="B262">
        <v>23982063</v>
      </c>
      <c r="C262">
        <v>24915577</v>
      </c>
      <c r="D262">
        <v>14611269</v>
      </c>
      <c r="E262">
        <v>1</v>
      </c>
      <c r="F262">
        <v>1</v>
      </c>
      <c r="G262">
        <v>1</v>
      </c>
      <c r="H262">
        <v>3</v>
      </c>
      <c r="I262" t="s">
        <v>1357</v>
      </c>
      <c r="J262" t="s">
        <v>1358</v>
      </c>
      <c r="K262" t="s">
        <v>1359</v>
      </c>
      <c r="L262">
        <v>1308</v>
      </c>
      <c r="N262">
        <v>1003</v>
      </c>
      <c r="O262" t="s">
        <v>311</v>
      </c>
      <c r="P262" t="s">
        <v>311</v>
      </c>
      <c r="Q262">
        <v>100</v>
      </c>
      <c r="Y262">
        <v>9.5999999999999992E-3</v>
      </c>
      <c r="AA262">
        <v>120</v>
      </c>
      <c r="AB262">
        <v>0</v>
      </c>
      <c r="AC262">
        <v>0</v>
      </c>
      <c r="AD262">
        <v>0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9.5999999999999992E-3</v>
      </c>
      <c r="AU262" t="s">
        <v>3</v>
      </c>
      <c r="AV262">
        <v>0</v>
      </c>
      <c r="AW262">
        <v>2</v>
      </c>
      <c r="AX262">
        <v>24915600</v>
      </c>
      <c r="AY262">
        <v>1</v>
      </c>
      <c r="AZ262">
        <v>0</v>
      </c>
      <c r="BA262">
        <v>268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B262">
        <v>0</v>
      </c>
    </row>
    <row r="263" spans="1:80" x14ac:dyDescent="0.2">
      <c r="A263">
        <f>ROW(Source!A182)</f>
        <v>182</v>
      </c>
      <c r="B263">
        <v>23982063</v>
      </c>
      <c r="C263">
        <v>24915577</v>
      </c>
      <c r="D263">
        <v>14681456</v>
      </c>
      <c r="E263">
        <v>1</v>
      </c>
      <c r="F263">
        <v>1</v>
      </c>
      <c r="G263">
        <v>1</v>
      </c>
      <c r="H263">
        <v>3</v>
      </c>
      <c r="I263" t="s">
        <v>1360</v>
      </c>
      <c r="J263" t="s">
        <v>1361</v>
      </c>
      <c r="K263" t="s">
        <v>1362</v>
      </c>
      <c r="L263">
        <v>1355</v>
      </c>
      <c r="N263">
        <v>1010</v>
      </c>
      <c r="O263" t="s">
        <v>910</v>
      </c>
      <c r="P263" t="s">
        <v>910</v>
      </c>
      <c r="Q263">
        <v>100</v>
      </c>
      <c r="Y263">
        <v>4.1000000000000003E-3</v>
      </c>
      <c r="AA263">
        <v>142.5</v>
      </c>
      <c r="AB263">
        <v>0</v>
      </c>
      <c r="AC263">
        <v>0</v>
      </c>
      <c r="AD263">
        <v>0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4.1000000000000003E-3</v>
      </c>
      <c r="AU263" t="s">
        <v>3</v>
      </c>
      <c r="AV263">
        <v>0</v>
      </c>
      <c r="AW263">
        <v>2</v>
      </c>
      <c r="AX263">
        <v>24915601</v>
      </c>
      <c r="AY263">
        <v>1</v>
      </c>
      <c r="AZ263">
        <v>0</v>
      </c>
      <c r="BA263">
        <v>269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B263">
        <v>0</v>
      </c>
    </row>
    <row r="264" spans="1:80" x14ac:dyDescent="0.2">
      <c r="A264">
        <f>ROW(Source!A182)</f>
        <v>182</v>
      </c>
      <c r="B264">
        <v>23982063</v>
      </c>
      <c r="C264">
        <v>24915577</v>
      </c>
      <c r="D264">
        <v>14682500</v>
      </c>
      <c r="E264">
        <v>1</v>
      </c>
      <c r="F264">
        <v>1</v>
      </c>
      <c r="G264">
        <v>1</v>
      </c>
      <c r="H264">
        <v>3</v>
      </c>
      <c r="I264" t="s">
        <v>1363</v>
      </c>
      <c r="J264" t="s">
        <v>1364</v>
      </c>
      <c r="K264" t="s">
        <v>1365</v>
      </c>
      <c r="L264">
        <v>1348</v>
      </c>
      <c r="N264">
        <v>1009</v>
      </c>
      <c r="O264" t="s">
        <v>1185</v>
      </c>
      <c r="P264" t="s">
        <v>1185</v>
      </c>
      <c r="Q264">
        <v>1000</v>
      </c>
      <c r="Y264">
        <v>6.0000000000000002E-5</v>
      </c>
      <c r="AA264">
        <v>7826.9</v>
      </c>
      <c r="AB264">
        <v>0</v>
      </c>
      <c r="AC264">
        <v>0</v>
      </c>
      <c r="AD264">
        <v>0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6.0000000000000002E-5</v>
      </c>
      <c r="AU264" t="s">
        <v>3</v>
      </c>
      <c r="AV264">
        <v>0</v>
      </c>
      <c r="AW264">
        <v>2</v>
      </c>
      <c r="AX264">
        <v>24915602</v>
      </c>
      <c r="AY264">
        <v>1</v>
      </c>
      <c r="AZ264">
        <v>0</v>
      </c>
      <c r="BA264">
        <v>270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B264">
        <v>0</v>
      </c>
    </row>
    <row r="265" spans="1:80" x14ac:dyDescent="0.2">
      <c r="A265">
        <f>ROW(Source!A182)</f>
        <v>182</v>
      </c>
      <c r="B265">
        <v>23982063</v>
      </c>
      <c r="C265">
        <v>24915577</v>
      </c>
      <c r="D265">
        <v>14665224</v>
      </c>
      <c r="E265">
        <v>1</v>
      </c>
      <c r="F265">
        <v>1</v>
      </c>
      <c r="G265">
        <v>1</v>
      </c>
      <c r="H265">
        <v>3</v>
      </c>
      <c r="I265" t="s">
        <v>1366</v>
      </c>
      <c r="J265" t="s">
        <v>1367</v>
      </c>
      <c r="K265" t="s">
        <v>1368</v>
      </c>
      <c r="L265">
        <v>1346</v>
      </c>
      <c r="N265">
        <v>1009</v>
      </c>
      <c r="O265" t="s">
        <v>1181</v>
      </c>
      <c r="P265" t="s">
        <v>1181</v>
      </c>
      <c r="Q265">
        <v>1</v>
      </c>
      <c r="Y265">
        <v>0.5</v>
      </c>
      <c r="AA265">
        <v>68.05</v>
      </c>
      <c r="AB265">
        <v>0</v>
      </c>
      <c r="AC265">
        <v>0</v>
      </c>
      <c r="AD265">
        <v>0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0.5</v>
      </c>
      <c r="AU265" t="s">
        <v>3</v>
      </c>
      <c r="AV265">
        <v>0</v>
      </c>
      <c r="AW265">
        <v>2</v>
      </c>
      <c r="AX265">
        <v>24915603</v>
      </c>
      <c r="AY265">
        <v>1</v>
      </c>
      <c r="AZ265">
        <v>0</v>
      </c>
      <c r="BA265">
        <v>271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B265">
        <v>0</v>
      </c>
    </row>
    <row r="266" spans="1:80" x14ac:dyDescent="0.2">
      <c r="A266">
        <f>ROW(Source!A182)</f>
        <v>182</v>
      </c>
      <c r="B266">
        <v>23982063</v>
      </c>
      <c r="C266">
        <v>24915577</v>
      </c>
      <c r="D266">
        <v>14697327</v>
      </c>
      <c r="E266">
        <v>1</v>
      </c>
      <c r="F266">
        <v>1</v>
      </c>
      <c r="G266">
        <v>1</v>
      </c>
      <c r="H266">
        <v>3</v>
      </c>
      <c r="I266" t="s">
        <v>1369</v>
      </c>
      <c r="J266" t="s">
        <v>1370</v>
      </c>
      <c r="K266" t="s">
        <v>1371</v>
      </c>
      <c r="L266">
        <v>1356</v>
      </c>
      <c r="N266">
        <v>1010</v>
      </c>
      <c r="O266" t="s">
        <v>1372</v>
      </c>
      <c r="P266" t="s">
        <v>1372</v>
      </c>
      <c r="Q266">
        <v>1000</v>
      </c>
      <c r="Y266">
        <v>8.3199999999999993E-3</v>
      </c>
      <c r="AA266">
        <v>19.5</v>
      </c>
      <c r="AB266">
        <v>0</v>
      </c>
      <c r="AC266">
        <v>0</v>
      </c>
      <c r="AD266">
        <v>0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3</v>
      </c>
      <c r="AT266">
        <v>8.3199999999999993E-3</v>
      </c>
      <c r="AU266" t="s">
        <v>3</v>
      </c>
      <c r="AV266">
        <v>0</v>
      </c>
      <c r="AW266">
        <v>2</v>
      </c>
      <c r="AX266">
        <v>24915604</v>
      </c>
      <c r="AY266">
        <v>1</v>
      </c>
      <c r="AZ266">
        <v>0</v>
      </c>
      <c r="BA266">
        <v>272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B266">
        <v>0</v>
      </c>
    </row>
    <row r="267" spans="1:80" x14ac:dyDescent="0.2">
      <c r="A267">
        <f>ROW(Source!A182)</f>
        <v>182</v>
      </c>
      <c r="B267">
        <v>23982063</v>
      </c>
      <c r="C267">
        <v>24915577</v>
      </c>
      <c r="D267">
        <v>14665295</v>
      </c>
      <c r="E267">
        <v>1</v>
      </c>
      <c r="F267">
        <v>1</v>
      </c>
      <c r="G267">
        <v>1</v>
      </c>
      <c r="H267">
        <v>3</v>
      </c>
      <c r="I267" t="s">
        <v>1159</v>
      </c>
      <c r="J267" t="s">
        <v>1168</v>
      </c>
      <c r="K267" t="s">
        <v>1169</v>
      </c>
      <c r="L267">
        <v>1344</v>
      </c>
      <c r="N267">
        <v>1008</v>
      </c>
      <c r="O267" t="s">
        <v>1170</v>
      </c>
      <c r="P267" t="s">
        <v>1170</v>
      </c>
      <c r="Q267">
        <v>1</v>
      </c>
      <c r="Y267">
        <v>2.39</v>
      </c>
      <c r="AA267">
        <v>1</v>
      </c>
      <c r="AB267">
        <v>0</v>
      </c>
      <c r="AC267">
        <v>0</v>
      </c>
      <c r="AD267">
        <v>0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2.39</v>
      </c>
      <c r="AU267" t="s">
        <v>3</v>
      </c>
      <c r="AV267">
        <v>0</v>
      </c>
      <c r="AW267">
        <v>2</v>
      </c>
      <c r="AX267">
        <v>24915605</v>
      </c>
      <c r="AY267">
        <v>1</v>
      </c>
      <c r="AZ267">
        <v>0</v>
      </c>
      <c r="BA267">
        <v>273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B267">
        <v>0</v>
      </c>
    </row>
    <row r="268" spans="1:80" x14ac:dyDescent="0.2">
      <c r="A268">
        <f>ROW(Source!A183)</f>
        <v>183</v>
      </c>
      <c r="B268">
        <v>23982063</v>
      </c>
      <c r="C268">
        <v>24919547</v>
      </c>
      <c r="D268">
        <v>9430710</v>
      </c>
      <c r="E268">
        <v>1</v>
      </c>
      <c r="F268">
        <v>1</v>
      </c>
      <c r="G268">
        <v>1</v>
      </c>
      <c r="H268">
        <v>1</v>
      </c>
      <c r="I268" t="s">
        <v>1166</v>
      </c>
      <c r="J268" t="s">
        <v>3</v>
      </c>
      <c r="K268" t="s">
        <v>1167</v>
      </c>
      <c r="L268">
        <v>1369</v>
      </c>
      <c r="N268">
        <v>1013</v>
      </c>
      <c r="O268" t="s">
        <v>1148</v>
      </c>
      <c r="P268" t="s">
        <v>1148</v>
      </c>
      <c r="Q268">
        <v>1</v>
      </c>
      <c r="Y268">
        <v>13.392000000000001</v>
      </c>
      <c r="AA268">
        <v>0</v>
      </c>
      <c r="AB268">
        <v>0</v>
      </c>
      <c r="AC268">
        <v>0</v>
      </c>
      <c r="AD268">
        <v>9.6199999999999992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9.92</v>
      </c>
      <c r="AU268" t="s">
        <v>179</v>
      </c>
      <c r="AV268">
        <v>1</v>
      </c>
      <c r="AW268">
        <v>2</v>
      </c>
      <c r="AX268">
        <v>24919548</v>
      </c>
      <c r="AY268">
        <v>1</v>
      </c>
      <c r="AZ268">
        <v>0</v>
      </c>
      <c r="BA268">
        <v>274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B268">
        <v>0</v>
      </c>
    </row>
    <row r="269" spans="1:80" x14ac:dyDescent="0.2">
      <c r="A269">
        <f>ROW(Source!A183)</f>
        <v>183</v>
      </c>
      <c r="B269">
        <v>23982063</v>
      </c>
      <c r="C269">
        <v>24919547</v>
      </c>
      <c r="D269">
        <v>121548</v>
      </c>
      <c r="E269">
        <v>1</v>
      </c>
      <c r="F269">
        <v>1</v>
      </c>
      <c r="G269">
        <v>1</v>
      </c>
      <c r="H269">
        <v>1</v>
      </c>
      <c r="I269" t="s">
        <v>40</v>
      </c>
      <c r="J269" t="s">
        <v>3</v>
      </c>
      <c r="K269" t="s">
        <v>1173</v>
      </c>
      <c r="L269">
        <v>608254</v>
      </c>
      <c r="N269">
        <v>1013</v>
      </c>
      <c r="O269" t="s">
        <v>1174</v>
      </c>
      <c r="P269" t="s">
        <v>1174</v>
      </c>
      <c r="Q269">
        <v>1</v>
      </c>
      <c r="Y269">
        <v>0.27</v>
      </c>
      <c r="AA269">
        <v>0</v>
      </c>
      <c r="AB269">
        <v>0</v>
      </c>
      <c r="AC269">
        <v>0</v>
      </c>
      <c r="AD269">
        <v>0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0.2</v>
      </c>
      <c r="AU269" t="s">
        <v>179</v>
      </c>
      <c r="AV269">
        <v>2</v>
      </c>
      <c r="AW269">
        <v>2</v>
      </c>
      <c r="AX269">
        <v>24919549</v>
      </c>
      <c r="AY269">
        <v>1</v>
      </c>
      <c r="AZ269">
        <v>0</v>
      </c>
      <c r="BA269">
        <v>275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B269">
        <v>0</v>
      </c>
    </row>
    <row r="270" spans="1:80" x14ac:dyDescent="0.2">
      <c r="A270">
        <f>ROW(Source!A183)</f>
        <v>183</v>
      </c>
      <c r="B270">
        <v>23982063</v>
      </c>
      <c r="C270">
        <v>24919547</v>
      </c>
      <c r="D270">
        <v>22792577</v>
      </c>
      <c r="E270">
        <v>1</v>
      </c>
      <c r="F270">
        <v>1</v>
      </c>
      <c r="G270">
        <v>1</v>
      </c>
      <c r="H270">
        <v>2</v>
      </c>
      <c r="I270" t="s">
        <v>1218</v>
      </c>
      <c r="J270" t="s">
        <v>1219</v>
      </c>
      <c r="K270" t="s">
        <v>1220</v>
      </c>
      <c r="L270">
        <v>1368</v>
      </c>
      <c r="N270">
        <v>1011</v>
      </c>
      <c r="O270" t="s">
        <v>1152</v>
      </c>
      <c r="P270" t="s">
        <v>1152</v>
      </c>
      <c r="Q270">
        <v>1</v>
      </c>
      <c r="Y270">
        <v>0.27</v>
      </c>
      <c r="AA270">
        <v>0</v>
      </c>
      <c r="AB270">
        <v>134.65</v>
      </c>
      <c r="AC270">
        <v>13.5</v>
      </c>
      <c r="AD270">
        <v>0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0.2</v>
      </c>
      <c r="AU270" t="s">
        <v>179</v>
      </c>
      <c r="AV270">
        <v>0</v>
      </c>
      <c r="AW270">
        <v>2</v>
      </c>
      <c r="AX270">
        <v>24919550</v>
      </c>
      <c r="AY270">
        <v>1</v>
      </c>
      <c r="AZ270">
        <v>0</v>
      </c>
      <c r="BA270">
        <v>276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B270">
        <v>0</v>
      </c>
    </row>
    <row r="271" spans="1:80" x14ac:dyDescent="0.2">
      <c r="A271">
        <f>ROW(Source!A183)</f>
        <v>183</v>
      </c>
      <c r="B271">
        <v>23982063</v>
      </c>
      <c r="C271">
        <v>24919547</v>
      </c>
      <c r="D271">
        <v>22792675</v>
      </c>
      <c r="E271">
        <v>1</v>
      </c>
      <c r="F271">
        <v>1</v>
      </c>
      <c r="G271">
        <v>1</v>
      </c>
      <c r="H271">
        <v>2</v>
      </c>
      <c r="I271" t="s">
        <v>1342</v>
      </c>
      <c r="J271" t="s">
        <v>1373</v>
      </c>
      <c r="K271" t="s">
        <v>1374</v>
      </c>
      <c r="L271">
        <v>1368</v>
      </c>
      <c r="N271">
        <v>1011</v>
      </c>
      <c r="O271" t="s">
        <v>1152</v>
      </c>
      <c r="P271" t="s">
        <v>1152</v>
      </c>
      <c r="Q271">
        <v>1</v>
      </c>
      <c r="Y271">
        <v>3.24</v>
      </c>
      <c r="AA271">
        <v>0</v>
      </c>
      <c r="AB271">
        <v>0.9</v>
      </c>
      <c r="AC271">
        <v>0</v>
      </c>
      <c r="AD271">
        <v>0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3</v>
      </c>
      <c r="AT271">
        <v>2.4</v>
      </c>
      <c r="AU271" t="s">
        <v>179</v>
      </c>
      <c r="AV271">
        <v>0</v>
      </c>
      <c r="AW271">
        <v>2</v>
      </c>
      <c r="AX271">
        <v>24919551</v>
      </c>
      <c r="AY271">
        <v>1</v>
      </c>
      <c r="AZ271">
        <v>0</v>
      </c>
      <c r="BA271">
        <v>277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B271">
        <v>0</v>
      </c>
    </row>
    <row r="272" spans="1:80" x14ac:dyDescent="0.2">
      <c r="A272">
        <f>ROW(Source!A183)</f>
        <v>183</v>
      </c>
      <c r="B272">
        <v>23982063</v>
      </c>
      <c r="C272">
        <v>24919547</v>
      </c>
      <c r="D272">
        <v>22792687</v>
      </c>
      <c r="E272">
        <v>1</v>
      </c>
      <c r="F272">
        <v>1</v>
      </c>
      <c r="G272">
        <v>1</v>
      </c>
      <c r="H272">
        <v>2</v>
      </c>
      <c r="I272" t="s">
        <v>1375</v>
      </c>
      <c r="J272" t="s">
        <v>1376</v>
      </c>
      <c r="K272" t="s">
        <v>1377</v>
      </c>
      <c r="L272">
        <v>1368</v>
      </c>
      <c r="N272">
        <v>1011</v>
      </c>
      <c r="O272" t="s">
        <v>1152</v>
      </c>
      <c r="P272" t="s">
        <v>1152</v>
      </c>
      <c r="Q272">
        <v>1</v>
      </c>
      <c r="Y272">
        <v>3.24</v>
      </c>
      <c r="AA272">
        <v>0</v>
      </c>
      <c r="AB272">
        <v>3.28</v>
      </c>
      <c r="AC272">
        <v>0</v>
      </c>
      <c r="AD272">
        <v>0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2.4</v>
      </c>
      <c r="AU272" t="s">
        <v>179</v>
      </c>
      <c r="AV272">
        <v>0</v>
      </c>
      <c r="AW272">
        <v>2</v>
      </c>
      <c r="AX272">
        <v>24919552</v>
      </c>
      <c r="AY272">
        <v>1</v>
      </c>
      <c r="AZ272">
        <v>0</v>
      </c>
      <c r="BA272">
        <v>278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B272">
        <v>0</v>
      </c>
    </row>
    <row r="273" spans="1:80" x14ac:dyDescent="0.2">
      <c r="A273">
        <f>ROW(Source!A183)</f>
        <v>183</v>
      </c>
      <c r="B273">
        <v>23982063</v>
      </c>
      <c r="C273">
        <v>24919547</v>
      </c>
      <c r="D273">
        <v>22794575</v>
      </c>
      <c r="E273">
        <v>1</v>
      </c>
      <c r="F273">
        <v>1</v>
      </c>
      <c r="G273">
        <v>1</v>
      </c>
      <c r="H273">
        <v>2</v>
      </c>
      <c r="I273" t="s">
        <v>1224</v>
      </c>
      <c r="J273" t="s">
        <v>1225</v>
      </c>
      <c r="K273" t="s">
        <v>1226</v>
      </c>
      <c r="L273">
        <v>1368</v>
      </c>
      <c r="N273">
        <v>1011</v>
      </c>
      <c r="O273" t="s">
        <v>1152</v>
      </c>
      <c r="P273" t="s">
        <v>1152</v>
      </c>
      <c r="Q273">
        <v>1</v>
      </c>
      <c r="Y273">
        <v>0.27</v>
      </c>
      <c r="AA273">
        <v>0</v>
      </c>
      <c r="AB273">
        <v>87.17</v>
      </c>
      <c r="AC273">
        <v>11.6</v>
      </c>
      <c r="AD273">
        <v>0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0.2</v>
      </c>
      <c r="AU273" t="s">
        <v>179</v>
      </c>
      <c r="AV273">
        <v>0</v>
      </c>
      <c r="AW273">
        <v>2</v>
      </c>
      <c r="AX273">
        <v>24919553</v>
      </c>
      <c r="AY273">
        <v>1</v>
      </c>
      <c r="AZ273">
        <v>0</v>
      </c>
      <c r="BA273">
        <v>279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B273">
        <v>0</v>
      </c>
    </row>
    <row r="274" spans="1:80" x14ac:dyDescent="0.2">
      <c r="A274">
        <f>ROW(Source!A183)</f>
        <v>183</v>
      </c>
      <c r="B274">
        <v>23982063</v>
      </c>
      <c r="C274">
        <v>24919547</v>
      </c>
      <c r="D274">
        <v>22816392</v>
      </c>
      <c r="E274">
        <v>1</v>
      </c>
      <c r="F274">
        <v>1</v>
      </c>
      <c r="G274">
        <v>1</v>
      </c>
      <c r="H274">
        <v>3</v>
      </c>
      <c r="I274" t="s">
        <v>1357</v>
      </c>
      <c r="J274" t="s">
        <v>1378</v>
      </c>
      <c r="K274" t="s">
        <v>1359</v>
      </c>
      <c r="L274">
        <v>1308</v>
      </c>
      <c r="N274">
        <v>1003</v>
      </c>
      <c r="O274" t="s">
        <v>311</v>
      </c>
      <c r="P274" t="s">
        <v>311</v>
      </c>
      <c r="Q274">
        <v>100</v>
      </c>
      <c r="Y274">
        <v>9.5999999999999992E-3</v>
      </c>
      <c r="AA274">
        <v>120</v>
      </c>
      <c r="AB274">
        <v>0</v>
      </c>
      <c r="AC274">
        <v>0</v>
      </c>
      <c r="AD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9.5999999999999992E-3</v>
      </c>
      <c r="AU274" t="s">
        <v>3</v>
      </c>
      <c r="AV274">
        <v>0</v>
      </c>
      <c r="AW274">
        <v>2</v>
      </c>
      <c r="AX274">
        <v>24919554</v>
      </c>
      <c r="AY274">
        <v>1</v>
      </c>
      <c r="AZ274">
        <v>0</v>
      </c>
      <c r="BA274">
        <v>280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B274">
        <v>0</v>
      </c>
    </row>
    <row r="275" spans="1:80" x14ac:dyDescent="0.2">
      <c r="A275">
        <f>ROW(Source!A183)</f>
        <v>183</v>
      </c>
      <c r="B275">
        <v>23982063</v>
      </c>
      <c r="C275">
        <v>24919547</v>
      </c>
      <c r="D275">
        <v>22828191</v>
      </c>
      <c r="E275">
        <v>1</v>
      </c>
      <c r="F275">
        <v>1</v>
      </c>
      <c r="G275">
        <v>1</v>
      </c>
      <c r="H275">
        <v>3</v>
      </c>
      <c r="I275" t="s">
        <v>1363</v>
      </c>
      <c r="J275" t="s">
        <v>1379</v>
      </c>
      <c r="K275" t="s">
        <v>1365</v>
      </c>
      <c r="L275">
        <v>1348</v>
      </c>
      <c r="N275">
        <v>1009</v>
      </c>
      <c r="O275" t="s">
        <v>1185</v>
      </c>
      <c r="P275" t="s">
        <v>1185</v>
      </c>
      <c r="Q275">
        <v>1000</v>
      </c>
      <c r="Y275">
        <v>6.0000000000000002E-5</v>
      </c>
      <c r="AA275">
        <v>7826.9</v>
      </c>
      <c r="AB275">
        <v>0</v>
      </c>
      <c r="AC275">
        <v>0</v>
      </c>
      <c r="AD275">
        <v>0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6.0000000000000002E-5</v>
      </c>
      <c r="AU275" t="s">
        <v>3</v>
      </c>
      <c r="AV275">
        <v>0</v>
      </c>
      <c r="AW275">
        <v>2</v>
      </c>
      <c r="AX275">
        <v>24919555</v>
      </c>
      <c r="AY275">
        <v>1</v>
      </c>
      <c r="AZ275">
        <v>0</v>
      </c>
      <c r="BA275">
        <v>281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B275">
        <v>0</v>
      </c>
    </row>
    <row r="276" spans="1:80" x14ac:dyDescent="0.2">
      <c r="A276">
        <f>ROW(Source!A183)</f>
        <v>183</v>
      </c>
      <c r="B276">
        <v>23982063</v>
      </c>
      <c r="C276">
        <v>24919547</v>
      </c>
      <c r="D276">
        <v>22844838</v>
      </c>
      <c r="E276">
        <v>1</v>
      </c>
      <c r="F276">
        <v>1</v>
      </c>
      <c r="G276">
        <v>1</v>
      </c>
      <c r="H276">
        <v>3</v>
      </c>
      <c r="I276" t="s">
        <v>331</v>
      </c>
      <c r="J276" t="s">
        <v>334</v>
      </c>
      <c r="K276" t="s">
        <v>332</v>
      </c>
      <c r="L276">
        <v>1477</v>
      </c>
      <c r="N276">
        <v>1013</v>
      </c>
      <c r="O276" t="s">
        <v>333</v>
      </c>
      <c r="P276" t="s">
        <v>335</v>
      </c>
      <c r="Q276">
        <v>1</v>
      </c>
      <c r="Y276">
        <v>0.1</v>
      </c>
      <c r="AA276">
        <v>4832.12</v>
      </c>
      <c r="AB276">
        <v>0</v>
      </c>
      <c r="AC276">
        <v>0</v>
      </c>
      <c r="AD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 t="s">
        <v>3</v>
      </c>
      <c r="AT276">
        <v>0.1</v>
      </c>
      <c r="AU276" t="s">
        <v>3</v>
      </c>
      <c r="AV276">
        <v>0</v>
      </c>
      <c r="AW276">
        <v>1</v>
      </c>
      <c r="AX276">
        <v>-1</v>
      </c>
      <c r="AY276">
        <v>0</v>
      </c>
      <c r="AZ276">
        <v>0</v>
      </c>
      <c r="BA276" t="s">
        <v>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B276">
        <v>0</v>
      </c>
    </row>
    <row r="277" spans="1:80" x14ac:dyDescent="0.2">
      <c r="A277">
        <f>ROW(Source!A183)</f>
        <v>183</v>
      </c>
      <c r="B277">
        <v>23982063</v>
      </c>
      <c r="C277">
        <v>24919547</v>
      </c>
      <c r="D277">
        <v>22850610</v>
      </c>
      <c r="E277">
        <v>1</v>
      </c>
      <c r="F277">
        <v>1</v>
      </c>
      <c r="G277">
        <v>1</v>
      </c>
      <c r="H277">
        <v>3</v>
      </c>
      <c r="I277" t="s">
        <v>1366</v>
      </c>
      <c r="J277" t="s">
        <v>1380</v>
      </c>
      <c r="K277" t="s">
        <v>1368</v>
      </c>
      <c r="L277">
        <v>1346</v>
      </c>
      <c r="N277">
        <v>1009</v>
      </c>
      <c r="O277" t="s">
        <v>1181</v>
      </c>
      <c r="P277" t="s">
        <v>1181</v>
      </c>
      <c r="Q277">
        <v>1</v>
      </c>
      <c r="Y277">
        <v>0.5</v>
      </c>
      <c r="AA277">
        <v>68.05</v>
      </c>
      <c r="AB277">
        <v>0</v>
      </c>
      <c r="AC277">
        <v>0</v>
      </c>
      <c r="AD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0.5</v>
      </c>
      <c r="AU277" t="s">
        <v>3</v>
      </c>
      <c r="AV277">
        <v>0</v>
      </c>
      <c r="AW277">
        <v>2</v>
      </c>
      <c r="AX277">
        <v>24919556</v>
      </c>
      <c r="AY277">
        <v>1</v>
      </c>
      <c r="AZ277">
        <v>0</v>
      </c>
      <c r="BA277">
        <v>282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B277">
        <v>0</v>
      </c>
    </row>
    <row r="278" spans="1:80" x14ac:dyDescent="0.2">
      <c r="A278">
        <f>ROW(Source!A183)</f>
        <v>183</v>
      </c>
      <c r="B278">
        <v>23982063</v>
      </c>
      <c r="C278">
        <v>24919547</v>
      </c>
      <c r="D278">
        <v>22865650</v>
      </c>
      <c r="E278">
        <v>1</v>
      </c>
      <c r="F278">
        <v>1</v>
      </c>
      <c r="G278">
        <v>1</v>
      </c>
      <c r="H278">
        <v>3</v>
      </c>
      <c r="I278" t="s">
        <v>1159</v>
      </c>
      <c r="J278" t="s">
        <v>1160</v>
      </c>
      <c r="K278" t="s">
        <v>1161</v>
      </c>
      <c r="L278">
        <v>1374</v>
      </c>
      <c r="N278">
        <v>1013</v>
      </c>
      <c r="O278" t="s">
        <v>1162</v>
      </c>
      <c r="P278" t="s">
        <v>1162</v>
      </c>
      <c r="Q278">
        <v>1</v>
      </c>
      <c r="Y278">
        <v>1.91</v>
      </c>
      <c r="AA278">
        <v>1</v>
      </c>
      <c r="AB278">
        <v>0</v>
      </c>
      <c r="AC278">
        <v>0</v>
      </c>
      <c r="AD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1.91</v>
      </c>
      <c r="AU278" t="s">
        <v>3</v>
      </c>
      <c r="AV278">
        <v>0</v>
      </c>
      <c r="AW278">
        <v>2</v>
      </c>
      <c r="AX278">
        <v>24919557</v>
      </c>
      <c r="AY278">
        <v>1</v>
      </c>
      <c r="AZ278">
        <v>0</v>
      </c>
      <c r="BA278">
        <v>283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B278">
        <v>0</v>
      </c>
    </row>
    <row r="279" spans="1:80" x14ac:dyDescent="0.2">
      <c r="A279">
        <f>ROW(Source!A185)</f>
        <v>185</v>
      </c>
      <c r="B279">
        <v>23982063</v>
      </c>
      <c r="C279">
        <v>24915608</v>
      </c>
      <c r="D279">
        <v>9430710</v>
      </c>
      <c r="E279">
        <v>1</v>
      </c>
      <c r="F279">
        <v>1</v>
      </c>
      <c r="G279">
        <v>1</v>
      </c>
      <c r="H279">
        <v>1</v>
      </c>
      <c r="I279" t="s">
        <v>1166</v>
      </c>
      <c r="J279" t="s">
        <v>3</v>
      </c>
      <c r="K279" t="s">
        <v>1167</v>
      </c>
      <c r="L279">
        <v>1369</v>
      </c>
      <c r="N279">
        <v>1013</v>
      </c>
      <c r="O279" t="s">
        <v>1148</v>
      </c>
      <c r="P279" t="s">
        <v>1148</v>
      </c>
      <c r="Q279">
        <v>1</v>
      </c>
      <c r="Y279">
        <v>16.740000000000002</v>
      </c>
      <c r="AA279">
        <v>0</v>
      </c>
      <c r="AB279">
        <v>0</v>
      </c>
      <c r="AC279">
        <v>0</v>
      </c>
      <c r="AD279">
        <v>9.6199999999999992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12.4</v>
      </c>
      <c r="AU279" t="s">
        <v>179</v>
      </c>
      <c r="AV279">
        <v>1</v>
      </c>
      <c r="AW279">
        <v>2</v>
      </c>
      <c r="AX279">
        <v>24915623</v>
      </c>
      <c r="AY279">
        <v>1</v>
      </c>
      <c r="AZ279">
        <v>0</v>
      </c>
      <c r="BA279">
        <v>284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B279">
        <v>0</v>
      </c>
    </row>
    <row r="280" spans="1:80" x14ac:dyDescent="0.2">
      <c r="A280">
        <f>ROW(Source!A185)</f>
        <v>185</v>
      </c>
      <c r="B280">
        <v>23982063</v>
      </c>
      <c r="C280">
        <v>24915608</v>
      </c>
      <c r="D280">
        <v>121548</v>
      </c>
      <c r="E280">
        <v>1</v>
      </c>
      <c r="F280">
        <v>1</v>
      </c>
      <c r="G280">
        <v>1</v>
      </c>
      <c r="H280">
        <v>1</v>
      </c>
      <c r="I280" t="s">
        <v>40</v>
      </c>
      <c r="J280" t="s">
        <v>3</v>
      </c>
      <c r="K280" t="s">
        <v>1173</v>
      </c>
      <c r="L280">
        <v>608254</v>
      </c>
      <c r="N280">
        <v>1013</v>
      </c>
      <c r="O280" t="s">
        <v>1174</v>
      </c>
      <c r="P280" t="s">
        <v>1174</v>
      </c>
      <c r="Q280">
        <v>1</v>
      </c>
      <c r="Y280">
        <v>4.5765000000000002</v>
      </c>
      <c r="AA280">
        <v>0</v>
      </c>
      <c r="AB280">
        <v>0</v>
      </c>
      <c r="AC280">
        <v>0</v>
      </c>
      <c r="AD280">
        <v>0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3.39</v>
      </c>
      <c r="AU280" t="s">
        <v>179</v>
      </c>
      <c r="AV280">
        <v>2</v>
      </c>
      <c r="AW280">
        <v>2</v>
      </c>
      <c r="AX280">
        <v>24915624</v>
      </c>
      <c r="AY280">
        <v>1</v>
      </c>
      <c r="AZ280">
        <v>0</v>
      </c>
      <c r="BA280">
        <v>285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B280">
        <v>0</v>
      </c>
    </row>
    <row r="281" spans="1:80" x14ac:dyDescent="0.2">
      <c r="A281">
        <f>ROW(Source!A185)</f>
        <v>185</v>
      </c>
      <c r="B281">
        <v>23982063</v>
      </c>
      <c r="C281">
        <v>24915608</v>
      </c>
      <c r="D281">
        <v>14665537</v>
      </c>
      <c r="E281">
        <v>1</v>
      </c>
      <c r="F281">
        <v>1</v>
      </c>
      <c r="G281">
        <v>1</v>
      </c>
      <c r="H281">
        <v>2</v>
      </c>
      <c r="I281" t="s">
        <v>1218</v>
      </c>
      <c r="J281" t="s">
        <v>1247</v>
      </c>
      <c r="K281" t="s">
        <v>1220</v>
      </c>
      <c r="L281">
        <v>1368</v>
      </c>
      <c r="N281">
        <v>1011</v>
      </c>
      <c r="O281" t="s">
        <v>1152</v>
      </c>
      <c r="P281" t="s">
        <v>1152</v>
      </c>
      <c r="Q281">
        <v>1</v>
      </c>
      <c r="Y281">
        <v>0.52650000000000008</v>
      </c>
      <c r="AA281">
        <v>0</v>
      </c>
      <c r="AB281">
        <v>134.65</v>
      </c>
      <c r="AC281">
        <v>13.5</v>
      </c>
      <c r="AD281">
        <v>0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0.39</v>
      </c>
      <c r="AU281" t="s">
        <v>179</v>
      </c>
      <c r="AV281">
        <v>0</v>
      </c>
      <c r="AW281">
        <v>2</v>
      </c>
      <c r="AX281">
        <v>24915625</v>
      </c>
      <c r="AY281">
        <v>1</v>
      </c>
      <c r="AZ281">
        <v>0</v>
      </c>
      <c r="BA281">
        <v>286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B281">
        <v>0</v>
      </c>
    </row>
    <row r="282" spans="1:80" x14ac:dyDescent="0.2">
      <c r="A282">
        <f>ROW(Source!A185)</f>
        <v>185</v>
      </c>
      <c r="B282">
        <v>23982063</v>
      </c>
      <c r="C282">
        <v>24915608</v>
      </c>
      <c r="D282">
        <v>14665701</v>
      </c>
      <c r="E282">
        <v>1</v>
      </c>
      <c r="F282">
        <v>1</v>
      </c>
      <c r="G282">
        <v>1</v>
      </c>
      <c r="H282">
        <v>2</v>
      </c>
      <c r="I282" t="s">
        <v>1342</v>
      </c>
      <c r="J282" t="s">
        <v>1343</v>
      </c>
      <c r="K282" t="s">
        <v>1344</v>
      </c>
      <c r="L282">
        <v>1368</v>
      </c>
      <c r="N282">
        <v>1011</v>
      </c>
      <c r="O282" t="s">
        <v>1152</v>
      </c>
      <c r="P282" t="s">
        <v>1152</v>
      </c>
      <c r="Q282">
        <v>1</v>
      </c>
      <c r="Y282">
        <v>4.0500000000000007</v>
      </c>
      <c r="AA282">
        <v>0</v>
      </c>
      <c r="AB282">
        <v>2.37</v>
      </c>
      <c r="AC282">
        <v>0</v>
      </c>
      <c r="AD282">
        <v>0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3</v>
      </c>
      <c r="AU282" t="s">
        <v>179</v>
      </c>
      <c r="AV282">
        <v>0</v>
      </c>
      <c r="AW282">
        <v>2</v>
      </c>
      <c r="AX282">
        <v>24915626</v>
      </c>
      <c r="AY282">
        <v>1</v>
      </c>
      <c r="AZ282">
        <v>0</v>
      </c>
      <c r="BA282">
        <v>287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B282">
        <v>0</v>
      </c>
    </row>
    <row r="283" spans="1:80" x14ac:dyDescent="0.2">
      <c r="A283">
        <f>ROW(Source!A185)</f>
        <v>185</v>
      </c>
      <c r="B283">
        <v>23982063</v>
      </c>
      <c r="C283">
        <v>24915608</v>
      </c>
      <c r="D283">
        <v>14665732</v>
      </c>
      <c r="E283">
        <v>1</v>
      </c>
      <c r="F283">
        <v>1</v>
      </c>
      <c r="G283">
        <v>1</v>
      </c>
      <c r="H283">
        <v>2</v>
      </c>
      <c r="I283" t="s">
        <v>1345</v>
      </c>
      <c r="J283" t="s">
        <v>1346</v>
      </c>
      <c r="K283" t="s">
        <v>1347</v>
      </c>
      <c r="L283">
        <v>1368</v>
      </c>
      <c r="N283">
        <v>1011</v>
      </c>
      <c r="O283" t="s">
        <v>1152</v>
      </c>
      <c r="P283" t="s">
        <v>1152</v>
      </c>
      <c r="Q283">
        <v>1</v>
      </c>
      <c r="Y283">
        <v>4.0500000000000007</v>
      </c>
      <c r="AA283">
        <v>0</v>
      </c>
      <c r="AB283">
        <v>131.44</v>
      </c>
      <c r="AC283">
        <v>11.6</v>
      </c>
      <c r="AD283">
        <v>0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3</v>
      </c>
      <c r="AU283" t="s">
        <v>179</v>
      </c>
      <c r="AV283">
        <v>0</v>
      </c>
      <c r="AW283">
        <v>2</v>
      </c>
      <c r="AX283">
        <v>24915627</v>
      </c>
      <c r="AY283">
        <v>1</v>
      </c>
      <c r="AZ283">
        <v>0</v>
      </c>
      <c r="BA283">
        <v>288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B283">
        <v>0</v>
      </c>
    </row>
    <row r="284" spans="1:80" x14ac:dyDescent="0.2">
      <c r="A284">
        <f>ROW(Source!A185)</f>
        <v>185</v>
      </c>
      <c r="B284">
        <v>23982063</v>
      </c>
      <c r="C284">
        <v>24915608</v>
      </c>
      <c r="D284">
        <v>14668594</v>
      </c>
      <c r="E284">
        <v>1</v>
      </c>
      <c r="F284">
        <v>1</v>
      </c>
      <c r="G284">
        <v>1</v>
      </c>
      <c r="H284">
        <v>2</v>
      </c>
      <c r="I284" t="s">
        <v>1348</v>
      </c>
      <c r="J284" t="s">
        <v>1349</v>
      </c>
      <c r="K284" t="s">
        <v>1350</v>
      </c>
      <c r="L284">
        <v>1368</v>
      </c>
      <c r="N284">
        <v>1011</v>
      </c>
      <c r="O284" t="s">
        <v>1152</v>
      </c>
      <c r="P284" t="s">
        <v>1152</v>
      </c>
      <c r="Q284">
        <v>1</v>
      </c>
      <c r="Y284">
        <v>0.52650000000000008</v>
      </c>
      <c r="AA284">
        <v>0</v>
      </c>
      <c r="AB284">
        <v>107.3</v>
      </c>
      <c r="AC284">
        <v>11.6</v>
      </c>
      <c r="AD284">
        <v>0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3</v>
      </c>
      <c r="AT284">
        <v>0.39</v>
      </c>
      <c r="AU284" t="s">
        <v>179</v>
      </c>
      <c r="AV284">
        <v>0</v>
      </c>
      <c r="AW284">
        <v>2</v>
      </c>
      <c r="AX284">
        <v>24915628</v>
      </c>
      <c r="AY284">
        <v>1</v>
      </c>
      <c r="AZ284">
        <v>0</v>
      </c>
      <c r="BA284">
        <v>289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B284">
        <v>0</v>
      </c>
    </row>
    <row r="285" spans="1:80" x14ac:dyDescent="0.2">
      <c r="A285">
        <f>ROW(Source!A185)</f>
        <v>185</v>
      </c>
      <c r="B285">
        <v>23982063</v>
      </c>
      <c r="C285">
        <v>24915608</v>
      </c>
      <c r="D285">
        <v>14608774</v>
      </c>
      <c r="E285">
        <v>1</v>
      </c>
      <c r="F285">
        <v>1</v>
      </c>
      <c r="G285">
        <v>1</v>
      </c>
      <c r="H285">
        <v>3</v>
      </c>
      <c r="I285" t="s">
        <v>1351</v>
      </c>
      <c r="J285" t="s">
        <v>1352</v>
      </c>
      <c r="K285" t="s">
        <v>1353</v>
      </c>
      <c r="L285">
        <v>1348</v>
      </c>
      <c r="N285">
        <v>1009</v>
      </c>
      <c r="O285" t="s">
        <v>1185</v>
      </c>
      <c r="P285" t="s">
        <v>1185</v>
      </c>
      <c r="Q285">
        <v>1000</v>
      </c>
      <c r="Y285">
        <v>4.0000000000000003E-5</v>
      </c>
      <c r="AA285">
        <v>12242</v>
      </c>
      <c r="AB285">
        <v>0</v>
      </c>
      <c r="AC285">
        <v>0</v>
      </c>
      <c r="AD285">
        <v>0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4.0000000000000003E-5</v>
      </c>
      <c r="AU285" t="s">
        <v>3</v>
      </c>
      <c r="AV285">
        <v>0</v>
      </c>
      <c r="AW285">
        <v>2</v>
      </c>
      <c r="AX285">
        <v>24915629</v>
      </c>
      <c r="AY285">
        <v>1</v>
      </c>
      <c r="AZ285">
        <v>0</v>
      </c>
      <c r="BA285">
        <v>290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B285">
        <v>0</v>
      </c>
    </row>
    <row r="286" spans="1:80" x14ac:dyDescent="0.2">
      <c r="A286">
        <f>ROW(Source!A185)</f>
        <v>185</v>
      </c>
      <c r="B286">
        <v>23982063</v>
      </c>
      <c r="C286">
        <v>24915608</v>
      </c>
      <c r="D286">
        <v>14608858</v>
      </c>
      <c r="E286">
        <v>1</v>
      </c>
      <c r="F286">
        <v>1</v>
      </c>
      <c r="G286">
        <v>1</v>
      </c>
      <c r="H286">
        <v>3</v>
      </c>
      <c r="I286" t="s">
        <v>1354</v>
      </c>
      <c r="J286" t="s">
        <v>1355</v>
      </c>
      <c r="K286" t="s">
        <v>1356</v>
      </c>
      <c r="L286">
        <v>1348</v>
      </c>
      <c r="N286">
        <v>1009</v>
      </c>
      <c r="O286" t="s">
        <v>1185</v>
      </c>
      <c r="P286" t="s">
        <v>1185</v>
      </c>
      <c r="Q286">
        <v>1000</v>
      </c>
      <c r="Y286">
        <v>8.0000000000000004E-4</v>
      </c>
      <c r="AA286">
        <v>40600</v>
      </c>
      <c r="AB286">
        <v>0</v>
      </c>
      <c r="AC286">
        <v>0</v>
      </c>
      <c r="AD286">
        <v>0</v>
      </c>
      <c r="AN286">
        <v>0</v>
      </c>
      <c r="AO286">
        <v>1</v>
      </c>
      <c r="AP286">
        <v>1</v>
      </c>
      <c r="AQ286">
        <v>0</v>
      </c>
      <c r="AR286">
        <v>0</v>
      </c>
      <c r="AS286" t="s">
        <v>3</v>
      </c>
      <c r="AT286">
        <v>8.0000000000000004E-4</v>
      </c>
      <c r="AU286" t="s">
        <v>3</v>
      </c>
      <c r="AV286">
        <v>0</v>
      </c>
      <c r="AW286">
        <v>2</v>
      </c>
      <c r="AX286">
        <v>24915630</v>
      </c>
      <c r="AY286">
        <v>1</v>
      </c>
      <c r="AZ286">
        <v>0</v>
      </c>
      <c r="BA286">
        <v>291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B286">
        <v>0</v>
      </c>
    </row>
    <row r="287" spans="1:80" x14ac:dyDescent="0.2">
      <c r="A287">
        <f>ROW(Source!A185)</f>
        <v>185</v>
      </c>
      <c r="B287">
        <v>23982063</v>
      </c>
      <c r="C287">
        <v>24915608</v>
      </c>
      <c r="D287">
        <v>14611269</v>
      </c>
      <c r="E287">
        <v>1</v>
      </c>
      <c r="F287">
        <v>1</v>
      </c>
      <c r="G287">
        <v>1</v>
      </c>
      <c r="H287">
        <v>3</v>
      </c>
      <c r="I287" t="s">
        <v>1357</v>
      </c>
      <c r="J287" t="s">
        <v>1358</v>
      </c>
      <c r="K287" t="s">
        <v>1359</v>
      </c>
      <c r="L287">
        <v>1308</v>
      </c>
      <c r="N287">
        <v>1003</v>
      </c>
      <c r="O287" t="s">
        <v>311</v>
      </c>
      <c r="P287" t="s">
        <v>311</v>
      </c>
      <c r="Q287">
        <v>100</v>
      </c>
      <c r="Y287">
        <v>9.5999999999999992E-3</v>
      </c>
      <c r="AA287">
        <v>120</v>
      </c>
      <c r="AB287">
        <v>0</v>
      </c>
      <c r="AC287">
        <v>0</v>
      </c>
      <c r="AD287">
        <v>0</v>
      </c>
      <c r="AN287">
        <v>0</v>
      </c>
      <c r="AO287">
        <v>1</v>
      </c>
      <c r="AP287">
        <v>1</v>
      </c>
      <c r="AQ287">
        <v>0</v>
      </c>
      <c r="AR287">
        <v>0</v>
      </c>
      <c r="AS287" t="s">
        <v>3</v>
      </c>
      <c r="AT287">
        <v>9.5999999999999992E-3</v>
      </c>
      <c r="AU287" t="s">
        <v>3</v>
      </c>
      <c r="AV287">
        <v>0</v>
      </c>
      <c r="AW287">
        <v>2</v>
      </c>
      <c r="AX287">
        <v>24915631</v>
      </c>
      <c r="AY287">
        <v>1</v>
      </c>
      <c r="AZ287">
        <v>0</v>
      </c>
      <c r="BA287">
        <v>292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B287">
        <v>0</v>
      </c>
    </row>
    <row r="288" spans="1:80" x14ac:dyDescent="0.2">
      <c r="A288">
        <f>ROW(Source!A185)</f>
        <v>185</v>
      </c>
      <c r="B288">
        <v>23982063</v>
      </c>
      <c r="C288">
        <v>24915608</v>
      </c>
      <c r="D288">
        <v>14681456</v>
      </c>
      <c r="E288">
        <v>1</v>
      </c>
      <c r="F288">
        <v>1</v>
      </c>
      <c r="G288">
        <v>1</v>
      </c>
      <c r="H288">
        <v>3</v>
      </c>
      <c r="I288" t="s">
        <v>1360</v>
      </c>
      <c r="J288" t="s">
        <v>1361</v>
      </c>
      <c r="K288" t="s">
        <v>1362</v>
      </c>
      <c r="L288">
        <v>1355</v>
      </c>
      <c r="N288">
        <v>1010</v>
      </c>
      <c r="O288" t="s">
        <v>910</v>
      </c>
      <c r="P288" t="s">
        <v>910</v>
      </c>
      <c r="Q288">
        <v>100</v>
      </c>
      <c r="Y288">
        <v>4.1000000000000003E-3</v>
      </c>
      <c r="AA288">
        <v>142.5</v>
      </c>
      <c r="AB288">
        <v>0</v>
      </c>
      <c r="AC288">
        <v>0</v>
      </c>
      <c r="AD288">
        <v>0</v>
      </c>
      <c r="AN288">
        <v>0</v>
      </c>
      <c r="AO288">
        <v>1</v>
      </c>
      <c r="AP288">
        <v>1</v>
      </c>
      <c r="AQ288">
        <v>0</v>
      </c>
      <c r="AR288">
        <v>0</v>
      </c>
      <c r="AS288" t="s">
        <v>3</v>
      </c>
      <c r="AT288">
        <v>4.1000000000000003E-3</v>
      </c>
      <c r="AU288" t="s">
        <v>3</v>
      </c>
      <c r="AV288">
        <v>0</v>
      </c>
      <c r="AW288">
        <v>2</v>
      </c>
      <c r="AX288">
        <v>24915632</v>
      </c>
      <c r="AY288">
        <v>1</v>
      </c>
      <c r="AZ288">
        <v>0</v>
      </c>
      <c r="BA288">
        <v>293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B288">
        <v>0</v>
      </c>
    </row>
    <row r="289" spans="1:80" x14ac:dyDescent="0.2">
      <c r="A289">
        <f>ROW(Source!A185)</f>
        <v>185</v>
      </c>
      <c r="B289">
        <v>23982063</v>
      </c>
      <c r="C289">
        <v>24915608</v>
      </c>
      <c r="D289">
        <v>14682500</v>
      </c>
      <c r="E289">
        <v>1</v>
      </c>
      <c r="F289">
        <v>1</v>
      </c>
      <c r="G289">
        <v>1</v>
      </c>
      <c r="H289">
        <v>3</v>
      </c>
      <c r="I289" t="s">
        <v>1363</v>
      </c>
      <c r="J289" t="s">
        <v>1364</v>
      </c>
      <c r="K289" t="s">
        <v>1365</v>
      </c>
      <c r="L289">
        <v>1348</v>
      </c>
      <c r="N289">
        <v>1009</v>
      </c>
      <c r="O289" t="s">
        <v>1185</v>
      </c>
      <c r="P289" t="s">
        <v>1185</v>
      </c>
      <c r="Q289">
        <v>1000</v>
      </c>
      <c r="Y289">
        <v>6.0000000000000002E-5</v>
      </c>
      <c r="AA289">
        <v>7826.9</v>
      </c>
      <c r="AB289">
        <v>0</v>
      </c>
      <c r="AC289">
        <v>0</v>
      </c>
      <c r="AD289">
        <v>0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6.0000000000000002E-5</v>
      </c>
      <c r="AU289" t="s">
        <v>3</v>
      </c>
      <c r="AV289">
        <v>0</v>
      </c>
      <c r="AW289">
        <v>2</v>
      </c>
      <c r="AX289">
        <v>24915633</v>
      </c>
      <c r="AY289">
        <v>1</v>
      </c>
      <c r="AZ289">
        <v>0</v>
      </c>
      <c r="BA289">
        <v>294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B289">
        <v>0</v>
      </c>
    </row>
    <row r="290" spans="1:80" x14ac:dyDescent="0.2">
      <c r="A290">
        <f>ROW(Source!A185)</f>
        <v>185</v>
      </c>
      <c r="B290">
        <v>23982063</v>
      </c>
      <c r="C290">
        <v>24915608</v>
      </c>
      <c r="D290">
        <v>22848350</v>
      </c>
      <c r="E290">
        <v>1</v>
      </c>
      <c r="F290">
        <v>1</v>
      </c>
      <c r="G290">
        <v>1</v>
      </c>
      <c r="H290">
        <v>3</v>
      </c>
      <c r="I290" t="s">
        <v>339</v>
      </c>
      <c r="J290" t="s">
        <v>341</v>
      </c>
      <c r="K290" t="s">
        <v>340</v>
      </c>
      <c r="L290">
        <v>1477</v>
      </c>
      <c r="N290">
        <v>1013</v>
      </c>
      <c r="O290" t="s">
        <v>333</v>
      </c>
      <c r="P290" t="s">
        <v>335</v>
      </c>
      <c r="Q290">
        <v>1</v>
      </c>
      <c r="Y290">
        <v>0.1</v>
      </c>
      <c r="AA290">
        <v>2106.9</v>
      </c>
      <c r="AB290">
        <v>0</v>
      </c>
      <c r="AC290">
        <v>0</v>
      </c>
      <c r="AD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 t="s">
        <v>3</v>
      </c>
      <c r="AT290">
        <v>0.1</v>
      </c>
      <c r="AU290" t="s">
        <v>3</v>
      </c>
      <c r="AV290">
        <v>0</v>
      </c>
      <c r="AW290">
        <v>1</v>
      </c>
      <c r="AX290">
        <v>-1</v>
      </c>
      <c r="AY290">
        <v>0</v>
      </c>
      <c r="AZ290">
        <v>0</v>
      </c>
      <c r="BA290" t="s">
        <v>3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B290">
        <v>0</v>
      </c>
    </row>
    <row r="291" spans="1:80" x14ac:dyDescent="0.2">
      <c r="A291">
        <f>ROW(Source!A185)</f>
        <v>185</v>
      </c>
      <c r="B291">
        <v>23982063</v>
      </c>
      <c r="C291">
        <v>24915608</v>
      </c>
      <c r="D291">
        <v>14665224</v>
      </c>
      <c r="E291">
        <v>1</v>
      </c>
      <c r="F291">
        <v>1</v>
      </c>
      <c r="G291">
        <v>1</v>
      </c>
      <c r="H291">
        <v>3</v>
      </c>
      <c r="I291" t="s">
        <v>1366</v>
      </c>
      <c r="J291" t="s">
        <v>1367</v>
      </c>
      <c r="K291" t="s">
        <v>1368</v>
      </c>
      <c r="L291">
        <v>1346</v>
      </c>
      <c r="N291">
        <v>1009</v>
      </c>
      <c r="O291" t="s">
        <v>1181</v>
      </c>
      <c r="P291" t="s">
        <v>1181</v>
      </c>
      <c r="Q291">
        <v>1</v>
      </c>
      <c r="Y291">
        <v>0.5</v>
      </c>
      <c r="AA291">
        <v>68.05</v>
      </c>
      <c r="AB291">
        <v>0</v>
      </c>
      <c r="AC291">
        <v>0</v>
      </c>
      <c r="AD291">
        <v>0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0.5</v>
      </c>
      <c r="AU291" t="s">
        <v>3</v>
      </c>
      <c r="AV291">
        <v>0</v>
      </c>
      <c r="AW291">
        <v>2</v>
      </c>
      <c r="AX291">
        <v>24915634</v>
      </c>
      <c r="AY291">
        <v>1</v>
      </c>
      <c r="AZ291">
        <v>0</v>
      </c>
      <c r="BA291">
        <v>295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B291">
        <v>0</v>
      </c>
    </row>
    <row r="292" spans="1:80" x14ac:dyDescent="0.2">
      <c r="A292">
        <f>ROW(Source!A185)</f>
        <v>185</v>
      </c>
      <c r="B292">
        <v>23982063</v>
      </c>
      <c r="C292">
        <v>24915608</v>
      </c>
      <c r="D292">
        <v>14697327</v>
      </c>
      <c r="E292">
        <v>1</v>
      </c>
      <c r="F292">
        <v>1</v>
      </c>
      <c r="G292">
        <v>1</v>
      </c>
      <c r="H292">
        <v>3</v>
      </c>
      <c r="I292" t="s">
        <v>1369</v>
      </c>
      <c r="J292" t="s">
        <v>1370</v>
      </c>
      <c r="K292" t="s">
        <v>1371</v>
      </c>
      <c r="L292">
        <v>1356</v>
      </c>
      <c r="N292">
        <v>1010</v>
      </c>
      <c r="O292" t="s">
        <v>1372</v>
      </c>
      <c r="P292" t="s">
        <v>1372</v>
      </c>
      <c r="Q292">
        <v>1000</v>
      </c>
      <c r="Y292">
        <v>8.3199999999999993E-3</v>
      </c>
      <c r="AA292">
        <v>19.5</v>
      </c>
      <c r="AB292">
        <v>0</v>
      </c>
      <c r="AC292">
        <v>0</v>
      </c>
      <c r="AD292">
        <v>0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8.3199999999999993E-3</v>
      </c>
      <c r="AU292" t="s">
        <v>3</v>
      </c>
      <c r="AV292">
        <v>0</v>
      </c>
      <c r="AW292">
        <v>2</v>
      </c>
      <c r="AX292">
        <v>24915635</v>
      </c>
      <c r="AY292">
        <v>1</v>
      </c>
      <c r="AZ292">
        <v>0</v>
      </c>
      <c r="BA292">
        <v>296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B292">
        <v>0</v>
      </c>
    </row>
    <row r="293" spans="1:80" x14ac:dyDescent="0.2">
      <c r="A293">
        <f>ROW(Source!A185)</f>
        <v>185</v>
      </c>
      <c r="B293">
        <v>23982063</v>
      </c>
      <c r="C293">
        <v>24915608</v>
      </c>
      <c r="D293">
        <v>14665295</v>
      </c>
      <c r="E293">
        <v>1</v>
      </c>
      <c r="F293">
        <v>1</v>
      </c>
      <c r="G293">
        <v>1</v>
      </c>
      <c r="H293">
        <v>3</v>
      </c>
      <c r="I293" t="s">
        <v>1159</v>
      </c>
      <c r="J293" t="s">
        <v>1168</v>
      </c>
      <c r="K293" t="s">
        <v>1169</v>
      </c>
      <c r="L293">
        <v>1344</v>
      </c>
      <c r="N293">
        <v>1008</v>
      </c>
      <c r="O293" t="s">
        <v>1170</v>
      </c>
      <c r="P293" t="s">
        <v>1170</v>
      </c>
      <c r="Q293">
        <v>1</v>
      </c>
      <c r="Y293">
        <v>2.39</v>
      </c>
      <c r="AA293">
        <v>1</v>
      </c>
      <c r="AB293">
        <v>0</v>
      </c>
      <c r="AC293">
        <v>0</v>
      </c>
      <c r="AD293">
        <v>0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2.39</v>
      </c>
      <c r="AU293" t="s">
        <v>3</v>
      </c>
      <c r="AV293">
        <v>0</v>
      </c>
      <c r="AW293">
        <v>2</v>
      </c>
      <c r="AX293">
        <v>24915636</v>
      </c>
      <c r="AY293">
        <v>1</v>
      </c>
      <c r="AZ293">
        <v>0</v>
      </c>
      <c r="BA293">
        <v>297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B293">
        <v>0</v>
      </c>
    </row>
    <row r="294" spans="1:80" x14ac:dyDescent="0.2">
      <c r="A294">
        <f>ROW(Source!A187)</f>
        <v>187</v>
      </c>
      <c r="B294">
        <v>23982063</v>
      </c>
      <c r="C294">
        <v>24919873</v>
      </c>
      <c r="D294">
        <v>9430636</v>
      </c>
      <c r="E294">
        <v>1</v>
      </c>
      <c r="F294">
        <v>1</v>
      </c>
      <c r="G294">
        <v>1</v>
      </c>
      <c r="H294">
        <v>1</v>
      </c>
      <c r="I294" t="s">
        <v>1274</v>
      </c>
      <c r="J294" t="s">
        <v>3</v>
      </c>
      <c r="K294" t="s">
        <v>1275</v>
      </c>
      <c r="L294">
        <v>1369</v>
      </c>
      <c r="N294">
        <v>1013</v>
      </c>
      <c r="O294" t="s">
        <v>1148</v>
      </c>
      <c r="P294" t="s">
        <v>1148</v>
      </c>
      <c r="Q294">
        <v>1</v>
      </c>
      <c r="Y294">
        <v>25.704000000000001</v>
      </c>
      <c r="AA294">
        <v>0</v>
      </c>
      <c r="AB294">
        <v>0</v>
      </c>
      <c r="AC294">
        <v>0</v>
      </c>
      <c r="AD294">
        <v>9.4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19.04</v>
      </c>
      <c r="AU294" t="s">
        <v>179</v>
      </c>
      <c r="AV294">
        <v>1</v>
      </c>
      <c r="AW294">
        <v>2</v>
      </c>
      <c r="AX294">
        <v>24919883</v>
      </c>
      <c r="AY294">
        <v>1</v>
      </c>
      <c r="AZ294">
        <v>0</v>
      </c>
      <c r="BA294">
        <v>298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B294">
        <v>0</v>
      </c>
    </row>
    <row r="295" spans="1:80" x14ac:dyDescent="0.2">
      <c r="A295">
        <f>ROW(Source!A187)</f>
        <v>187</v>
      </c>
      <c r="B295">
        <v>23982063</v>
      </c>
      <c r="C295">
        <v>24919873</v>
      </c>
      <c r="D295">
        <v>121548</v>
      </c>
      <c r="E295">
        <v>1</v>
      </c>
      <c r="F295">
        <v>1</v>
      </c>
      <c r="G295">
        <v>1</v>
      </c>
      <c r="H295">
        <v>1</v>
      </c>
      <c r="I295" t="s">
        <v>40</v>
      </c>
      <c r="J295" t="s">
        <v>3</v>
      </c>
      <c r="K295" t="s">
        <v>1173</v>
      </c>
      <c r="L295">
        <v>608254</v>
      </c>
      <c r="N295">
        <v>1013</v>
      </c>
      <c r="O295" t="s">
        <v>1174</v>
      </c>
      <c r="P295" t="s">
        <v>1174</v>
      </c>
      <c r="Q295">
        <v>1</v>
      </c>
      <c r="Y295">
        <v>0.1215</v>
      </c>
      <c r="AA295">
        <v>0</v>
      </c>
      <c r="AB295">
        <v>0</v>
      </c>
      <c r="AC295">
        <v>0</v>
      </c>
      <c r="AD295">
        <v>0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0.09</v>
      </c>
      <c r="AU295" t="s">
        <v>179</v>
      </c>
      <c r="AV295">
        <v>2</v>
      </c>
      <c r="AW295">
        <v>2</v>
      </c>
      <c r="AX295">
        <v>24919884</v>
      </c>
      <c r="AY295">
        <v>1</v>
      </c>
      <c r="AZ295">
        <v>0</v>
      </c>
      <c r="BA295">
        <v>299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B295">
        <v>0</v>
      </c>
    </row>
    <row r="296" spans="1:80" x14ac:dyDescent="0.2">
      <c r="A296">
        <f>ROW(Source!A187)</f>
        <v>187</v>
      </c>
      <c r="B296">
        <v>23982063</v>
      </c>
      <c r="C296">
        <v>24919873</v>
      </c>
      <c r="D296">
        <v>22792577</v>
      </c>
      <c r="E296">
        <v>1</v>
      </c>
      <c r="F296">
        <v>1</v>
      </c>
      <c r="G296">
        <v>1</v>
      </c>
      <c r="H296">
        <v>2</v>
      </c>
      <c r="I296" t="s">
        <v>1218</v>
      </c>
      <c r="J296" t="s">
        <v>1219</v>
      </c>
      <c r="K296" t="s">
        <v>1220</v>
      </c>
      <c r="L296">
        <v>1368</v>
      </c>
      <c r="N296">
        <v>1011</v>
      </c>
      <c r="O296" t="s">
        <v>1152</v>
      </c>
      <c r="P296" t="s">
        <v>1152</v>
      </c>
      <c r="Q296">
        <v>1</v>
      </c>
      <c r="Y296">
        <v>0.1215</v>
      </c>
      <c r="AA296">
        <v>0</v>
      </c>
      <c r="AB296">
        <v>134.65</v>
      </c>
      <c r="AC296">
        <v>13.5</v>
      </c>
      <c r="AD296">
        <v>0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0.09</v>
      </c>
      <c r="AU296" t="s">
        <v>179</v>
      </c>
      <c r="AV296">
        <v>0</v>
      </c>
      <c r="AW296">
        <v>2</v>
      </c>
      <c r="AX296">
        <v>24919885</v>
      </c>
      <c r="AY296">
        <v>1</v>
      </c>
      <c r="AZ296">
        <v>0</v>
      </c>
      <c r="BA296">
        <v>300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B296">
        <v>0</v>
      </c>
    </row>
    <row r="297" spans="1:80" x14ac:dyDescent="0.2">
      <c r="A297">
        <f>ROW(Source!A187)</f>
        <v>187</v>
      </c>
      <c r="B297">
        <v>23982063</v>
      </c>
      <c r="C297">
        <v>24919873</v>
      </c>
      <c r="D297">
        <v>22792800</v>
      </c>
      <c r="E297">
        <v>1</v>
      </c>
      <c r="F297">
        <v>1</v>
      </c>
      <c r="G297">
        <v>1</v>
      </c>
      <c r="H297">
        <v>2</v>
      </c>
      <c r="I297" t="s">
        <v>1330</v>
      </c>
      <c r="J297" t="s">
        <v>1331</v>
      </c>
      <c r="K297" t="s">
        <v>1332</v>
      </c>
      <c r="L297">
        <v>1368</v>
      </c>
      <c r="N297">
        <v>1011</v>
      </c>
      <c r="O297" t="s">
        <v>1152</v>
      </c>
      <c r="P297" t="s">
        <v>1152</v>
      </c>
      <c r="Q297">
        <v>1</v>
      </c>
      <c r="Y297">
        <v>2.9160000000000004</v>
      </c>
      <c r="AA297">
        <v>0</v>
      </c>
      <c r="AB297">
        <v>8.1</v>
      </c>
      <c r="AC297">
        <v>0</v>
      </c>
      <c r="AD297">
        <v>0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2.16</v>
      </c>
      <c r="AU297" t="s">
        <v>179</v>
      </c>
      <c r="AV297">
        <v>0</v>
      </c>
      <c r="AW297">
        <v>2</v>
      </c>
      <c r="AX297">
        <v>24919886</v>
      </c>
      <c r="AY297">
        <v>1</v>
      </c>
      <c r="AZ297">
        <v>0</v>
      </c>
      <c r="BA297">
        <v>301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B297">
        <v>0</v>
      </c>
    </row>
    <row r="298" spans="1:80" x14ac:dyDescent="0.2">
      <c r="A298">
        <f>ROW(Source!A187)</f>
        <v>187</v>
      </c>
      <c r="B298">
        <v>23982063</v>
      </c>
      <c r="C298">
        <v>24919873</v>
      </c>
      <c r="D298">
        <v>22794257</v>
      </c>
      <c r="E298">
        <v>1</v>
      </c>
      <c r="F298">
        <v>1</v>
      </c>
      <c r="G298">
        <v>1</v>
      </c>
      <c r="H298">
        <v>2</v>
      </c>
      <c r="I298" t="s">
        <v>1333</v>
      </c>
      <c r="J298" t="s">
        <v>1334</v>
      </c>
      <c r="K298" t="s">
        <v>1335</v>
      </c>
      <c r="L298">
        <v>1368</v>
      </c>
      <c r="N298">
        <v>1011</v>
      </c>
      <c r="O298" t="s">
        <v>1152</v>
      </c>
      <c r="P298" t="s">
        <v>1152</v>
      </c>
      <c r="Q298">
        <v>1</v>
      </c>
      <c r="Y298">
        <v>5.2245000000000008</v>
      </c>
      <c r="AA298">
        <v>0</v>
      </c>
      <c r="AB298">
        <v>2.08</v>
      </c>
      <c r="AC298">
        <v>0</v>
      </c>
      <c r="AD298">
        <v>0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3.87</v>
      </c>
      <c r="AU298" t="s">
        <v>179</v>
      </c>
      <c r="AV298">
        <v>0</v>
      </c>
      <c r="AW298">
        <v>2</v>
      </c>
      <c r="AX298">
        <v>24919887</v>
      </c>
      <c r="AY298">
        <v>1</v>
      </c>
      <c r="AZ298">
        <v>0</v>
      </c>
      <c r="BA298">
        <v>302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B298">
        <v>0</v>
      </c>
    </row>
    <row r="299" spans="1:80" x14ac:dyDescent="0.2">
      <c r="A299">
        <f>ROW(Source!A187)</f>
        <v>187</v>
      </c>
      <c r="B299">
        <v>23982063</v>
      </c>
      <c r="C299">
        <v>24919873</v>
      </c>
      <c r="D299">
        <v>22794575</v>
      </c>
      <c r="E299">
        <v>1</v>
      </c>
      <c r="F299">
        <v>1</v>
      </c>
      <c r="G299">
        <v>1</v>
      </c>
      <c r="H299">
        <v>2</v>
      </c>
      <c r="I299" t="s">
        <v>1224</v>
      </c>
      <c r="J299" t="s">
        <v>1225</v>
      </c>
      <c r="K299" t="s">
        <v>1226</v>
      </c>
      <c r="L299">
        <v>1368</v>
      </c>
      <c r="N299">
        <v>1011</v>
      </c>
      <c r="O299" t="s">
        <v>1152</v>
      </c>
      <c r="P299" t="s">
        <v>1152</v>
      </c>
      <c r="Q299">
        <v>1</v>
      </c>
      <c r="Y299">
        <v>0.1215</v>
      </c>
      <c r="AA299">
        <v>0</v>
      </c>
      <c r="AB299">
        <v>87.17</v>
      </c>
      <c r="AC299">
        <v>11.6</v>
      </c>
      <c r="AD299">
        <v>0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0.09</v>
      </c>
      <c r="AU299" t="s">
        <v>179</v>
      </c>
      <c r="AV299">
        <v>0</v>
      </c>
      <c r="AW299">
        <v>2</v>
      </c>
      <c r="AX299">
        <v>24919888</v>
      </c>
      <c r="AY299">
        <v>1</v>
      </c>
      <c r="AZ299">
        <v>0</v>
      </c>
      <c r="BA299">
        <v>303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B299">
        <v>0</v>
      </c>
    </row>
    <row r="300" spans="1:80" x14ac:dyDescent="0.2">
      <c r="A300">
        <f>ROW(Source!A187)</f>
        <v>187</v>
      </c>
      <c r="B300">
        <v>23982063</v>
      </c>
      <c r="C300">
        <v>24919873</v>
      </c>
      <c r="D300">
        <v>22819836</v>
      </c>
      <c r="E300">
        <v>1</v>
      </c>
      <c r="F300">
        <v>1</v>
      </c>
      <c r="G300">
        <v>1</v>
      </c>
      <c r="H300">
        <v>3</v>
      </c>
      <c r="I300" t="s">
        <v>1336</v>
      </c>
      <c r="J300" t="s">
        <v>1337</v>
      </c>
      <c r="K300" t="s">
        <v>1338</v>
      </c>
      <c r="L300">
        <v>1346</v>
      </c>
      <c r="N300">
        <v>1009</v>
      </c>
      <c r="O300" t="s">
        <v>1181</v>
      </c>
      <c r="P300" t="s">
        <v>1181</v>
      </c>
      <c r="Q300">
        <v>1</v>
      </c>
      <c r="Y300">
        <v>0.96</v>
      </c>
      <c r="AA300">
        <v>10.57</v>
      </c>
      <c r="AB300">
        <v>0</v>
      </c>
      <c r="AC300">
        <v>0</v>
      </c>
      <c r="AD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0.96</v>
      </c>
      <c r="AU300" t="s">
        <v>3</v>
      </c>
      <c r="AV300">
        <v>0</v>
      </c>
      <c r="AW300">
        <v>2</v>
      </c>
      <c r="AX300">
        <v>24919889</v>
      </c>
      <c r="AY300">
        <v>1</v>
      </c>
      <c r="AZ300">
        <v>0</v>
      </c>
      <c r="BA300">
        <v>304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B300">
        <v>0</v>
      </c>
    </row>
    <row r="301" spans="1:80" x14ac:dyDescent="0.2">
      <c r="A301">
        <f>ROW(Source!A187)</f>
        <v>187</v>
      </c>
      <c r="B301">
        <v>23982063</v>
      </c>
      <c r="C301">
        <v>24919873</v>
      </c>
      <c r="D301">
        <v>22828075</v>
      </c>
      <c r="E301">
        <v>1</v>
      </c>
      <c r="F301">
        <v>1</v>
      </c>
      <c r="G301">
        <v>1</v>
      </c>
      <c r="H301">
        <v>3</v>
      </c>
      <c r="I301" t="s">
        <v>1339</v>
      </c>
      <c r="J301" t="s">
        <v>1340</v>
      </c>
      <c r="K301" t="s">
        <v>1341</v>
      </c>
      <c r="L301">
        <v>1346</v>
      </c>
      <c r="N301">
        <v>1009</v>
      </c>
      <c r="O301" t="s">
        <v>1181</v>
      </c>
      <c r="P301" t="s">
        <v>1181</v>
      </c>
      <c r="Q301">
        <v>1</v>
      </c>
      <c r="Y301">
        <v>0.2</v>
      </c>
      <c r="AA301">
        <v>25.8</v>
      </c>
      <c r="AB301">
        <v>0</v>
      </c>
      <c r="AC301">
        <v>0</v>
      </c>
      <c r="AD301">
        <v>0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0.2</v>
      </c>
      <c r="AU301" t="s">
        <v>3</v>
      </c>
      <c r="AV301">
        <v>0</v>
      </c>
      <c r="AW301">
        <v>2</v>
      </c>
      <c r="AX301">
        <v>24919890</v>
      </c>
      <c r="AY301">
        <v>1</v>
      </c>
      <c r="AZ301">
        <v>0</v>
      </c>
      <c r="BA301">
        <v>305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B301">
        <v>0</v>
      </c>
    </row>
    <row r="302" spans="1:80" x14ac:dyDescent="0.2">
      <c r="A302">
        <f>ROW(Source!A187)</f>
        <v>187</v>
      </c>
      <c r="B302">
        <v>23982063</v>
      </c>
      <c r="C302">
        <v>24919873</v>
      </c>
      <c r="D302">
        <v>22865650</v>
      </c>
      <c r="E302">
        <v>1</v>
      </c>
      <c r="F302">
        <v>1</v>
      </c>
      <c r="G302">
        <v>1</v>
      </c>
      <c r="H302">
        <v>3</v>
      </c>
      <c r="I302" t="s">
        <v>1159</v>
      </c>
      <c r="J302" t="s">
        <v>1160</v>
      </c>
      <c r="K302" t="s">
        <v>1161</v>
      </c>
      <c r="L302">
        <v>1374</v>
      </c>
      <c r="N302">
        <v>1013</v>
      </c>
      <c r="O302" t="s">
        <v>1162</v>
      </c>
      <c r="P302" t="s">
        <v>1162</v>
      </c>
      <c r="Q302">
        <v>1</v>
      </c>
      <c r="Y302">
        <v>3.58</v>
      </c>
      <c r="AA302">
        <v>1</v>
      </c>
      <c r="AB302">
        <v>0</v>
      </c>
      <c r="AC302">
        <v>0</v>
      </c>
      <c r="AD302">
        <v>0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3.58</v>
      </c>
      <c r="AU302" t="s">
        <v>3</v>
      </c>
      <c r="AV302">
        <v>0</v>
      </c>
      <c r="AW302">
        <v>2</v>
      </c>
      <c r="AX302">
        <v>24919891</v>
      </c>
      <c r="AY302">
        <v>1</v>
      </c>
      <c r="AZ302">
        <v>0</v>
      </c>
      <c r="BA302">
        <v>306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B302">
        <v>0</v>
      </c>
    </row>
    <row r="303" spans="1:80" x14ac:dyDescent="0.2">
      <c r="A303">
        <f>ROW(Source!A188)</f>
        <v>188</v>
      </c>
      <c r="B303">
        <v>23982063</v>
      </c>
      <c r="C303">
        <v>24692407</v>
      </c>
      <c r="D303">
        <v>9431832</v>
      </c>
      <c r="E303">
        <v>1</v>
      </c>
      <c r="F303">
        <v>1</v>
      </c>
      <c r="G303">
        <v>1</v>
      </c>
      <c r="H303">
        <v>1</v>
      </c>
      <c r="I303" t="s">
        <v>1280</v>
      </c>
      <c r="J303" t="s">
        <v>3</v>
      </c>
      <c r="K303" t="s">
        <v>1281</v>
      </c>
      <c r="L303">
        <v>1369</v>
      </c>
      <c r="N303">
        <v>1013</v>
      </c>
      <c r="O303" t="s">
        <v>1148</v>
      </c>
      <c r="P303" t="s">
        <v>1148</v>
      </c>
      <c r="Q303">
        <v>1</v>
      </c>
      <c r="Y303">
        <v>87.21</v>
      </c>
      <c r="AA303">
        <v>0</v>
      </c>
      <c r="AB303">
        <v>0</v>
      </c>
      <c r="AC303">
        <v>0</v>
      </c>
      <c r="AD303">
        <v>10.35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64.599999999999994</v>
      </c>
      <c r="AU303" t="s">
        <v>179</v>
      </c>
      <c r="AV303">
        <v>1</v>
      </c>
      <c r="AW303">
        <v>2</v>
      </c>
      <c r="AX303">
        <v>24692410</v>
      </c>
      <c r="AY303">
        <v>1</v>
      </c>
      <c r="AZ303">
        <v>0</v>
      </c>
      <c r="BA303">
        <v>307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B303">
        <v>0</v>
      </c>
    </row>
    <row r="304" spans="1:80" x14ac:dyDescent="0.2">
      <c r="A304">
        <f>ROW(Source!A188)</f>
        <v>188</v>
      </c>
      <c r="B304">
        <v>23982063</v>
      </c>
      <c r="C304">
        <v>24692407</v>
      </c>
      <c r="D304">
        <v>22865650</v>
      </c>
      <c r="E304">
        <v>1</v>
      </c>
      <c r="F304">
        <v>1</v>
      </c>
      <c r="G304">
        <v>1</v>
      </c>
      <c r="H304">
        <v>3</v>
      </c>
      <c r="I304" t="s">
        <v>1159</v>
      </c>
      <c r="J304" t="s">
        <v>1160</v>
      </c>
      <c r="K304" t="s">
        <v>1161</v>
      </c>
      <c r="L304">
        <v>1374</v>
      </c>
      <c r="N304">
        <v>1013</v>
      </c>
      <c r="O304" t="s">
        <v>1162</v>
      </c>
      <c r="P304" t="s">
        <v>1162</v>
      </c>
      <c r="Q304">
        <v>1</v>
      </c>
      <c r="Y304">
        <v>13.37</v>
      </c>
      <c r="AA304">
        <v>1</v>
      </c>
      <c r="AB304">
        <v>0</v>
      </c>
      <c r="AC304">
        <v>0</v>
      </c>
      <c r="AD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13.37</v>
      </c>
      <c r="AU304" t="s">
        <v>3</v>
      </c>
      <c r="AV304">
        <v>0</v>
      </c>
      <c r="AW304">
        <v>2</v>
      </c>
      <c r="AX304">
        <v>24692411</v>
      </c>
      <c r="AY304">
        <v>1</v>
      </c>
      <c r="AZ304">
        <v>0</v>
      </c>
      <c r="BA304">
        <v>308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B304">
        <v>0</v>
      </c>
    </row>
    <row r="305" spans="1:80" x14ac:dyDescent="0.2">
      <c r="A305">
        <f>ROW(Source!A189)</f>
        <v>189</v>
      </c>
      <c r="B305">
        <v>23982063</v>
      </c>
      <c r="C305">
        <v>24691869</v>
      </c>
      <c r="D305">
        <v>9438100</v>
      </c>
      <c r="E305">
        <v>1</v>
      </c>
      <c r="F305">
        <v>1</v>
      </c>
      <c r="G305">
        <v>1</v>
      </c>
      <c r="H305">
        <v>1</v>
      </c>
      <c r="I305" t="s">
        <v>1276</v>
      </c>
      <c r="J305" t="s">
        <v>3</v>
      </c>
      <c r="K305" t="s">
        <v>1277</v>
      </c>
      <c r="L305">
        <v>1369</v>
      </c>
      <c r="N305">
        <v>1013</v>
      </c>
      <c r="O305" t="s">
        <v>1148</v>
      </c>
      <c r="P305" t="s">
        <v>1148</v>
      </c>
      <c r="Q305">
        <v>1</v>
      </c>
      <c r="Y305">
        <v>21.6</v>
      </c>
      <c r="AA305">
        <v>0</v>
      </c>
      <c r="AB305">
        <v>0</v>
      </c>
      <c r="AC305">
        <v>0</v>
      </c>
      <c r="AD305">
        <v>15.49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16</v>
      </c>
      <c r="AU305" t="s">
        <v>179</v>
      </c>
      <c r="AV305">
        <v>1</v>
      </c>
      <c r="AW305">
        <v>2</v>
      </c>
      <c r="AX305">
        <v>24691873</v>
      </c>
      <c r="AY305">
        <v>1</v>
      </c>
      <c r="AZ305">
        <v>0</v>
      </c>
      <c r="BA305">
        <v>309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B305">
        <v>0</v>
      </c>
    </row>
    <row r="306" spans="1:80" x14ac:dyDescent="0.2">
      <c r="A306">
        <f>ROW(Source!A189)</f>
        <v>189</v>
      </c>
      <c r="B306">
        <v>23982063</v>
      </c>
      <c r="C306">
        <v>24691869</v>
      </c>
      <c r="D306">
        <v>9447024</v>
      </c>
      <c r="E306">
        <v>1</v>
      </c>
      <c r="F306">
        <v>1</v>
      </c>
      <c r="G306">
        <v>1</v>
      </c>
      <c r="H306">
        <v>1</v>
      </c>
      <c r="I306" t="s">
        <v>1278</v>
      </c>
      <c r="J306" t="s">
        <v>3</v>
      </c>
      <c r="K306" t="s">
        <v>1279</v>
      </c>
      <c r="L306">
        <v>1369</v>
      </c>
      <c r="N306">
        <v>1013</v>
      </c>
      <c r="O306" t="s">
        <v>1148</v>
      </c>
      <c r="P306" t="s">
        <v>1148</v>
      </c>
      <c r="Q306">
        <v>1</v>
      </c>
      <c r="Y306">
        <v>21.6</v>
      </c>
      <c r="AA306">
        <v>0</v>
      </c>
      <c r="AB306">
        <v>0</v>
      </c>
      <c r="AC306">
        <v>0</v>
      </c>
      <c r="AD306">
        <v>14.09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16</v>
      </c>
      <c r="AU306" t="s">
        <v>179</v>
      </c>
      <c r="AV306">
        <v>1</v>
      </c>
      <c r="AW306">
        <v>2</v>
      </c>
      <c r="AX306">
        <v>24691874</v>
      </c>
      <c r="AY306">
        <v>1</v>
      </c>
      <c r="AZ306">
        <v>0</v>
      </c>
      <c r="BA306">
        <v>310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B306">
        <v>0</v>
      </c>
    </row>
    <row r="307" spans="1:80" x14ac:dyDescent="0.2">
      <c r="A307">
        <f>ROW(Source!A189)</f>
        <v>189</v>
      </c>
      <c r="B307">
        <v>23982063</v>
      </c>
      <c r="C307">
        <v>24691869</v>
      </c>
      <c r="D307">
        <v>22865650</v>
      </c>
      <c r="E307">
        <v>1</v>
      </c>
      <c r="F307">
        <v>1</v>
      </c>
      <c r="G307">
        <v>1</v>
      </c>
      <c r="H307">
        <v>3</v>
      </c>
      <c r="I307" t="s">
        <v>1159</v>
      </c>
      <c r="J307" t="s">
        <v>1160</v>
      </c>
      <c r="K307" t="s">
        <v>1161</v>
      </c>
      <c r="L307">
        <v>1374</v>
      </c>
      <c r="N307">
        <v>1013</v>
      </c>
      <c r="O307" t="s">
        <v>1162</v>
      </c>
      <c r="P307" t="s">
        <v>1162</v>
      </c>
      <c r="Q307">
        <v>1</v>
      </c>
      <c r="Y307">
        <v>9.4700000000000006</v>
      </c>
      <c r="AA307">
        <v>1</v>
      </c>
      <c r="AB307">
        <v>0</v>
      </c>
      <c r="AC307">
        <v>0</v>
      </c>
      <c r="AD307">
        <v>0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9.4700000000000006</v>
      </c>
      <c r="AU307" t="s">
        <v>3</v>
      </c>
      <c r="AV307">
        <v>0</v>
      </c>
      <c r="AW307">
        <v>2</v>
      </c>
      <c r="AX307">
        <v>24691875</v>
      </c>
      <c r="AY307">
        <v>1</v>
      </c>
      <c r="AZ307">
        <v>0</v>
      </c>
      <c r="BA307">
        <v>311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B307">
        <v>0</v>
      </c>
    </row>
    <row r="308" spans="1:80" x14ac:dyDescent="0.2">
      <c r="A308">
        <f>ROW(Source!A190)</f>
        <v>190</v>
      </c>
      <c r="B308">
        <v>23982063</v>
      </c>
      <c r="C308">
        <v>23983850</v>
      </c>
      <c r="D308">
        <v>9431832</v>
      </c>
      <c r="E308">
        <v>1</v>
      </c>
      <c r="F308">
        <v>1</v>
      </c>
      <c r="G308">
        <v>1</v>
      </c>
      <c r="H308">
        <v>1</v>
      </c>
      <c r="I308" t="s">
        <v>1280</v>
      </c>
      <c r="J308" t="s">
        <v>3</v>
      </c>
      <c r="K308" t="s">
        <v>1281</v>
      </c>
      <c r="L308">
        <v>1369</v>
      </c>
      <c r="N308">
        <v>1013</v>
      </c>
      <c r="O308" t="s">
        <v>1148</v>
      </c>
      <c r="P308" t="s">
        <v>1148</v>
      </c>
      <c r="Q308">
        <v>1</v>
      </c>
      <c r="Y308">
        <v>6.4125000000000005</v>
      </c>
      <c r="AA308">
        <v>0</v>
      </c>
      <c r="AB308">
        <v>0</v>
      </c>
      <c r="AC308">
        <v>0</v>
      </c>
      <c r="AD308">
        <v>10.35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4.75</v>
      </c>
      <c r="AU308" t="s">
        <v>179</v>
      </c>
      <c r="AV308">
        <v>1</v>
      </c>
      <c r="AW308">
        <v>2</v>
      </c>
      <c r="AX308">
        <v>23983853</v>
      </c>
      <c r="AY308">
        <v>1</v>
      </c>
      <c r="AZ308">
        <v>0</v>
      </c>
      <c r="BA308">
        <v>312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B308">
        <v>0</v>
      </c>
    </row>
    <row r="309" spans="1:80" x14ac:dyDescent="0.2">
      <c r="A309">
        <f>ROW(Source!A190)</f>
        <v>190</v>
      </c>
      <c r="B309">
        <v>23982063</v>
      </c>
      <c r="C309">
        <v>23983850</v>
      </c>
      <c r="D309">
        <v>14665295</v>
      </c>
      <c r="E309">
        <v>1</v>
      </c>
      <c r="F309">
        <v>1</v>
      </c>
      <c r="G309">
        <v>1</v>
      </c>
      <c r="H309">
        <v>3</v>
      </c>
      <c r="I309" t="s">
        <v>1159</v>
      </c>
      <c r="J309" t="s">
        <v>1168</v>
      </c>
      <c r="K309" t="s">
        <v>1169</v>
      </c>
      <c r="L309">
        <v>1344</v>
      </c>
      <c r="N309">
        <v>1008</v>
      </c>
      <c r="O309" t="s">
        <v>1170</v>
      </c>
      <c r="P309" t="s">
        <v>1170</v>
      </c>
      <c r="Q309">
        <v>1</v>
      </c>
      <c r="Y309">
        <v>0.98</v>
      </c>
      <c r="AA309">
        <v>1</v>
      </c>
      <c r="AB309">
        <v>0</v>
      </c>
      <c r="AC309">
        <v>0</v>
      </c>
      <c r="AD309">
        <v>0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0.98</v>
      </c>
      <c r="AU309" t="s">
        <v>3</v>
      </c>
      <c r="AV309">
        <v>0</v>
      </c>
      <c r="AW309">
        <v>2</v>
      </c>
      <c r="AX309">
        <v>23983854</v>
      </c>
      <c r="AY309">
        <v>1</v>
      </c>
      <c r="AZ309">
        <v>0</v>
      </c>
      <c r="BA309">
        <v>313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B309">
        <v>0</v>
      </c>
    </row>
    <row r="310" spans="1:80" x14ac:dyDescent="0.2">
      <c r="A310">
        <f>ROW(Source!A191)</f>
        <v>191</v>
      </c>
      <c r="B310">
        <v>23982063</v>
      </c>
      <c r="C310">
        <v>23983855</v>
      </c>
      <c r="D310">
        <v>9431832</v>
      </c>
      <c r="E310">
        <v>1</v>
      </c>
      <c r="F310">
        <v>1</v>
      </c>
      <c r="G310">
        <v>1</v>
      </c>
      <c r="H310">
        <v>1</v>
      </c>
      <c r="I310" t="s">
        <v>1280</v>
      </c>
      <c r="J310" t="s">
        <v>3</v>
      </c>
      <c r="K310" t="s">
        <v>1281</v>
      </c>
      <c r="L310">
        <v>1369</v>
      </c>
      <c r="N310">
        <v>1013</v>
      </c>
      <c r="O310" t="s">
        <v>1148</v>
      </c>
      <c r="P310" t="s">
        <v>1148</v>
      </c>
      <c r="Q310">
        <v>1</v>
      </c>
      <c r="Y310">
        <v>3.8475000000000006</v>
      </c>
      <c r="AA310">
        <v>0</v>
      </c>
      <c r="AB310">
        <v>0</v>
      </c>
      <c r="AC310">
        <v>0</v>
      </c>
      <c r="AD310">
        <v>10.35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2.85</v>
      </c>
      <c r="AU310" t="s">
        <v>179</v>
      </c>
      <c r="AV310">
        <v>1</v>
      </c>
      <c r="AW310">
        <v>2</v>
      </c>
      <c r="AX310">
        <v>23983858</v>
      </c>
      <c r="AY310">
        <v>1</v>
      </c>
      <c r="AZ310">
        <v>0</v>
      </c>
      <c r="BA310">
        <v>314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B310">
        <v>0</v>
      </c>
    </row>
    <row r="311" spans="1:80" x14ac:dyDescent="0.2">
      <c r="A311">
        <f>ROW(Source!A191)</f>
        <v>191</v>
      </c>
      <c r="B311">
        <v>23982063</v>
      </c>
      <c r="C311">
        <v>23983855</v>
      </c>
      <c r="D311">
        <v>14665295</v>
      </c>
      <c r="E311">
        <v>1</v>
      </c>
      <c r="F311">
        <v>1</v>
      </c>
      <c r="G311">
        <v>1</v>
      </c>
      <c r="H311">
        <v>3</v>
      </c>
      <c r="I311" t="s">
        <v>1159</v>
      </c>
      <c r="J311" t="s">
        <v>1168</v>
      </c>
      <c r="K311" t="s">
        <v>1169</v>
      </c>
      <c r="L311">
        <v>1344</v>
      </c>
      <c r="N311">
        <v>1008</v>
      </c>
      <c r="O311" t="s">
        <v>1170</v>
      </c>
      <c r="P311" t="s">
        <v>1170</v>
      </c>
      <c r="Q311">
        <v>1</v>
      </c>
      <c r="Y311">
        <v>0.59</v>
      </c>
      <c r="AA311">
        <v>1</v>
      </c>
      <c r="AB311">
        <v>0</v>
      </c>
      <c r="AC311">
        <v>0</v>
      </c>
      <c r="AD311">
        <v>0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0.59</v>
      </c>
      <c r="AU311" t="s">
        <v>3</v>
      </c>
      <c r="AV311">
        <v>0</v>
      </c>
      <c r="AW311">
        <v>2</v>
      </c>
      <c r="AX311">
        <v>23983859</v>
      </c>
      <c r="AY311">
        <v>1</v>
      </c>
      <c r="AZ311">
        <v>0</v>
      </c>
      <c r="BA311">
        <v>315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B311">
        <v>0</v>
      </c>
    </row>
    <row r="312" spans="1:80" x14ac:dyDescent="0.2">
      <c r="A312">
        <f>ROW(Source!A192)</f>
        <v>192</v>
      </c>
      <c r="B312">
        <v>23982063</v>
      </c>
      <c r="C312">
        <v>23983860</v>
      </c>
      <c r="D312">
        <v>121548</v>
      </c>
      <c r="E312">
        <v>1</v>
      </c>
      <c r="F312">
        <v>1</v>
      </c>
      <c r="G312">
        <v>1</v>
      </c>
      <c r="H312">
        <v>1</v>
      </c>
      <c r="I312" t="s">
        <v>40</v>
      </c>
      <c r="J312" t="s">
        <v>3</v>
      </c>
      <c r="K312" t="s">
        <v>1173</v>
      </c>
      <c r="L312">
        <v>608254</v>
      </c>
      <c r="N312">
        <v>1013</v>
      </c>
      <c r="O312" t="s">
        <v>1174</v>
      </c>
      <c r="P312" t="s">
        <v>1174</v>
      </c>
      <c r="Q312">
        <v>1</v>
      </c>
      <c r="Y312">
        <v>64.800000000000011</v>
      </c>
      <c r="AA312">
        <v>0</v>
      </c>
      <c r="AB312">
        <v>0</v>
      </c>
      <c r="AC312">
        <v>0</v>
      </c>
      <c r="AD312">
        <v>0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48</v>
      </c>
      <c r="AU312" t="s">
        <v>179</v>
      </c>
      <c r="AV312">
        <v>2</v>
      </c>
      <c r="AW312">
        <v>2</v>
      </c>
      <c r="AX312">
        <v>23983907</v>
      </c>
      <c r="AY312">
        <v>1</v>
      </c>
      <c r="AZ312">
        <v>0</v>
      </c>
      <c r="BA312">
        <v>316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B312">
        <v>0</v>
      </c>
    </row>
    <row r="313" spans="1:80" x14ac:dyDescent="0.2">
      <c r="A313">
        <f>ROW(Source!A192)</f>
        <v>192</v>
      </c>
      <c r="B313">
        <v>23982063</v>
      </c>
      <c r="C313">
        <v>23983860</v>
      </c>
      <c r="D313">
        <v>9438100</v>
      </c>
      <c r="E313">
        <v>1</v>
      </c>
      <c r="F313">
        <v>1</v>
      </c>
      <c r="G313">
        <v>1</v>
      </c>
      <c r="H313">
        <v>1</v>
      </c>
      <c r="I313" t="s">
        <v>1276</v>
      </c>
      <c r="J313" t="s">
        <v>3</v>
      </c>
      <c r="K313" t="s">
        <v>1277</v>
      </c>
      <c r="L313">
        <v>1369</v>
      </c>
      <c r="N313">
        <v>1013</v>
      </c>
      <c r="O313" t="s">
        <v>1148</v>
      </c>
      <c r="P313" t="s">
        <v>1148</v>
      </c>
      <c r="Q313">
        <v>1</v>
      </c>
      <c r="Y313">
        <v>195.07500000000002</v>
      </c>
      <c r="AA313">
        <v>0</v>
      </c>
      <c r="AB313">
        <v>0</v>
      </c>
      <c r="AC313">
        <v>0</v>
      </c>
      <c r="AD313">
        <v>15.49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144.5</v>
      </c>
      <c r="AU313" t="s">
        <v>179</v>
      </c>
      <c r="AV313">
        <v>1</v>
      </c>
      <c r="AW313">
        <v>2</v>
      </c>
      <c r="AX313">
        <v>23983908</v>
      </c>
      <c r="AY313">
        <v>1</v>
      </c>
      <c r="AZ313">
        <v>0</v>
      </c>
      <c r="BA313">
        <v>317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B313">
        <v>0</v>
      </c>
    </row>
    <row r="314" spans="1:80" x14ac:dyDescent="0.2">
      <c r="A314">
        <f>ROW(Source!A192)</f>
        <v>192</v>
      </c>
      <c r="B314">
        <v>23982063</v>
      </c>
      <c r="C314">
        <v>23983860</v>
      </c>
      <c r="D314">
        <v>9447024</v>
      </c>
      <c r="E314">
        <v>1</v>
      </c>
      <c r="F314">
        <v>1</v>
      </c>
      <c r="G314">
        <v>1</v>
      </c>
      <c r="H314">
        <v>1</v>
      </c>
      <c r="I314" t="s">
        <v>1278</v>
      </c>
      <c r="J314" t="s">
        <v>3</v>
      </c>
      <c r="K314" t="s">
        <v>1279</v>
      </c>
      <c r="L314">
        <v>1369</v>
      </c>
      <c r="N314">
        <v>1013</v>
      </c>
      <c r="O314" t="s">
        <v>1148</v>
      </c>
      <c r="P314" t="s">
        <v>1148</v>
      </c>
      <c r="Q314">
        <v>1</v>
      </c>
      <c r="Y314">
        <v>195.07500000000002</v>
      </c>
      <c r="AA314">
        <v>0</v>
      </c>
      <c r="AB314">
        <v>0</v>
      </c>
      <c r="AC314">
        <v>0</v>
      </c>
      <c r="AD314">
        <v>14.09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144.5</v>
      </c>
      <c r="AU314" t="s">
        <v>179</v>
      </c>
      <c r="AV314">
        <v>1</v>
      </c>
      <c r="AW314">
        <v>2</v>
      </c>
      <c r="AX314">
        <v>23983909</v>
      </c>
      <c r="AY314">
        <v>1</v>
      </c>
      <c r="AZ314">
        <v>0</v>
      </c>
      <c r="BA314">
        <v>318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B314">
        <v>0</v>
      </c>
    </row>
    <row r="315" spans="1:80" x14ac:dyDescent="0.2">
      <c r="A315">
        <f>ROW(Source!A192)</f>
        <v>192</v>
      </c>
      <c r="B315">
        <v>23982063</v>
      </c>
      <c r="C315">
        <v>23983860</v>
      </c>
      <c r="D315">
        <v>22793636</v>
      </c>
      <c r="E315">
        <v>1</v>
      </c>
      <c r="F315">
        <v>1</v>
      </c>
      <c r="G315">
        <v>1</v>
      </c>
      <c r="H315">
        <v>2</v>
      </c>
      <c r="I315" t="s">
        <v>1381</v>
      </c>
      <c r="J315" t="s">
        <v>1382</v>
      </c>
      <c r="K315" t="s">
        <v>1383</v>
      </c>
      <c r="L315">
        <v>1368</v>
      </c>
      <c r="N315">
        <v>1011</v>
      </c>
      <c r="O315" t="s">
        <v>1152</v>
      </c>
      <c r="P315" t="s">
        <v>1152</v>
      </c>
      <c r="Q315">
        <v>1</v>
      </c>
      <c r="Y315">
        <v>64.800000000000011</v>
      </c>
      <c r="AA315">
        <v>0</v>
      </c>
      <c r="AB315">
        <v>110.86</v>
      </c>
      <c r="AC315">
        <v>11.6</v>
      </c>
      <c r="AD315">
        <v>0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48</v>
      </c>
      <c r="AU315" t="s">
        <v>179</v>
      </c>
      <c r="AV315">
        <v>0</v>
      </c>
      <c r="AW315">
        <v>2</v>
      </c>
      <c r="AX315">
        <v>23983910</v>
      </c>
      <c r="AY315">
        <v>1</v>
      </c>
      <c r="AZ315">
        <v>0</v>
      </c>
      <c r="BA315">
        <v>319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B315">
        <v>0</v>
      </c>
    </row>
    <row r="316" spans="1:80" x14ac:dyDescent="0.2">
      <c r="A316">
        <f>ROW(Source!A192)</f>
        <v>192</v>
      </c>
      <c r="B316">
        <v>23982063</v>
      </c>
      <c r="C316">
        <v>23983860</v>
      </c>
      <c r="D316">
        <v>22865650</v>
      </c>
      <c r="E316">
        <v>1</v>
      </c>
      <c r="F316">
        <v>1</v>
      </c>
      <c r="G316">
        <v>1</v>
      </c>
      <c r="H316">
        <v>3</v>
      </c>
      <c r="I316" t="s">
        <v>1159</v>
      </c>
      <c r="J316" t="s">
        <v>1160</v>
      </c>
      <c r="K316" t="s">
        <v>1161</v>
      </c>
      <c r="L316">
        <v>1374</v>
      </c>
      <c r="N316">
        <v>1013</v>
      </c>
      <c r="O316" t="s">
        <v>1162</v>
      </c>
      <c r="P316" t="s">
        <v>1162</v>
      </c>
      <c r="Q316">
        <v>1</v>
      </c>
      <c r="Y316">
        <v>85.49</v>
      </c>
      <c r="AA316">
        <v>1</v>
      </c>
      <c r="AB316">
        <v>0</v>
      </c>
      <c r="AC316">
        <v>0</v>
      </c>
      <c r="AD316">
        <v>0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85.49</v>
      </c>
      <c r="AU316" t="s">
        <v>3</v>
      </c>
      <c r="AV316">
        <v>0</v>
      </c>
      <c r="AW316">
        <v>2</v>
      </c>
      <c r="AX316">
        <v>23983911</v>
      </c>
      <c r="AY316">
        <v>1</v>
      </c>
      <c r="AZ316">
        <v>0</v>
      </c>
      <c r="BA316">
        <v>320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B316">
        <v>0</v>
      </c>
    </row>
    <row r="317" spans="1:80" x14ac:dyDescent="0.2">
      <c r="A317">
        <f>ROW(Source!A193)</f>
        <v>193</v>
      </c>
      <c r="B317">
        <v>23982063</v>
      </c>
      <c r="C317">
        <v>24691914</v>
      </c>
      <c r="D317">
        <v>9436314</v>
      </c>
      <c r="E317">
        <v>1</v>
      </c>
      <c r="F317">
        <v>1</v>
      </c>
      <c r="G317">
        <v>1</v>
      </c>
      <c r="H317">
        <v>1</v>
      </c>
      <c r="I317" t="s">
        <v>1384</v>
      </c>
      <c r="J317" t="s">
        <v>3</v>
      </c>
      <c r="K317" t="s">
        <v>1385</v>
      </c>
      <c r="L317">
        <v>1369</v>
      </c>
      <c r="N317">
        <v>1013</v>
      </c>
      <c r="O317" t="s">
        <v>1148</v>
      </c>
      <c r="P317" t="s">
        <v>1148</v>
      </c>
      <c r="Q317">
        <v>1</v>
      </c>
      <c r="Y317">
        <v>12.15</v>
      </c>
      <c r="AA317">
        <v>0</v>
      </c>
      <c r="AB317">
        <v>0</v>
      </c>
      <c r="AC317">
        <v>0</v>
      </c>
      <c r="AD317">
        <v>9.07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9</v>
      </c>
      <c r="AU317" t="s">
        <v>179</v>
      </c>
      <c r="AV317">
        <v>1</v>
      </c>
      <c r="AW317">
        <v>2</v>
      </c>
      <c r="AX317">
        <v>24691917</v>
      </c>
      <c r="AY317">
        <v>1</v>
      </c>
      <c r="AZ317">
        <v>0</v>
      </c>
      <c r="BA317">
        <v>321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B317">
        <v>0</v>
      </c>
    </row>
    <row r="318" spans="1:80" x14ac:dyDescent="0.2">
      <c r="A318">
        <f>ROW(Source!A193)</f>
        <v>193</v>
      </c>
      <c r="B318">
        <v>23982063</v>
      </c>
      <c r="C318">
        <v>24691914</v>
      </c>
      <c r="D318">
        <v>14665295</v>
      </c>
      <c r="E318">
        <v>1</v>
      </c>
      <c r="F318">
        <v>1</v>
      </c>
      <c r="G318">
        <v>1</v>
      </c>
      <c r="H318">
        <v>3</v>
      </c>
      <c r="I318" t="s">
        <v>1159</v>
      </c>
      <c r="J318" t="s">
        <v>1168</v>
      </c>
      <c r="K318" t="s">
        <v>1169</v>
      </c>
      <c r="L318">
        <v>1344</v>
      </c>
      <c r="N318">
        <v>1008</v>
      </c>
      <c r="O318" t="s">
        <v>1170</v>
      </c>
      <c r="P318" t="s">
        <v>1170</v>
      </c>
      <c r="Q318">
        <v>1</v>
      </c>
      <c r="Y318">
        <v>1.63</v>
      </c>
      <c r="AA318">
        <v>1</v>
      </c>
      <c r="AB318">
        <v>0</v>
      </c>
      <c r="AC318">
        <v>0</v>
      </c>
      <c r="AD318">
        <v>0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1.63</v>
      </c>
      <c r="AU318" t="s">
        <v>3</v>
      </c>
      <c r="AV318">
        <v>0</v>
      </c>
      <c r="AW318">
        <v>2</v>
      </c>
      <c r="AX318">
        <v>24691918</v>
      </c>
      <c r="AY318">
        <v>1</v>
      </c>
      <c r="AZ318">
        <v>0</v>
      </c>
      <c r="BA318">
        <v>322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B318">
        <v>0</v>
      </c>
    </row>
    <row r="319" spans="1:80" x14ac:dyDescent="0.2">
      <c r="A319">
        <f>ROW(Source!A526)</f>
        <v>526</v>
      </c>
      <c r="B319">
        <v>23982063</v>
      </c>
      <c r="C319">
        <v>24719501</v>
      </c>
      <c r="D319">
        <v>9415650</v>
      </c>
      <c r="E319">
        <v>1</v>
      </c>
      <c r="F319">
        <v>1</v>
      </c>
      <c r="G319">
        <v>1</v>
      </c>
      <c r="H319">
        <v>1</v>
      </c>
      <c r="I319" t="s">
        <v>1386</v>
      </c>
      <c r="J319" t="s">
        <v>3</v>
      </c>
      <c r="K319" t="s">
        <v>1387</v>
      </c>
      <c r="L319">
        <v>1369</v>
      </c>
      <c r="N319">
        <v>1013</v>
      </c>
      <c r="O319" t="s">
        <v>1148</v>
      </c>
      <c r="P319" t="s">
        <v>1148</v>
      </c>
      <c r="Q319">
        <v>1</v>
      </c>
      <c r="Y319">
        <v>249.95249999999999</v>
      </c>
      <c r="AA319">
        <v>0</v>
      </c>
      <c r="AB319">
        <v>0</v>
      </c>
      <c r="AC319">
        <v>0</v>
      </c>
      <c r="AD319">
        <v>8.3800000000000008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189</v>
      </c>
      <c r="AU319" t="s">
        <v>599</v>
      </c>
      <c r="AV319">
        <v>1</v>
      </c>
      <c r="AW319">
        <v>2</v>
      </c>
      <c r="AX319">
        <v>24719502</v>
      </c>
      <c r="AY319">
        <v>1</v>
      </c>
      <c r="AZ319">
        <v>0</v>
      </c>
      <c r="BA319">
        <v>323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B319">
        <v>0</v>
      </c>
    </row>
    <row r="320" spans="1:80" x14ac:dyDescent="0.2">
      <c r="A320">
        <f>ROW(Source!A527)</f>
        <v>527</v>
      </c>
      <c r="B320">
        <v>23982063</v>
      </c>
      <c r="C320">
        <v>24719563</v>
      </c>
      <c r="D320">
        <v>9418246</v>
      </c>
      <c r="E320">
        <v>1</v>
      </c>
      <c r="F320">
        <v>1</v>
      </c>
      <c r="G320">
        <v>1</v>
      </c>
      <c r="H320">
        <v>1</v>
      </c>
      <c r="I320" t="s">
        <v>1388</v>
      </c>
      <c r="J320" t="s">
        <v>3</v>
      </c>
      <c r="K320" t="s">
        <v>1389</v>
      </c>
      <c r="L320">
        <v>1369</v>
      </c>
      <c r="N320">
        <v>1013</v>
      </c>
      <c r="O320" t="s">
        <v>1148</v>
      </c>
      <c r="P320" t="s">
        <v>1148</v>
      </c>
      <c r="Q320">
        <v>1</v>
      </c>
      <c r="Y320">
        <v>583.5927999999999</v>
      </c>
      <c r="AA320">
        <v>0</v>
      </c>
      <c r="AB320">
        <v>0</v>
      </c>
      <c r="AC320">
        <v>0</v>
      </c>
      <c r="AD320">
        <v>8.4600000000000009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441.28</v>
      </c>
      <c r="AU320" t="s">
        <v>599</v>
      </c>
      <c r="AV320">
        <v>1</v>
      </c>
      <c r="AW320">
        <v>2</v>
      </c>
      <c r="AX320">
        <v>24719564</v>
      </c>
      <c r="AY320">
        <v>1</v>
      </c>
      <c r="AZ320">
        <v>0</v>
      </c>
      <c r="BA320">
        <v>324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B320">
        <v>0</v>
      </c>
    </row>
    <row r="321" spans="1:80" x14ac:dyDescent="0.2">
      <c r="A321">
        <f>ROW(Source!A527)</f>
        <v>527</v>
      </c>
      <c r="B321">
        <v>23982063</v>
      </c>
      <c r="C321">
        <v>24719563</v>
      </c>
      <c r="D321">
        <v>121548</v>
      </c>
      <c r="E321">
        <v>1</v>
      </c>
      <c r="F321">
        <v>1</v>
      </c>
      <c r="G321">
        <v>1</v>
      </c>
      <c r="H321">
        <v>1</v>
      </c>
      <c r="I321" t="s">
        <v>40</v>
      </c>
      <c r="J321" t="s">
        <v>3</v>
      </c>
      <c r="K321" t="s">
        <v>1173</v>
      </c>
      <c r="L321">
        <v>608254</v>
      </c>
      <c r="N321">
        <v>1013</v>
      </c>
      <c r="O321" t="s">
        <v>1174</v>
      </c>
      <c r="P321" t="s">
        <v>1174</v>
      </c>
      <c r="Q321">
        <v>1</v>
      </c>
      <c r="Y321">
        <v>49.708749999999995</v>
      </c>
      <c r="AA321">
        <v>0</v>
      </c>
      <c r="AB321">
        <v>0</v>
      </c>
      <c r="AC321">
        <v>0</v>
      </c>
      <c r="AD321">
        <v>0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34.58</v>
      </c>
      <c r="AU321" t="s">
        <v>171</v>
      </c>
      <c r="AV321">
        <v>2</v>
      </c>
      <c r="AW321">
        <v>2</v>
      </c>
      <c r="AX321">
        <v>24719565</v>
      </c>
      <c r="AY321">
        <v>1</v>
      </c>
      <c r="AZ321">
        <v>0</v>
      </c>
      <c r="BA321">
        <v>325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B321">
        <v>0</v>
      </c>
    </row>
    <row r="322" spans="1:80" x14ac:dyDescent="0.2">
      <c r="A322">
        <f>ROW(Source!A527)</f>
        <v>527</v>
      </c>
      <c r="B322">
        <v>23982063</v>
      </c>
      <c r="C322">
        <v>24719563</v>
      </c>
      <c r="D322">
        <v>22792588</v>
      </c>
      <c r="E322">
        <v>1</v>
      </c>
      <c r="F322">
        <v>1</v>
      </c>
      <c r="G322">
        <v>1</v>
      </c>
      <c r="H322">
        <v>2</v>
      </c>
      <c r="I322" t="s">
        <v>1390</v>
      </c>
      <c r="J322" t="s">
        <v>1391</v>
      </c>
      <c r="K322" t="s">
        <v>1392</v>
      </c>
      <c r="L322">
        <v>1368</v>
      </c>
      <c r="N322">
        <v>1011</v>
      </c>
      <c r="O322" t="s">
        <v>1152</v>
      </c>
      <c r="P322" t="s">
        <v>1152</v>
      </c>
      <c r="Q322">
        <v>1</v>
      </c>
      <c r="Y322">
        <v>1.5093749999999999</v>
      </c>
      <c r="AA322">
        <v>0</v>
      </c>
      <c r="AB322">
        <v>111.99</v>
      </c>
      <c r="AC322">
        <v>13.5</v>
      </c>
      <c r="AD322">
        <v>0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1.05</v>
      </c>
      <c r="AU322" t="s">
        <v>171</v>
      </c>
      <c r="AV322">
        <v>0</v>
      </c>
      <c r="AW322">
        <v>2</v>
      </c>
      <c r="AX322">
        <v>24719566</v>
      </c>
      <c r="AY322">
        <v>1</v>
      </c>
      <c r="AZ322">
        <v>0</v>
      </c>
      <c r="BA322">
        <v>326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B322">
        <v>0</v>
      </c>
    </row>
    <row r="323" spans="1:80" x14ac:dyDescent="0.2">
      <c r="A323">
        <f>ROW(Source!A527)</f>
        <v>527</v>
      </c>
      <c r="B323">
        <v>23982063</v>
      </c>
      <c r="C323">
        <v>24719563</v>
      </c>
      <c r="D323">
        <v>22792608</v>
      </c>
      <c r="E323">
        <v>1</v>
      </c>
      <c r="F323">
        <v>1</v>
      </c>
      <c r="G323">
        <v>1</v>
      </c>
      <c r="H323">
        <v>2</v>
      </c>
      <c r="I323" t="s">
        <v>1393</v>
      </c>
      <c r="J323" t="s">
        <v>1394</v>
      </c>
      <c r="K323" t="s">
        <v>1395</v>
      </c>
      <c r="L323">
        <v>1368</v>
      </c>
      <c r="N323">
        <v>1011</v>
      </c>
      <c r="O323" t="s">
        <v>1152</v>
      </c>
      <c r="P323" t="s">
        <v>1152</v>
      </c>
      <c r="Q323">
        <v>1</v>
      </c>
      <c r="Y323">
        <v>47.811249999999994</v>
      </c>
      <c r="AA323">
        <v>0</v>
      </c>
      <c r="AB323">
        <v>96.89</v>
      </c>
      <c r="AC323">
        <v>13.5</v>
      </c>
      <c r="AD323">
        <v>0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33.26</v>
      </c>
      <c r="AU323" t="s">
        <v>171</v>
      </c>
      <c r="AV323">
        <v>0</v>
      </c>
      <c r="AW323">
        <v>2</v>
      </c>
      <c r="AX323">
        <v>24719567</v>
      </c>
      <c r="AY323">
        <v>1</v>
      </c>
      <c r="AZ323">
        <v>0</v>
      </c>
      <c r="BA323">
        <v>327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B323">
        <v>0</v>
      </c>
    </row>
    <row r="324" spans="1:80" x14ac:dyDescent="0.2">
      <c r="A324">
        <f>ROW(Source!A527)</f>
        <v>527</v>
      </c>
      <c r="B324">
        <v>23982063</v>
      </c>
      <c r="C324">
        <v>24719563</v>
      </c>
      <c r="D324">
        <v>22792660</v>
      </c>
      <c r="E324">
        <v>1</v>
      </c>
      <c r="F324">
        <v>1</v>
      </c>
      <c r="G324">
        <v>1</v>
      </c>
      <c r="H324">
        <v>2</v>
      </c>
      <c r="I324" t="s">
        <v>1175</v>
      </c>
      <c r="J324" t="s">
        <v>1176</v>
      </c>
      <c r="K324" t="s">
        <v>1177</v>
      </c>
      <c r="L324">
        <v>1368</v>
      </c>
      <c r="N324">
        <v>1011</v>
      </c>
      <c r="O324" t="s">
        <v>1152</v>
      </c>
      <c r="P324" t="s">
        <v>1152</v>
      </c>
      <c r="Q324">
        <v>1</v>
      </c>
      <c r="Y324">
        <v>0.388125</v>
      </c>
      <c r="AA324">
        <v>0</v>
      </c>
      <c r="AB324">
        <v>89.99</v>
      </c>
      <c r="AC324">
        <v>10.06</v>
      </c>
      <c r="AD324">
        <v>0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0.27</v>
      </c>
      <c r="AU324" t="s">
        <v>171</v>
      </c>
      <c r="AV324">
        <v>0</v>
      </c>
      <c r="AW324">
        <v>2</v>
      </c>
      <c r="AX324">
        <v>24719568</v>
      </c>
      <c r="AY324">
        <v>1</v>
      </c>
      <c r="AZ324">
        <v>0</v>
      </c>
      <c r="BA324">
        <v>328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B324">
        <v>0</v>
      </c>
    </row>
    <row r="325" spans="1:80" x14ac:dyDescent="0.2">
      <c r="A325">
        <f>ROW(Source!A527)</f>
        <v>527</v>
      </c>
      <c r="B325">
        <v>23982063</v>
      </c>
      <c r="C325">
        <v>24719563</v>
      </c>
      <c r="D325">
        <v>22793143</v>
      </c>
      <c r="E325">
        <v>1</v>
      </c>
      <c r="F325">
        <v>1</v>
      </c>
      <c r="G325">
        <v>1</v>
      </c>
      <c r="H325">
        <v>2</v>
      </c>
      <c r="I325" t="s">
        <v>1396</v>
      </c>
      <c r="J325" t="s">
        <v>1397</v>
      </c>
      <c r="K325" t="s">
        <v>1398</v>
      </c>
      <c r="L325">
        <v>1368</v>
      </c>
      <c r="N325">
        <v>1011</v>
      </c>
      <c r="O325" t="s">
        <v>1152</v>
      </c>
      <c r="P325" t="s">
        <v>1152</v>
      </c>
      <c r="Q325">
        <v>1</v>
      </c>
      <c r="Y325">
        <v>33.809999999999995</v>
      </c>
      <c r="AA325">
        <v>0</v>
      </c>
      <c r="AB325">
        <v>1.9</v>
      </c>
      <c r="AC325">
        <v>0</v>
      </c>
      <c r="AD325">
        <v>0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23.52</v>
      </c>
      <c r="AU325" t="s">
        <v>171</v>
      </c>
      <c r="AV325">
        <v>0</v>
      </c>
      <c r="AW325">
        <v>2</v>
      </c>
      <c r="AX325">
        <v>24719569</v>
      </c>
      <c r="AY325">
        <v>1</v>
      </c>
      <c r="AZ325">
        <v>0</v>
      </c>
      <c r="BA325">
        <v>329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B325">
        <v>0</v>
      </c>
    </row>
    <row r="326" spans="1:80" x14ac:dyDescent="0.2">
      <c r="A326">
        <f>ROW(Source!A527)</f>
        <v>527</v>
      </c>
      <c r="B326">
        <v>23982063</v>
      </c>
      <c r="C326">
        <v>24719563</v>
      </c>
      <c r="D326">
        <v>22794266</v>
      </c>
      <c r="E326">
        <v>1</v>
      </c>
      <c r="F326">
        <v>1</v>
      </c>
      <c r="G326">
        <v>1</v>
      </c>
      <c r="H326">
        <v>2</v>
      </c>
      <c r="I326" t="s">
        <v>1399</v>
      </c>
      <c r="J326" t="s">
        <v>1400</v>
      </c>
      <c r="K326" t="s">
        <v>1401</v>
      </c>
      <c r="L326">
        <v>1368</v>
      </c>
      <c r="N326">
        <v>1011</v>
      </c>
      <c r="O326" t="s">
        <v>1152</v>
      </c>
      <c r="P326" t="s">
        <v>1152</v>
      </c>
      <c r="Q326">
        <v>1</v>
      </c>
      <c r="Y326">
        <v>1.5812499999999998</v>
      </c>
      <c r="AA326">
        <v>0</v>
      </c>
      <c r="AB326">
        <v>3.27</v>
      </c>
      <c r="AC326">
        <v>0</v>
      </c>
      <c r="AD326">
        <v>0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1.1000000000000001</v>
      </c>
      <c r="AU326" t="s">
        <v>171</v>
      </c>
      <c r="AV326">
        <v>0</v>
      </c>
      <c r="AW326">
        <v>2</v>
      </c>
      <c r="AX326">
        <v>24719570</v>
      </c>
      <c r="AY326">
        <v>1</v>
      </c>
      <c r="AZ326">
        <v>0</v>
      </c>
      <c r="BA326">
        <v>330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B326">
        <v>0</v>
      </c>
    </row>
    <row r="327" spans="1:80" x14ac:dyDescent="0.2">
      <c r="A327">
        <f>ROW(Source!A527)</f>
        <v>527</v>
      </c>
      <c r="B327">
        <v>23982063</v>
      </c>
      <c r="C327">
        <v>24719563</v>
      </c>
      <c r="D327">
        <v>22794575</v>
      </c>
      <c r="E327">
        <v>1</v>
      </c>
      <c r="F327">
        <v>1</v>
      </c>
      <c r="G327">
        <v>1</v>
      </c>
      <c r="H327">
        <v>2</v>
      </c>
      <c r="I327" t="s">
        <v>1224</v>
      </c>
      <c r="J327" t="s">
        <v>1225</v>
      </c>
      <c r="K327" t="s">
        <v>1226</v>
      </c>
      <c r="L327">
        <v>1368</v>
      </c>
      <c r="N327">
        <v>1011</v>
      </c>
      <c r="O327" t="s">
        <v>1152</v>
      </c>
      <c r="P327" t="s">
        <v>1152</v>
      </c>
      <c r="Q327">
        <v>1</v>
      </c>
      <c r="Y327">
        <v>2.1993749999999999</v>
      </c>
      <c r="AA327">
        <v>0</v>
      </c>
      <c r="AB327">
        <v>87.17</v>
      </c>
      <c r="AC327">
        <v>11.6</v>
      </c>
      <c r="AD327">
        <v>0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1.53</v>
      </c>
      <c r="AU327" t="s">
        <v>171</v>
      </c>
      <c r="AV327">
        <v>0</v>
      </c>
      <c r="AW327">
        <v>2</v>
      </c>
      <c r="AX327">
        <v>24719571</v>
      </c>
      <c r="AY327">
        <v>1</v>
      </c>
      <c r="AZ327">
        <v>0</v>
      </c>
      <c r="BA327">
        <v>331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B327">
        <v>0</v>
      </c>
    </row>
    <row r="328" spans="1:80" x14ac:dyDescent="0.2">
      <c r="A328">
        <f>ROW(Source!A527)</f>
        <v>527</v>
      </c>
      <c r="B328">
        <v>23982063</v>
      </c>
      <c r="C328">
        <v>24719563</v>
      </c>
      <c r="D328">
        <v>22819490</v>
      </c>
      <c r="E328">
        <v>1</v>
      </c>
      <c r="F328">
        <v>1</v>
      </c>
      <c r="G328">
        <v>1</v>
      </c>
      <c r="H328">
        <v>3</v>
      </c>
      <c r="I328" t="s">
        <v>1402</v>
      </c>
      <c r="J328" t="s">
        <v>1403</v>
      </c>
      <c r="K328" t="s">
        <v>1404</v>
      </c>
      <c r="L328">
        <v>1348</v>
      </c>
      <c r="N328">
        <v>1009</v>
      </c>
      <c r="O328" t="s">
        <v>1185</v>
      </c>
      <c r="P328" t="s">
        <v>1185</v>
      </c>
      <c r="Q328">
        <v>1000</v>
      </c>
      <c r="Y328">
        <v>0.04</v>
      </c>
      <c r="AA328">
        <v>4455.2</v>
      </c>
      <c r="AB328">
        <v>0</v>
      </c>
      <c r="AC328">
        <v>0</v>
      </c>
      <c r="AD328">
        <v>0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0.04</v>
      </c>
      <c r="AU328" t="s">
        <v>3</v>
      </c>
      <c r="AV328">
        <v>0</v>
      </c>
      <c r="AW328">
        <v>2</v>
      </c>
      <c r="AX328">
        <v>24719572</v>
      </c>
      <c r="AY328">
        <v>1</v>
      </c>
      <c r="AZ328">
        <v>0</v>
      </c>
      <c r="BA328">
        <v>332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B328">
        <v>0</v>
      </c>
    </row>
    <row r="329" spans="1:80" x14ac:dyDescent="0.2">
      <c r="A329">
        <f>ROW(Source!A527)</f>
        <v>527</v>
      </c>
      <c r="B329">
        <v>23982063</v>
      </c>
      <c r="C329">
        <v>24719563</v>
      </c>
      <c r="D329">
        <v>22813689</v>
      </c>
      <c r="E329">
        <v>1</v>
      </c>
      <c r="F329">
        <v>1</v>
      </c>
      <c r="G329">
        <v>1</v>
      </c>
      <c r="H329">
        <v>3</v>
      </c>
      <c r="I329" t="s">
        <v>1405</v>
      </c>
      <c r="J329" t="s">
        <v>1406</v>
      </c>
      <c r="K329" t="s">
        <v>1407</v>
      </c>
      <c r="L329">
        <v>1327</v>
      </c>
      <c r="N329">
        <v>1005</v>
      </c>
      <c r="O329" t="s">
        <v>1408</v>
      </c>
      <c r="P329" t="s">
        <v>1408</v>
      </c>
      <c r="Q329">
        <v>1</v>
      </c>
      <c r="Y329">
        <v>5.6</v>
      </c>
      <c r="AA329">
        <v>10.199999999999999</v>
      </c>
      <c r="AB329">
        <v>0</v>
      </c>
      <c r="AC329">
        <v>0</v>
      </c>
      <c r="AD329">
        <v>0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5.6</v>
      </c>
      <c r="AU329" t="s">
        <v>3</v>
      </c>
      <c r="AV329">
        <v>0</v>
      </c>
      <c r="AW329">
        <v>2</v>
      </c>
      <c r="AX329">
        <v>24719573</v>
      </c>
      <c r="AY329">
        <v>1</v>
      </c>
      <c r="AZ329">
        <v>0</v>
      </c>
      <c r="BA329">
        <v>333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B329">
        <v>0</v>
      </c>
    </row>
    <row r="330" spans="1:80" x14ac:dyDescent="0.2">
      <c r="A330">
        <f>ROW(Source!A527)</f>
        <v>527</v>
      </c>
      <c r="B330">
        <v>23982063</v>
      </c>
      <c r="C330">
        <v>24719563</v>
      </c>
      <c r="D330">
        <v>22820155</v>
      </c>
      <c r="E330">
        <v>1</v>
      </c>
      <c r="F330">
        <v>1</v>
      </c>
      <c r="G330">
        <v>1</v>
      </c>
      <c r="H330">
        <v>3</v>
      </c>
      <c r="I330" t="s">
        <v>1409</v>
      </c>
      <c r="J330" t="s">
        <v>1410</v>
      </c>
      <c r="K330" t="s">
        <v>1411</v>
      </c>
      <c r="L330">
        <v>1348</v>
      </c>
      <c r="N330">
        <v>1009</v>
      </c>
      <c r="O330" t="s">
        <v>1185</v>
      </c>
      <c r="P330" t="s">
        <v>1185</v>
      </c>
      <c r="Q330">
        <v>1000</v>
      </c>
      <c r="Y330">
        <v>3.6999999999999998E-2</v>
      </c>
      <c r="AA330">
        <v>11978</v>
      </c>
      <c r="AB330">
        <v>0</v>
      </c>
      <c r="AC330">
        <v>0</v>
      </c>
      <c r="AD330">
        <v>0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3.6999999999999998E-2</v>
      </c>
      <c r="AU330" t="s">
        <v>3</v>
      </c>
      <c r="AV330">
        <v>0</v>
      </c>
      <c r="AW330">
        <v>2</v>
      </c>
      <c r="AX330">
        <v>24719574</v>
      </c>
      <c r="AY330">
        <v>1</v>
      </c>
      <c r="AZ330">
        <v>0</v>
      </c>
      <c r="BA330">
        <v>334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B330">
        <v>0</v>
      </c>
    </row>
    <row r="331" spans="1:80" x14ac:dyDescent="0.2">
      <c r="A331">
        <f>ROW(Source!A527)</f>
        <v>527</v>
      </c>
      <c r="B331">
        <v>23982063</v>
      </c>
      <c r="C331">
        <v>24719563</v>
      </c>
      <c r="D331">
        <v>22821552</v>
      </c>
      <c r="E331">
        <v>1</v>
      </c>
      <c r="F331">
        <v>1</v>
      </c>
      <c r="G331">
        <v>1</v>
      </c>
      <c r="H331">
        <v>3</v>
      </c>
      <c r="I331" t="s">
        <v>1412</v>
      </c>
      <c r="J331" t="s">
        <v>1413</v>
      </c>
      <c r="K331" t="s">
        <v>1414</v>
      </c>
      <c r="L331">
        <v>1339</v>
      </c>
      <c r="N331">
        <v>1007</v>
      </c>
      <c r="O331" t="s">
        <v>1415</v>
      </c>
      <c r="P331" t="s">
        <v>1415</v>
      </c>
      <c r="Q331">
        <v>1</v>
      </c>
      <c r="Y331">
        <v>0.69</v>
      </c>
      <c r="AA331">
        <v>558.33000000000004</v>
      </c>
      <c r="AB331">
        <v>0</v>
      </c>
      <c r="AC331">
        <v>0</v>
      </c>
      <c r="AD331">
        <v>0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0.69</v>
      </c>
      <c r="AU331" t="s">
        <v>3</v>
      </c>
      <c r="AV331">
        <v>0</v>
      </c>
      <c r="AW331">
        <v>2</v>
      </c>
      <c r="AX331">
        <v>24719575</v>
      </c>
      <c r="AY331">
        <v>1</v>
      </c>
      <c r="AZ331">
        <v>0</v>
      </c>
      <c r="BA331">
        <v>335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B331">
        <v>0</v>
      </c>
    </row>
    <row r="332" spans="1:80" x14ac:dyDescent="0.2">
      <c r="A332">
        <f>ROW(Source!A527)</f>
        <v>527</v>
      </c>
      <c r="B332">
        <v>23982063</v>
      </c>
      <c r="C332">
        <v>24719563</v>
      </c>
      <c r="D332">
        <v>22821260</v>
      </c>
      <c r="E332">
        <v>1</v>
      </c>
      <c r="F332">
        <v>1</v>
      </c>
      <c r="G332">
        <v>1</v>
      </c>
      <c r="H332">
        <v>3</v>
      </c>
      <c r="I332" t="s">
        <v>1416</v>
      </c>
      <c r="J332" t="s">
        <v>1417</v>
      </c>
      <c r="K332" t="s">
        <v>1418</v>
      </c>
      <c r="L332">
        <v>1339</v>
      </c>
      <c r="N332">
        <v>1007</v>
      </c>
      <c r="O332" t="s">
        <v>1415</v>
      </c>
      <c r="P332" t="s">
        <v>1415</v>
      </c>
      <c r="Q332">
        <v>1</v>
      </c>
      <c r="Y332">
        <v>0.08</v>
      </c>
      <c r="AA332">
        <v>1287</v>
      </c>
      <c r="AB332">
        <v>0</v>
      </c>
      <c r="AC332">
        <v>0</v>
      </c>
      <c r="AD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0.08</v>
      </c>
      <c r="AU332" t="s">
        <v>3</v>
      </c>
      <c r="AV332">
        <v>0</v>
      </c>
      <c r="AW332">
        <v>2</v>
      </c>
      <c r="AX332">
        <v>24719576</v>
      </c>
      <c r="AY332">
        <v>1</v>
      </c>
      <c r="AZ332">
        <v>0</v>
      </c>
      <c r="BA332">
        <v>336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B332">
        <v>0</v>
      </c>
    </row>
    <row r="333" spans="1:80" x14ac:dyDescent="0.2">
      <c r="A333">
        <f>ROW(Source!A527)</f>
        <v>527</v>
      </c>
      <c r="B333">
        <v>23982063</v>
      </c>
      <c r="C333">
        <v>24719563</v>
      </c>
      <c r="D333">
        <v>22821416</v>
      </c>
      <c r="E333">
        <v>1</v>
      </c>
      <c r="F333">
        <v>1</v>
      </c>
      <c r="G333">
        <v>1</v>
      </c>
      <c r="H333">
        <v>3</v>
      </c>
      <c r="I333" t="s">
        <v>1419</v>
      </c>
      <c r="J333" t="s">
        <v>1420</v>
      </c>
      <c r="K333" t="s">
        <v>1421</v>
      </c>
      <c r="L333">
        <v>1339</v>
      </c>
      <c r="N333">
        <v>1007</v>
      </c>
      <c r="O333" t="s">
        <v>1415</v>
      </c>
      <c r="P333" t="s">
        <v>1415</v>
      </c>
      <c r="Q333">
        <v>1</v>
      </c>
      <c r="Y333">
        <v>0.2</v>
      </c>
      <c r="AA333">
        <v>1100</v>
      </c>
      <c r="AB333">
        <v>0</v>
      </c>
      <c r="AC333">
        <v>0</v>
      </c>
      <c r="AD333">
        <v>0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0.2</v>
      </c>
      <c r="AU333" t="s">
        <v>3</v>
      </c>
      <c r="AV333">
        <v>0</v>
      </c>
      <c r="AW333">
        <v>2</v>
      </c>
      <c r="AX333">
        <v>24719577</v>
      </c>
      <c r="AY333">
        <v>1</v>
      </c>
      <c r="AZ333">
        <v>0</v>
      </c>
      <c r="BA333">
        <v>337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B333">
        <v>0</v>
      </c>
    </row>
    <row r="334" spans="1:80" x14ac:dyDescent="0.2">
      <c r="A334">
        <f>ROW(Source!A527)</f>
        <v>527</v>
      </c>
      <c r="B334">
        <v>23982063</v>
      </c>
      <c r="C334">
        <v>24719563</v>
      </c>
      <c r="D334">
        <v>22821424</v>
      </c>
      <c r="E334">
        <v>1</v>
      </c>
      <c r="F334">
        <v>1</v>
      </c>
      <c r="G334">
        <v>1</v>
      </c>
      <c r="H334">
        <v>3</v>
      </c>
      <c r="I334" t="s">
        <v>1422</v>
      </c>
      <c r="J334" t="s">
        <v>1423</v>
      </c>
      <c r="K334" t="s">
        <v>1424</v>
      </c>
      <c r="L334">
        <v>1339</v>
      </c>
      <c r="N334">
        <v>1007</v>
      </c>
      <c r="O334" t="s">
        <v>1415</v>
      </c>
      <c r="P334" t="s">
        <v>1415</v>
      </c>
      <c r="Q334">
        <v>1</v>
      </c>
      <c r="Y334">
        <v>0.69</v>
      </c>
      <c r="AA334">
        <v>1056</v>
      </c>
      <c r="AB334">
        <v>0</v>
      </c>
      <c r="AC334">
        <v>0</v>
      </c>
      <c r="AD334">
        <v>0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0.69</v>
      </c>
      <c r="AU334" t="s">
        <v>3</v>
      </c>
      <c r="AV334">
        <v>0</v>
      </c>
      <c r="AW334">
        <v>2</v>
      </c>
      <c r="AX334">
        <v>24719578</v>
      </c>
      <c r="AY334">
        <v>1</v>
      </c>
      <c r="AZ334">
        <v>0</v>
      </c>
      <c r="BA334">
        <v>338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B334">
        <v>0</v>
      </c>
    </row>
    <row r="335" spans="1:80" x14ac:dyDescent="0.2">
      <c r="A335">
        <f>ROW(Source!A527)</f>
        <v>527</v>
      </c>
      <c r="B335">
        <v>23982063</v>
      </c>
      <c r="C335">
        <v>24719563</v>
      </c>
      <c r="D335">
        <v>22810406</v>
      </c>
      <c r="E335">
        <v>1</v>
      </c>
      <c r="F335">
        <v>1</v>
      </c>
      <c r="G335">
        <v>1</v>
      </c>
      <c r="H335">
        <v>3</v>
      </c>
      <c r="I335" t="s">
        <v>1425</v>
      </c>
      <c r="J335" t="s">
        <v>1426</v>
      </c>
      <c r="K335" t="s">
        <v>1427</v>
      </c>
      <c r="L335">
        <v>1327</v>
      </c>
      <c r="N335">
        <v>1005</v>
      </c>
      <c r="O335" t="s">
        <v>1408</v>
      </c>
      <c r="P335" t="s">
        <v>1408</v>
      </c>
      <c r="Q335">
        <v>1</v>
      </c>
      <c r="Y335">
        <v>49.5</v>
      </c>
      <c r="AA335">
        <v>35.53</v>
      </c>
      <c r="AB335">
        <v>0</v>
      </c>
      <c r="AC335">
        <v>0</v>
      </c>
      <c r="AD335">
        <v>0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49.5</v>
      </c>
      <c r="AU335" t="s">
        <v>3</v>
      </c>
      <c r="AV335">
        <v>0</v>
      </c>
      <c r="AW335">
        <v>2</v>
      </c>
      <c r="AX335">
        <v>24719579</v>
      </c>
      <c r="AY335">
        <v>1</v>
      </c>
      <c r="AZ335">
        <v>0</v>
      </c>
      <c r="BA335">
        <v>339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B335">
        <v>0</v>
      </c>
    </row>
    <row r="336" spans="1:80" x14ac:dyDescent="0.2">
      <c r="A336">
        <f>ROW(Source!A527)</f>
        <v>527</v>
      </c>
      <c r="B336">
        <v>23982063</v>
      </c>
      <c r="C336">
        <v>24719563</v>
      </c>
      <c r="D336">
        <v>22795209</v>
      </c>
      <c r="E336">
        <v>1</v>
      </c>
      <c r="F336">
        <v>1</v>
      </c>
      <c r="G336">
        <v>1</v>
      </c>
      <c r="H336">
        <v>3</v>
      </c>
      <c r="I336" t="s">
        <v>1428</v>
      </c>
      <c r="J336" t="s">
        <v>1429</v>
      </c>
      <c r="K336" t="s">
        <v>1430</v>
      </c>
      <c r="L336">
        <v>1339</v>
      </c>
      <c r="N336">
        <v>1007</v>
      </c>
      <c r="O336" t="s">
        <v>1415</v>
      </c>
      <c r="P336" t="s">
        <v>1415</v>
      </c>
      <c r="Q336">
        <v>1</v>
      </c>
      <c r="Y336">
        <v>102</v>
      </c>
      <c r="AA336">
        <v>560</v>
      </c>
      <c r="AB336">
        <v>0</v>
      </c>
      <c r="AC336">
        <v>0</v>
      </c>
      <c r="AD336">
        <v>0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102</v>
      </c>
      <c r="AU336" t="s">
        <v>3</v>
      </c>
      <c r="AV336">
        <v>0</v>
      </c>
      <c r="AW336">
        <v>2</v>
      </c>
      <c r="AX336">
        <v>24719580</v>
      </c>
      <c r="AY336">
        <v>1</v>
      </c>
      <c r="AZ336">
        <v>0</v>
      </c>
      <c r="BA336">
        <v>340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B336">
        <v>0</v>
      </c>
    </row>
    <row r="337" spans="1:80" x14ac:dyDescent="0.2">
      <c r="A337">
        <f>ROW(Source!A527)</f>
        <v>527</v>
      </c>
      <c r="B337">
        <v>23982063</v>
      </c>
      <c r="C337">
        <v>24719563</v>
      </c>
      <c r="D337">
        <v>22804373</v>
      </c>
      <c r="E337">
        <v>1</v>
      </c>
      <c r="F337">
        <v>1</v>
      </c>
      <c r="G337">
        <v>1</v>
      </c>
      <c r="H337">
        <v>3</v>
      </c>
      <c r="I337" t="s">
        <v>1431</v>
      </c>
      <c r="J337" t="s">
        <v>1432</v>
      </c>
      <c r="K337" t="s">
        <v>1433</v>
      </c>
      <c r="L337">
        <v>1348</v>
      </c>
      <c r="N337">
        <v>1009</v>
      </c>
      <c r="O337" t="s">
        <v>1185</v>
      </c>
      <c r="P337" t="s">
        <v>1185</v>
      </c>
      <c r="Q337">
        <v>1000</v>
      </c>
      <c r="Y337">
        <v>0.05</v>
      </c>
      <c r="AA337">
        <v>734.5</v>
      </c>
      <c r="AB337">
        <v>0</v>
      </c>
      <c r="AC337">
        <v>0</v>
      </c>
      <c r="AD337">
        <v>0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0.05</v>
      </c>
      <c r="AU337" t="s">
        <v>3</v>
      </c>
      <c r="AV337">
        <v>0</v>
      </c>
      <c r="AW337">
        <v>2</v>
      </c>
      <c r="AX337">
        <v>24719581</v>
      </c>
      <c r="AY337">
        <v>1</v>
      </c>
      <c r="AZ337">
        <v>0</v>
      </c>
      <c r="BA337">
        <v>341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B337">
        <v>0</v>
      </c>
    </row>
    <row r="338" spans="1:80" x14ac:dyDescent="0.2">
      <c r="A338">
        <f>ROW(Source!A527)</f>
        <v>527</v>
      </c>
      <c r="B338">
        <v>23982063</v>
      </c>
      <c r="C338">
        <v>24719563</v>
      </c>
      <c r="D338">
        <v>22805109</v>
      </c>
      <c r="E338">
        <v>1</v>
      </c>
      <c r="F338">
        <v>1</v>
      </c>
      <c r="G338">
        <v>1</v>
      </c>
      <c r="H338">
        <v>3</v>
      </c>
      <c r="I338" t="s">
        <v>1434</v>
      </c>
      <c r="J338" t="s">
        <v>1435</v>
      </c>
      <c r="K338" t="s">
        <v>1436</v>
      </c>
      <c r="L338">
        <v>1339</v>
      </c>
      <c r="N338">
        <v>1007</v>
      </c>
      <c r="O338" t="s">
        <v>1415</v>
      </c>
      <c r="P338" t="s">
        <v>1415</v>
      </c>
      <c r="Q338">
        <v>1</v>
      </c>
      <c r="Y338">
        <v>1.75</v>
      </c>
      <c r="AA338">
        <v>2.44</v>
      </c>
      <c r="AB338">
        <v>0</v>
      </c>
      <c r="AC338">
        <v>0</v>
      </c>
      <c r="AD338">
        <v>0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1.75</v>
      </c>
      <c r="AU338" t="s">
        <v>3</v>
      </c>
      <c r="AV338">
        <v>0</v>
      </c>
      <c r="AW338">
        <v>2</v>
      </c>
      <c r="AX338">
        <v>24719582</v>
      </c>
      <c r="AY338">
        <v>1</v>
      </c>
      <c r="AZ338">
        <v>0</v>
      </c>
      <c r="BA338">
        <v>342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B338">
        <v>0</v>
      </c>
    </row>
    <row r="339" spans="1:80" x14ac:dyDescent="0.2">
      <c r="A339">
        <f>ROW(Source!A528)</f>
        <v>528</v>
      </c>
      <c r="B339">
        <v>23982063</v>
      </c>
      <c r="C339">
        <v>24719583</v>
      </c>
      <c r="D339">
        <v>9415152</v>
      </c>
      <c r="E339">
        <v>1</v>
      </c>
      <c r="F339">
        <v>1</v>
      </c>
      <c r="G339">
        <v>1</v>
      </c>
      <c r="H339">
        <v>1</v>
      </c>
      <c r="I339" t="s">
        <v>1437</v>
      </c>
      <c r="J339" t="s">
        <v>3</v>
      </c>
      <c r="K339" t="s">
        <v>1438</v>
      </c>
      <c r="L339">
        <v>1369</v>
      </c>
      <c r="N339">
        <v>1013</v>
      </c>
      <c r="O339" t="s">
        <v>1148</v>
      </c>
      <c r="P339" t="s">
        <v>1148</v>
      </c>
      <c r="Q339">
        <v>1</v>
      </c>
      <c r="Y339">
        <v>303.03764999999993</v>
      </c>
      <c r="AA339">
        <v>0</v>
      </c>
      <c r="AB339">
        <v>0</v>
      </c>
      <c r="AC339">
        <v>0</v>
      </c>
      <c r="AD339">
        <v>7.8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229.14</v>
      </c>
      <c r="AU339" t="s">
        <v>599</v>
      </c>
      <c r="AV339">
        <v>1</v>
      </c>
      <c r="AW339">
        <v>2</v>
      </c>
      <c r="AX339">
        <v>24719584</v>
      </c>
      <c r="AY339">
        <v>1</v>
      </c>
      <c r="AZ339">
        <v>0</v>
      </c>
      <c r="BA339">
        <v>343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B339">
        <v>0</v>
      </c>
    </row>
    <row r="340" spans="1:80" x14ac:dyDescent="0.2">
      <c r="A340">
        <f>ROW(Source!A528)</f>
        <v>528</v>
      </c>
      <c r="B340">
        <v>23982063</v>
      </c>
      <c r="C340">
        <v>24719583</v>
      </c>
      <c r="D340">
        <v>121548</v>
      </c>
      <c r="E340">
        <v>1</v>
      </c>
      <c r="F340">
        <v>1</v>
      </c>
      <c r="G340">
        <v>1</v>
      </c>
      <c r="H340">
        <v>1</v>
      </c>
      <c r="I340" t="s">
        <v>40</v>
      </c>
      <c r="J340" t="s">
        <v>3</v>
      </c>
      <c r="K340" t="s">
        <v>1173</v>
      </c>
      <c r="L340">
        <v>608254</v>
      </c>
      <c r="N340">
        <v>1013</v>
      </c>
      <c r="O340" t="s">
        <v>1174</v>
      </c>
      <c r="P340" t="s">
        <v>1174</v>
      </c>
      <c r="Q340">
        <v>1</v>
      </c>
      <c r="Y340">
        <v>74.548749999999998</v>
      </c>
      <c r="AA340">
        <v>0</v>
      </c>
      <c r="AB340">
        <v>0</v>
      </c>
      <c r="AC340">
        <v>0</v>
      </c>
      <c r="AD340">
        <v>0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51.86</v>
      </c>
      <c r="AU340" t="s">
        <v>171</v>
      </c>
      <c r="AV340">
        <v>2</v>
      </c>
      <c r="AW340">
        <v>2</v>
      </c>
      <c r="AX340">
        <v>24719585</v>
      </c>
      <c r="AY340">
        <v>1</v>
      </c>
      <c r="AZ340">
        <v>0</v>
      </c>
      <c r="BA340">
        <v>344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B340">
        <v>0</v>
      </c>
    </row>
    <row r="341" spans="1:80" x14ac:dyDescent="0.2">
      <c r="A341">
        <f>ROW(Source!A528)</f>
        <v>528</v>
      </c>
      <c r="B341">
        <v>23982063</v>
      </c>
      <c r="C341">
        <v>24719583</v>
      </c>
      <c r="D341">
        <v>22792660</v>
      </c>
      <c r="E341">
        <v>1</v>
      </c>
      <c r="F341">
        <v>1</v>
      </c>
      <c r="G341">
        <v>1</v>
      </c>
      <c r="H341">
        <v>2</v>
      </c>
      <c r="I341" t="s">
        <v>1175</v>
      </c>
      <c r="J341" t="s">
        <v>1176</v>
      </c>
      <c r="K341" t="s">
        <v>1177</v>
      </c>
      <c r="L341">
        <v>1368</v>
      </c>
      <c r="N341">
        <v>1011</v>
      </c>
      <c r="O341" t="s">
        <v>1152</v>
      </c>
      <c r="P341" t="s">
        <v>1152</v>
      </c>
      <c r="Q341">
        <v>1</v>
      </c>
      <c r="Y341">
        <v>22.856249999999999</v>
      </c>
      <c r="AA341">
        <v>0</v>
      </c>
      <c r="AB341">
        <v>89.99</v>
      </c>
      <c r="AC341">
        <v>10.06</v>
      </c>
      <c r="AD341">
        <v>0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15.9</v>
      </c>
      <c r="AU341" t="s">
        <v>171</v>
      </c>
      <c r="AV341">
        <v>0</v>
      </c>
      <c r="AW341">
        <v>2</v>
      </c>
      <c r="AX341">
        <v>24719586</v>
      </c>
      <c r="AY341">
        <v>1</v>
      </c>
      <c r="AZ341">
        <v>0</v>
      </c>
      <c r="BA341">
        <v>345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B341">
        <v>0</v>
      </c>
    </row>
    <row r="342" spans="1:80" x14ac:dyDescent="0.2">
      <c r="A342">
        <f>ROW(Source!A528)</f>
        <v>528</v>
      </c>
      <c r="B342">
        <v>23982063</v>
      </c>
      <c r="C342">
        <v>24719583</v>
      </c>
      <c r="D342">
        <v>22793137</v>
      </c>
      <c r="E342">
        <v>1</v>
      </c>
      <c r="F342">
        <v>1</v>
      </c>
      <c r="G342">
        <v>1</v>
      </c>
      <c r="H342">
        <v>2</v>
      </c>
      <c r="I342" t="s">
        <v>1439</v>
      </c>
      <c r="J342" t="s">
        <v>1440</v>
      </c>
      <c r="K342" t="s">
        <v>1441</v>
      </c>
      <c r="L342">
        <v>1368</v>
      </c>
      <c r="N342">
        <v>1011</v>
      </c>
      <c r="O342" t="s">
        <v>1152</v>
      </c>
      <c r="P342" t="s">
        <v>1152</v>
      </c>
      <c r="Q342">
        <v>1</v>
      </c>
      <c r="Y342">
        <v>51.692499999999995</v>
      </c>
      <c r="AA342">
        <v>0</v>
      </c>
      <c r="AB342">
        <v>16.309999999999999</v>
      </c>
      <c r="AC342">
        <v>10.06</v>
      </c>
      <c r="AD342">
        <v>0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35.96</v>
      </c>
      <c r="AU342" t="s">
        <v>171</v>
      </c>
      <c r="AV342">
        <v>0</v>
      </c>
      <c r="AW342">
        <v>2</v>
      </c>
      <c r="AX342">
        <v>24719587</v>
      </c>
      <c r="AY342">
        <v>1</v>
      </c>
      <c r="AZ342">
        <v>0</v>
      </c>
      <c r="BA342">
        <v>346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B342">
        <v>0</v>
      </c>
    </row>
    <row r="343" spans="1:80" x14ac:dyDescent="0.2">
      <c r="A343">
        <f>ROW(Source!A528)</f>
        <v>528</v>
      </c>
      <c r="B343">
        <v>23982063</v>
      </c>
      <c r="C343">
        <v>24719583</v>
      </c>
      <c r="D343">
        <v>22814841</v>
      </c>
      <c r="E343">
        <v>1</v>
      </c>
      <c r="F343">
        <v>1</v>
      </c>
      <c r="G343">
        <v>1</v>
      </c>
      <c r="H343">
        <v>3</v>
      </c>
      <c r="I343" t="s">
        <v>1442</v>
      </c>
      <c r="J343" t="s">
        <v>1443</v>
      </c>
      <c r="K343" t="s">
        <v>1444</v>
      </c>
      <c r="L343">
        <v>1348</v>
      </c>
      <c r="N343">
        <v>1009</v>
      </c>
      <c r="O343" t="s">
        <v>1185</v>
      </c>
      <c r="P343" t="s">
        <v>1185</v>
      </c>
      <c r="Q343">
        <v>1000</v>
      </c>
      <c r="Y343">
        <v>41.6</v>
      </c>
      <c r="AA343">
        <v>339</v>
      </c>
      <c r="AB343">
        <v>0</v>
      </c>
      <c r="AC343">
        <v>0</v>
      </c>
      <c r="AD343">
        <v>0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41.6</v>
      </c>
      <c r="AU343" t="s">
        <v>3</v>
      </c>
      <c r="AV343">
        <v>0</v>
      </c>
      <c r="AW343">
        <v>2</v>
      </c>
      <c r="AX343">
        <v>24719588</v>
      </c>
      <c r="AY343">
        <v>1</v>
      </c>
      <c r="AZ343">
        <v>0</v>
      </c>
      <c r="BA343">
        <v>347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B343">
        <v>0</v>
      </c>
    </row>
    <row r="344" spans="1:80" x14ac:dyDescent="0.2">
      <c r="A344">
        <f>ROW(Source!A528)</f>
        <v>528</v>
      </c>
      <c r="B344">
        <v>23982063</v>
      </c>
      <c r="C344">
        <v>24719583</v>
      </c>
      <c r="D344">
        <v>22804686</v>
      </c>
      <c r="E344">
        <v>1</v>
      </c>
      <c r="F344">
        <v>1</v>
      </c>
      <c r="G344">
        <v>1</v>
      </c>
      <c r="H344">
        <v>3</v>
      </c>
      <c r="I344" t="s">
        <v>1445</v>
      </c>
      <c r="J344" t="s">
        <v>1446</v>
      </c>
      <c r="K344" t="s">
        <v>1447</v>
      </c>
      <c r="L344">
        <v>1339</v>
      </c>
      <c r="N344">
        <v>1007</v>
      </c>
      <c r="O344" t="s">
        <v>1415</v>
      </c>
      <c r="P344" t="s">
        <v>1415</v>
      </c>
      <c r="Q344">
        <v>1</v>
      </c>
      <c r="Y344">
        <v>116</v>
      </c>
      <c r="AA344">
        <v>59.99</v>
      </c>
      <c r="AB344">
        <v>0</v>
      </c>
      <c r="AC344">
        <v>0</v>
      </c>
      <c r="AD344">
        <v>0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116</v>
      </c>
      <c r="AU344" t="s">
        <v>3</v>
      </c>
      <c r="AV344">
        <v>0</v>
      </c>
      <c r="AW344">
        <v>2</v>
      </c>
      <c r="AX344">
        <v>24719589</v>
      </c>
      <c r="AY344">
        <v>1</v>
      </c>
      <c r="AZ344">
        <v>0</v>
      </c>
      <c r="BA344">
        <v>348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B344">
        <v>0</v>
      </c>
    </row>
    <row r="345" spans="1:80" x14ac:dyDescent="0.2">
      <c r="A345">
        <f>ROW(Source!A528)</f>
        <v>528</v>
      </c>
      <c r="B345">
        <v>23982063</v>
      </c>
      <c r="C345">
        <v>24719583</v>
      </c>
      <c r="D345">
        <v>22805109</v>
      </c>
      <c r="E345">
        <v>1</v>
      </c>
      <c r="F345">
        <v>1</v>
      </c>
      <c r="G345">
        <v>1</v>
      </c>
      <c r="H345">
        <v>3</v>
      </c>
      <c r="I345" t="s">
        <v>1434</v>
      </c>
      <c r="J345" t="s">
        <v>1435</v>
      </c>
      <c r="K345" t="s">
        <v>1436</v>
      </c>
      <c r="L345">
        <v>1339</v>
      </c>
      <c r="N345">
        <v>1007</v>
      </c>
      <c r="O345" t="s">
        <v>1415</v>
      </c>
      <c r="P345" t="s">
        <v>1415</v>
      </c>
      <c r="Q345">
        <v>1</v>
      </c>
      <c r="Y345">
        <v>30</v>
      </c>
      <c r="AA345">
        <v>2.44</v>
      </c>
      <c r="AB345">
        <v>0</v>
      </c>
      <c r="AC345">
        <v>0</v>
      </c>
      <c r="AD345">
        <v>0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30</v>
      </c>
      <c r="AU345" t="s">
        <v>3</v>
      </c>
      <c r="AV345">
        <v>0</v>
      </c>
      <c r="AW345">
        <v>2</v>
      </c>
      <c r="AX345">
        <v>24719590</v>
      </c>
      <c r="AY345">
        <v>1</v>
      </c>
      <c r="AZ345">
        <v>0</v>
      </c>
      <c r="BA345">
        <v>349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B345">
        <v>0</v>
      </c>
    </row>
    <row r="346" spans="1:80" x14ac:dyDescent="0.2">
      <c r="A346">
        <f>ROW(Source!A559)</f>
        <v>559</v>
      </c>
      <c r="B346">
        <v>23982063</v>
      </c>
      <c r="C346">
        <v>23985370</v>
      </c>
      <c r="D346">
        <v>9431832</v>
      </c>
      <c r="E346">
        <v>1</v>
      </c>
      <c r="F346">
        <v>1</v>
      </c>
      <c r="G346">
        <v>1</v>
      </c>
      <c r="H346">
        <v>1</v>
      </c>
      <c r="I346" t="s">
        <v>1280</v>
      </c>
      <c r="J346" t="s">
        <v>3</v>
      </c>
      <c r="K346" t="s">
        <v>1281</v>
      </c>
      <c r="L346">
        <v>1369</v>
      </c>
      <c r="N346">
        <v>1013</v>
      </c>
      <c r="O346" t="s">
        <v>1148</v>
      </c>
      <c r="P346" t="s">
        <v>1148</v>
      </c>
      <c r="Q346">
        <v>1</v>
      </c>
      <c r="Y346">
        <v>7.6950000000000012</v>
      </c>
      <c r="AA346">
        <v>0</v>
      </c>
      <c r="AB346">
        <v>0</v>
      </c>
      <c r="AC346">
        <v>0</v>
      </c>
      <c r="AD346">
        <v>10.35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5.7</v>
      </c>
      <c r="AU346" t="s">
        <v>179</v>
      </c>
      <c r="AV346">
        <v>1</v>
      </c>
      <c r="AW346">
        <v>2</v>
      </c>
      <c r="AX346">
        <v>23985378</v>
      </c>
      <c r="AY346">
        <v>1</v>
      </c>
      <c r="AZ346">
        <v>0</v>
      </c>
      <c r="BA346">
        <v>350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B346">
        <v>0</v>
      </c>
    </row>
    <row r="347" spans="1:80" x14ac:dyDescent="0.2">
      <c r="A347">
        <f>ROW(Source!A559)</f>
        <v>559</v>
      </c>
      <c r="B347">
        <v>23982063</v>
      </c>
      <c r="C347">
        <v>23985370</v>
      </c>
      <c r="D347">
        <v>14668089</v>
      </c>
      <c r="E347">
        <v>1</v>
      </c>
      <c r="F347">
        <v>1</v>
      </c>
      <c r="G347">
        <v>1</v>
      </c>
      <c r="H347">
        <v>2</v>
      </c>
      <c r="I347" t="s">
        <v>1448</v>
      </c>
      <c r="J347" t="s">
        <v>1449</v>
      </c>
      <c r="K347" t="s">
        <v>1450</v>
      </c>
      <c r="L347">
        <v>1368</v>
      </c>
      <c r="N347">
        <v>1011</v>
      </c>
      <c r="O347" t="s">
        <v>1152</v>
      </c>
      <c r="P347" t="s">
        <v>1152</v>
      </c>
      <c r="Q347">
        <v>1</v>
      </c>
      <c r="Y347">
        <v>0.17550000000000002</v>
      </c>
      <c r="AA347">
        <v>0</v>
      </c>
      <c r="AB347">
        <v>1.95</v>
      </c>
      <c r="AC347">
        <v>0</v>
      </c>
      <c r="AD347">
        <v>0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0.13</v>
      </c>
      <c r="AU347" t="s">
        <v>179</v>
      </c>
      <c r="AV347">
        <v>0</v>
      </c>
      <c r="AW347">
        <v>2</v>
      </c>
      <c r="AX347">
        <v>23985379</v>
      </c>
      <c r="AY347">
        <v>1</v>
      </c>
      <c r="AZ347">
        <v>0</v>
      </c>
      <c r="BA347">
        <v>351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B347">
        <v>0</v>
      </c>
    </row>
    <row r="348" spans="1:80" x14ac:dyDescent="0.2">
      <c r="A348">
        <f>ROW(Source!A559)</f>
        <v>559</v>
      </c>
      <c r="B348">
        <v>23982063</v>
      </c>
      <c r="C348">
        <v>23985370</v>
      </c>
      <c r="D348">
        <v>14610524</v>
      </c>
      <c r="E348">
        <v>1</v>
      </c>
      <c r="F348">
        <v>1</v>
      </c>
      <c r="G348">
        <v>1</v>
      </c>
      <c r="H348">
        <v>3</v>
      </c>
      <c r="I348" t="s">
        <v>1186</v>
      </c>
      <c r="J348" t="s">
        <v>1451</v>
      </c>
      <c r="K348" t="s">
        <v>1188</v>
      </c>
      <c r="L348">
        <v>1346</v>
      </c>
      <c r="N348">
        <v>1009</v>
      </c>
      <c r="O348" t="s">
        <v>1181</v>
      </c>
      <c r="P348" t="s">
        <v>1181</v>
      </c>
      <c r="Q348">
        <v>1</v>
      </c>
      <c r="Y348">
        <v>1.4E-3</v>
      </c>
      <c r="AA348">
        <v>27.74</v>
      </c>
      <c r="AB348">
        <v>0</v>
      </c>
      <c r="AC348">
        <v>0</v>
      </c>
      <c r="AD348">
        <v>0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1.4E-3</v>
      </c>
      <c r="AU348" t="s">
        <v>3</v>
      </c>
      <c r="AV348">
        <v>0</v>
      </c>
      <c r="AW348">
        <v>2</v>
      </c>
      <c r="AX348">
        <v>23985380</v>
      </c>
      <c r="AY348">
        <v>1</v>
      </c>
      <c r="AZ348">
        <v>0</v>
      </c>
      <c r="BA348">
        <v>352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B348">
        <v>0</v>
      </c>
    </row>
    <row r="349" spans="1:80" x14ac:dyDescent="0.2">
      <c r="A349">
        <f>ROW(Source!A559)</f>
        <v>559</v>
      </c>
      <c r="B349">
        <v>23982063</v>
      </c>
      <c r="C349">
        <v>23985370</v>
      </c>
      <c r="D349">
        <v>14610834</v>
      </c>
      <c r="E349">
        <v>1</v>
      </c>
      <c r="F349">
        <v>1</v>
      </c>
      <c r="G349">
        <v>1</v>
      </c>
      <c r="H349">
        <v>3</v>
      </c>
      <c r="I349" t="s">
        <v>1192</v>
      </c>
      <c r="J349" t="s">
        <v>1452</v>
      </c>
      <c r="K349" t="s">
        <v>1194</v>
      </c>
      <c r="L349">
        <v>1358</v>
      </c>
      <c r="N349">
        <v>1010</v>
      </c>
      <c r="O349" t="s">
        <v>189</v>
      </c>
      <c r="P349" t="s">
        <v>189</v>
      </c>
      <c r="Q349">
        <v>10</v>
      </c>
      <c r="Y349">
        <v>0.3</v>
      </c>
      <c r="AA349">
        <v>8.3000000000000007</v>
      </c>
      <c r="AB349">
        <v>0</v>
      </c>
      <c r="AC349">
        <v>0</v>
      </c>
      <c r="AD349">
        <v>0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0.3</v>
      </c>
      <c r="AU349" t="s">
        <v>3</v>
      </c>
      <c r="AV349">
        <v>0</v>
      </c>
      <c r="AW349">
        <v>2</v>
      </c>
      <c r="AX349">
        <v>23985381</v>
      </c>
      <c r="AY349">
        <v>1</v>
      </c>
      <c r="AZ349">
        <v>0</v>
      </c>
      <c r="BA349">
        <v>353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B349">
        <v>0</v>
      </c>
    </row>
    <row r="350" spans="1:80" x14ac:dyDescent="0.2">
      <c r="A350">
        <f>ROW(Source!A559)</f>
        <v>559</v>
      </c>
      <c r="B350">
        <v>23982063</v>
      </c>
      <c r="C350">
        <v>23985370</v>
      </c>
      <c r="D350">
        <v>14652403</v>
      </c>
      <c r="E350">
        <v>1</v>
      </c>
      <c r="F350">
        <v>1</v>
      </c>
      <c r="G350">
        <v>1</v>
      </c>
      <c r="H350">
        <v>3</v>
      </c>
      <c r="I350" t="s">
        <v>1201</v>
      </c>
      <c r="J350" t="s">
        <v>1453</v>
      </c>
      <c r="K350" t="s">
        <v>1203</v>
      </c>
      <c r="L350">
        <v>1348</v>
      </c>
      <c r="N350">
        <v>1009</v>
      </c>
      <c r="O350" t="s">
        <v>1185</v>
      </c>
      <c r="P350" t="s">
        <v>1185</v>
      </c>
      <c r="Q350">
        <v>1000</v>
      </c>
      <c r="Y350">
        <v>2.0000000000000002E-5</v>
      </c>
      <c r="AA350">
        <v>729.98</v>
      </c>
      <c r="AB350">
        <v>0</v>
      </c>
      <c r="AC350">
        <v>0</v>
      </c>
      <c r="AD350">
        <v>0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2.0000000000000002E-5</v>
      </c>
      <c r="AU350" t="s">
        <v>3</v>
      </c>
      <c r="AV350">
        <v>0</v>
      </c>
      <c r="AW350">
        <v>2</v>
      </c>
      <c r="AX350">
        <v>23985382</v>
      </c>
      <c r="AY350">
        <v>1</v>
      </c>
      <c r="AZ350">
        <v>0</v>
      </c>
      <c r="BA350">
        <v>354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B350">
        <v>0</v>
      </c>
    </row>
    <row r="351" spans="1:80" x14ac:dyDescent="0.2">
      <c r="A351">
        <f>ROW(Source!A559)</f>
        <v>559</v>
      </c>
      <c r="B351">
        <v>23982063</v>
      </c>
      <c r="C351">
        <v>23985370</v>
      </c>
      <c r="D351">
        <v>14665222</v>
      </c>
      <c r="E351">
        <v>1</v>
      </c>
      <c r="F351">
        <v>1</v>
      </c>
      <c r="G351">
        <v>1</v>
      </c>
      <c r="H351">
        <v>3</v>
      </c>
      <c r="I351" t="s">
        <v>1207</v>
      </c>
      <c r="J351" t="s">
        <v>1454</v>
      </c>
      <c r="K351" t="s">
        <v>1209</v>
      </c>
      <c r="L351">
        <v>1346</v>
      </c>
      <c r="N351">
        <v>1009</v>
      </c>
      <c r="O351" t="s">
        <v>1181</v>
      </c>
      <c r="P351" t="s">
        <v>1181</v>
      </c>
      <c r="Q351">
        <v>1</v>
      </c>
      <c r="Y351">
        <v>1.4E-2</v>
      </c>
      <c r="AA351">
        <v>65.75</v>
      </c>
      <c r="AB351">
        <v>0</v>
      </c>
      <c r="AC351">
        <v>0</v>
      </c>
      <c r="AD351">
        <v>0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1.4E-2</v>
      </c>
      <c r="AU351" t="s">
        <v>3</v>
      </c>
      <c r="AV351">
        <v>0</v>
      </c>
      <c r="AW351">
        <v>2</v>
      </c>
      <c r="AX351">
        <v>23985383</v>
      </c>
      <c r="AY351">
        <v>1</v>
      </c>
      <c r="AZ351">
        <v>0</v>
      </c>
      <c r="BA351">
        <v>355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B351">
        <v>0</v>
      </c>
    </row>
    <row r="352" spans="1:80" x14ac:dyDescent="0.2">
      <c r="A352">
        <f>ROW(Source!A559)</f>
        <v>559</v>
      </c>
      <c r="B352">
        <v>23982063</v>
      </c>
      <c r="C352">
        <v>23985370</v>
      </c>
      <c r="D352">
        <v>14665295</v>
      </c>
      <c r="E352">
        <v>1</v>
      </c>
      <c r="F352">
        <v>1</v>
      </c>
      <c r="G352">
        <v>1</v>
      </c>
      <c r="H352">
        <v>3</v>
      </c>
      <c r="I352" t="s">
        <v>1159</v>
      </c>
      <c r="J352" t="s">
        <v>1168</v>
      </c>
      <c r="K352" t="s">
        <v>1169</v>
      </c>
      <c r="L352">
        <v>1344</v>
      </c>
      <c r="N352">
        <v>1008</v>
      </c>
      <c r="O352" t="s">
        <v>1170</v>
      </c>
      <c r="P352" t="s">
        <v>1170</v>
      </c>
      <c r="Q352">
        <v>1</v>
      </c>
      <c r="Y352">
        <v>1.18</v>
      </c>
      <c r="AA352">
        <v>1</v>
      </c>
      <c r="AB352">
        <v>0</v>
      </c>
      <c r="AC352">
        <v>0</v>
      </c>
      <c r="AD352">
        <v>0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1.18</v>
      </c>
      <c r="AU352" t="s">
        <v>3</v>
      </c>
      <c r="AV352">
        <v>0</v>
      </c>
      <c r="AW352">
        <v>2</v>
      </c>
      <c r="AX352">
        <v>23985384</v>
      </c>
      <c r="AY352">
        <v>1</v>
      </c>
      <c r="AZ352">
        <v>0</v>
      </c>
      <c r="BA352">
        <v>356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B352">
        <v>0</v>
      </c>
    </row>
    <row r="353" spans="1:80" x14ac:dyDescent="0.2">
      <c r="A353">
        <f>ROW(Source!A560)</f>
        <v>560</v>
      </c>
      <c r="B353">
        <v>23982063</v>
      </c>
      <c r="C353">
        <v>24721181</v>
      </c>
      <c r="D353">
        <v>9436423</v>
      </c>
      <c r="E353">
        <v>1</v>
      </c>
      <c r="F353">
        <v>1</v>
      </c>
      <c r="G353">
        <v>1</v>
      </c>
      <c r="H353">
        <v>1</v>
      </c>
      <c r="I353" t="s">
        <v>1243</v>
      </c>
      <c r="J353" t="s">
        <v>3</v>
      </c>
      <c r="K353" t="s">
        <v>1244</v>
      </c>
      <c r="L353">
        <v>1369</v>
      </c>
      <c r="N353">
        <v>1013</v>
      </c>
      <c r="O353" t="s">
        <v>1148</v>
      </c>
      <c r="P353" t="s">
        <v>1148</v>
      </c>
      <c r="Q353">
        <v>1</v>
      </c>
      <c r="Y353">
        <v>167.4</v>
      </c>
      <c r="AA353">
        <v>0</v>
      </c>
      <c r="AB353">
        <v>0</v>
      </c>
      <c r="AC353">
        <v>0</v>
      </c>
      <c r="AD353">
        <v>12.92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3</v>
      </c>
      <c r="AT353">
        <v>124</v>
      </c>
      <c r="AU353" t="s">
        <v>179</v>
      </c>
      <c r="AV353">
        <v>1</v>
      </c>
      <c r="AW353">
        <v>2</v>
      </c>
      <c r="AX353">
        <v>24721184</v>
      </c>
      <c r="AY353">
        <v>1</v>
      </c>
      <c r="AZ353">
        <v>0</v>
      </c>
      <c r="BA353">
        <v>357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B353">
        <v>0</v>
      </c>
    </row>
    <row r="354" spans="1:80" x14ac:dyDescent="0.2">
      <c r="A354">
        <f>ROW(Source!A560)</f>
        <v>560</v>
      </c>
      <c r="B354">
        <v>23982063</v>
      </c>
      <c r="C354">
        <v>24721181</v>
      </c>
      <c r="D354">
        <v>22865650</v>
      </c>
      <c r="E354">
        <v>1</v>
      </c>
      <c r="F354">
        <v>1</v>
      </c>
      <c r="G354">
        <v>1</v>
      </c>
      <c r="H354">
        <v>3</v>
      </c>
      <c r="I354" t="s">
        <v>1159</v>
      </c>
      <c r="J354" t="s">
        <v>1160</v>
      </c>
      <c r="K354" t="s">
        <v>1161</v>
      </c>
      <c r="L354">
        <v>1374</v>
      </c>
      <c r="N354">
        <v>1013</v>
      </c>
      <c r="O354" t="s">
        <v>1162</v>
      </c>
      <c r="P354" t="s">
        <v>1162</v>
      </c>
      <c r="Q354">
        <v>1</v>
      </c>
      <c r="Y354">
        <v>32.04</v>
      </c>
      <c r="AA354">
        <v>1</v>
      </c>
      <c r="AB354">
        <v>0</v>
      </c>
      <c r="AC354">
        <v>0</v>
      </c>
      <c r="AD354">
        <v>0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32.04</v>
      </c>
      <c r="AU354" t="s">
        <v>3</v>
      </c>
      <c r="AV354">
        <v>0</v>
      </c>
      <c r="AW354">
        <v>2</v>
      </c>
      <c r="AX354">
        <v>24721185</v>
      </c>
      <c r="AY354">
        <v>1</v>
      </c>
      <c r="AZ354">
        <v>0</v>
      </c>
      <c r="BA354">
        <v>358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B354">
        <v>0</v>
      </c>
    </row>
    <row r="355" spans="1:80" x14ac:dyDescent="0.2">
      <c r="A355">
        <f>ROW(Source!A561)</f>
        <v>561</v>
      </c>
      <c r="B355">
        <v>23982063</v>
      </c>
      <c r="C355">
        <v>23985385</v>
      </c>
      <c r="D355">
        <v>9432525</v>
      </c>
      <c r="E355">
        <v>1</v>
      </c>
      <c r="F355">
        <v>1</v>
      </c>
      <c r="G355">
        <v>1</v>
      </c>
      <c r="H355">
        <v>1</v>
      </c>
      <c r="I355" t="s">
        <v>1216</v>
      </c>
      <c r="J355" t="s">
        <v>3</v>
      </c>
      <c r="K355" t="s">
        <v>1217</v>
      </c>
      <c r="L355">
        <v>1369</v>
      </c>
      <c r="N355">
        <v>1013</v>
      </c>
      <c r="O355" t="s">
        <v>1148</v>
      </c>
      <c r="P355" t="s">
        <v>1148</v>
      </c>
      <c r="Q355">
        <v>1</v>
      </c>
      <c r="Y355">
        <v>3.24</v>
      </c>
      <c r="AA355">
        <v>0</v>
      </c>
      <c r="AB355">
        <v>0</v>
      </c>
      <c r="AC355">
        <v>0</v>
      </c>
      <c r="AD355">
        <v>10.5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3</v>
      </c>
      <c r="AT355">
        <v>2.4</v>
      </c>
      <c r="AU355" t="s">
        <v>179</v>
      </c>
      <c r="AV355">
        <v>1</v>
      </c>
      <c r="AW355">
        <v>2</v>
      </c>
      <c r="AX355">
        <v>23985393</v>
      </c>
      <c r="AY355">
        <v>1</v>
      </c>
      <c r="AZ355">
        <v>0</v>
      </c>
      <c r="BA355">
        <v>359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B355">
        <v>0</v>
      </c>
    </row>
    <row r="356" spans="1:80" x14ac:dyDescent="0.2">
      <c r="A356">
        <f>ROW(Source!A561)</f>
        <v>561</v>
      </c>
      <c r="B356">
        <v>23982063</v>
      </c>
      <c r="C356">
        <v>23985385</v>
      </c>
      <c r="D356">
        <v>14668089</v>
      </c>
      <c r="E356">
        <v>1</v>
      </c>
      <c r="F356">
        <v>1</v>
      </c>
      <c r="G356">
        <v>1</v>
      </c>
      <c r="H356">
        <v>2</v>
      </c>
      <c r="I356" t="s">
        <v>1448</v>
      </c>
      <c r="J356" t="s">
        <v>1449</v>
      </c>
      <c r="K356" t="s">
        <v>1450</v>
      </c>
      <c r="L356">
        <v>1368</v>
      </c>
      <c r="N356">
        <v>1011</v>
      </c>
      <c r="O356" t="s">
        <v>1152</v>
      </c>
      <c r="P356" t="s">
        <v>1152</v>
      </c>
      <c r="Q356">
        <v>1</v>
      </c>
      <c r="Y356">
        <v>0.17550000000000002</v>
      </c>
      <c r="AA356">
        <v>0</v>
      </c>
      <c r="AB356">
        <v>1.95</v>
      </c>
      <c r="AC356">
        <v>0</v>
      </c>
      <c r="AD356">
        <v>0</v>
      </c>
      <c r="AN356">
        <v>0</v>
      </c>
      <c r="AO356">
        <v>1</v>
      </c>
      <c r="AP356">
        <v>1</v>
      </c>
      <c r="AQ356">
        <v>0</v>
      </c>
      <c r="AR356">
        <v>0</v>
      </c>
      <c r="AS356" t="s">
        <v>3</v>
      </c>
      <c r="AT356">
        <v>0.13</v>
      </c>
      <c r="AU356" t="s">
        <v>179</v>
      </c>
      <c r="AV356">
        <v>0</v>
      </c>
      <c r="AW356">
        <v>2</v>
      </c>
      <c r="AX356">
        <v>23985394</v>
      </c>
      <c r="AY356">
        <v>1</v>
      </c>
      <c r="AZ356">
        <v>0</v>
      </c>
      <c r="BA356">
        <v>360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B356">
        <v>0</v>
      </c>
    </row>
    <row r="357" spans="1:80" x14ac:dyDescent="0.2">
      <c r="A357">
        <f>ROW(Source!A561)</f>
        <v>561</v>
      </c>
      <c r="B357">
        <v>23982063</v>
      </c>
      <c r="C357">
        <v>23985385</v>
      </c>
      <c r="D357">
        <v>14610524</v>
      </c>
      <c r="E357">
        <v>1</v>
      </c>
      <c r="F357">
        <v>1</v>
      </c>
      <c r="G357">
        <v>1</v>
      </c>
      <c r="H357">
        <v>3</v>
      </c>
      <c r="I357" t="s">
        <v>1186</v>
      </c>
      <c r="J357" t="s">
        <v>1451</v>
      </c>
      <c r="K357" t="s">
        <v>1188</v>
      </c>
      <c r="L357">
        <v>1346</v>
      </c>
      <c r="N357">
        <v>1009</v>
      </c>
      <c r="O357" t="s">
        <v>1181</v>
      </c>
      <c r="P357" t="s">
        <v>1181</v>
      </c>
      <c r="Q357">
        <v>1</v>
      </c>
      <c r="Y357">
        <v>1.8E-3</v>
      </c>
      <c r="AA357">
        <v>27.74</v>
      </c>
      <c r="AB357">
        <v>0</v>
      </c>
      <c r="AC357">
        <v>0</v>
      </c>
      <c r="AD357">
        <v>0</v>
      </c>
      <c r="AN357">
        <v>0</v>
      </c>
      <c r="AO357">
        <v>1</v>
      </c>
      <c r="AP357">
        <v>1</v>
      </c>
      <c r="AQ357">
        <v>0</v>
      </c>
      <c r="AR357">
        <v>0</v>
      </c>
      <c r="AS357" t="s">
        <v>3</v>
      </c>
      <c r="AT357">
        <v>1.8E-3</v>
      </c>
      <c r="AU357" t="s">
        <v>3</v>
      </c>
      <c r="AV357">
        <v>0</v>
      </c>
      <c r="AW357">
        <v>2</v>
      </c>
      <c r="AX357">
        <v>23985395</v>
      </c>
      <c r="AY357">
        <v>1</v>
      </c>
      <c r="AZ357">
        <v>0</v>
      </c>
      <c r="BA357">
        <v>361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B357">
        <v>0</v>
      </c>
    </row>
    <row r="358" spans="1:80" x14ac:dyDescent="0.2">
      <c r="A358">
        <f>ROW(Source!A561)</f>
        <v>561</v>
      </c>
      <c r="B358">
        <v>23982063</v>
      </c>
      <c r="C358">
        <v>23985385</v>
      </c>
      <c r="D358">
        <v>14610834</v>
      </c>
      <c r="E358">
        <v>1</v>
      </c>
      <c r="F358">
        <v>1</v>
      </c>
      <c r="G358">
        <v>1</v>
      </c>
      <c r="H358">
        <v>3</v>
      </c>
      <c r="I358" t="s">
        <v>1192</v>
      </c>
      <c r="J358" t="s">
        <v>1452</v>
      </c>
      <c r="K358" t="s">
        <v>1194</v>
      </c>
      <c r="L358">
        <v>1358</v>
      </c>
      <c r="N358">
        <v>1010</v>
      </c>
      <c r="O358" t="s">
        <v>189</v>
      </c>
      <c r="P358" t="s">
        <v>189</v>
      </c>
      <c r="Q358">
        <v>10</v>
      </c>
      <c r="Y358">
        <v>0.3</v>
      </c>
      <c r="AA358">
        <v>8.3000000000000007</v>
      </c>
      <c r="AB358">
        <v>0</v>
      </c>
      <c r="AC358">
        <v>0</v>
      </c>
      <c r="AD358">
        <v>0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0.3</v>
      </c>
      <c r="AU358" t="s">
        <v>3</v>
      </c>
      <c r="AV358">
        <v>0</v>
      </c>
      <c r="AW358">
        <v>2</v>
      </c>
      <c r="AX358">
        <v>23985396</v>
      </c>
      <c r="AY358">
        <v>1</v>
      </c>
      <c r="AZ358">
        <v>0</v>
      </c>
      <c r="BA358">
        <v>362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B358">
        <v>0</v>
      </c>
    </row>
    <row r="359" spans="1:80" x14ac:dyDescent="0.2">
      <c r="A359">
        <f>ROW(Source!A561)</f>
        <v>561</v>
      </c>
      <c r="B359">
        <v>23982063</v>
      </c>
      <c r="C359">
        <v>23985385</v>
      </c>
      <c r="D359">
        <v>14652403</v>
      </c>
      <c r="E359">
        <v>1</v>
      </c>
      <c r="F359">
        <v>1</v>
      </c>
      <c r="G359">
        <v>1</v>
      </c>
      <c r="H359">
        <v>3</v>
      </c>
      <c r="I359" t="s">
        <v>1201</v>
      </c>
      <c r="J359" t="s">
        <v>1453</v>
      </c>
      <c r="K359" t="s">
        <v>1203</v>
      </c>
      <c r="L359">
        <v>1348</v>
      </c>
      <c r="N359">
        <v>1009</v>
      </c>
      <c r="O359" t="s">
        <v>1185</v>
      </c>
      <c r="P359" t="s">
        <v>1185</v>
      </c>
      <c r="Q359">
        <v>1000</v>
      </c>
      <c r="Y359">
        <v>2.0000000000000002E-5</v>
      </c>
      <c r="AA359">
        <v>729.98</v>
      </c>
      <c r="AB359">
        <v>0</v>
      </c>
      <c r="AC359">
        <v>0</v>
      </c>
      <c r="AD359">
        <v>0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2.0000000000000002E-5</v>
      </c>
      <c r="AU359" t="s">
        <v>3</v>
      </c>
      <c r="AV359">
        <v>0</v>
      </c>
      <c r="AW359">
        <v>2</v>
      </c>
      <c r="AX359">
        <v>23985397</v>
      </c>
      <c r="AY359">
        <v>1</v>
      </c>
      <c r="AZ359">
        <v>0</v>
      </c>
      <c r="BA359">
        <v>363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B359">
        <v>0</v>
      </c>
    </row>
    <row r="360" spans="1:80" x14ac:dyDescent="0.2">
      <c r="A360">
        <f>ROW(Source!A561)</f>
        <v>561</v>
      </c>
      <c r="B360">
        <v>23982063</v>
      </c>
      <c r="C360">
        <v>23985385</v>
      </c>
      <c r="D360">
        <v>14665222</v>
      </c>
      <c r="E360">
        <v>1</v>
      </c>
      <c r="F360">
        <v>1</v>
      </c>
      <c r="G360">
        <v>1</v>
      </c>
      <c r="H360">
        <v>3</v>
      </c>
      <c r="I360" t="s">
        <v>1207</v>
      </c>
      <c r="J360" t="s">
        <v>1454</v>
      </c>
      <c r="K360" t="s">
        <v>1209</v>
      </c>
      <c r="L360">
        <v>1346</v>
      </c>
      <c r="N360">
        <v>1009</v>
      </c>
      <c r="O360" t="s">
        <v>1181</v>
      </c>
      <c r="P360" t="s">
        <v>1181</v>
      </c>
      <c r="Q360">
        <v>1</v>
      </c>
      <c r="Y360">
        <v>1.7999999999999999E-2</v>
      </c>
      <c r="AA360">
        <v>65.75</v>
      </c>
      <c r="AB360">
        <v>0</v>
      </c>
      <c r="AC360">
        <v>0</v>
      </c>
      <c r="AD360">
        <v>0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3</v>
      </c>
      <c r="AT360">
        <v>1.7999999999999999E-2</v>
      </c>
      <c r="AU360" t="s">
        <v>3</v>
      </c>
      <c r="AV360">
        <v>0</v>
      </c>
      <c r="AW360">
        <v>2</v>
      </c>
      <c r="AX360">
        <v>23985398</v>
      </c>
      <c r="AY360">
        <v>1</v>
      </c>
      <c r="AZ360">
        <v>0</v>
      </c>
      <c r="BA360">
        <v>364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B360">
        <v>0</v>
      </c>
    </row>
    <row r="361" spans="1:80" x14ac:dyDescent="0.2">
      <c r="A361">
        <f>ROW(Source!A561)</f>
        <v>561</v>
      </c>
      <c r="B361">
        <v>23982063</v>
      </c>
      <c r="C361">
        <v>23985385</v>
      </c>
      <c r="D361">
        <v>14665295</v>
      </c>
      <c r="E361">
        <v>1</v>
      </c>
      <c r="F361">
        <v>1</v>
      </c>
      <c r="G361">
        <v>1</v>
      </c>
      <c r="H361">
        <v>3</v>
      </c>
      <c r="I361" t="s">
        <v>1159</v>
      </c>
      <c r="J361" t="s">
        <v>1168</v>
      </c>
      <c r="K361" t="s">
        <v>1169</v>
      </c>
      <c r="L361">
        <v>1344</v>
      </c>
      <c r="N361">
        <v>1008</v>
      </c>
      <c r="O361" t="s">
        <v>1170</v>
      </c>
      <c r="P361" t="s">
        <v>1170</v>
      </c>
      <c r="Q361">
        <v>1</v>
      </c>
      <c r="Y361">
        <v>0.5</v>
      </c>
      <c r="AA361">
        <v>1</v>
      </c>
      <c r="AB361">
        <v>0</v>
      </c>
      <c r="AC361">
        <v>0</v>
      </c>
      <c r="AD361">
        <v>0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3</v>
      </c>
      <c r="AT361">
        <v>0.5</v>
      </c>
      <c r="AU361" t="s">
        <v>3</v>
      </c>
      <c r="AV361">
        <v>0</v>
      </c>
      <c r="AW361">
        <v>2</v>
      </c>
      <c r="AX361">
        <v>23985399</v>
      </c>
      <c r="AY361">
        <v>1</v>
      </c>
      <c r="AZ361">
        <v>0</v>
      </c>
      <c r="BA361">
        <v>365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B361">
        <v>0</v>
      </c>
    </row>
    <row r="362" spans="1:80" x14ac:dyDescent="0.2">
      <c r="A362">
        <f>ROW(Source!A562)</f>
        <v>562</v>
      </c>
      <c r="B362">
        <v>23982063</v>
      </c>
      <c r="C362">
        <v>23985800</v>
      </c>
      <c r="D362">
        <v>9438100</v>
      </c>
      <c r="E362">
        <v>1</v>
      </c>
      <c r="F362">
        <v>1</v>
      </c>
      <c r="G362">
        <v>1</v>
      </c>
      <c r="H362">
        <v>1</v>
      </c>
      <c r="I362" t="s">
        <v>1276</v>
      </c>
      <c r="J362" t="s">
        <v>3</v>
      </c>
      <c r="K362" t="s">
        <v>1277</v>
      </c>
      <c r="L362">
        <v>1369</v>
      </c>
      <c r="N362">
        <v>1013</v>
      </c>
      <c r="O362" t="s">
        <v>1148</v>
      </c>
      <c r="P362" t="s">
        <v>1148</v>
      </c>
      <c r="Q362">
        <v>1</v>
      </c>
      <c r="Y362">
        <v>21.6</v>
      </c>
      <c r="AA362">
        <v>0</v>
      </c>
      <c r="AB362">
        <v>0</v>
      </c>
      <c r="AC362">
        <v>0</v>
      </c>
      <c r="AD362">
        <v>15.49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3</v>
      </c>
      <c r="AT362">
        <v>16</v>
      </c>
      <c r="AU362" t="s">
        <v>179</v>
      </c>
      <c r="AV362">
        <v>1</v>
      </c>
      <c r="AW362">
        <v>2</v>
      </c>
      <c r="AX362">
        <v>23985801</v>
      </c>
      <c r="AY362">
        <v>1</v>
      </c>
      <c r="AZ362">
        <v>0</v>
      </c>
      <c r="BA362">
        <v>366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B362">
        <v>0</v>
      </c>
    </row>
    <row r="363" spans="1:80" x14ac:dyDescent="0.2">
      <c r="A363">
        <f>ROW(Source!A562)</f>
        <v>562</v>
      </c>
      <c r="B363">
        <v>23982063</v>
      </c>
      <c r="C363">
        <v>23985800</v>
      </c>
      <c r="D363">
        <v>9447024</v>
      </c>
      <c r="E363">
        <v>1</v>
      </c>
      <c r="F363">
        <v>1</v>
      </c>
      <c r="G363">
        <v>1</v>
      </c>
      <c r="H363">
        <v>1</v>
      </c>
      <c r="I363" t="s">
        <v>1278</v>
      </c>
      <c r="J363" t="s">
        <v>3</v>
      </c>
      <c r="K363" t="s">
        <v>1279</v>
      </c>
      <c r="L363">
        <v>1369</v>
      </c>
      <c r="N363">
        <v>1013</v>
      </c>
      <c r="O363" t="s">
        <v>1148</v>
      </c>
      <c r="P363" t="s">
        <v>1148</v>
      </c>
      <c r="Q363">
        <v>1</v>
      </c>
      <c r="Y363">
        <v>21.6</v>
      </c>
      <c r="AA363">
        <v>0</v>
      </c>
      <c r="AB363">
        <v>0</v>
      </c>
      <c r="AC363">
        <v>0</v>
      </c>
      <c r="AD363">
        <v>14.09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3</v>
      </c>
      <c r="AT363">
        <v>16</v>
      </c>
      <c r="AU363" t="s">
        <v>179</v>
      </c>
      <c r="AV363">
        <v>1</v>
      </c>
      <c r="AW363">
        <v>2</v>
      </c>
      <c r="AX363">
        <v>23985802</v>
      </c>
      <c r="AY363">
        <v>1</v>
      </c>
      <c r="AZ363">
        <v>0</v>
      </c>
      <c r="BA363">
        <v>367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B363">
        <v>0</v>
      </c>
    </row>
    <row r="364" spans="1:80" x14ac:dyDescent="0.2">
      <c r="A364">
        <f>ROW(Source!A562)</f>
        <v>562</v>
      </c>
      <c r="B364">
        <v>23982063</v>
      </c>
      <c r="C364">
        <v>23985800</v>
      </c>
      <c r="D364">
        <v>22865650</v>
      </c>
      <c r="E364">
        <v>1</v>
      </c>
      <c r="F364">
        <v>1</v>
      </c>
      <c r="G364">
        <v>1</v>
      </c>
      <c r="H364">
        <v>3</v>
      </c>
      <c r="I364" t="s">
        <v>1159</v>
      </c>
      <c r="J364" t="s">
        <v>1160</v>
      </c>
      <c r="K364" t="s">
        <v>1161</v>
      </c>
      <c r="L364">
        <v>1374</v>
      </c>
      <c r="N364">
        <v>1013</v>
      </c>
      <c r="O364" t="s">
        <v>1162</v>
      </c>
      <c r="P364" t="s">
        <v>1162</v>
      </c>
      <c r="Q364">
        <v>1</v>
      </c>
      <c r="Y364">
        <v>9.4700000000000006</v>
      </c>
      <c r="AA364">
        <v>1</v>
      </c>
      <c r="AB364">
        <v>0</v>
      </c>
      <c r="AC364">
        <v>0</v>
      </c>
      <c r="AD364">
        <v>0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9.4700000000000006</v>
      </c>
      <c r="AU364" t="s">
        <v>3</v>
      </c>
      <c r="AV364">
        <v>0</v>
      </c>
      <c r="AW364">
        <v>2</v>
      </c>
      <c r="AX364">
        <v>23985803</v>
      </c>
      <c r="AY364">
        <v>1</v>
      </c>
      <c r="AZ364">
        <v>0</v>
      </c>
      <c r="BA364">
        <v>368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B364">
        <v>0</v>
      </c>
    </row>
    <row r="365" spans="1:80" x14ac:dyDescent="0.2">
      <c r="A365">
        <f>ROW(Source!A563)</f>
        <v>563</v>
      </c>
      <c r="B365">
        <v>23982063</v>
      </c>
      <c r="C365">
        <v>24815203</v>
      </c>
      <c r="D365">
        <v>9438100</v>
      </c>
      <c r="E365">
        <v>1</v>
      </c>
      <c r="F365">
        <v>1</v>
      </c>
      <c r="G365">
        <v>1</v>
      </c>
      <c r="H365">
        <v>1</v>
      </c>
      <c r="I365" t="s">
        <v>1276</v>
      </c>
      <c r="J365" t="s">
        <v>3</v>
      </c>
      <c r="K365" t="s">
        <v>1277</v>
      </c>
      <c r="L365">
        <v>1369</v>
      </c>
      <c r="N365">
        <v>1013</v>
      </c>
      <c r="O365" t="s">
        <v>1148</v>
      </c>
      <c r="P365" t="s">
        <v>1148</v>
      </c>
      <c r="Q365">
        <v>1</v>
      </c>
      <c r="Y365">
        <v>13.5</v>
      </c>
      <c r="AA365">
        <v>0</v>
      </c>
      <c r="AB365">
        <v>0</v>
      </c>
      <c r="AC365">
        <v>0</v>
      </c>
      <c r="AD365">
        <v>15.49</v>
      </c>
      <c r="AN365">
        <v>0</v>
      </c>
      <c r="AO365">
        <v>1</v>
      </c>
      <c r="AP365">
        <v>1</v>
      </c>
      <c r="AQ365">
        <v>0</v>
      </c>
      <c r="AR365">
        <v>0</v>
      </c>
      <c r="AS365" t="s">
        <v>3</v>
      </c>
      <c r="AT365">
        <v>10</v>
      </c>
      <c r="AU365" t="s">
        <v>179</v>
      </c>
      <c r="AV365">
        <v>1</v>
      </c>
      <c r="AW365">
        <v>2</v>
      </c>
      <c r="AX365">
        <v>24815204</v>
      </c>
      <c r="AY365">
        <v>1</v>
      </c>
      <c r="AZ365">
        <v>0</v>
      </c>
      <c r="BA365">
        <v>369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B365">
        <v>0</v>
      </c>
    </row>
    <row r="366" spans="1:80" x14ac:dyDescent="0.2">
      <c r="A366">
        <f>ROW(Source!A563)</f>
        <v>563</v>
      </c>
      <c r="B366">
        <v>23982063</v>
      </c>
      <c r="C366">
        <v>24815203</v>
      </c>
      <c r="D366">
        <v>9447024</v>
      </c>
      <c r="E366">
        <v>1</v>
      </c>
      <c r="F366">
        <v>1</v>
      </c>
      <c r="G366">
        <v>1</v>
      </c>
      <c r="H366">
        <v>1</v>
      </c>
      <c r="I366" t="s">
        <v>1278</v>
      </c>
      <c r="J366" t="s">
        <v>3</v>
      </c>
      <c r="K366" t="s">
        <v>1279</v>
      </c>
      <c r="L366">
        <v>1369</v>
      </c>
      <c r="N366">
        <v>1013</v>
      </c>
      <c r="O366" t="s">
        <v>1148</v>
      </c>
      <c r="P366" t="s">
        <v>1148</v>
      </c>
      <c r="Q366">
        <v>1</v>
      </c>
      <c r="Y366">
        <v>13.5</v>
      </c>
      <c r="AA366">
        <v>0</v>
      </c>
      <c r="AB366">
        <v>0</v>
      </c>
      <c r="AC366">
        <v>0</v>
      </c>
      <c r="AD366">
        <v>14.09</v>
      </c>
      <c r="AN366">
        <v>0</v>
      </c>
      <c r="AO366">
        <v>1</v>
      </c>
      <c r="AP366">
        <v>1</v>
      </c>
      <c r="AQ366">
        <v>0</v>
      </c>
      <c r="AR366">
        <v>0</v>
      </c>
      <c r="AS366" t="s">
        <v>3</v>
      </c>
      <c r="AT366">
        <v>10</v>
      </c>
      <c r="AU366" t="s">
        <v>179</v>
      </c>
      <c r="AV366">
        <v>1</v>
      </c>
      <c r="AW366">
        <v>2</v>
      </c>
      <c r="AX366">
        <v>24815205</v>
      </c>
      <c r="AY366">
        <v>1</v>
      </c>
      <c r="AZ366">
        <v>0</v>
      </c>
      <c r="BA366">
        <v>370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B366">
        <v>0</v>
      </c>
    </row>
    <row r="367" spans="1:80" x14ac:dyDescent="0.2">
      <c r="A367">
        <f>ROW(Source!A563)</f>
        <v>563</v>
      </c>
      <c r="B367">
        <v>23982063</v>
      </c>
      <c r="C367">
        <v>24815203</v>
      </c>
      <c r="D367">
        <v>22865650</v>
      </c>
      <c r="E367">
        <v>1</v>
      </c>
      <c r="F367">
        <v>1</v>
      </c>
      <c r="G367">
        <v>1</v>
      </c>
      <c r="H367">
        <v>3</v>
      </c>
      <c r="I367" t="s">
        <v>1159</v>
      </c>
      <c r="J367" t="s">
        <v>1160</v>
      </c>
      <c r="K367" t="s">
        <v>1161</v>
      </c>
      <c r="L367">
        <v>1374</v>
      </c>
      <c r="N367">
        <v>1013</v>
      </c>
      <c r="O367" t="s">
        <v>1162</v>
      </c>
      <c r="P367" t="s">
        <v>1162</v>
      </c>
      <c r="Q367">
        <v>1</v>
      </c>
      <c r="Y367">
        <v>5.92</v>
      </c>
      <c r="AA367">
        <v>1</v>
      </c>
      <c r="AB367">
        <v>0</v>
      </c>
      <c r="AC367">
        <v>0</v>
      </c>
      <c r="AD367">
        <v>0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5.92</v>
      </c>
      <c r="AU367" t="s">
        <v>3</v>
      </c>
      <c r="AV367">
        <v>0</v>
      </c>
      <c r="AW367">
        <v>2</v>
      </c>
      <c r="AX367">
        <v>24815206</v>
      </c>
      <c r="AY367">
        <v>1</v>
      </c>
      <c r="AZ367">
        <v>0</v>
      </c>
      <c r="BA367">
        <v>371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B367">
        <v>0</v>
      </c>
    </row>
    <row r="368" spans="1:80" x14ac:dyDescent="0.2">
      <c r="A368">
        <f>ROW(Source!A564)</f>
        <v>564</v>
      </c>
      <c r="B368">
        <v>23982063</v>
      </c>
      <c r="C368">
        <v>23985808</v>
      </c>
      <c r="D368">
        <v>9430710</v>
      </c>
      <c r="E368">
        <v>1</v>
      </c>
      <c r="F368">
        <v>1</v>
      </c>
      <c r="G368">
        <v>1</v>
      </c>
      <c r="H368">
        <v>1</v>
      </c>
      <c r="I368" t="s">
        <v>1166</v>
      </c>
      <c r="J368" t="s">
        <v>3</v>
      </c>
      <c r="K368" t="s">
        <v>1167</v>
      </c>
      <c r="L368">
        <v>1369</v>
      </c>
      <c r="N368">
        <v>1013</v>
      </c>
      <c r="O368" t="s">
        <v>1148</v>
      </c>
      <c r="P368" t="s">
        <v>1148</v>
      </c>
      <c r="Q368">
        <v>1</v>
      </c>
      <c r="Y368">
        <v>3.0375000000000001</v>
      </c>
      <c r="AA368">
        <v>0</v>
      </c>
      <c r="AB368">
        <v>0</v>
      </c>
      <c r="AC368">
        <v>0</v>
      </c>
      <c r="AD368">
        <v>9.6199999999999992</v>
      </c>
      <c r="AN368">
        <v>0</v>
      </c>
      <c r="AO368">
        <v>1</v>
      </c>
      <c r="AP368">
        <v>1</v>
      </c>
      <c r="AQ368">
        <v>0</v>
      </c>
      <c r="AR368">
        <v>0</v>
      </c>
      <c r="AS368" t="s">
        <v>3</v>
      </c>
      <c r="AT368">
        <v>2.25</v>
      </c>
      <c r="AU368" t="s">
        <v>179</v>
      </c>
      <c r="AV368">
        <v>1</v>
      </c>
      <c r="AW368">
        <v>2</v>
      </c>
      <c r="AX368">
        <v>23985809</v>
      </c>
      <c r="AY368">
        <v>1</v>
      </c>
      <c r="AZ368">
        <v>0</v>
      </c>
      <c r="BA368">
        <v>372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B368">
        <v>0</v>
      </c>
    </row>
    <row r="369" spans="1:80" x14ac:dyDescent="0.2">
      <c r="A369">
        <f>ROW(Source!A564)</f>
        <v>564</v>
      </c>
      <c r="B369">
        <v>23982063</v>
      </c>
      <c r="C369">
        <v>23985808</v>
      </c>
      <c r="D369">
        <v>22820081</v>
      </c>
      <c r="E369">
        <v>1</v>
      </c>
      <c r="F369">
        <v>1</v>
      </c>
      <c r="G369">
        <v>1</v>
      </c>
      <c r="H369">
        <v>3</v>
      </c>
      <c r="I369" t="s">
        <v>1189</v>
      </c>
      <c r="J369" t="s">
        <v>1190</v>
      </c>
      <c r="K369" t="s">
        <v>1191</v>
      </c>
      <c r="L369">
        <v>1346</v>
      </c>
      <c r="N369">
        <v>1009</v>
      </c>
      <c r="O369" t="s">
        <v>1181</v>
      </c>
      <c r="P369" t="s">
        <v>1181</v>
      </c>
      <c r="Q369">
        <v>1</v>
      </c>
      <c r="Y369">
        <v>0.11</v>
      </c>
      <c r="AA369">
        <v>9.0399999999999991</v>
      </c>
      <c r="AB369">
        <v>0</v>
      </c>
      <c r="AC369">
        <v>0</v>
      </c>
      <c r="AD369">
        <v>0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0.11</v>
      </c>
      <c r="AU369" t="s">
        <v>3</v>
      </c>
      <c r="AV369">
        <v>0</v>
      </c>
      <c r="AW369">
        <v>2</v>
      </c>
      <c r="AX369">
        <v>23985810</v>
      </c>
      <c r="AY369">
        <v>1</v>
      </c>
      <c r="AZ369">
        <v>0</v>
      </c>
      <c r="BA369">
        <v>373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B369">
        <v>0</v>
      </c>
    </row>
    <row r="370" spans="1:80" x14ac:dyDescent="0.2">
      <c r="A370">
        <f>ROW(Source!A564)</f>
        <v>564</v>
      </c>
      <c r="B370">
        <v>23982063</v>
      </c>
      <c r="C370">
        <v>23985808</v>
      </c>
      <c r="D370">
        <v>22820483</v>
      </c>
      <c r="E370">
        <v>1</v>
      </c>
      <c r="F370">
        <v>1</v>
      </c>
      <c r="G370">
        <v>1</v>
      </c>
      <c r="H370">
        <v>3</v>
      </c>
      <c r="I370" t="s">
        <v>1455</v>
      </c>
      <c r="J370" t="s">
        <v>1456</v>
      </c>
      <c r="K370" t="s">
        <v>1457</v>
      </c>
      <c r="L370">
        <v>1346</v>
      </c>
      <c r="N370">
        <v>1009</v>
      </c>
      <c r="O370" t="s">
        <v>1181</v>
      </c>
      <c r="P370" t="s">
        <v>1181</v>
      </c>
      <c r="Q370">
        <v>1</v>
      </c>
      <c r="Y370">
        <v>0.4</v>
      </c>
      <c r="AA370">
        <v>12.66</v>
      </c>
      <c r="AB370">
        <v>0</v>
      </c>
      <c r="AC370">
        <v>0</v>
      </c>
      <c r="AD370">
        <v>0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0.4</v>
      </c>
      <c r="AU370" t="s">
        <v>3</v>
      </c>
      <c r="AV370">
        <v>0</v>
      </c>
      <c r="AW370">
        <v>2</v>
      </c>
      <c r="AX370">
        <v>23985811</v>
      </c>
      <c r="AY370">
        <v>1</v>
      </c>
      <c r="AZ370">
        <v>0</v>
      </c>
      <c r="BA370">
        <v>374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B370">
        <v>0</v>
      </c>
    </row>
    <row r="371" spans="1:80" x14ac:dyDescent="0.2">
      <c r="A371">
        <f>ROW(Source!A564)</f>
        <v>564</v>
      </c>
      <c r="B371">
        <v>23982063</v>
      </c>
      <c r="C371">
        <v>23985808</v>
      </c>
      <c r="D371">
        <v>22810417</v>
      </c>
      <c r="E371">
        <v>1</v>
      </c>
      <c r="F371">
        <v>1</v>
      </c>
      <c r="G371">
        <v>1</v>
      </c>
      <c r="H371">
        <v>3</v>
      </c>
      <c r="I371" t="s">
        <v>1458</v>
      </c>
      <c r="J371" t="s">
        <v>1459</v>
      </c>
      <c r="K371" t="s">
        <v>1460</v>
      </c>
      <c r="L371">
        <v>1348</v>
      </c>
      <c r="N371">
        <v>1009</v>
      </c>
      <c r="O371" t="s">
        <v>1185</v>
      </c>
      <c r="P371" t="s">
        <v>1185</v>
      </c>
      <c r="Q371">
        <v>1000</v>
      </c>
      <c r="Y371">
        <v>2E-3</v>
      </c>
      <c r="AA371">
        <v>7418.82</v>
      </c>
      <c r="AB371">
        <v>0</v>
      </c>
      <c r="AC371">
        <v>0</v>
      </c>
      <c r="AD371">
        <v>0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2E-3</v>
      </c>
      <c r="AU371" t="s">
        <v>3</v>
      </c>
      <c r="AV371">
        <v>0</v>
      </c>
      <c r="AW371">
        <v>2</v>
      </c>
      <c r="AX371">
        <v>23985812</v>
      </c>
      <c r="AY371">
        <v>1</v>
      </c>
      <c r="AZ371">
        <v>0</v>
      </c>
      <c r="BA371">
        <v>375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B371">
        <v>0</v>
      </c>
    </row>
    <row r="372" spans="1:80" x14ac:dyDescent="0.2">
      <c r="A372">
        <f>ROW(Source!A564)</f>
        <v>564</v>
      </c>
      <c r="B372">
        <v>23982063</v>
      </c>
      <c r="C372">
        <v>23985808</v>
      </c>
      <c r="D372">
        <v>22865650</v>
      </c>
      <c r="E372">
        <v>1</v>
      </c>
      <c r="F372">
        <v>1</v>
      </c>
      <c r="G372">
        <v>1</v>
      </c>
      <c r="H372">
        <v>3</v>
      </c>
      <c r="I372" t="s">
        <v>1159</v>
      </c>
      <c r="J372" t="s">
        <v>1160</v>
      </c>
      <c r="K372" t="s">
        <v>1161</v>
      </c>
      <c r="L372">
        <v>1374</v>
      </c>
      <c r="N372">
        <v>1013</v>
      </c>
      <c r="O372" t="s">
        <v>1162</v>
      </c>
      <c r="P372" t="s">
        <v>1162</v>
      </c>
      <c r="Q372">
        <v>1</v>
      </c>
      <c r="Y372">
        <v>0.43</v>
      </c>
      <c r="AA372">
        <v>1</v>
      </c>
      <c r="AB372">
        <v>0</v>
      </c>
      <c r="AC372">
        <v>0</v>
      </c>
      <c r="AD372">
        <v>0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0.43</v>
      </c>
      <c r="AU372" t="s">
        <v>3</v>
      </c>
      <c r="AV372">
        <v>0</v>
      </c>
      <c r="AW372">
        <v>2</v>
      </c>
      <c r="AX372">
        <v>23985813</v>
      </c>
      <c r="AY372">
        <v>1</v>
      </c>
      <c r="AZ372">
        <v>0</v>
      </c>
      <c r="BA372">
        <v>376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B372">
        <v>0</v>
      </c>
    </row>
    <row r="373" spans="1:80" x14ac:dyDescent="0.2">
      <c r="A373">
        <f>ROW(Source!A565)</f>
        <v>565</v>
      </c>
      <c r="B373">
        <v>23982063</v>
      </c>
      <c r="C373">
        <v>24815273</v>
      </c>
      <c r="D373">
        <v>9438100</v>
      </c>
      <c r="E373">
        <v>1</v>
      </c>
      <c r="F373">
        <v>1</v>
      </c>
      <c r="G373">
        <v>1</v>
      </c>
      <c r="H373">
        <v>1</v>
      </c>
      <c r="I373" t="s">
        <v>1276</v>
      </c>
      <c r="J373" t="s">
        <v>3</v>
      </c>
      <c r="K373" t="s">
        <v>1277</v>
      </c>
      <c r="L373">
        <v>1369</v>
      </c>
      <c r="N373">
        <v>1013</v>
      </c>
      <c r="O373" t="s">
        <v>1148</v>
      </c>
      <c r="P373" t="s">
        <v>1148</v>
      </c>
      <c r="Q373">
        <v>1</v>
      </c>
      <c r="Y373">
        <v>21.6</v>
      </c>
      <c r="AA373">
        <v>0</v>
      </c>
      <c r="AB373">
        <v>0</v>
      </c>
      <c r="AC373">
        <v>0</v>
      </c>
      <c r="AD373">
        <v>15.49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3</v>
      </c>
      <c r="AT373">
        <v>16</v>
      </c>
      <c r="AU373" t="s">
        <v>179</v>
      </c>
      <c r="AV373">
        <v>1</v>
      </c>
      <c r="AW373">
        <v>2</v>
      </c>
      <c r="AX373">
        <v>24815277</v>
      </c>
      <c r="AY373">
        <v>1</v>
      </c>
      <c r="AZ373">
        <v>0</v>
      </c>
      <c r="BA373">
        <v>377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B373">
        <v>0</v>
      </c>
    </row>
    <row r="374" spans="1:80" x14ac:dyDescent="0.2">
      <c r="A374">
        <f>ROW(Source!A565)</f>
        <v>565</v>
      </c>
      <c r="B374">
        <v>23982063</v>
      </c>
      <c r="C374">
        <v>24815273</v>
      </c>
      <c r="D374">
        <v>9447024</v>
      </c>
      <c r="E374">
        <v>1</v>
      </c>
      <c r="F374">
        <v>1</v>
      </c>
      <c r="G374">
        <v>1</v>
      </c>
      <c r="H374">
        <v>1</v>
      </c>
      <c r="I374" t="s">
        <v>1278</v>
      </c>
      <c r="J374" t="s">
        <v>3</v>
      </c>
      <c r="K374" t="s">
        <v>1279</v>
      </c>
      <c r="L374">
        <v>1369</v>
      </c>
      <c r="N374">
        <v>1013</v>
      </c>
      <c r="O374" t="s">
        <v>1148</v>
      </c>
      <c r="P374" t="s">
        <v>1148</v>
      </c>
      <c r="Q374">
        <v>1</v>
      </c>
      <c r="Y374">
        <v>21.6</v>
      </c>
      <c r="AA374">
        <v>0</v>
      </c>
      <c r="AB374">
        <v>0</v>
      </c>
      <c r="AC374">
        <v>0</v>
      </c>
      <c r="AD374">
        <v>14.09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16</v>
      </c>
      <c r="AU374" t="s">
        <v>179</v>
      </c>
      <c r="AV374">
        <v>1</v>
      </c>
      <c r="AW374">
        <v>2</v>
      </c>
      <c r="AX374">
        <v>24815278</v>
      </c>
      <c r="AY374">
        <v>1</v>
      </c>
      <c r="AZ374">
        <v>0</v>
      </c>
      <c r="BA374">
        <v>378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B374">
        <v>0</v>
      </c>
    </row>
    <row r="375" spans="1:80" x14ac:dyDescent="0.2">
      <c r="A375">
        <f>ROW(Source!A565)</f>
        <v>565</v>
      </c>
      <c r="B375">
        <v>23982063</v>
      </c>
      <c r="C375">
        <v>24815273</v>
      </c>
      <c r="D375">
        <v>22865650</v>
      </c>
      <c r="E375">
        <v>1</v>
      </c>
      <c r="F375">
        <v>1</v>
      </c>
      <c r="G375">
        <v>1</v>
      </c>
      <c r="H375">
        <v>3</v>
      </c>
      <c r="I375" t="s">
        <v>1159</v>
      </c>
      <c r="J375" t="s">
        <v>1160</v>
      </c>
      <c r="K375" t="s">
        <v>1161</v>
      </c>
      <c r="L375">
        <v>1374</v>
      </c>
      <c r="N375">
        <v>1013</v>
      </c>
      <c r="O375" t="s">
        <v>1162</v>
      </c>
      <c r="P375" t="s">
        <v>1162</v>
      </c>
      <c r="Q375">
        <v>1</v>
      </c>
      <c r="Y375">
        <v>9.4700000000000006</v>
      </c>
      <c r="AA375">
        <v>1</v>
      </c>
      <c r="AB375">
        <v>0</v>
      </c>
      <c r="AC375">
        <v>0</v>
      </c>
      <c r="AD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9.4700000000000006</v>
      </c>
      <c r="AU375" t="s">
        <v>3</v>
      </c>
      <c r="AV375">
        <v>0</v>
      </c>
      <c r="AW375">
        <v>2</v>
      </c>
      <c r="AX375">
        <v>24815279</v>
      </c>
      <c r="AY375">
        <v>1</v>
      </c>
      <c r="AZ375">
        <v>0</v>
      </c>
      <c r="BA375">
        <v>379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B375">
        <v>0</v>
      </c>
    </row>
    <row r="376" spans="1:80" x14ac:dyDescent="0.2">
      <c r="A376">
        <f>ROW(Source!A566)</f>
        <v>566</v>
      </c>
      <c r="B376">
        <v>23982063</v>
      </c>
      <c r="C376">
        <v>23985826</v>
      </c>
      <c r="D376">
        <v>9430710</v>
      </c>
      <c r="E376">
        <v>1</v>
      </c>
      <c r="F376">
        <v>1</v>
      </c>
      <c r="G376">
        <v>1</v>
      </c>
      <c r="H376">
        <v>1</v>
      </c>
      <c r="I376" t="s">
        <v>1166</v>
      </c>
      <c r="J376" t="s">
        <v>3</v>
      </c>
      <c r="K376" t="s">
        <v>1167</v>
      </c>
      <c r="L376">
        <v>1369</v>
      </c>
      <c r="N376">
        <v>1013</v>
      </c>
      <c r="O376" t="s">
        <v>1148</v>
      </c>
      <c r="P376" t="s">
        <v>1148</v>
      </c>
      <c r="Q376">
        <v>1</v>
      </c>
      <c r="Y376">
        <v>3.0375000000000001</v>
      </c>
      <c r="AA376">
        <v>0</v>
      </c>
      <c r="AB376">
        <v>0</v>
      </c>
      <c r="AC376">
        <v>0</v>
      </c>
      <c r="AD376">
        <v>9.6199999999999992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2.25</v>
      </c>
      <c r="AU376" t="s">
        <v>179</v>
      </c>
      <c r="AV376">
        <v>1</v>
      </c>
      <c r="AW376">
        <v>2</v>
      </c>
      <c r="AX376">
        <v>23985832</v>
      </c>
      <c r="AY376">
        <v>1</v>
      </c>
      <c r="AZ376">
        <v>0</v>
      </c>
      <c r="BA376">
        <v>380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B376">
        <v>0</v>
      </c>
    </row>
    <row r="377" spans="1:80" x14ac:dyDescent="0.2">
      <c r="A377">
        <f>ROW(Source!A566)</f>
        <v>566</v>
      </c>
      <c r="B377">
        <v>23982063</v>
      </c>
      <c r="C377">
        <v>23985826</v>
      </c>
      <c r="D377">
        <v>22820081</v>
      </c>
      <c r="E377">
        <v>1</v>
      </c>
      <c r="F377">
        <v>1</v>
      </c>
      <c r="G377">
        <v>1</v>
      </c>
      <c r="H377">
        <v>3</v>
      </c>
      <c r="I377" t="s">
        <v>1189</v>
      </c>
      <c r="J377" t="s">
        <v>1190</v>
      </c>
      <c r="K377" t="s">
        <v>1191</v>
      </c>
      <c r="L377">
        <v>1346</v>
      </c>
      <c r="N377">
        <v>1009</v>
      </c>
      <c r="O377" t="s">
        <v>1181</v>
      </c>
      <c r="P377" t="s">
        <v>1181</v>
      </c>
      <c r="Q377">
        <v>1</v>
      </c>
      <c r="Y377">
        <v>0.11</v>
      </c>
      <c r="AA377">
        <v>9.0399999999999991</v>
      </c>
      <c r="AB377">
        <v>0</v>
      </c>
      <c r="AC377">
        <v>0</v>
      </c>
      <c r="AD377">
        <v>0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0.11</v>
      </c>
      <c r="AU377" t="s">
        <v>3</v>
      </c>
      <c r="AV377">
        <v>0</v>
      </c>
      <c r="AW377">
        <v>2</v>
      </c>
      <c r="AX377">
        <v>23985833</v>
      </c>
      <c r="AY377">
        <v>1</v>
      </c>
      <c r="AZ377">
        <v>0</v>
      </c>
      <c r="BA377">
        <v>381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B377">
        <v>0</v>
      </c>
    </row>
    <row r="378" spans="1:80" x14ac:dyDescent="0.2">
      <c r="A378">
        <f>ROW(Source!A566)</f>
        <v>566</v>
      </c>
      <c r="B378">
        <v>23982063</v>
      </c>
      <c r="C378">
        <v>23985826</v>
      </c>
      <c r="D378">
        <v>22820483</v>
      </c>
      <c r="E378">
        <v>1</v>
      </c>
      <c r="F378">
        <v>1</v>
      </c>
      <c r="G378">
        <v>1</v>
      </c>
      <c r="H378">
        <v>3</v>
      </c>
      <c r="I378" t="s">
        <v>1455</v>
      </c>
      <c r="J378" t="s">
        <v>1456</v>
      </c>
      <c r="K378" t="s">
        <v>1457</v>
      </c>
      <c r="L378">
        <v>1346</v>
      </c>
      <c r="N378">
        <v>1009</v>
      </c>
      <c r="O378" t="s">
        <v>1181</v>
      </c>
      <c r="P378" t="s">
        <v>1181</v>
      </c>
      <c r="Q378">
        <v>1</v>
      </c>
      <c r="Y378">
        <v>0.4</v>
      </c>
      <c r="AA378">
        <v>12.66</v>
      </c>
      <c r="AB378">
        <v>0</v>
      </c>
      <c r="AC378">
        <v>0</v>
      </c>
      <c r="AD378">
        <v>0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0.4</v>
      </c>
      <c r="AU378" t="s">
        <v>3</v>
      </c>
      <c r="AV378">
        <v>0</v>
      </c>
      <c r="AW378">
        <v>2</v>
      </c>
      <c r="AX378">
        <v>23985834</v>
      </c>
      <c r="AY378">
        <v>1</v>
      </c>
      <c r="AZ378">
        <v>0</v>
      </c>
      <c r="BA378">
        <v>382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B378">
        <v>0</v>
      </c>
    </row>
    <row r="379" spans="1:80" x14ac:dyDescent="0.2">
      <c r="A379">
        <f>ROW(Source!A566)</f>
        <v>566</v>
      </c>
      <c r="B379">
        <v>23982063</v>
      </c>
      <c r="C379">
        <v>23985826</v>
      </c>
      <c r="D379">
        <v>22810417</v>
      </c>
      <c r="E379">
        <v>1</v>
      </c>
      <c r="F379">
        <v>1</v>
      </c>
      <c r="G379">
        <v>1</v>
      </c>
      <c r="H379">
        <v>3</v>
      </c>
      <c r="I379" t="s">
        <v>1458</v>
      </c>
      <c r="J379" t="s">
        <v>1459</v>
      </c>
      <c r="K379" t="s">
        <v>1460</v>
      </c>
      <c r="L379">
        <v>1348</v>
      </c>
      <c r="N379">
        <v>1009</v>
      </c>
      <c r="O379" t="s">
        <v>1185</v>
      </c>
      <c r="P379" t="s">
        <v>1185</v>
      </c>
      <c r="Q379">
        <v>1000</v>
      </c>
      <c r="Y379">
        <v>2E-3</v>
      </c>
      <c r="AA379">
        <v>7418.82</v>
      </c>
      <c r="AB379">
        <v>0</v>
      </c>
      <c r="AC379">
        <v>0</v>
      </c>
      <c r="AD379">
        <v>0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2E-3</v>
      </c>
      <c r="AU379" t="s">
        <v>3</v>
      </c>
      <c r="AV379">
        <v>0</v>
      </c>
      <c r="AW379">
        <v>2</v>
      </c>
      <c r="AX379">
        <v>23985835</v>
      </c>
      <c r="AY379">
        <v>1</v>
      </c>
      <c r="AZ379">
        <v>0</v>
      </c>
      <c r="BA379">
        <v>383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B379">
        <v>0</v>
      </c>
    </row>
    <row r="380" spans="1:80" x14ac:dyDescent="0.2">
      <c r="A380">
        <f>ROW(Source!A566)</f>
        <v>566</v>
      </c>
      <c r="B380">
        <v>23982063</v>
      </c>
      <c r="C380">
        <v>23985826</v>
      </c>
      <c r="D380">
        <v>22865650</v>
      </c>
      <c r="E380">
        <v>1</v>
      </c>
      <c r="F380">
        <v>1</v>
      </c>
      <c r="G380">
        <v>1</v>
      </c>
      <c r="H380">
        <v>3</v>
      </c>
      <c r="I380" t="s">
        <v>1159</v>
      </c>
      <c r="J380" t="s">
        <v>1160</v>
      </c>
      <c r="K380" t="s">
        <v>1161</v>
      </c>
      <c r="L380">
        <v>1374</v>
      </c>
      <c r="N380">
        <v>1013</v>
      </c>
      <c r="O380" t="s">
        <v>1162</v>
      </c>
      <c r="P380" t="s">
        <v>1162</v>
      </c>
      <c r="Q380">
        <v>1</v>
      </c>
      <c r="Y380">
        <v>0.43</v>
      </c>
      <c r="AA380">
        <v>1</v>
      </c>
      <c r="AB380">
        <v>0</v>
      </c>
      <c r="AC380">
        <v>0</v>
      </c>
      <c r="AD380">
        <v>0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0.43</v>
      </c>
      <c r="AU380" t="s">
        <v>3</v>
      </c>
      <c r="AV380">
        <v>0</v>
      </c>
      <c r="AW380">
        <v>2</v>
      </c>
      <c r="AX380">
        <v>23985836</v>
      </c>
      <c r="AY380">
        <v>1</v>
      </c>
      <c r="AZ380">
        <v>0</v>
      </c>
      <c r="BA380">
        <v>384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B380">
        <v>0</v>
      </c>
    </row>
    <row r="381" spans="1:80" x14ac:dyDescent="0.2">
      <c r="A381">
        <f>ROW(Source!A567)</f>
        <v>567</v>
      </c>
      <c r="B381">
        <v>23982063</v>
      </c>
      <c r="C381">
        <v>24815281</v>
      </c>
      <c r="D381">
        <v>9438100</v>
      </c>
      <c r="E381">
        <v>1</v>
      </c>
      <c r="F381">
        <v>1</v>
      </c>
      <c r="G381">
        <v>1</v>
      </c>
      <c r="H381">
        <v>1</v>
      </c>
      <c r="I381" t="s">
        <v>1276</v>
      </c>
      <c r="J381" t="s">
        <v>3</v>
      </c>
      <c r="K381" t="s">
        <v>1277</v>
      </c>
      <c r="L381">
        <v>1369</v>
      </c>
      <c r="N381">
        <v>1013</v>
      </c>
      <c r="O381" t="s">
        <v>1148</v>
      </c>
      <c r="P381" t="s">
        <v>1148</v>
      </c>
      <c r="Q381">
        <v>1</v>
      </c>
      <c r="Y381">
        <v>21.6</v>
      </c>
      <c r="AA381">
        <v>0</v>
      </c>
      <c r="AB381">
        <v>0</v>
      </c>
      <c r="AC381">
        <v>0</v>
      </c>
      <c r="AD381">
        <v>15.49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16</v>
      </c>
      <c r="AU381" t="s">
        <v>179</v>
      </c>
      <c r="AV381">
        <v>1</v>
      </c>
      <c r="AW381">
        <v>2</v>
      </c>
      <c r="AX381">
        <v>24815285</v>
      </c>
      <c r="AY381">
        <v>1</v>
      </c>
      <c r="AZ381">
        <v>0</v>
      </c>
      <c r="BA381">
        <v>385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B381">
        <v>0</v>
      </c>
    </row>
    <row r="382" spans="1:80" x14ac:dyDescent="0.2">
      <c r="A382">
        <f>ROW(Source!A567)</f>
        <v>567</v>
      </c>
      <c r="B382">
        <v>23982063</v>
      </c>
      <c r="C382">
        <v>24815281</v>
      </c>
      <c r="D382">
        <v>9447024</v>
      </c>
      <c r="E382">
        <v>1</v>
      </c>
      <c r="F382">
        <v>1</v>
      </c>
      <c r="G382">
        <v>1</v>
      </c>
      <c r="H382">
        <v>1</v>
      </c>
      <c r="I382" t="s">
        <v>1278</v>
      </c>
      <c r="J382" t="s">
        <v>3</v>
      </c>
      <c r="K382" t="s">
        <v>1279</v>
      </c>
      <c r="L382">
        <v>1369</v>
      </c>
      <c r="N382">
        <v>1013</v>
      </c>
      <c r="O382" t="s">
        <v>1148</v>
      </c>
      <c r="P382" t="s">
        <v>1148</v>
      </c>
      <c r="Q382">
        <v>1</v>
      </c>
      <c r="Y382">
        <v>21.6</v>
      </c>
      <c r="AA382">
        <v>0</v>
      </c>
      <c r="AB382">
        <v>0</v>
      </c>
      <c r="AC382">
        <v>0</v>
      </c>
      <c r="AD382">
        <v>14.09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3</v>
      </c>
      <c r="AT382">
        <v>16</v>
      </c>
      <c r="AU382" t="s">
        <v>179</v>
      </c>
      <c r="AV382">
        <v>1</v>
      </c>
      <c r="AW382">
        <v>2</v>
      </c>
      <c r="AX382">
        <v>24815286</v>
      </c>
      <c r="AY382">
        <v>1</v>
      </c>
      <c r="AZ382">
        <v>0</v>
      </c>
      <c r="BA382">
        <v>386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B382">
        <v>0</v>
      </c>
    </row>
    <row r="383" spans="1:80" x14ac:dyDescent="0.2">
      <c r="A383">
        <f>ROW(Source!A567)</f>
        <v>567</v>
      </c>
      <c r="B383">
        <v>23982063</v>
      </c>
      <c r="C383">
        <v>24815281</v>
      </c>
      <c r="D383">
        <v>22865650</v>
      </c>
      <c r="E383">
        <v>1</v>
      </c>
      <c r="F383">
        <v>1</v>
      </c>
      <c r="G383">
        <v>1</v>
      </c>
      <c r="H383">
        <v>3</v>
      </c>
      <c r="I383" t="s">
        <v>1159</v>
      </c>
      <c r="J383" t="s">
        <v>1160</v>
      </c>
      <c r="K383" t="s">
        <v>1161</v>
      </c>
      <c r="L383">
        <v>1374</v>
      </c>
      <c r="N383">
        <v>1013</v>
      </c>
      <c r="O383" t="s">
        <v>1162</v>
      </c>
      <c r="P383" t="s">
        <v>1162</v>
      </c>
      <c r="Q383">
        <v>1</v>
      </c>
      <c r="Y383">
        <v>9.4700000000000006</v>
      </c>
      <c r="AA383">
        <v>1</v>
      </c>
      <c r="AB383">
        <v>0</v>
      </c>
      <c r="AC383">
        <v>0</v>
      </c>
      <c r="AD383">
        <v>0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9.4700000000000006</v>
      </c>
      <c r="AU383" t="s">
        <v>3</v>
      </c>
      <c r="AV383">
        <v>0</v>
      </c>
      <c r="AW383">
        <v>2</v>
      </c>
      <c r="AX383">
        <v>24815287</v>
      </c>
      <c r="AY383">
        <v>1</v>
      </c>
      <c r="AZ383">
        <v>0</v>
      </c>
      <c r="BA383">
        <v>387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B383">
        <v>0</v>
      </c>
    </row>
    <row r="384" spans="1:80" x14ac:dyDescent="0.2">
      <c r="A384">
        <f>ROW(Source!A568)</f>
        <v>568</v>
      </c>
      <c r="B384">
        <v>23982063</v>
      </c>
      <c r="C384">
        <v>23985100</v>
      </c>
      <c r="D384">
        <v>9430710</v>
      </c>
      <c r="E384">
        <v>1</v>
      </c>
      <c r="F384">
        <v>1</v>
      </c>
      <c r="G384">
        <v>1</v>
      </c>
      <c r="H384">
        <v>1</v>
      </c>
      <c r="I384" t="s">
        <v>1166</v>
      </c>
      <c r="J384" t="s">
        <v>3</v>
      </c>
      <c r="K384" t="s">
        <v>1167</v>
      </c>
      <c r="L384">
        <v>1369</v>
      </c>
      <c r="N384">
        <v>1013</v>
      </c>
      <c r="O384" t="s">
        <v>1148</v>
      </c>
      <c r="P384" t="s">
        <v>1148</v>
      </c>
      <c r="Q384">
        <v>1</v>
      </c>
      <c r="Y384">
        <v>1.5254999999999999</v>
      </c>
      <c r="AA384">
        <v>0</v>
      </c>
      <c r="AB384">
        <v>0</v>
      </c>
      <c r="AC384">
        <v>0</v>
      </c>
      <c r="AD384">
        <v>9.6199999999999992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1.1299999999999999</v>
      </c>
      <c r="AU384" t="s">
        <v>179</v>
      </c>
      <c r="AV384">
        <v>1</v>
      </c>
      <c r="AW384">
        <v>2</v>
      </c>
      <c r="AX384">
        <v>23985108</v>
      </c>
      <c r="AY384">
        <v>1</v>
      </c>
      <c r="AZ384">
        <v>0</v>
      </c>
      <c r="BA384">
        <v>388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B384">
        <v>0</v>
      </c>
    </row>
    <row r="385" spans="1:80" x14ac:dyDescent="0.2">
      <c r="A385">
        <f>ROW(Source!A568)</f>
        <v>568</v>
      </c>
      <c r="B385">
        <v>23982063</v>
      </c>
      <c r="C385">
        <v>23985100</v>
      </c>
      <c r="D385">
        <v>121548</v>
      </c>
      <c r="E385">
        <v>1</v>
      </c>
      <c r="F385">
        <v>1</v>
      </c>
      <c r="G385">
        <v>1</v>
      </c>
      <c r="H385">
        <v>1</v>
      </c>
      <c r="I385" t="s">
        <v>40</v>
      </c>
      <c r="J385" t="s">
        <v>3</v>
      </c>
      <c r="K385" t="s">
        <v>1173</v>
      </c>
      <c r="L385">
        <v>608254</v>
      </c>
      <c r="N385">
        <v>1013</v>
      </c>
      <c r="O385" t="s">
        <v>1174</v>
      </c>
      <c r="P385" t="s">
        <v>1174</v>
      </c>
      <c r="Q385">
        <v>1</v>
      </c>
      <c r="Y385">
        <v>5.4000000000000006E-2</v>
      </c>
      <c r="AA385">
        <v>0</v>
      </c>
      <c r="AB385">
        <v>0</v>
      </c>
      <c r="AC385">
        <v>0</v>
      </c>
      <c r="AD385">
        <v>0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0.04</v>
      </c>
      <c r="AU385" t="s">
        <v>179</v>
      </c>
      <c r="AV385">
        <v>2</v>
      </c>
      <c r="AW385">
        <v>2</v>
      </c>
      <c r="AX385">
        <v>23985109</v>
      </c>
      <c r="AY385">
        <v>1</v>
      </c>
      <c r="AZ385">
        <v>0</v>
      </c>
      <c r="BA385">
        <v>389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B385">
        <v>0</v>
      </c>
    </row>
    <row r="386" spans="1:80" x14ac:dyDescent="0.2">
      <c r="A386">
        <f>ROW(Source!A568)</f>
        <v>568</v>
      </c>
      <c r="B386">
        <v>23982063</v>
      </c>
      <c r="C386">
        <v>23985100</v>
      </c>
      <c r="D386">
        <v>14665537</v>
      </c>
      <c r="E386">
        <v>1</v>
      </c>
      <c r="F386">
        <v>1</v>
      </c>
      <c r="G386">
        <v>1</v>
      </c>
      <c r="H386">
        <v>2</v>
      </c>
      <c r="I386" t="s">
        <v>1218</v>
      </c>
      <c r="J386" t="s">
        <v>1247</v>
      </c>
      <c r="K386" t="s">
        <v>1220</v>
      </c>
      <c r="L386">
        <v>1368</v>
      </c>
      <c r="N386">
        <v>1011</v>
      </c>
      <c r="O386" t="s">
        <v>1152</v>
      </c>
      <c r="P386" t="s">
        <v>1152</v>
      </c>
      <c r="Q386">
        <v>1</v>
      </c>
      <c r="Y386">
        <v>5.4000000000000006E-2</v>
      </c>
      <c r="AA386">
        <v>0</v>
      </c>
      <c r="AB386">
        <v>134.65</v>
      </c>
      <c r="AC386">
        <v>13.5</v>
      </c>
      <c r="AD386">
        <v>0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0.04</v>
      </c>
      <c r="AU386" t="s">
        <v>179</v>
      </c>
      <c r="AV386">
        <v>0</v>
      </c>
      <c r="AW386">
        <v>2</v>
      </c>
      <c r="AX386">
        <v>23985110</v>
      </c>
      <c r="AY386">
        <v>1</v>
      </c>
      <c r="AZ386">
        <v>0</v>
      </c>
      <c r="BA386">
        <v>390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B386">
        <v>0</v>
      </c>
    </row>
    <row r="387" spans="1:80" x14ac:dyDescent="0.2">
      <c r="A387">
        <f>ROW(Source!A568)</f>
        <v>568</v>
      </c>
      <c r="B387">
        <v>23982063</v>
      </c>
      <c r="C387">
        <v>23985100</v>
      </c>
      <c r="D387">
        <v>14668594</v>
      </c>
      <c r="E387">
        <v>1</v>
      </c>
      <c r="F387">
        <v>1</v>
      </c>
      <c r="G387">
        <v>1</v>
      </c>
      <c r="H387">
        <v>2</v>
      </c>
      <c r="I387" t="s">
        <v>1348</v>
      </c>
      <c r="J387" t="s">
        <v>1349</v>
      </c>
      <c r="K387" t="s">
        <v>1350</v>
      </c>
      <c r="L387">
        <v>1368</v>
      </c>
      <c r="N387">
        <v>1011</v>
      </c>
      <c r="O387" t="s">
        <v>1152</v>
      </c>
      <c r="P387" t="s">
        <v>1152</v>
      </c>
      <c r="Q387">
        <v>1</v>
      </c>
      <c r="Y387">
        <v>5.4000000000000006E-2</v>
      </c>
      <c r="AA387">
        <v>0</v>
      </c>
      <c r="AB387">
        <v>107.3</v>
      </c>
      <c r="AC387">
        <v>11.6</v>
      </c>
      <c r="AD387">
        <v>0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0.04</v>
      </c>
      <c r="AU387" t="s">
        <v>179</v>
      </c>
      <c r="AV387">
        <v>0</v>
      </c>
      <c r="AW387">
        <v>2</v>
      </c>
      <c r="AX387">
        <v>23985111</v>
      </c>
      <c r="AY387">
        <v>1</v>
      </c>
      <c r="AZ387">
        <v>0</v>
      </c>
      <c r="BA387">
        <v>391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B387">
        <v>0</v>
      </c>
    </row>
    <row r="388" spans="1:80" x14ac:dyDescent="0.2">
      <c r="A388">
        <f>ROW(Source!A568)</f>
        <v>568</v>
      </c>
      <c r="B388">
        <v>23982063</v>
      </c>
      <c r="C388">
        <v>23985100</v>
      </c>
      <c r="D388">
        <v>14610539</v>
      </c>
      <c r="E388">
        <v>1</v>
      </c>
      <c r="F388">
        <v>1</v>
      </c>
      <c r="G388">
        <v>1</v>
      </c>
      <c r="H388">
        <v>3</v>
      </c>
      <c r="I388" t="s">
        <v>1189</v>
      </c>
      <c r="J388" t="s">
        <v>1461</v>
      </c>
      <c r="K388" t="s">
        <v>1191</v>
      </c>
      <c r="L388">
        <v>1346</v>
      </c>
      <c r="N388">
        <v>1009</v>
      </c>
      <c r="O388" t="s">
        <v>1181</v>
      </c>
      <c r="P388" t="s">
        <v>1181</v>
      </c>
      <c r="Q388">
        <v>1</v>
      </c>
      <c r="Y388">
        <v>0.06</v>
      </c>
      <c r="AA388">
        <v>9.0399999999999991</v>
      </c>
      <c r="AB388">
        <v>0</v>
      </c>
      <c r="AC388">
        <v>0</v>
      </c>
      <c r="AD388">
        <v>0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0.06</v>
      </c>
      <c r="AU388" t="s">
        <v>3</v>
      </c>
      <c r="AV388">
        <v>0</v>
      </c>
      <c r="AW388">
        <v>2</v>
      </c>
      <c r="AX388">
        <v>23985112</v>
      </c>
      <c r="AY388">
        <v>1</v>
      </c>
      <c r="AZ388">
        <v>0</v>
      </c>
      <c r="BA388">
        <v>392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B388">
        <v>0</v>
      </c>
    </row>
    <row r="389" spans="1:80" x14ac:dyDescent="0.2">
      <c r="A389">
        <f>ROW(Source!A568)</f>
        <v>568</v>
      </c>
      <c r="B389">
        <v>23982063</v>
      </c>
      <c r="C389">
        <v>23985100</v>
      </c>
      <c r="D389">
        <v>14697461</v>
      </c>
      <c r="E389">
        <v>1</v>
      </c>
      <c r="F389">
        <v>1</v>
      </c>
      <c r="G389">
        <v>1</v>
      </c>
      <c r="H389">
        <v>3</v>
      </c>
      <c r="I389" t="s">
        <v>1462</v>
      </c>
      <c r="J389" t="s">
        <v>1463</v>
      </c>
      <c r="K389" t="s">
        <v>1464</v>
      </c>
      <c r="L389">
        <v>1355</v>
      </c>
      <c r="N389">
        <v>1010</v>
      </c>
      <c r="O389" t="s">
        <v>910</v>
      </c>
      <c r="P389" t="s">
        <v>910</v>
      </c>
      <c r="Q389">
        <v>100</v>
      </c>
      <c r="Y389">
        <v>0.12</v>
      </c>
      <c r="AA389">
        <v>69</v>
      </c>
      <c r="AB389">
        <v>0</v>
      </c>
      <c r="AC389">
        <v>0</v>
      </c>
      <c r="AD389">
        <v>0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0.12</v>
      </c>
      <c r="AU389" t="s">
        <v>3</v>
      </c>
      <c r="AV389">
        <v>0</v>
      </c>
      <c r="AW389">
        <v>2</v>
      </c>
      <c r="AX389">
        <v>23985113</v>
      </c>
      <c r="AY389">
        <v>1</v>
      </c>
      <c r="AZ389">
        <v>0</v>
      </c>
      <c r="BA389">
        <v>393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B389">
        <v>0</v>
      </c>
    </row>
    <row r="390" spans="1:80" x14ac:dyDescent="0.2">
      <c r="A390">
        <f>ROW(Source!A568)</f>
        <v>568</v>
      </c>
      <c r="B390">
        <v>23982063</v>
      </c>
      <c r="C390">
        <v>23985100</v>
      </c>
      <c r="D390">
        <v>14665295</v>
      </c>
      <c r="E390">
        <v>1</v>
      </c>
      <c r="F390">
        <v>1</v>
      </c>
      <c r="G390">
        <v>1</v>
      </c>
      <c r="H390">
        <v>3</v>
      </c>
      <c r="I390" t="s">
        <v>1159</v>
      </c>
      <c r="J390" t="s">
        <v>1168</v>
      </c>
      <c r="K390" t="s">
        <v>1169</v>
      </c>
      <c r="L390">
        <v>1344</v>
      </c>
      <c r="N390">
        <v>1008</v>
      </c>
      <c r="O390" t="s">
        <v>1170</v>
      </c>
      <c r="P390" t="s">
        <v>1170</v>
      </c>
      <c r="Q390">
        <v>1</v>
      </c>
      <c r="Y390">
        <v>0.22</v>
      </c>
      <c r="AA390">
        <v>1</v>
      </c>
      <c r="AB390">
        <v>0</v>
      </c>
      <c r="AC390">
        <v>0</v>
      </c>
      <c r="AD390">
        <v>0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0.22</v>
      </c>
      <c r="AU390" t="s">
        <v>3</v>
      </c>
      <c r="AV390">
        <v>0</v>
      </c>
      <c r="AW390">
        <v>2</v>
      </c>
      <c r="AX390">
        <v>23985114</v>
      </c>
      <c r="AY390">
        <v>1</v>
      </c>
      <c r="AZ390">
        <v>0</v>
      </c>
      <c r="BA390">
        <v>394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B390">
        <v>0</v>
      </c>
    </row>
    <row r="391" spans="1:80" x14ac:dyDescent="0.2">
      <c r="A391">
        <f>ROW(Source!A569)</f>
        <v>569</v>
      </c>
      <c r="B391">
        <v>23982063</v>
      </c>
      <c r="C391">
        <v>23986494</v>
      </c>
      <c r="D391">
        <v>9430710</v>
      </c>
      <c r="E391">
        <v>1</v>
      </c>
      <c r="F391">
        <v>1</v>
      </c>
      <c r="G391">
        <v>1</v>
      </c>
      <c r="H391">
        <v>1</v>
      </c>
      <c r="I391" t="s">
        <v>1166</v>
      </c>
      <c r="J391" t="s">
        <v>3</v>
      </c>
      <c r="K391" t="s">
        <v>1167</v>
      </c>
      <c r="L391">
        <v>1369</v>
      </c>
      <c r="N391">
        <v>1013</v>
      </c>
      <c r="O391" t="s">
        <v>1148</v>
      </c>
      <c r="P391" t="s">
        <v>1148</v>
      </c>
      <c r="Q391">
        <v>1</v>
      </c>
      <c r="Y391">
        <v>1.5254999999999999</v>
      </c>
      <c r="AA391">
        <v>0</v>
      </c>
      <c r="AB391">
        <v>0</v>
      </c>
      <c r="AC391">
        <v>0</v>
      </c>
      <c r="AD391">
        <v>9.6199999999999992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1.1299999999999999</v>
      </c>
      <c r="AU391" t="s">
        <v>179</v>
      </c>
      <c r="AV391">
        <v>1</v>
      </c>
      <c r="AW391">
        <v>2</v>
      </c>
      <c r="AX391">
        <v>23986502</v>
      </c>
      <c r="AY391">
        <v>1</v>
      </c>
      <c r="AZ391">
        <v>0</v>
      </c>
      <c r="BA391">
        <v>395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B391">
        <v>0</v>
      </c>
    </row>
    <row r="392" spans="1:80" x14ac:dyDescent="0.2">
      <c r="A392">
        <f>ROW(Source!A569)</f>
        <v>569</v>
      </c>
      <c r="B392">
        <v>23982063</v>
      </c>
      <c r="C392">
        <v>23986494</v>
      </c>
      <c r="D392">
        <v>121548</v>
      </c>
      <c r="E392">
        <v>1</v>
      </c>
      <c r="F392">
        <v>1</v>
      </c>
      <c r="G392">
        <v>1</v>
      </c>
      <c r="H392">
        <v>1</v>
      </c>
      <c r="I392" t="s">
        <v>40</v>
      </c>
      <c r="J392" t="s">
        <v>3</v>
      </c>
      <c r="K392" t="s">
        <v>1173</v>
      </c>
      <c r="L392">
        <v>608254</v>
      </c>
      <c r="N392">
        <v>1013</v>
      </c>
      <c r="O392" t="s">
        <v>1174</v>
      </c>
      <c r="P392" t="s">
        <v>1174</v>
      </c>
      <c r="Q392">
        <v>1</v>
      </c>
      <c r="Y392">
        <v>5.4000000000000006E-2</v>
      </c>
      <c r="AA392">
        <v>0</v>
      </c>
      <c r="AB392">
        <v>0</v>
      </c>
      <c r="AC392">
        <v>0</v>
      </c>
      <c r="AD392">
        <v>0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0.04</v>
      </c>
      <c r="AU392" t="s">
        <v>179</v>
      </c>
      <c r="AV392">
        <v>2</v>
      </c>
      <c r="AW392">
        <v>2</v>
      </c>
      <c r="AX392">
        <v>23986503</v>
      </c>
      <c r="AY392">
        <v>1</v>
      </c>
      <c r="AZ392">
        <v>0</v>
      </c>
      <c r="BA392">
        <v>396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B392">
        <v>0</v>
      </c>
    </row>
    <row r="393" spans="1:80" x14ac:dyDescent="0.2">
      <c r="A393">
        <f>ROW(Source!A569)</f>
        <v>569</v>
      </c>
      <c r="B393">
        <v>23982063</v>
      </c>
      <c r="C393">
        <v>23986494</v>
      </c>
      <c r="D393">
        <v>14665537</v>
      </c>
      <c r="E393">
        <v>1</v>
      </c>
      <c r="F393">
        <v>1</v>
      </c>
      <c r="G393">
        <v>1</v>
      </c>
      <c r="H393">
        <v>2</v>
      </c>
      <c r="I393" t="s">
        <v>1218</v>
      </c>
      <c r="J393" t="s">
        <v>1247</v>
      </c>
      <c r="K393" t="s">
        <v>1220</v>
      </c>
      <c r="L393">
        <v>1368</v>
      </c>
      <c r="N393">
        <v>1011</v>
      </c>
      <c r="O393" t="s">
        <v>1152</v>
      </c>
      <c r="P393" t="s">
        <v>1152</v>
      </c>
      <c r="Q393">
        <v>1</v>
      </c>
      <c r="Y393">
        <v>5.4000000000000006E-2</v>
      </c>
      <c r="AA393">
        <v>0</v>
      </c>
      <c r="AB393">
        <v>134.65</v>
      </c>
      <c r="AC393">
        <v>13.5</v>
      </c>
      <c r="AD393">
        <v>0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0.04</v>
      </c>
      <c r="AU393" t="s">
        <v>179</v>
      </c>
      <c r="AV393">
        <v>0</v>
      </c>
      <c r="AW393">
        <v>2</v>
      </c>
      <c r="AX393">
        <v>23986504</v>
      </c>
      <c r="AY393">
        <v>1</v>
      </c>
      <c r="AZ393">
        <v>0</v>
      </c>
      <c r="BA393">
        <v>397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B393">
        <v>0</v>
      </c>
    </row>
    <row r="394" spans="1:80" x14ac:dyDescent="0.2">
      <c r="A394">
        <f>ROW(Source!A569)</f>
        <v>569</v>
      </c>
      <c r="B394">
        <v>23982063</v>
      </c>
      <c r="C394">
        <v>23986494</v>
      </c>
      <c r="D394">
        <v>14668594</v>
      </c>
      <c r="E394">
        <v>1</v>
      </c>
      <c r="F394">
        <v>1</v>
      </c>
      <c r="G394">
        <v>1</v>
      </c>
      <c r="H394">
        <v>2</v>
      </c>
      <c r="I394" t="s">
        <v>1348</v>
      </c>
      <c r="J394" t="s">
        <v>1349</v>
      </c>
      <c r="K394" t="s">
        <v>1350</v>
      </c>
      <c r="L394">
        <v>1368</v>
      </c>
      <c r="N394">
        <v>1011</v>
      </c>
      <c r="O394" t="s">
        <v>1152</v>
      </c>
      <c r="P394" t="s">
        <v>1152</v>
      </c>
      <c r="Q394">
        <v>1</v>
      </c>
      <c r="Y394">
        <v>5.4000000000000006E-2</v>
      </c>
      <c r="AA394">
        <v>0</v>
      </c>
      <c r="AB394">
        <v>107.3</v>
      </c>
      <c r="AC394">
        <v>11.6</v>
      </c>
      <c r="AD394">
        <v>0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0.04</v>
      </c>
      <c r="AU394" t="s">
        <v>179</v>
      </c>
      <c r="AV394">
        <v>0</v>
      </c>
      <c r="AW394">
        <v>2</v>
      </c>
      <c r="AX394">
        <v>23986505</v>
      </c>
      <c r="AY394">
        <v>1</v>
      </c>
      <c r="AZ394">
        <v>0</v>
      </c>
      <c r="BA394">
        <v>398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B394">
        <v>0</v>
      </c>
    </row>
    <row r="395" spans="1:80" x14ac:dyDescent="0.2">
      <c r="A395">
        <f>ROW(Source!A569)</f>
        <v>569</v>
      </c>
      <c r="B395">
        <v>23982063</v>
      </c>
      <c r="C395">
        <v>23986494</v>
      </c>
      <c r="D395">
        <v>14610539</v>
      </c>
      <c r="E395">
        <v>1</v>
      </c>
      <c r="F395">
        <v>1</v>
      </c>
      <c r="G395">
        <v>1</v>
      </c>
      <c r="H395">
        <v>3</v>
      </c>
      <c r="I395" t="s">
        <v>1189</v>
      </c>
      <c r="J395" t="s">
        <v>1461</v>
      </c>
      <c r="K395" t="s">
        <v>1191</v>
      </c>
      <c r="L395">
        <v>1346</v>
      </c>
      <c r="N395">
        <v>1009</v>
      </c>
      <c r="O395" t="s">
        <v>1181</v>
      </c>
      <c r="P395" t="s">
        <v>1181</v>
      </c>
      <c r="Q395">
        <v>1</v>
      </c>
      <c r="Y395">
        <v>0.06</v>
      </c>
      <c r="AA395">
        <v>9.0399999999999991</v>
      </c>
      <c r="AB395">
        <v>0</v>
      </c>
      <c r="AC395">
        <v>0</v>
      </c>
      <c r="AD395">
        <v>0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0.06</v>
      </c>
      <c r="AU395" t="s">
        <v>3</v>
      </c>
      <c r="AV395">
        <v>0</v>
      </c>
      <c r="AW395">
        <v>2</v>
      </c>
      <c r="AX395">
        <v>23986506</v>
      </c>
      <c r="AY395">
        <v>1</v>
      </c>
      <c r="AZ395">
        <v>0</v>
      </c>
      <c r="BA395">
        <v>399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B395">
        <v>0</v>
      </c>
    </row>
    <row r="396" spans="1:80" x14ac:dyDescent="0.2">
      <c r="A396">
        <f>ROW(Source!A569)</f>
        <v>569</v>
      </c>
      <c r="B396">
        <v>23982063</v>
      </c>
      <c r="C396">
        <v>23986494</v>
      </c>
      <c r="D396">
        <v>14697461</v>
      </c>
      <c r="E396">
        <v>1</v>
      </c>
      <c r="F396">
        <v>1</v>
      </c>
      <c r="G396">
        <v>1</v>
      </c>
      <c r="H396">
        <v>3</v>
      </c>
      <c r="I396" t="s">
        <v>1462</v>
      </c>
      <c r="J396" t="s">
        <v>1463</v>
      </c>
      <c r="K396" t="s">
        <v>1464</v>
      </c>
      <c r="L396">
        <v>1355</v>
      </c>
      <c r="N396">
        <v>1010</v>
      </c>
      <c r="O396" t="s">
        <v>910</v>
      </c>
      <c r="P396" t="s">
        <v>910</v>
      </c>
      <c r="Q396">
        <v>100</v>
      </c>
      <c r="Y396">
        <v>0.12</v>
      </c>
      <c r="AA396">
        <v>69</v>
      </c>
      <c r="AB396">
        <v>0</v>
      </c>
      <c r="AC396">
        <v>0</v>
      </c>
      <c r="AD396">
        <v>0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0.12</v>
      </c>
      <c r="AU396" t="s">
        <v>3</v>
      </c>
      <c r="AV396">
        <v>0</v>
      </c>
      <c r="AW396">
        <v>2</v>
      </c>
      <c r="AX396">
        <v>23986507</v>
      </c>
      <c r="AY396">
        <v>1</v>
      </c>
      <c r="AZ396">
        <v>0</v>
      </c>
      <c r="BA396">
        <v>400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B396">
        <v>0</v>
      </c>
    </row>
    <row r="397" spans="1:80" x14ac:dyDescent="0.2">
      <c r="A397">
        <f>ROW(Source!A569)</f>
        <v>569</v>
      </c>
      <c r="B397">
        <v>23982063</v>
      </c>
      <c r="C397">
        <v>23986494</v>
      </c>
      <c r="D397">
        <v>14665295</v>
      </c>
      <c r="E397">
        <v>1</v>
      </c>
      <c r="F397">
        <v>1</v>
      </c>
      <c r="G397">
        <v>1</v>
      </c>
      <c r="H397">
        <v>3</v>
      </c>
      <c r="I397" t="s">
        <v>1159</v>
      </c>
      <c r="J397" t="s">
        <v>1168</v>
      </c>
      <c r="K397" t="s">
        <v>1169</v>
      </c>
      <c r="L397">
        <v>1344</v>
      </c>
      <c r="N397">
        <v>1008</v>
      </c>
      <c r="O397" t="s">
        <v>1170</v>
      </c>
      <c r="P397" t="s">
        <v>1170</v>
      </c>
      <c r="Q397">
        <v>1</v>
      </c>
      <c r="Y397">
        <v>0.22</v>
      </c>
      <c r="AA397">
        <v>1</v>
      </c>
      <c r="AB397">
        <v>0</v>
      </c>
      <c r="AC397">
        <v>0</v>
      </c>
      <c r="AD397">
        <v>0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0.22</v>
      </c>
      <c r="AU397" t="s">
        <v>3</v>
      </c>
      <c r="AV397">
        <v>0</v>
      </c>
      <c r="AW397">
        <v>2</v>
      </c>
      <c r="AX397">
        <v>23986508</v>
      </c>
      <c r="AY397">
        <v>1</v>
      </c>
      <c r="AZ397">
        <v>0</v>
      </c>
      <c r="BA397">
        <v>401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B397">
        <v>0</v>
      </c>
    </row>
    <row r="398" spans="1:80" x14ac:dyDescent="0.2">
      <c r="A398">
        <f>ROW(Source!A570)</f>
        <v>570</v>
      </c>
      <c r="B398">
        <v>23982063</v>
      </c>
      <c r="C398">
        <v>23986509</v>
      </c>
      <c r="D398">
        <v>9430710</v>
      </c>
      <c r="E398">
        <v>1</v>
      </c>
      <c r="F398">
        <v>1</v>
      </c>
      <c r="G398">
        <v>1</v>
      </c>
      <c r="H398">
        <v>1</v>
      </c>
      <c r="I398" t="s">
        <v>1166</v>
      </c>
      <c r="J398" t="s">
        <v>3</v>
      </c>
      <c r="K398" t="s">
        <v>1167</v>
      </c>
      <c r="L398">
        <v>1369</v>
      </c>
      <c r="N398">
        <v>1013</v>
      </c>
      <c r="O398" t="s">
        <v>1148</v>
      </c>
      <c r="P398" t="s">
        <v>1148</v>
      </c>
      <c r="Q398">
        <v>1</v>
      </c>
      <c r="Y398">
        <v>1.5254999999999999</v>
      </c>
      <c r="AA398">
        <v>0</v>
      </c>
      <c r="AB398">
        <v>0</v>
      </c>
      <c r="AC398">
        <v>0</v>
      </c>
      <c r="AD398">
        <v>9.6199999999999992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1.1299999999999999</v>
      </c>
      <c r="AU398" t="s">
        <v>179</v>
      </c>
      <c r="AV398">
        <v>1</v>
      </c>
      <c r="AW398">
        <v>2</v>
      </c>
      <c r="AX398">
        <v>23986517</v>
      </c>
      <c r="AY398">
        <v>1</v>
      </c>
      <c r="AZ398">
        <v>0</v>
      </c>
      <c r="BA398">
        <v>402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B398">
        <v>0</v>
      </c>
    </row>
    <row r="399" spans="1:80" x14ac:dyDescent="0.2">
      <c r="A399">
        <f>ROW(Source!A570)</f>
        <v>570</v>
      </c>
      <c r="B399">
        <v>23982063</v>
      </c>
      <c r="C399">
        <v>23986509</v>
      </c>
      <c r="D399">
        <v>121548</v>
      </c>
      <c r="E399">
        <v>1</v>
      </c>
      <c r="F399">
        <v>1</v>
      </c>
      <c r="G399">
        <v>1</v>
      </c>
      <c r="H399">
        <v>1</v>
      </c>
      <c r="I399" t="s">
        <v>40</v>
      </c>
      <c r="J399" t="s">
        <v>3</v>
      </c>
      <c r="K399" t="s">
        <v>1173</v>
      </c>
      <c r="L399">
        <v>608254</v>
      </c>
      <c r="N399">
        <v>1013</v>
      </c>
      <c r="O399" t="s">
        <v>1174</v>
      </c>
      <c r="P399" t="s">
        <v>1174</v>
      </c>
      <c r="Q399">
        <v>1</v>
      </c>
      <c r="Y399">
        <v>5.4000000000000006E-2</v>
      </c>
      <c r="AA399">
        <v>0</v>
      </c>
      <c r="AB399">
        <v>0</v>
      </c>
      <c r="AC399">
        <v>0</v>
      </c>
      <c r="AD399">
        <v>0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0.04</v>
      </c>
      <c r="AU399" t="s">
        <v>179</v>
      </c>
      <c r="AV399">
        <v>2</v>
      </c>
      <c r="AW399">
        <v>2</v>
      </c>
      <c r="AX399">
        <v>23986518</v>
      </c>
      <c r="AY399">
        <v>1</v>
      </c>
      <c r="AZ399">
        <v>0</v>
      </c>
      <c r="BA399">
        <v>403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B399">
        <v>0</v>
      </c>
    </row>
    <row r="400" spans="1:80" x14ac:dyDescent="0.2">
      <c r="A400">
        <f>ROW(Source!A570)</f>
        <v>570</v>
      </c>
      <c r="B400">
        <v>23982063</v>
      </c>
      <c r="C400">
        <v>23986509</v>
      </c>
      <c r="D400">
        <v>14665537</v>
      </c>
      <c r="E400">
        <v>1</v>
      </c>
      <c r="F400">
        <v>1</v>
      </c>
      <c r="G400">
        <v>1</v>
      </c>
      <c r="H400">
        <v>2</v>
      </c>
      <c r="I400" t="s">
        <v>1218</v>
      </c>
      <c r="J400" t="s">
        <v>1247</v>
      </c>
      <c r="K400" t="s">
        <v>1220</v>
      </c>
      <c r="L400">
        <v>1368</v>
      </c>
      <c r="N400">
        <v>1011</v>
      </c>
      <c r="O400" t="s">
        <v>1152</v>
      </c>
      <c r="P400" t="s">
        <v>1152</v>
      </c>
      <c r="Q400">
        <v>1</v>
      </c>
      <c r="Y400">
        <v>5.4000000000000006E-2</v>
      </c>
      <c r="AA400">
        <v>0</v>
      </c>
      <c r="AB400">
        <v>134.65</v>
      </c>
      <c r="AC400">
        <v>13.5</v>
      </c>
      <c r="AD400">
        <v>0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0.04</v>
      </c>
      <c r="AU400" t="s">
        <v>179</v>
      </c>
      <c r="AV400">
        <v>0</v>
      </c>
      <c r="AW400">
        <v>2</v>
      </c>
      <c r="AX400">
        <v>23986519</v>
      </c>
      <c r="AY400">
        <v>1</v>
      </c>
      <c r="AZ400">
        <v>0</v>
      </c>
      <c r="BA400">
        <v>404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B400">
        <v>0</v>
      </c>
    </row>
    <row r="401" spans="1:80" x14ac:dyDescent="0.2">
      <c r="A401">
        <f>ROW(Source!A570)</f>
        <v>570</v>
      </c>
      <c r="B401">
        <v>23982063</v>
      </c>
      <c r="C401">
        <v>23986509</v>
      </c>
      <c r="D401">
        <v>14668594</v>
      </c>
      <c r="E401">
        <v>1</v>
      </c>
      <c r="F401">
        <v>1</v>
      </c>
      <c r="G401">
        <v>1</v>
      </c>
      <c r="H401">
        <v>2</v>
      </c>
      <c r="I401" t="s">
        <v>1348</v>
      </c>
      <c r="J401" t="s">
        <v>1349</v>
      </c>
      <c r="K401" t="s">
        <v>1350</v>
      </c>
      <c r="L401">
        <v>1368</v>
      </c>
      <c r="N401">
        <v>1011</v>
      </c>
      <c r="O401" t="s">
        <v>1152</v>
      </c>
      <c r="P401" t="s">
        <v>1152</v>
      </c>
      <c r="Q401">
        <v>1</v>
      </c>
      <c r="Y401">
        <v>5.4000000000000006E-2</v>
      </c>
      <c r="AA401">
        <v>0</v>
      </c>
      <c r="AB401">
        <v>107.3</v>
      </c>
      <c r="AC401">
        <v>11.6</v>
      </c>
      <c r="AD401">
        <v>0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0.04</v>
      </c>
      <c r="AU401" t="s">
        <v>179</v>
      </c>
      <c r="AV401">
        <v>0</v>
      </c>
      <c r="AW401">
        <v>2</v>
      </c>
      <c r="AX401">
        <v>23986520</v>
      </c>
      <c r="AY401">
        <v>1</v>
      </c>
      <c r="AZ401">
        <v>0</v>
      </c>
      <c r="BA401">
        <v>405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B401">
        <v>0</v>
      </c>
    </row>
    <row r="402" spans="1:80" x14ac:dyDescent="0.2">
      <c r="A402">
        <f>ROW(Source!A570)</f>
        <v>570</v>
      </c>
      <c r="B402">
        <v>23982063</v>
      </c>
      <c r="C402">
        <v>23986509</v>
      </c>
      <c r="D402">
        <v>14610539</v>
      </c>
      <c r="E402">
        <v>1</v>
      </c>
      <c r="F402">
        <v>1</v>
      </c>
      <c r="G402">
        <v>1</v>
      </c>
      <c r="H402">
        <v>3</v>
      </c>
      <c r="I402" t="s">
        <v>1189</v>
      </c>
      <c r="J402" t="s">
        <v>1461</v>
      </c>
      <c r="K402" t="s">
        <v>1191</v>
      </c>
      <c r="L402">
        <v>1346</v>
      </c>
      <c r="N402">
        <v>1009</v>
      </c>
      <c r="O402" t="s">
        <v>1181</v>
      </c>
      <c r="P402" t="s">
        <v>1181</v>
      </c>
      <c r="Q402">
        <v>1</v>
      </c>
      <c r="Y402">
        <v>0.06</v>
      </c>
      <c r="AA402">
        <v>9.0399999999999991</v>
      </c>
      <c r="AB402">
        <v>0</v>
      </c>
      <c r="AC402">
        <v>0</v>
      </c>
      <c r="AD402">
        <v>0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0.06</v>
      </c>
      <c r="AU402" t="s">
        <v>3</v>
      </c>
      <c r="AV402">
        <v>0</v>
      </c>
      <c r="AW402">
        <v>2</v>
      </c>
      <c r="AX402">
        <v>23986521</v>
      </c>
      <c r="AY402">
        <v>1</v>
      </c>
      <c r="AZ402">
        <v>0</v>
      </c>
      <c r="BA402">
        <v>406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B402">
        <v>0</v>
      </c>
    </row>
    <row r="403" spans="1:80" x14ac:dyDescent="0.2">
      <c r="A403">
        <f>ROW(Source!A570)</f>
        <v>570</v>
      </c>
      <c r="B403">
        <v>23982063</v>
      </c>
      <c r="C403">
        <v>23986509</v>
      </c>
      <c r="D403">
        <v>14697461</v>
      </c>
      <c r="E403">
        <v>1</v>
      </c>
      <c r="F403">
        <v>1</v>
      </c>
      <c r="G403">
        <v>1</v>
      </c>
      <c r="H403">
        <v>3</v>
      </c>
      <c r="I403" t="s">
        <v>1462</v>
      </c>
      <c r="J403" t="s">
        <v>1463</v>
      </c>
      <c r="K403" t="s">
        <v>1464</v>
      </c>
      <c r="L403">
        <v>1355</v>
      </c>
      <c r="N403">
        <v>1010</v>
      </c>
      <c r="O403" t="s">
        <v>910</v>
      </c>
      <c r="P403" t="s">
        <v>910</v>
      </c>
      <c r="Q403">
        <v>100</v>
      </c>
      <c r="Y403">
        <v>0.12</v>
      </c>
      <c r="AA403">
        <v>69</v>
      </c>
      <c r="AB403">
        <v>0</v>
      </c>
      <c r="AC403">
        <v>0</v>
      </c>
      <c r="AD403">
        <v>0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0.12</v>
      </c>
      <c r="AU403" t="s">
        <v>3</v>
      </c>
      <c r="AV403">
        <v>0</v>
      </c>
      <c r="AW403">
        <v>2</v>
      </c>
      <c r="AX403">
        <v>23986522</v>
      </c>
      <c r="AY403">
        <v>1</v>
      </c>
      <c r="AZ403">
        <v>0</v>
      </c>
      <c r="BA403">
        <v>407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B403">
        <v>0</v>
      </c>
    </row>
    <row r="404" spans="1:80" x14ac:dyDescent="0.2">
      <c r="A404">
        <f>ROW(Source!A570)</f>
        <v>570</v>
      </c>
      <c r="B404">
        <v>23982063</v>
      </c>
      <c r="C404">
        <v>23986509</v>
      </c>
      <c r="D404">
        <v>14665295</v>
      </c>
      <c r="E404">
        <v>1</v>
      </c>
      <c r="F404">
        <v>1</v>
      </c>
      <c r="G404">
        <v>1</v>
      </c>
      <c r="H404">
        <v>3</v>
      </c>
      <c r="I404" t="s">
        <v>1159</v>
      </c>
      <c r="J404" t="s">
        <v>1168</v>
      </c>
      <c r="K404" t="s">
        <v>1169</v>
      </c>
      <c r="L404">
        <v>1344</v>
      </c>
      <c r="N404">
        <v>1008</v>
      </c>
      <c r="O404" t="s">
        <v>1170</v>
      </c>
      <c r="P404" t="s">
        <v>1170</v>
      </c>
      <c r="Q404">
        <v>1</v>
      </c>
      <c r="Y404">
        <v>0.22</v>
      </c>
      <c r="AA404">
        <v>1</v>
      </c>
      <c r="AB404">
        <v>0</v>
      </c>
      <c r="AC404">
        <v>0</v>
      </c>
      <c r="AD404">
        <v>0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0.22</v>
      </c>
      <c r="AU404" t="s">
        <v>3</v>
      </c>
      <c r="AV404">
        <v>0</v>
      </c>
      <c r="AW404">
        <v>2</v>
      </c>
      <c r="AX404">
        <v>23986523</v>
      </c>
      <c r="AY404">
        <v>1</v>
      </c>
      <c r="AZ404">
        <v>0</v>
      </c>
      <c r="BA404">
        <v>408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B404">
        <v>0</v>
      </c>
    </row>
    <row r="405" spans="1:80" x14ac:dyDescent="0.2">
      <c r="A405">
        <f>ROW(Source!A571)</f>
        <v>571</v>
      </c>
      <c r="B405">
        <v>23982063</v>
      </c>
      <c r="C405">
        <v>23986556</v>
      </c>
      <c r="D405">
        <v>9430710</v>
      </c>
      <c r="E405">
        <v>1</v>
      </c>
      <c r="F405">
        <v>1</v>
      </c>
      <c r="G405">
        <v>1</v>
      </c>
      <c r="H405">
        <v>1</v>
      </c>
      <c r="I405" t="s">
        <v>1166</v>
      </c>
      <c r="J405" t="s">
        <v>3</v>
      </c>
      <c r="K405" t="s">
        <v>1167</v>
      </c>
      <c r="L405">
        <v>1369</v>
      </c>
      <c r="N405">
        <v>1013</v>
      </c>
      <c r="O405" t="s">
        <v>1148</v>
      </c>
      <c r="P405" t="s">
        <v>1148</v>
      </c>
      <c r="Q405">
        <v>1</v>
      </c>
      <c r="Y405">
        <v>6.75</v>
      </c>
      <c r="AA405">
        <v>0</v>
      </c>
      <c r="AB405">
        <v>0</v>
      </c>
      <c r="AC405">
        <v>0</v>
      </c>
      <c r="AD405">
        <v>9.6199999999999992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5</v>
      </c>
      <c r="AU405" t="s">
        <v>179</v>
      </c>
      <c r="AV405">
        <v>1</v>
      </c>
      <c r="AW405">
        <v>2</v>
      </c>
      <c r="AX405">
        <v>23986566</v>
      </c>
      <c r="AY405">
        <v>1</v>
      </c>
      <c r="AZ405">
        <v>0</v>
      </c>
      <c r="BA405">
        <v>409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B405">
        <v>0</v>
      </c>
    </row>
    <row r="406" spans="1:80" x14ac:dyDescent="0.2">
      <c r="A406">
        <f>ROW(Source!A571)</f>
        <v>571</v>
      </c>
      <c r="B406">
        <v>23982063</v>
      </c>
      <c r="C406">
        <v>23986556</v>
      </c>
      <c r="D406">
        <v>22816077</v>
      </c>
      <c r="E406">
        <v>1</v>
      </c>
      <c r="F406">
        <v>1</v>
      </c>
      <c r="G406">
        <v>1</v>
      </c>
      <c r="H406">
        <v>3</v>
      </c>
      <c r="I406" t="s">
        <v>1465</v>
      </c>
      <c r="J406" t="s">
        <v>1466</v>
      </c>
      <c r="K406" t="s">
        <v>1467</v>
      </c>
      <c r="L406">
        <v>1348</v>
      </c>
      <c r="N406">
        <v>1009</v>
      </c>
      <c r="O406" t="s">
        <v>1185</v>
      </c>
      <c r="P406" t="s">
        <v>1185</v>
      </c>
      <c r="Q406">
        <v>1000</v>
      </c>
      <c r="Y406">
        <v>1.0000000000000001E-5</v>
      </c>
      <c r="AA406">
        <v>52539.7</v>
      </c>
      <c r="AB406">
        <v>0</v>
      </c>
      <c r="AC406">
        <v>0</v>
      </c>
      <c r="AD406">
        <v>0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1.0000000000000001E-5</v>
      </c>
      <c r="AU406" t="s">
        <v>3</v>
      </c>
      <c r="AV406">
        <v>0</v>
      </c>
      <c r="AW406">
        <v>2</v>
      </c>
      <c r="AX406">
        <v>23986567</v>
      </c>
      <c r="AY406">
        <v>1</v>
      </c>
      <c r="AZ406">
        <v>0</v>
      </c>
      <c r="BA406">
        <v>410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B406">
        <v>0</v>
      </c>
    </row>
    <row r="407" spans="1:80" x14ac:dyDescent="0.2">
      <c r="A407">
        <f>ROW(Source!A571)</f>
        <v>571</v>
      </c>
      <c r="B407">
        <v>23982063</v>
      </c>
      <c r="C407">
        <v>23986556</v>
      </c>
      <c r="D407">
        <v>22813501</v>
      </c>
      <c r="E407">
        <v>1</v>
      </c>
      <c r="F407">
        <v>1</v>
      </c>
      <c r="G407">
        <v>1</v>
      </c>
      <c r="H407">
        <v>3</v>
      </c>
      <c r="I407" t="s">
        <v>1294</v>
      </c>
      <c r="J407" t="s">
        <v>1295</v>
      </c>
      <c r="K407" t="s">
        <v>1296</v>
      </c>
      <c r="L407">
        <v>1346</v>
      </c>
      <c r="N407">
        <v>1009</v>
      </c>
      <c r="O407" t="s">
        <v>1181</v>
      </c>
      <c r="P407" t="s">
        <v>1181</v>
      </c>
      <c r="Q407">
        <v>1</v>
      </c>
      <c r="Y407">
        <v>8.0000000000000002E-3</v>
      </c>
      <c r="AA407">
        <v>155</v>
      </c>
      <c r="AB407">
        <v>0</v>
      </c>
      <c r="AC407">
        <v>0</v>
      </c>
      <c r="AD407">
        <v>0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8.0000000000000002E-3</v>
      </c>
      <c r="AU407" t="s">
        <v>3</v>
      </c>
      <c r="AV407">
        <v>0</v>
      </c>
      <c r="AW407">
        <v>2</v>
      </c>
      <c r="AX407">
        <v>23986568</v>
      </c>
      <c r="AY407">
        <v>1</v>
      </c>
      <c r="AZ407">
        <v>0</v>
      </c>
      <c r="BA407">
        <v>411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B407">
        <v>0</v>
      </c>
    </row>
    <row r="408" spans="1:80" x14ac:dyDescent="0.2">
      <c r="A408">
        <f>ROW(Source!A571)</f>
        <v>571</v>
      </c>
      <c r="B408">
        <v>23982063</v>
      </c>
      <c r="C408">
        <v>23986556</v>
      </c>
      <c r="D408">
        <v>22816424</v>
      </c>
      <c r="E408">
        <v>1</v>
      </c>
      <c r="F408">
        <v>1</v>
      </c>
      <c r="G408">
        <v>1</v>
      </c>
      <c r="H408">
        <v>3</v>
      </c>
      <c r="I408" t="s">
        <v>1195</v>
      </c>
      <c r="J408" t="s">
        <v>1196</v>
      </c>
      <c r="K408" t="s">
        <v>1197</v>
      </c>
      <c r="L408">
        <v>1346</v>
      </c>
      <c r="N408">
        <v>1009</v>
      </c>
      <c r="O408" t="s">
        <v>1181</v>
      </c>
      <c r="P408" t="s">
        <v>1181</v>
      </c>
      <c r="Q408">
        <v>1</v>
      </c>
      <c r="Y408">
        <v>5.0000000000000001E-3</v>
      </c>
      <c r="AA408">
        <v>91.29</v>
      </c>
      <c r="AB408">
        <v>0</v>
      </c>
      <c r="AC408">
        <v>0</v>
      </c>
      <c r="AD408">
        <v>0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5.0000000000000001E-3</v>
      </c>
      <c r="AU408" t="s">
        <v>3</v>
      </c>
      <c r="AV408">
        <v>0</v>
      </c>
      <c r="AW408">
        <v>2</v>
      </c>
      <c r="AX408">
        <v>23986569</v>
      </c>
      <c r="AY408">
        <v>1</v>
      </c>
      <c r="AZ408">
        <v>0</v>
      </c>
      <c r="BA408">
        <v>412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B408">
        <v>0</v>
      </c>
    </row>
    <row r="409" spans="1:80" x14ac:dyDescent="0.2">
      <c r="A409">
        <f>ROW(Source!A571)</f>
        <v>571</v>
      </c>
      <c r="B409">
        <v>23982063</v>
      </c>
      <c r="C409">
        <v>23986556</v>
      </c>
      <c r="D409">
        <v>22827582</v>
      </c>
      <c r="E409">
        <v>1</v>
      </c>
      <c r="F409">
        <v>1</v>
      </c>
      <c r="G409">
        <v>1</v>
      </c>
      <c r="H409">
        <v>3</v>
      </c>
      <c r="I409" t="s">
        <v>1323</v>
      </c>
      <c r="J409" t="s">
        <v>1324</v>
      </c>
      <c r="K409" t="s">
        <v>1325</v>
      </c>
      <c r="L409">
        <v>1355</v>
      </c>
      <c r="N409">
        <v>1010</v>
      </c>
      <c r="O409" t="s">
        <v>910</v>
      </c>
      <c r="P409" t="s">
        <v>910</v>
      </c>
      <c r="Q409">
        <v>100</v>
      </c>
      <c r="Y409">
        <v>0.2</v>
      </c>
      <c r="AA409">
        <v>30.74</v>
      </c>
      <c r="AB409">
        <v>0</v>
      </c>
      <c r="AC409">
        <v>0</v>
      </c>
      <c r="AD409">
        <v>0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0.2</v>
      </c>
      <c r="AU409" t="s">
        <v>3</v>
      </c>
      <c r="AV409">
        <v>0</v>
      </c>
      <c r="AW409">
        <v>2</v>
      </c>
      <c r="AX409">
        <v>23986570</v>
      </c>
      <c r="AY409">
        <v>1</v>
      </c>
      <c r="AZ409">
        <v>0</v>
      </c>
      <c r="BA409">
        <v>413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B409">
        <v>0</v>
      </c>
    </row>
    <row r="410" spans="1:80" x14ac:dyDescent="0.2">
      <c r="A410">
        <f>ROW(Source!A571)</f>
        <v>571</v>
      </c>
      <c r="B410">
        <v>23982063</v>
      </c>
      <c r="C410">
        <v>23986556</v>
      </c>
      <c r="D410">
        <v>22850609</v>
      </c>
      <c r="E410">
        <v>1</v>
      </c>
      <c r="F410">
        <v>1</v>
      </c>
      <c r="G410">
        <v>1</v>
      </c>
      <c r="H410">
        <v>3</v>
      </c>
      <c r="I410" t="s">
        <v>1207</v>
      </c>
      <c r="J410" t="s">
        <v>1208</v>
      </c>
      <c r="K410" t="s">
        <v>1209</v>
      </c>
      <c r="L410">
        <v>1346</v>
      </c>
      <c r="N410">
        <v>1009</v>
      </c>
      <c r="O410" t="s">
        <v>1181</v>
      </c>
      <c r="P410" t="s">
        <v>1181</v>
      </c>
      <c r="Q410">
        <v>1</v>
      </c>
      <c r="Y410">
        <v>0.1</v>
      </c>
      <c r="AA410">
        <v>65.75</v>
      </c>
      <c r="AB410">
        <v>0</v>
      </c>
      <c r="AC410">
        <v>0</v>
      </c>
      <c r="AD410">
        <v>0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0.1</v>
      </c>
      <c r="AU410" t="s">
        <v>3</v>
      </c>
      <c r="AV410">
        <v>0</v>
      </c>
      <c r="AW410">
        <v>2</v>
      </c>
      <c r="AX410">
        <v>23986571</v>
      </c>
      <c r="AY410">
        <v>1</v>
      </c>
      <c r="AZ410">
        <v>0</v>
      </c>
      <c r="BA410">
        <v>414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B410">
        <v>0</v>
      </c>
    </row>
    <row r="411" spans="1:80" x14ac:dyDescent="0.2">
      <c r="A411">
        <f>ROW(Source!A571)</f>
        <v>571</v>
      </c>
      <c r="B411">
        <v>23982063</v>
      </c>
      <c r="C411">
        <v>23986556</v>
      </c>
      <c r="D411">
        <v>22851622</v>
      </c>
      <c r="E411">
        <v>1</v>
      </c>
      <c r="F411">
        <v>1</v>
      </c>
      <c r="G411">
        <v>1</v>
      </c>
      <c r="H411">
        <v>3</v>
      </c>
      <c r="I411" t="s">
        <v>1210</v>
      </c>
      <c r="J411" t="s">
        <v>1211</v>
      </c>
      <c r="K411" t="s">
        <v>1212</v>
      </c>
      <c r="L411">
        <v>1346</v>
      </c>
      <c r="N411">
        <v>1009</v>
      </c>
      <c r="O411" t="s">
        <v>1181</v>
      </c>
      <c r="P411" t="s">
        <v>1181</v>
      </c>
      <c r="Q411">
        <v>1</v>
      </c>
      <c r="Y411">
        <v>0.05</v>
      </c>
      <c r="AA411">
        <v>38.340000000000003</v>
      </c>
      <c r="AB411">
        <v>0</v>
      </c>
      <c r="AC411">
        <v>0</v>
      </c>
      <c r="AD411">
        <v>0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0.05</v>
      </c>
      <c r="AU411" t="s">
        <v>3</v>
      </c>
      <c r="AV411">
        <v>0</v>
      </c>
      <c r="AW411">
        <v>2</v>
      </c>
      <c r="AX411">
        <v>23986572</v>
      </c>
      <c r="AY411">
        <v>1</v>
      </c>
      <c r="AZ411">
        <v>0</v>
      </c>
      <c r="BA411">
        <v>415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B411">
        <v>0</v>
      </c>
    </row>
    <row r="412" spans="1:80" x14ac:dyDescent="0.2">
      <c r="A412">
        <f>ROW(Source!A571)</f>
        <v>571</v>
      </c>
      <c r="B412">
        <v>23982063</v>
      </c>
      <c r="C412">
        <v>23986556</v>
      </c>
      <c r="D412">
        <v>22865648</v>
      </c>
      <c r="E412">
        <v>1</v>
      </c>
      <c r="F412">
        <v>1</v>
      </c>
      <c r="G412">
        <v>1</v>
      </c>
      <c r="H412">
        <v>3</v>
      </c>
      <c r="I412" t="s">
        <v>1311</v>
      </c>
      <c r="J412" t="s">
        <v>1312</v>
      </c>
      <c r="K412" t="s">
        <v>1313</v>
      </c>
      <c r="L412">
        <v>1348</v>
      </c>
      <c r="N412">
        <v>1009</v>
      </c>
      <c r="O412" t="s">
        <v>1185</v>
      </c>
      <c r="P412" t="s">
        <v>1185</v>
      </c>
      <c r="Q412">
        <v>1000</v>
      </c>
      <c r="Y412">
        <v>5.0000000000000001E-3</v>
      </c>
      <c r="AA412">
        <v>0</v>
      </c>
      <c r="AB412">
        <v>0</v>
      </c>
      <c r="AC412">
        <v>0</v>
      </c>
      <c r="AD412">
        <v>0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5.0000000000000001E-3</v>
      </c>
      <c r="AU412" t="s">
        <v>3</v>
      </c>
      <c r="AV412">
        <v>0</v>
      </c>
      <c r="AW412">
        <v>2</v>
      </c>
      <c r="AX412">
        <v>23986573</v>
      </c>
      <c r="AY412">
        <v>1</v>
      </c>
      <c r="AZ412">
        <v>0</v>
      </c>
      <c r="BA412">
        <v>416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B412">
        <v>0</v>
      </c>
    </row>
    <row r="413" spans="1:80" x14ac:dyDescent="0.2">
      <c r="A413">
        <f>ROW(Source!A571)</f>
        <v>571</v>
      </c>
      <c r="B413">
        <v>23982063</v>
      </c>
      <c r="C413">
        <v>23986556</v>
      </c>
      <c r="D413">
        <v>22865650</v>
      </c>
      <c r="E413">
        <v>1</v>
      </c>
      <c r="F413">
        <v>1</v>
      </c>
      <c r="G413">
        <v>1</v>
      </c>
      <c r="H413">
        <v>3</v>
      </c>
      <c r="I413" t="s">
        <v>1159</v>
      </c>
      <c r="J413" t="s">
        <v>1160</v>
      </c>
      <c r="K413" t="s">
        <v>1161</v>
      </c>
      <c r="L413">
        <v>1374</v>
      </c>
      <c r="N413">
        <v>1013</v>
      </c>
      <c r="O413" t="s">
        <v>1162</v>
      </c>
      <c r="P413" t="s">
        <v>1162</v>
      </c>
      <c r="Q413">
        <v>1</v>
      </c>
      <c r="Y413">
        <v>0.96</v>
      </c>
      <c r="AA413">
        <v>1</v>
      </c>
      <c r="AB413">
        <v>0</v>
      </c>
      <c r="AC413">
        <v>0</v>
      </c>
      <c r="AD413">
        <v>0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0.96</v>
      </c>
      <c r="AU413" t="s">
        <v>3</v>
      </c>
      <c r="AV413">
        <v>0</v>
      </c>
      <c r="AW413">
        <v>2</v>
      </c>
      <c r="AX413">
        <v>23986574</v>
      </c>
      <c r="AY413">
        <v>1</v>
      </c>
      <c r="AZ413">
        <v>0</v>
      </c>
      <c r="BA413">
        <v>417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B413">
        <v>0</v>
      </c>
    </row>
    <row r="414" spans="1:80" x14ac:dyDescent="0.2">
      <c r="A414">
        <f>ROW(Source!A572)</f>
        <v>572</v>
      </c>
      <c r="B414">
        <v>23982063</v>
      </c>
      <c r="C414">
        <v>23986575</v>
      </c>
      <c r="D414">
        <v>9431832</v>
      </c>
      <c r="E414">
        <v>1</v>
      </c>
      <c r="F414">
        <v>1</v>
      </c>
      <c r="G414">
        <v>1</v>
      </c>
      <c r="H414">
        <v>1</v>
      </c>
      <c r="I414" t="s">
        <v>1280</v>
      </c>
      <c r="J414" t="s">
        <v>3</v>
      </c>
      <c r="K414" t="s">
        <v>1281</v>
      </c>
      <c r="L414">
        <v>1369</v>
      </c>
      <c r="N414">
        <v>1013</v>
      </c>
      <c r="O414" t="s">
        <v>1148</v>
      </c>
      <c r="P414" t="s">
        <v>1148</v>
      </c>
      <c r="Q414">
        <v>1</v>
      </c>
      <c r="Y414">
        <v>23.625</v>
      </c>
      <c r="AA414">
        <v>0</v>
      </c>
      <c r="AB414">
        <v>0</v>
      </c>
      <c r="AC414">
        <v>0</v>
      </c>
      <c r="AD414">
        <v>10.35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17.5</v>
      </c>
      <c r="AU414" t="s">
        <v>179</v>
      </c>
      <c r="AV414">
        <v>1</v>
      </c>
      <c r="AW414">
        <v>2</v>
      </c>
      <c r="AX414">
        <v>23986582</v>
      </c>
      <c r="AY414">
        <v>1</v>
      </c>
      <c r="AZ414">
        <v>0</v>
      </c>
      <c r="BA414">
        <v>418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B414">
        <v>0</v>
      </c>
    </row>
    <row r="415" spans="1:80" x14ac:dyDescent="0.2">
      <c r="A415">
        <f>ROW(Source!A572)</f>
        <v>572</v>
      </c>
      <c r="B415">
        <v>23982063</v>
      </c>
      <c r="C415">
        <v>23986575</v>
      </c>
      <c r="D415">
        <v>22820082</v>
      </c>
      <c r="E415">
        <v>1</v>
      </c>
      <c r="F415">
        <v>1</v>
      </c>
      <c r="G415">
        <v>1</v>
      </c>
      <c r="H415">
        <v>3</v>
      </c>
      <c r="I415" t="s">
        <v>1468</v>
      </c>
      <c r="J415" t="s">
        <v>1469</v>
      </c>
      <c r="K415" t="s">
        <v>1191</v>
      </c>
      <c r="L415">
        <v>1348</v>
      </c>
      <c r="N415">
        <v>1009</v>
      </c>
      <c r="O415" t="s">
        <v>1185</v>
      </c>
      <c r="P415" t="s">
        <v>1185</v>
      </c>
      <c r="Q415">
        <v>1000</v>
      </c>
      <c r="Y415">
        <v>1.7000000000000001E-4</v>
      </c>
      <c r="AA415">
        <v>9040</v>
      </c>
      <c r="AB415">
        <v>0</v>
      </c>
      <c r="AC415">
        <v>0</v>
      </c>
      <c r="AD415">
        <v>0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1.7000000000000001E-4</v>
      </c>
      <c r="AU415" t="s">
        <v>3</v>
      </c>
      <c r="AV415">
        <v>0</v>
      </c>
      <c r="AW415">
        <v>2</v>
      </c>
      <c r="AX415">
        <v>23986583</v>
      </c>
      <c r="AY415">
        <v>1</v>
      </c>
      <c r="AZ415">
        <v>0</v>
      </c>
      <c r="BA415">
        <v>419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B415">
        <v>0</v>
      </c>
    </row>
    <row r="416" spans="1:80" x14ac:dyDescent="0.2">
      <c r="A416">
        <f>ROW(Source!A572)</f>
        <v>572</v>
      </c>
      <c r="B416">
        <v>23982063</v>
      </c>
      <c r="C416">
        <v>23986575</v>
      </c>
      <c r="D416">
        <v>22848308</v>
      </c>
      <c r="E416">
        <v>1</v>
      </c>
      <c r="F416">
        <v>1</v>
      </c>
      <c r="G416">
        <v>1</v>
      </c>
      <c r="H416">
        <v>3</v>
      </c>
      <c r="I416" t="s">
        <v>1470</v>
      </c>
      <c r="J416" t="s">
        <v>1471</v>
      </c>
      <c r="K416" t="s">
        <v>1472</v>
      </c>
      <c r="L416">
        <v>1477</v>
      </c>
      <c r="N416">
        <v>1013</v>
      </c>
      <c r="O416" t="s">
        <v>333</v>
      </c>
      <c r="P416" t="s">
        <v>335</v>
      </c>
      <c r="Q416">
        <v>1</v>
      </c>
      <c r="Y416">
        <v>3.0000000000000001E-3</v>
      </c>
      <c r="AA416">
        <v>1600</v>
      </c>
      <c r="AB416">
        <v>0</v>
      </c>
      <c r="AC416">
        <v>0</v>
      </c>
      <c r="AD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3.0000000000000001E-3</v>
      </c>
      <c r="AU416" t="s">
        <v>3</v>
      </c>
      <c r="AV416">
        <v>0</v>
      </c>
      <c r="AW416">
        <v>2</v>
      </c>
      <c r="AX416">
        <v>23986584</v>
      </c>
      <c r="AY416">
        <v>1</v>
      </c>
      <c r="AZ416">
        <v>0</v>
      </c>
      <c r="BA416">
        <v>420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B416">
        <v>0</v>
      </c>
    </row>
    <row r="417" spans="1:80" x14ac:dyDescent="0.2">
      <c r="A417">
        <f>ROW(Source!A572)</f>
        <v>572</v>
      </c>
      <c r="B417">
        <v>23982063</v>
      </c>
      <c r="C417">
        <v>23986575</v>
      </c>
      <c r="D417">
        <v>22850615</v>
      </c>
      <c r="E417">
        <v>1</v>
      </c>
      <c r="F417">
        <v>1</v>
      </c>
      <c r="G417">
        <v>1</v>
      </c>
      <c r="H417">
        <v>3</v>
      </c>
      <c r="I417" t="s">
        <v>1473</v>
      </c>
      <c r="J417" t="s">
        <v>1474</v>
      </c>
      <c r="K417" t="s">
        <v>1475</v>
      </c>
      <c r="L417">
        <v>1348</v>
      </c>
      <c r="N417">
        <v>1009</v>
      </c>
      <c r="O417" t="s">
        <v>1185</v>
      </c>
      <c r="P417" t="s">
        <v>1185</v>
      </c>
      <c r="Q417">
        <v>1000</v>
      </c>
      <c r="Y417">
        <v>5.0000000000000002E-5</v>
      </c>
      <c r="AA417">
        <v>85399.75</v>
      </c>
      <c r="AB417">
        <v>0</v>
      </c>
      <c r="AC417">
        <v>0</v>
      </c>
      <c r="AD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5.0000000000000002E-5</v>
      </c>
      <c r="AU417" t="s">
        <v>3</v>
      </c>
      <c r="AV417">
        <v>0</v>
      </c>
      <c r="AW417">
        <v>2</v>
      </c>
      <c r="AX417">
        <v>23986585</v>
      </c>
      <c r="AY417">
        <v>1</v>
      </c>
      <c r="AZ417">
        <v>0</v>
      </c>
      <c r="BA417">
        <v>421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B417">
        <v>0</v>
      </c>
    </row>
    <row r="418" spans="1:80" x14ac:dyDescent="0.2">
      <c r="A418">
        <f>ROW(Source!A572)</f>
        <v>572</v>
      </c>
      <c r="B418">
        <v>23982063</v>
      </c>
      <c r="C418">
        <v>23986575</v>
      </c>
      <c r="D418">
        <v>22865648</v>
      </c>
      <c r="E418">
        <v>1</v>
      </c>
      <c r="F418">
        <v>1</v>
      </c>
      <c r="G418">
        <v>1</v>
      </c>
      <c r="H418">
        <v>3</v>
      </c>
      <c r="I418" t="s">
        <v>1311</v>
      </c>
      <c r="J418" t="s">
        <v>1312</v>
      </c>
      <c r="K418" t="s">
        <v>1313</v>
      </c>
      <c r="L418">
        <v>1348</v>
      </c>
      <c r="N418">
        <v>1009</v>
      </c>
      <c r="O418" t="s">
        <v>1185</v>
      </c>
      <c r="P418" t="s">
        <v>1185</v>
      </c>
      <c r="Q418">
        <v>1000</v>
      </c>
      <c r="Y418">
        <v>6.0000000000000001E-3</v>
      </c>
      <c r="AA418">
        <v>0</v>
      </c>
      <c r="AB418">
        <v>0</v>
      </c>
      <c r="AC418">
        <v>0</v>
      </c>
      <c r="AD418">
        <v>0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6.0000000000000001E-3</v>
      </c>
      <c r="AU418" t="s">
        <v>3</v>
      </c>
      <c r="AV418">
        <v>0</v>
      </c>
      <c r="AW418">
        <v>2</v>
      </c>
      <c r="AX418">
        <v>23986586</v>
      </c>
      <c r="AY418">
        <v>1</v>
      </c>
      <c r="AZ418">
        <v>0</v>
      </c>
      <c r="BA418">
        <v>422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B418">
        <v>0</v>
      </c>
    </row>
    <row r="419" spans="1:80" x14ac:dyDescent="0.2">
      <c r="A419">
        <f>ROW(Source!A572)</f>
        <v>572</v>
      </c>
      <c r="B419">
        <v>23982063</v>
      </c>
      <c r="C419">
        <v>23986575</v>
      </c>
      <c r="D419">
        <v>22865650</v>
      </c>
      <c r="E419">
        <v>1</v>
      </c>
      <c r="F419">
        <v>1</v>
      </c>
      <c r="G419">
        <v>1</v>
      </c>
      <c r="H419">
        <v>3</v>
      </c>
      <c r="I419" t="s">
        <v>1159</v>
      </c>
      <c r="J419" t="s">
        <v>1160</v>
      </c>
      <c r="K419" t="s">
        <v>1161</v>
      </c>
      <c r="L419">
        <v>1374</v>
      </c>
      <c r="N419">
        <v>1013</v>
      </c>
      <c r="O419" t="s">
        <v>1162</v>
      </c>
      <c r="P419" t="s">
        <v>1162</v>
      </c>
      <c r="Q419">
        <v>1</v>
      </c>
      <c r="Y419">
        <v>3.62</v>
      </c>
      <c r="AA419">
        <v>1</v>
      </c>
      <c r="AB419">
        <v>0</v>
      </c>
      <c r="AC419">
        <v>0</v>
      </c>
      <c r="AD419">
        <v>0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3.62</v>
      </c>
      <c r="AU419" t="s">
        <v>3</v>
      </c>
      <c r="AV419">
        <v>0</v>
      </c>
      <c r="AW419">
        <v>2</v>
      </c>
      <c r="AX419">
        <v>23986587</v>
      </c>
      <c r="AY419">
        <v>1</v>
      </c>
      <c r="AZ419">
        <v>0</v>
      </c>
      <c r="BA419">
        <v>423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B419">
        <v>0</v>
      </c>
    </row>
    <row r="420" spans="1:80" x14ac:dyDescent="0.2">
      <c r="A420">
        <f>ROW(Source!A573)</f>
        <v>573</v>
      </c>
      <c r="B420">
        <v>23982063</v>
      </c>
      <c r="C420">
        <v>24910295</v>
      </c>
      <c r="D420">
        <v>9430710</v>
      </c>
      <c r="E420">
        <v>1</v>
      </c>
      <c r="F420">
        <v>1</v>
      </c>
      <c r="G420">
        <v>1</v>
      </c>
      <c r="H420">
        <v>1</v>
      </c>
      <c r="I420" t="s">
        <v>1166</v>
      </c>
      <c r="J420" t="s">
        <v>3</v>
      </c>
      <c r="K420" t="s">
        <v>1167</v>
      </c>
      <c r="L420">
        <v>1369</v>
      </c>
      <c r="N420">
        <v>1013</v>
      </c>
      <c r="O420" t="s">
        <v>1148</v>
      </c>
      <c r="P420" t="s">
        <v>1148</v>
      </c>
      <c r="Q420">
        <v>1</v>
      </c>
      <c r="Y420">
        <v>6.75</v>
      </c>
      <c r="AA420">
        <v>0</v>
      </c>
      <c r="AB420">
        <v>0</v>
      </c>
      <c r="AC420">
        <v>0</v>
      </c>
      <c r="AD420">
        <v>9.6199999999999992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5</v>
      </c>
      <c r="AU420" t="s">
        <v>179</v>
      </c>
      <c r="AV420">
        <v>1</v>
      </c>
      <c r="AW420">
        <v>2</v>
      </c>
      <c r="AX420">
        <v>24910305</v>
      </c>
      <c r="AY420">
        <v>1</v>
      </c>
      <c r="AZ420">
        <v>0</v>
      </c>
      <c r="BA420">
        <v>424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B420">
        <v>0</v>
      </c>
    </row>
    <row r="421" spans="1:80" x14ac:dyDescent="0.2">
      <c r="A421">
        <f>ROW(Source!A573)</f>
        <v>573</v>
      </c>
      <c r="B421">
        <v>23982063</v>
      </c>
      <c r="C421">
        <v>24910295</v>
      </c>
      <c r="D421">
        <v>22816077</v>
      </c>
      <c r="E421">
        <v>1</v>
      </c>
      <c r="F421">
        <v>1</v>
      </c>
      <c r="G421">
        <v>1</v>
      </c>
      <c r="H421">
        <v>3</v>
      </c>
      <c r="I421" t="s">
        <v>1465</v>
      </c>
      <c r="J421" t="s">
        <v>1466</v>
      </c>
      <c r="K421" t="s">
        <v>1467</v>
      </c>
      <c r="L421">
        <v>1348</v>
      </c>
      <c r="N421">
        <v>1009</v>
      </c>
      <c r="O421" t="s">
        <v>1185</v>
      </c>
      <c r="P421" t="s">
        <v>1185</v>
      </c>
      <c r="Q421">
        <v>1000</v>
      </c>
      <c r="Y421">
        <v>1.0000000000000001E-5</v>
      </c>
      <c r="AA421">
        <v>52539.7</v>
      </c>
      <c r="AB421">
        <v>0</v>
      </c>
      <c r="AC421">
        <v>0</v>
      </c>
      <c r="AD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1.0000000000000001E-5</v>
      </c>
      <c r="AU421" t="s">
        <v>3</v>
      </c>
      <c r="AV421">
        <v>0</v>
      </c>
      <c r="AW421">
        <v>2</v>
      </c>
      <c r="AX421">
        <v>24910306</v>
      </c>
      <c r="AY421">
        <v>1</v>
      </c>
      <c r="AZ421">
        <v>0</v>
      </c>
      <c r="BA421">
        <v>425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B421">
        <v>0</v>
      </c>
    </row>
    <row r="422" spans="1:80" x14ac:dyDescent="0.2">
      <c r="A422">
        <f>ROW(Source!A573)</f>
        <v>573</v>
      </c>
      <c r="B422">
        <v>23982063</v>
      </c>
      <c r="C422">
        <v>24910295</v>
      </c>
      <c r="D422">
        <v>22813501</v>
      </c>
      <c r="E422">
        <v>1</v>
      </c>
      <c r="F422">
        <v>1</v>
      </c>
      <c r="G422">
        <v>1</v>
      </c>
      <c r="H422">
        <v>3</v>
      </c>
      <c r="I422" t="s">
        <v>1294</v>
      </c>
      <c r="J422" t="s">
        <v>1295</v>
      </c>
      <c r="K422" t="s">
        <v>1296</v>
      </c>
      <c r="L422">
        <v>1346</v>
      </c>
      <c r="N422">
        <v>1009</v>
      </c>
      <c r="O422" t="s">
        <v>1181</v>
      </c>
      <c r="P422" t="s">
        <v>1181</v>
      </c>
      <c r="Q422">
        <v>1</v>
      </c>
      <c r="Y422">
        <v>8.0000000000000002E-3</v>
      </c>
      <c r="AA422">
        <v>155</v>
      </c>
      <c r="AB422">
        <v>0</v>
      </c>
      <c r="AC422">
        <v>0</v>
      </c>
      <c r="AD422">
        <v>0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8.0000000000000002E-3</v>
      </c>
      <c r="AU422" t="s">
        <v>3</v>
      </c>
      <c r="AV422">
        <v>0</v>
      </c>
      <c r="AW422">
        <v>2</v>
      </c>
      <c r="AX422">
        <v>24910307</v>
      </c>
      <c r="AY422">
        <v>1</v>
      </c>
      <c r="AZ422">
        <v>0</v>
      </c>
      <c r="BA422">
        <v>426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B422">
        <v>0</v>
      </c>
    </row>
    <row r="423" spans="1:80" x14ac:dyDescent="0.2">
      <c r="A423">
        <f>ROW(Source!A573)</f>
        <v>573</v>
      </c>
      <c r="B423">
        <v>23982063</v>
      </c>
      <c r="C423">
        <v>24910295</v>
      </c>
      <c r="D423">
        <v>22816424</v>
      </c>
      <c r="E423">
        <v>1</v>
      </c>
      <c r="F423">
        <v>1</v>
      </c>
      <c r="G423">
        <v>1</v>
      </c>
      <c r="H423">
        <v>3</v>
      </c>
      <c r="I423" t="s">
        <v>1195</v>
      </c>
      <c r="J423" t="s">
        <v>1196</v>
      </c>
      <c r="K423" t="s">
        <v>1197</v>
      </c>
      <c r="L423">
        <v>1346</v>
      </c>
      <c r="N423">
        <v>1009</v>
      </c>
      <c r="O423" t="s">
        <v>1181</v>
      </c>
      <c r="P423" t="s">
        <v>1181</v>
      </c>
      <c r="Q423">
        <v>1</v>
      </c>
      <c r="Y423">
        <v>5.0000000000000001E-3</v>
      </c>
      <c r="AA423">
        <v>91.29</v>
      </c>
      <c r="AB423">
        <v>0</v>
      </c>
      <c r="AC423">
        <v>0</v>
      </c>
      <c r="AD423">
        <v>0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5.0000000000000001E-3</v>
      </c>
      <c r="AU423" t="s">
        <v>3</v>
      </c>
      <c r="AV423">
        <v>0</v>
      </c>
      <c r="AW423">
        <v>2</v>
      </c>
      <c r="AX423">
        <v>24910308</v>
      </c>
      <c r="AY423">
        <v>1</v>
      </c>
      <c r="AZ423">
        <v>0</v>
      </c>
      <c r="BA423">
        <v>427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B423">
        <v>0</v>
      </c>
    </row>
    <row r="424" spans="1:80" x14ac:dyDescent="0.2">
      <c r="A424">
        <f>ROW(Source!A573)</f>
        <v>573</v>
      </c>
      <c r="B424">
        <v>23982063</v>
      </c>
      <c r="C424">
        <v>24910295</v>
      </c>
      <c r="D424">
        <v>22827582</v>
      </c>
      <c r="E424">
        <v>1</v>
      </c>
      <c r="F424">
        <v>1</v>
      </c>
      <c r="G424">
        <v>1</v>
      </c>
      <c r="H424">
        <v>3</v>
      </c>
      <c r="I424" t="s">
        <v>1323</v>
      </c>
      <c r="J424" t="s">
        <v>1324</v>
      </c>
      <c r="K424" t="s">
        <v>1325</v>
      </c>
      <c r="L424">
        <v>1355</v>
      </c>
      <c r="N424">
        <v>1010</v>
      </c>
      <c r="O424" t="s">
        <v>910</v>
      </c>
      <c r="P424" t="s">
        <v>910</v>
      </c>
      <c r="Q424">
        <v>100</v>
      </c>
      <c r="Y424">
        <v>0.2</v>
      </c>
      <c r="AA424">
        <v>30.74</v>
      </c>
      <c r="AB424">
        <v>0</v>
      </c>
      <c r="AC424">
        <v>0</v>
      </c>
      <c r="AD424">
        <v>0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0.2</v>
      </c>
      <c r="AU424" t="s">
        <v>3</v>
      </c>
      <c r="AV424">
        <v>0</v>
      </c>
      <c r="AW424">
        <v>2</v>
      </c>
      <c r="AX424">
        <v>24910309</v>
      </c>
      <c r="AY424">
        <v>1</v>
      </c>
      <c r="AZ424">
        <v>0</v>
      </c>
      <c r="BA424">
        <v>428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B424">
        <v>0</v>
      </c>
    </row>
    <row r="425" spans="1:80" x14ac:dyDescent="0.2">
      <c r="A425">
        <f>ROW(Source!A573)</f>
        <v>573</v>
      </c>
      <c r="B425">
        <v>23982063</v>
      </c>
      <c r="C425">
        <v>24910295</v>
      </c>
      <c r="D425">
        <v>22850609</v>
      </c>
      <c r="E425">
        <v>1</v>
      </c>
      <c r="F425">
        <v>1</v>
      </c>
      <c r="G425">
        <v>1</v>
      </c>
      <c r="H425">
        <v>3</v>
      </c>
      <c r="I425" t="s">
        <v>1207</v>
      </c>
      <c r="J425" t="s">
        <v>1208</v>
      </c>
      <c r="K425" t="s">
        <v>1209</v>
      </c>
      <c r="L425">
        <v>1346</v>
      </c>
      <c r="N425">
        <v>1009</v>
      </c>
      <c r="O425" t="s">
        <v>1181</v>
      </c>
      <c r="P425" t="s">
        <v>1181</v>
      </c>
      <c r="Q425">
        <v>1</v>
      </c>
      <c r="Y425">
        <v>0.1</v>
      </c>
      <c r="AA425">
        <v>65.75</v>
      </c>
      <c r="AB425">
        <v>0</v>
      </c>
      <c r="AC425">
        <v>0</v>
      </c>
      <c r="AD425">
        <v>0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0.1</v>
      </c>
      <c r="AU425" t="s">
        <v>3</v>
      </c>
      <c r="AV425">
        <v>0</v>
      </c>
      <c r="AW425">
        <v>2</v>
      </c>
      <c r="AX425">
        <v>24910310</v>
      </c>
      <c r="AY425">
        <v>1</v>
      </c>
      <c r="AZ425">
        <v>0</v>
      </c>
      <c r="BA425">
        <v>429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B425">
        <v>0</v>
      </c>
    </row>
    <row r="426" spans="1:80" x14ac:dyDescent="0.2">
      <c r="A426">
        <f>ROW(Source!A573)</f>
        <v>573</v>
      </c>
      <c r="B426">
        <v>23982063</v>
      </c>
      <c r="C426">
        <v>24910295</v>
      </c>
      <c r="D426">
        <v>22851622</v>
      </c>
      <c r="E426">
        <v>1</v>
      </c>
      <c r="F426">
        <v>1</v>
      </c>
      <c r="G426">
        <v>1</v>
      </c>
      <c r="H426">
        <v>3</v>
      </c>
      <c r="I426" t="s">
        <v>1210</v>
      </c>
      <c r="J426" t="s">
        <v>1211</v>
      </c>
      <c r="K426" t="s">
        <v>1212</v>
      </c>
      <c r="L426">
        <v>1346</v>
      </c>
      <c r="N426">
        <v>1009</v>
      </c>
      <c r="O426" t="s">
        <v>1181</v>
      </c>
      <c r="P426" t="s">
        <v>1181</v>
      </c>
      <c r="Q426">
        <v>1</v>
      </c>
      <c r="Y426">
        <v>0.05</v>
      </c>
      <c r="AA426">
        <v>38.340000000000003</v>
      </c>
      <c r="AB426">
        <v>0</v>
      </c>
      <c r="AC426">
        <v>0</v>
      </c>
      <c r="AD426">
        <v>0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0.05</v>
      </c>
      <c r="AU426" t="s">
        <v>3</v>
      </c>
      <c r="AV426">
        <v>0</v>
      </c>
      <c r="AW426">
        <v>2</v>
      </c>
      <c r="AX426">
        <v>24910311</v>
      </c>
      <c r="AY426">
        <v>1</v>
      </c>
      <c r="AZ426">
        <v>0</v>
      </c>
      <c r="BA426">
        <v>430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B426">
        <v>0</v>
      </c>
    </row>
    <row r="427" spans="1:80" x14ac:dyDescent="0.2">
      <c r="A427">
        <f>ROW(Source!A573)</f>
        <v>573</v>
      </c>
      <c r="B427">
        <v>23982063</v>
      </c>
      <c r="C427">
        <v>24910295</v>
      </c>
      <c r="D427">
        <v>22865648</v>
      </c>
      <c r="E427">
        <v>1</v>
      </c>
      <c r="F427">
        <v>1</v>
      </c>
      <c r="G427">
        <v>1</v>
      </c>
      <c r="H427">
        <v>3</v>
      </c>
      <c r="I427" t="s">
        <v>1311</v>
      </c>
      <c r="J427" t="s">
        <v>1312</v>
      </c>
      <c r="K427" t="s">
        <v>1313</v>
      </c>
      <c r="L427">
        <v>1348</v>
      </c>
      <c r="N427">
        <v>1009</v>
      </c>
      <c r="O427" t="s">
        <v>1185</v>
      </c>
      <c r="P427" t="s">
        <v>1185</v>
      </c>
      <c r="Q427">
        <v>1000</v>
      </c>
      <c r="Y427">
        <v>5.0000000000000001E-3</v>
      </c>
      <c r="AA427">
        <v>0</v>
      </c>
      <c r="AB427">
        <v>0</v>
      </c>
      <c r="AC427">
        <v>0</v>
      </c>
      <c r="AD427">
        <v>0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5.0000000000000001E-3</v>
      </c>
      <c r="AU427" t="s">
        <v>3</v>
      </c>
      <c r="AV427">
        <v>0</v>
      </c>
      <c r="AW427">
        <v>2</v>
      </c>
      <c r="AX427">
        <v>24910312</v>
      </c>
      <c r="AY427">
        <v>1</v>
      </c>
      <c r="AZ427">
        <v>0</v>
      </c>
      <c r="BA427">
        <v>431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B427">
        <v>0</v>
      </c>
    </row>
    <row r="428" spans="1:80" x14ac:dyDescent="0.2">
      <c r="A428">
        <f>ROW(Source!A573)</f>
        <v>573</v>
      </c>
      <c r="B428">
        <v>23982063</v>
      </c>
      <c r="C428">
        <v>24910295</v>
      </c>
      <c r="D428">
        <v>22865650</v>
      </c>
      <c r="E428">
        <v>1</v>
      </c>
      <c r="F428">
        <v>1</v>
      </c>
      <c r="G428">
        <v>1</v>
      </c>
      <c r="H428">
        <v>3</v>
      </c>
      <c r="I428" t="s">
        <v>1159</v>
      </c>
      <c r="J428" t="s">
        <v>1160</v>
      </c>
      <c r="K428" t="s">
        <v>1161</v>
      </c>
      <c r="L428">
        <v>1374</v>
      </c>
      <c r="N428">
        <v>1013</v>
      </c>
      <c r="O428" t="s">
        <v>1162</v>
      </c>
      <c r="P428" t="s">
        <v>1162</v>
      </c>
      <c r="Q428">
        <v>1</v>
      </c>
      <c r="Y428">
        <v>0.96</v>
      </c>
      <c r="AA428">
        <v>1</v>
      </c>
      <c r="AB428">
        <v>0</v>
      </c>
      <c r="AC428">
        <v>0</v>
      </c>
      <c r="AD428">
        <v>0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0.96</v>
      </c>
      <c r="AU428" t="s">
        <v>3</v>
      </c>
      <c r="AV428">
        <v>0</v>
      </c>
      <c r="AW428">
        <v>2</v>
      </c>
      <c r="AX428">
        <v>24910313</v>
      </c>
      <c r="AY428">
        <v>1</v>
      </c>
      <c r="AZ428">
        <v>0</v>
      </c>
      <c r="BA428">
        <v>432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B428">
        <v>0</v>
      </c>
    </row>
    <row r="429" spans="1:80" x14ac:dyDescent="0.2">
      <c r="A429">
        <f>ROW(Source!A574)</f>
        <v>574</v>
      </c>
      <c r="B429">
        <v>23982063</v>
      </c>
      <c r="C429">
        <v>24910282</v>
      </c>
      <c r="D429">
        <v>9431832</v>
      </c>
      <c r="E429">
        <v>1</v>
      </c>
      <c r="F429">
        <v>1</v>
      </c>
      <c r="G429">
        <v>1</v>
      </c>
      <c r="H429">
        <v>1</v>
      </c>
      <c r="I429" t="s">
        <v>1280</v>
      </c>
      <c r="J429" t="s">
        <v>3</v>
      </c>
      <c r="K429" t="s">
        <v>1281</v>
      </c>
      <c r="L429">
        <v>1369</v>
      </c>
      <c r="N429">
        <v>1013</v>
      </c>
      <c r="O429" t="s">
        <v>1148</v>
      </c>
      <c r="P429" t="s">
        <v>1148</v>
      </c>
      <c r="Q429">
        <v>1</v>
      </c>
      <c r="Y429">
        <v>23.625</v>
      </c>
      <c r="AA429">
        <v>0</v>
      </c>
      <c r="AB429">
        <v>0</v>
      </c>
      <c r="AC429">
        <v>0</v>
      </c>
      <c r="AD429">
        <v>10.35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17.5</v>
      </c>
      <c r="AU429" t="s">
        <v>179</v>
      </c>
      <c r="AV429">
        <v>1</v>
      </c>
      <c r="AW429">
        <v>2</v>
      </c>
      <c r="AX429">
        <v>24910289</v>
      </c>
      <c r="AY429">
        <v>1</v>
      </c>
      <c r="AZ429">
        <v>0</v>
      </c>
      <c r="BA429">
        <v>433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B429">
        <v>0</v>
      </c>
    </row>
    <row r="430" spans="1:80" x14ac:dyDescent="0.2">
      <c r="A430">
        <f>ROW(Source!A574)</f>
        <v>574</v>
      </c>
      <c r="B430">
        <v>23982063</v>
      </c>
      <c r="C430">
        <v>24910282</v>
      </c>
      <c r="D430">
        <v>22820082</v>
      </c>
      <c r="E430">
        <v>1</v>
      </c>
      <c r="F430">
        <v>1</v>
      </c>
      <c r="G430">
        <v>1</v>
      </c>
      <c r="H430">
        <v>3</v>
      </c>
      <c r="I430" t="s">
        <v>1468</v>
      </c>
      <c r="J430" t="s">
        <v>1469</v>
      </c>
      <c r="K430" t="s">
        <v>1191</v>
      </c>
      <c r="L430">
        <v>1348</v>
      </c>
      <c r="N430">
        <v>1009</v>
      </c>
      <c r="O430" t="s">
        <v>1185</v>
      </c>
      <c r="P430" t="s">
        <v>1185</v>
      </c>
      <c r="Q430">
        <v>1000</v>
      </c>
      <c r="Y430">
        <v>1.7000000000000001E-4</v>
      </c>
      <c r="AA430">
        <v>9040</v>
      </c>
      <c r="AB430">
        <v>0</v>
      </c>
      <c r="AC430">
        <v>0</v>
      </c>
      <c r="AD430">
        <v>0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1.7000000000000001E-4</v>
      </c>
      <c r="AU430" t="s">
        <v>3</v>
      </c>
      <c r="AV430">
        <v>0</v>
      </c>
      <c r="AW430">
        <v>2</v>
      </c>
      <c r="AX430">
        <v>24910290</v>
      </c>
      <c r="AY430">
        <v>1</v>
      </c>
      <c r="AZ430">
        <v>0</v>
      </c>
      <c r="BA430">
        <v>434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B430">
        <v>0</v>
      </c>
    </row>
    <row r="431" spans="1:80" x14ac:dyDescent="0.2">
      <c r="A431">
        <f>ROW(Source!A574)</f>
        <v>574</v>
      </c>
      <c r="B431">
        <v>23982063</v>
      </c>
      <c r="C431">
        <v>24910282</v>
      </c>
      <c r="D431">
        <v>22848308</v>
      </c>
      <c r="E431">
        <v>1</v>
      </c>
      <c r="F431">
        <v>1</v>
      </c>
      <c r="G431">
        <v>1</v>
      </c>
      <c r="H431">
        <v>3</v>
      </c>
      <c r="I431" t="s">
        <v>1470</v>
      </c>
      <c r="J431" t="s">
        <v>1471</v>
      </c>
      <c r="K431" t="s">
        <v>1472</v>
      </c>
      <c r="L431">
        <v>1477</v>
      </c>
      <c r="N431">
        <v>1013</v>
      </c>
      <c r="O431" t="s">
        <v>333</v>
      </c>
      <c r="P431" t="s">
        <v>335</v>
      </c>
      <c r="Q431">
        <v>1</v>
      </c>
      <c r="Y431">
        <v>3.0000000000000001E-3</v>
      </c>
      <c r="AA431">
        <v>1600</v>
      </c>
      <c r="AB431">
        <v>0</v>
      </c>
      <c r="AC431">
        <v>0</v>
      </c>
      <c r="AD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3.0000000000000001E-3</v>
      </c>
      <c r="AU431" t="s">
        <v>3</v>
      </c>
      <c r="AV431">
        <v>0</v>
      </c>
      <c r="AW431">
        <v>2</v>
      </c>
      <c r="AX431">
        <v>24910291</v>
      </c>
      <c r="AY431">
        <v>1</v>
      </c>
      <c r="AZ431">
        <v>0</v>
      </c>
      <c r="BA431">
        <v>435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B431">
        <v>0</v>
      </c>
    </row>
    <row r="432" spans="1:80" x14ac:dyDescent="0.2">
      <c r="A432">
        <f>ROW(Source!A574)</f>
        <v>574</v>
      </c>
      <c r="B432">
        <v>23982063</v>
      </c>
      <c r="C432">
        <v>24910282</v>
      </c>
      <c r="D432">
        <v>22850615</v>
      </c>
      <c r="E432">
        <v>1</v>
      </c>
      <c r="F432">
        <v>1</v>
      </c>
      <c r="G432">
        <v>1</v>
      </c>
      <c r="H432">
        <v>3</v>
      </c>
      <c r="I432" t="s">
        <v>1473</v>
      </c>
      <c r="J432" t="s">
        <v>1474</v>
      </c>
      <c r="K432" t="s">
        <v>1475</v>
      </c>
      <c r="L432">
        <v>1348</v>
      </c>
      <c r="N432">
        <v>1009</v>
      </c>
      <c r="O432" t="s">
        <v>1185</v>
      </c>
      <c r="P432" t="s">
        <v>1185</v>
      </c>
      <c r="Q432">
        <v>1000</v>
      </c>
      <c r="Y432">
        <v>5.0000000000000002E-5</v>
      </c>
      <c r="AA432">
        <v>85399.75</v>
      </c>
      <c r="AB432">
        <v>0</v>
      </c>
      <c r="AC432">
        <v>0</v>
      </c>
      <c r="AD432">
        <v>0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5.0000000000000002E-5</v>
      </c>
      <c r="AU432" t="s">
        <v>3</v>
      </c>
      <c r="AV432">
        <v>0</v>
      </c>
      <c r="AW432">
        <v>2</v>
      </c>
      <c r="AX432">
        <v>24910292</v>
      </c>
      <c r="AY432">
        <v>1</v>
      </c>
      <c r="AZ432">
        <v>0</v>
      </c>
      <c r="BA432">
        <v>436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B432">
        <v>0</v>
      </c>
    </row>
    <row r="433" spans="1:80" x14ac:dyDescent="0.2">
      <c r="A433">
        <f>ROW(Source!A574)</f>
        <v>574</v>
      </c>
      <c r="B433">
        <v>23982063</v>
      </c>
      <c r="C433">
        <v>24910282</v>
      </c>
      <c r="D433">
        <v>22865648</v>
      </c>
      <c r="E433">
        <v>1</v>
      </c>
      <c r="F433">
        <v>1</v>
      </c>
      <c r="G433">
        <v>1</v>
      </c>
      <c r="H433">
        <v>3</v>
      </c>
      <c r="I433" t="s">
        <v>1311</v>
      </c>
      <c r="J433" t="s">
        <v>1312</v>
      </c>
      <c r="K433" t="s">
        <v>1313</v>
      </c>
      <c r="L433">
        <v>1348</v>
      </c>
      <c r="N433">
        <v>1009</v>
      </c>
      <c r="O433" t="s">
        <v>1185</v>
      </c>
      <c r="P433" t="s">
        <v>1185</v>
      </c>
      <c r="Q433">
        <v>1000</v>
      </c>
      <c r="Y433">
        <v>6.0000000000000001E-3</v>
      </c>
      <c r="AA433">
        <v>0</v>
      </c>
      <c r="AB433">
        <v>0</v>
      </c>
      <c r="AC433">
        <v>0</v>
      </c>
      <c r="AD433">
        <v>0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6.0000000000000001E-3</v>
      </c>
      <c r="AU433" t="s">
        <v>3</v>
      </c>
      <c r="AV433">
        <v>0</v>
      </c>
      <c r="AW433">
        <v>2</v>
      </c>
      <c r="AX433">
        <v>24910293</v>
      </c>
      <c r="AY433">
        <v>1</v>
      </c>
      <c r="AZ433">
        <v>0</v>
      </c>
      <c r="BA433">
        <v>437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B433">
        <v>0</v>
      </c>
    </row>
    <row r="434" spans="1:80" x14ac:dyDescent="0.2">
      <c r="A434">
        <f>ROW(Source!A574)</f>
        <v>574</v>
      </c>
      <c r="B434">
        <v>23982063</v>
      </c>
      <c r="C434">
        <v>24910282</v>
      </c>
      <c r="D434">
        <v>22865650</v>
      </c>
      <c r="E434">
        <v>1</v>
      </c>
      <c r="F434">
        <v>1</v>
      </c>
      <c r="G434">
        <v>1</v>
      </c>
      <c r="H434">
        <v>3</v>
      </c>
      <c r="I434" t="s">
        <v>1159</v>
      </c>
      <c r="J434" t="s">
        <v>1160</v>
      </c>
      <c r="K434" t="s">
        <v>1161</v>
      </c>
      <c r="L434">
        <v>1374</v>
      </c>
      <c r="N434">
        <v>1013</v>
      </c>
      <c r="O434" t="s">
        <v>1162</v>
      </c>
      <c r="P434" t="s">
        <v>1162</v>
      </c>
      <c r="Q434">
        <v>1</v>
      </c>
      <c r="Y434">
        <v>3.62</v>
      </c>
      <c r="AA434">
        <v>1</v>
      </c>
      <c r="AB434">
        <v>0</v>
      </c>
      <c r="AC434">
        <v>0</v>
      </c>
      <c r="AD434">
        <v>0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3.62</v>
      </c>
      <c r="AU434" t="s">
        <v>3</v>
      </c>
      <c r="AV434">
        <v>0</v>
      </c>
      <c r="AW434">
        <v>2</v>
      </c>
      <c r="AX434">
        <v>24910294</v>
      </c>
      <c r="AY434">
        <v>1</v>
      </c>
      <c r="AZ434">
        <v>0</v>
      </c>
      <c r="BA434">
        <v>438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B434">
        <v>0</v>
      </c>
    </row>
    <row r="435" spans="1:80" x14ac:dyDescent="0.2">
      <c r="A435">
        <f>ROW(Source!A575)</f>
        <v>575</v>
      </c>
      <c r="B435">
        <v>23982063</v>
      </c>
      <c r="C435">
        <v>23985965</v>
      </c>
      <c r="D435">
        <v>9430710</v>
      </c>
      <c r="E435">
        <v>1</v>
      </c>
      <c r="F435">
        <v>1</v>
      </c>
      <c r="G435">
        <v>1</v>
      </c>
      <c r="H435">
        <v>1</v>
      </c>
      <c r="I435" t="s">
        <v>1166</v>
      </c>
      <c r="J435" t="s">
        <v>3</v>
      </c>
      <c r="K435" t="s">
        <v>1167</v>
      </c>
      <c r="L435">
        <v>1369</v>
      </c>
      <c r="N435">
        <v>1013</v>
      </c>
      <c r="O435" t="s">
        <v>1148</v>
      </c>
      <c r="P435" t="s">
        <v>1148</v>
      </c>
      <c r="Q435">
        <v>1</v>
      </c>
      <c r="Y435">
        <v>1.1340000000000001</v>
      </c>
      <c r="AA435">
        <v>0</v>
      </c>
      <c r="AB435">
        <v>0</v>
      </c>
      <c r="AC435">
        <v>0</v>
      </c>
      <c r="AD435">
        <v>9.6199999999999992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0.84</v>
      </c>
      <c r="AU435" t="s">
        <v>179</v>
      </c>
      <c r="AV435">
        <v>1</v>
      </c>
      <c r="AW435">
        <v>2</v>
      </c>
      <c r="AX435">
        <v>23985973</v>
      </c>
      <c r="AY435">
        <v>1</v>
      </c>
      <c r="AZ435">
        <v>0</v>
      </c>
      <c r="BA435">
        <v>439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B435">
        <v>0</v>
      </c>
    </row>
    <row r="436" spans="1:80" x14ac:dyDescent="0.2">
      <c r="A436">
        <f>ROW(Source!A575)</f>
        <v>575</v>
      </c>
      <c r="B436">
        <v>23982063</v>
      </c>
      <c r="C436">
        <v>23985965</v>
      </c>
      <c r="D436">
        <v>22814967</v>
      </c>
      <c r="E436">
        <v>1</v>
      </c>
      <c r="F436">
        <v>1</v>
      </c>
      <c r="G436">
        <v>1</v>
      </c>
      <c r="H436">
        <v>3</v>
      </c>
      <c r="I436" t="s">
        <v>1476</v>
      </c>
      <c r="J436" t="s">
        <v>1477</v>
      </c>
      <c r="K436" t="s">
        <v>1478</v>
      </c>
      <c r="L436">
        <v>1346</v>
      </c>
      <c r="N436">
        <v>1009</v>
      </c>
      <c r="O436" t="s">
        <v>1181</v>
      </c>
      <c r="P436" t="s">
        <v>1181</v>
      </c>
      <c r="Q436">
        <v>1</v>
      </c>
      <c r="Y436">
        <v>0.01</v>
      </c>
      <c r="AA436">
        <v>28.93</v>
      </c>
      <c r="AB436">
        <v>0</v>
      </c>
      <c r="AC436">
        <v>0</v>
      </c>
      <c r="AD436">
        <v>0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0.01</v>
      </c>
      <c r="AU436" t="s">
        <v>3</v>
      </c>
      <c r="AV436">
        <v>0</v>
      </c>
      <c r="AW436">
        <v>2</v>
      </c>
      <c r="AX436">
        <v>23985974</v>
      </c>
      <c r="AY436">
        <v>1</v>
      </c>
      <c r="AZ436">
        <v>0</v>
      </c>
      <c r="BA436">
        <v>440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B436">
        <v>0</v>
      </c>
    </row>
    <row r="437" spans="1:80" x14ac:dyDescent="0.2">
      <c r="A437">
        <f>ROW(Source!A575)</f>
        <v>575</v>
      </c>
      <c r="B437">
        <v>23982063</v>
      </c>
      <c r="C437">
        <v>23985965</v>
      </c>
      <c r="D437">
        <v>22820501</v>
      </c>
      <c r="E437">
        <v>1</v>
      </c>
      <c r="F437">
        <v>1</v>
      </c>
      <c r="G437">
        <v>1</v>
      </c>
      <c r="H437">
        <v>3</v>
      </c>
      <c r="I437" t="s">
        <v>1479</v>
      </c>
      <c r="J437" t="s">
        <v>1480</v>
      </c>
      <c r="K437" t="s">
        <v>1481</v>
      </c>
      <c r="L437">
        <v>1348</v>
      </c>
      <c r="N437">
        <v>1009</v>
      </c>
      <c r="O437" t="s">
        <v>1185</v>
      </c>
      <c r="P437" t="s">
        <v>1185</v>
      </c>
      <c r="Q437">
        <v>1000</v>
      </c>
      <c r="Y437">
        <v>1E-4</v>
      </c>
      <c r="AA437">
        <v>12430</v>
      </c>
      <c r="AB437">
        <v>0</v>
      </c>
      <c r="AC437">
        <v>0</v>
      </c>
      <c r="AD437">
        <v>0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1E-4</v>
      </c>
      <c r="AU437" t="s">
        <v>3</v>
      </c>
      <c r="AV437">
        <v>0</v>
      </c>
      <c r="AW437">
        <v>2</v>
      </c>
      <c r="AX437">
        <v>23985975</v>
      </c>
      <c r="AY437">
        <v>1</v>
      </c>
      <c r="AZ437">
        <v>0</v>
      </c>
      <c r="BA437">
        <v>441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B437">
        <v>0</v>
      </c>
    </row>
    <row r="438" spans="1:80" x14ac:dyDescent="0.2">
      <c r="A438">
        <f>ROW(Source!A575)</f>
        <v>575</v>
      </c>
      <c r="B438">
        <v>23982063</v>
      </c>
      <c r="C438">
        <v>23985965</v>
      </c>
      <c r="D438">
        <v>22813091</v>
      </c>
      <c r="E438">
        <v>1</v>
      </c>
      <c r="F438">
        <v>1</v>
      </c>
      <c r="G438">
        <v>1</v>
      </c>
      <c r="H438">
        <v>3</v>
      </c>
      <c r="I438" t="s">
        <v>1186</v>
      </c>
      <c r="J438" t="s">
        <v>1187</v>
      </c>
      <c r="K438" t="s">
        <v>1188</v>
      </c>
      <c r="L438">
        <v>1346</v>
      </c>
      <c r="N438">
        <v>1009</v>
      </c>
      <c r="O438" t="s">
        <v>1181</v>
      </c>
      <c r="P438" t="s">
        <v>1181</v>
      </c>
      <c r="Q438">
        <v>1</v>
      </c>
      <c r="Y438">
        <v>2.0000000000000001E-4</v>
      </c>
      <c r="AA438">
        <v>27.74</v>
      </c>
      <c r="AB438">
        <v>0</v>
      </c>
      <c r="AC438">
        <v>0</v>
      </c>
      <c r="AD438">
        <v>0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2.0000000000000001E-4</v>
      </c>
      <c r="AU438" t="s">
        <v>3</v>
      </c>
      <c r="AV438">
        <v>0</v>
      </c>
      <c r="AW438">
        <v>2</v>
      </c>
      <c r="AX438">
        <v>23985976</v>
      </c>
      <c r="AY438">
        <v>1</v>
      </c>
      <c r="AZ438">
        <v>0</v>
      </c>
      <c r="BA438">
        <v>442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B438">
        <v>0</v>
      </c>
    </row>
    <row r="439" spans="1:80" x14ac:dyDescent="0.2">
      <c r="A439">
        <f>ROW(Source!A575)</f>
        <v>575</v>
      </c>
      <c r="B439">
        <v>23982063</v>
      </c>
      <c r="C439">
        <v>23985965</v>
      </c>
      <c r="D439">
        <v>22850609</v>
      </c>
      <c r="E439">
        <v>1</v>
      </c>
      <c r="F439">
        <v>1</v>
      </c>
      <c r="G439">
        <v>1</v>
      </c>
      <c r="H439">
        <v>3</v>
      </c>
      <c r="I439" t="s">
        <v>1207</v>
      </c>
      <c r="J439" t="s">
        <v>1208</v>
      </c>
      <c r="K439" t="s">
        <v>1209</v>
      </c>
      <c r="L439">
        <v>1346</v>
      </c>
      <c r="N439">
        <v>1009</v>
      </c>
      <c r="O439" t="s">
        <v>1181</v>
      </c>
      <c r="P439" t="s">
        <v>1181</v>
      </c>
      <c r="Q439">
        <v>1</v>
      </c>
      <c r="Y439">
        <v>2E-3</v>
      </c>
      <c r="AA439">
        <v>65.75</v>
      </c>
      <c r="AB439">
        <v>0</v>
      </c>
      <c r="AC439">
        <v>0</v>
      </c>
      <c r="AD439">
        <v>0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2E-3</v>
      </c>
      <c r="AU439" t="s">
        <v>3</v>
      </c>
      <c r="AV439">
        <v>0</v>
      </c>
      <c r="AW439">
        <v>2</v>
      </c>
      <c r="AX439">
        <v>23985977</v>
      </c>
      <c r="AY439">
        <v>1</v>
      </c>
      <c r="AZ439">
        <v>0</v>
      </c>
      <c r="BA439">
        <v>443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B439">
        <v>0</v>
      </c>
    </row>
    <row r="440" spans="1:80" x14ac:dyDescent="0.2">
      <c r="A440">
        <f>ROW(Source!A575)</f>
        <v>575</v>
      </c>
      <c r="B440">
        <v>23982063</v>
      </c>
      <c r="C440">
        <v>23985965</v>
      </c>
      <c r="D440">
        <v>22851622</v>
      </c>
      <c r="E440">
        <v>1</v>
      </c>
      <c r="F440">
        <v>1</v>
      </c>
      <c r="G440">
        <v>1</v>
      </c>
      <c r="H440">
        <v>3</v>
      </c>
      <c r="I440" t="s">
        <v>1210</v>
      </c>
      <c r="J440" t="s">
        <v>1211</v>
      </c>
      <c r="K440" t="s">
        <v>1212</v>
      </c>
      <c r="L440">
        <v>1346</v>
      </c>
      <c r="N440">
        <v>1009</v>
      </c>
      <c r="O440" t="s">
        <v>1181</v>
      </c>
      <c r="P440" t="s">
        <v>1181</v>
      </c>
      <c r="Q440">
        <v>1</v>
      </c>
      <c r="Y440">
        <v>1.42E-3</v>
      </c>
      <c r="AA440">
        <v>38.340000000000003</v>
      </c>
      <c r="AB440">
        <v>0</v>
      </c>
      <c r="AC440">
        <v>0</v>
      </c>
      <c r="AD440">
        <v>0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1.42E-3</v>
      </c>
      <c r="AU440" t="s">
        <v>3</v>
      </c>
      <c r="AV440">
        <v>0</v>
      </c>
      <c r="AW440">
        <v>2</v>
      </c>
      <c r="AX440">
        <v>23985978</v>
      </c>
      <c r="AY440">
        <v>1</v>
      </c>
      <c r="AZ440">
        <v>0</v>
      </c>
      <c r="BA440">
        <v>444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B440">
        <v>0</v>
      </c>
    </row>
    <row r="441" spans="1:80" x14ac:dyDescent="0.2">
      <c r="A441">
        <f>ROW(Source!A575)</f>
        <v>575</v>
      </c>
      <c r="B441">
        <v>23982063</v>
      </c>
      <c r="C441">
        <v>23985965</v>
      </c>
      <c r="D441">
        <v>22865650</v>
      </c>
      <c r="E441">
        <v>1</v>
      </c>
      <c r="F441">
        <v>1</v>
      </c>
      <c r="G441">
        <v>1</v>
      </c>
      <c r="H441">
        <v>3</v>
      </c>
      <c r="I441" t="s">
        <v>1159</v>
      </c>
      <c r="J441" t="s">
        <v>1160</v>
      </c>
      <c r="K441" t="s">
        <v>1161</v>
      </c>
      <c r="L441">
        <v>1374</v>
      </c>
      <c r="N441">
        <v>1013</v>
      </c>
      <c r="O441" t="s">
        <v>1162</v>
      </c>
      <c r="P441" t="s">
        <v>1162</v>
      </c>
      <c r="Q441">
        <v>1</v>
      </c>
      <c r="Y441">
        <v>0.16</v>
      </c>
      <c r="AA441">
        <v>1</v>
      </c>
      <c r="AB441">
        <v>0</v>
      </c>
      <c r="AC441">
        <v>0</v>
      </c>
      <c r="AD441">
        <v>0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0.16</v>
      </c>
      <c r="AU441" t="s">
        <v>3</v>
      </c>
      <c r="AV441">
        <v>0</v>
      </c>
      <c r="AW441">
        <v>2</v>
      </c>
      <c r="AX441">
        <v>23985979</v>
      </c>
      <c r="AY441">
        <v>1</v>
      </c>
      <c r="AZ441">
        <v>0</v>
      </c>
      <c r="BA441">
        <v>445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B441">
        <v>0</v>
      </c>
    </row>
    <row r="442" spans="1:80" x14ac:dyDescent="0.2">
      <c r="A442">
        <f>ROW(Source!A576)</f>
        <v>576</v>
      </c>
      <c r="B442">
        <v>23982063</v>
      </c>
      <c r="C442">
        <v>23985980</v>
      </c>
      <c r="D442">
        <v>9431548</v>
      </c>
      <c r="E442">
        <v>1</v>
      </c>
      <c r="F442">
        <v>1</v>
      </c>
      <c r="G442">
        <v>1</v>
      </c>
      <c r="H442">
        <v>1</v>
      </c>
      <c r="I442" t="s">
        <v>1482</v>
      </c>
      <c r="J442" t="s">
        <v>3</v>
      </c>
      <c r="K442" t="s">
        <v>1483</v>
      </c>
      <c r="L442">
        <v>1369</v>
      </c>
      <c r="N442">
        <v>1013</v>
      </c>
      <c r="O442" t="s">
        <v>1148</v>
      </c>
      <c r="P442" t="s">
        <v>1148</v>
      </c>
      <c r="Q442">
        <v>1</v>
      </c>
      <c r="Y442">
        <v>1.161</v>
      </c>
      <c r="AA442">
        <v>0</v>
      </c>
      <c r="AB442">
        <v>0</v>
      </c>
      <c r="AC442">
        <v>0</v>
      </c>
      <c r="AD442">
        <v>9.92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0.86</v>
      </c>
      <c r="AU442" t="s">
        <v>179</v>
      </c>
      <c r="AV442">
        <v>1</v>
      </c>
      <c r="AW442">
        <v>2</v>
      </c>
      <c r="AX442">
        <v>23985981</v>
      </c>
      <c r="AY442">
        <v>1</v>
      </c>
      <c r="AZ442">
        <v>0</v>
      </c>
      <c r="BA442">
        <v>446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B442">
        <v>0</v>
      </c>
    </row>
    <row r="443" spans="1:80" x14ac:dyDescent="0.2">
      <c r="A443">
        <f>ROW(Source!A576)</f>
        <v>576</v>
      </c>
      <c r="B443">
        <v>23982063</v>
      </c>
      <c r="C443">
        <v>23985980</v>
      </c>
      <c r="D443">
        <v>121548</v>
      </c>
      <c r="E443">
        <v>1</v>
      </c>
      <c r="F443">
        <v>1</v>
      </c>
      <c r="G443">
        <v>1</v>
      </c>
      <c r="H443">
        <v>1</v>
      </c>
      <c r="I443" t="s">
        <v>40</v>
      </c>
      <c r="J443" t="s">
        <v>3</v>
      </c>
      <c r="K443" t="s">
        <v>1173</v>
      </c>
      <c r="L443">
        <v>608254</v>
      </c>
      <c r="N443">
        <v>1013</v>
      </c>
      <c r="O443" t="s">
        <v>1174</v>
      </c>
      <c r="P443" t="s">
        <v>1174</v>
      </c>
      <c r="Q443">
        <v>1</v>
      </c>
      <c r="Y443">
        <v>2.7000000000000003E-2</v>
      </c>
      <c r="AA443">
        <v>0</v>
      </c>
      <c r="AB443">
        <v>0</v>
      </c>
      <c r="AC443">
        <v>0</v>
      </c>
      <c r="AD443">
        <v>0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0.02</v>
      </c>
      <c r="AU443" t="s">
        <v>179</v>
      </c>
      <c r="AV443">
        <v>2</v>
      </c>
      <c r="AW443">
        <v>2</v>
      </c>
      <c r="AX443">
        <v>23985982</v>
      </c>
      <c r="AY443">
        <v>1</v>
      </c>
      <c r="AZ443">
        <v>0</v>
      </c>
      <c r="BA443">
        <v>447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B443">
        <v>0</v>
      </c>
    </row>
    <row r="444" spans="1:80" x14ac:dyDescent="0.2">
      <c r="A444">
        <f>ROW(Source!A576)</f>
        <v>576</v>
      </c>
      <c r="B444">
        <v>23982063</v>
      </c>
      <c r="C444">
        <v>23985980</v>
      </c>
      <c r="D444">
        <v>22792577</v>
      </c>
      <c r="E444">
        <v>1</v>
      </c>
      <c r="F444">
        <v>1</v>
      </c>
      <c r="G444">
        <v>1</v>
      </c>
      <c r="H444">
        <v>2</v>
      </c>
      <c r="I444" t="s">
        <v>1218</v>
      </c>
      <c r="J444" t="s">
        <v>1219</v>
      </c>
      <c r="K444" t="s">
        <v>1220</v>
      </c>
      <c r="L444">
        <v>1368</v>
      </c>
      <c r="N444">
        <v>1011</v>
      </c>
      <c r="O444" t="s">
        <v>1152</v>
      </c>
      <c r="P444" t="s">
        <v>1152</v>
      </c>
      <c r="Q444">
        <v>1</v>
      </c>
      <c r="Y444">
        <v>2.7000000000000003E-2</v>
      </c>
      <c r="AA444">
        <v>0</v>
      </c>
      <c r="AB444">
        <v>134.65</v>
      </c>
      <c r="AC444">
        <v>13.5</v>
      </c>
      <c r="AD444">
        <v>0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0.02</v>
      </c>
      <c r="AU444" t="s">
        <v>179</v>
      </c>
      <c r="AV444">
        <v>0</v>
      </c>
      <c r="AW444">
        <v>2</v>
      </c>
      <c r="AX444">
        <v>23985983</v>
      </c>
      <c r="AY444">
        <v>1</v>
      </c>
      <c r="AZ444">
        <v>0</v>
      </c>
      <c r="BA444">
        <v>448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B444">
        <v>0</v>
      </c>
    </row>
    <row r="445" spans="1:80" x14ac:dyDescent="0.2">
      <c r="A445">
        <f>ROW(Source!A576)</f>
        <v>576</v>
      </c>
      <c r="B445">
        <v>23982063</v>
      </c>
      <c r="C445">
        <v>23985980</v>
      </c>
      <c r="D445">
        <v>22794575</v>
      </c>
      <c r="E445">
        <v>1</v>
      </c>
      <c r="F445">
        <v>1</v>
      </c>
      <c r="G445">
        <v>1</v>
      </c>
      <c r="H445">
        <v>2</v>
      </c>
      <c r="I445" t="s">
        <v>1224</v>
      </c>
      <c r="J445" t="s">
        <v>1225</v>
      </c>
      <c r="K445" t="s">
        <v>1226</v>
      </c>
      <c r="L445">
        <v>1368</v>
      </c>
      <c r="N445">
        <v>1011</v>
      </c>
      <c r="O445" t="s">
        <v>1152</v>
      </c>
      <c r="P445" t="s">
        <v>1152</v>
      </c>
      <c r="Q445">
        <v>1</v>
      </c>
      <c r="Y445">
        <v>2.7000000000000003E-2</v>
      </c>
      <c r="AA445">
        <v>0</v>
      </c>
      <c r="AB445">
        <v>87.17</v>
      </c>
      <c r="AC445">
        <v>11.6</v>
      </c>
      <c r="AD445">
        <v>0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0.02</v>
      </c>
      <c r="AU445" t="s">
        <v>179</v>
      </c>
      <c r="AV445">
        <v>0</v>
      </c>
      <c r="AW445">
        <v>2</v>
      </c>
      <c r="AX445">
        <v>23985984</v>
      </c>
      <c r="AY445">
        <v>1</v>
      </c>
      <c r="AZ445">
        <v>0</v>
      </c>
      <c r="BA445">
        <v>449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B445">
        <v>0</v>
      </c>
    </row>
    <row r="446" spans="1:80" x14ac:dyDescent="0.2">
      <c r="A446">
        <f>ROW(Source!A576)</f>
        <v>576</v>
      </c>
      <c r="B446">
        <v>23982063</v>
      </c>
      <c r="C446">
        <v>23985980</v>
      </c>
      <c r="D446">
        <v>22820081</v>
      </c>
      <c r="E446">
        <v>1</v>
      </c>
      <c r="F446">
        <v>1</v>
      </c>
      <c r="G446">
        <v>1</v>
      </c>
      <c r="H446">
        <v>3</v>
      </c>
      <c r="I446" t="s">
        <v>1189</v>
      </c>
      <c r="J446" t="s">
        <v>1190</v>
      </c>
      <c r="K446" t="s">
        <v>1191</v>
      </c>
      <c r="L446">
        <v>1346</v>
      </c>
      <c r="N446">
        <v>1009</v>
      </c>
      <c r="O446" t="s">
        <v>1181</v>
      </c>
      <c r="P446" t="s">
        <v>1181</v>
      </c>
      <c r="Q446">
        <v>1</v>
      </c>
      <c r="Y446">
        <v>0.1</v>
      </c>
      <c r="AA446">
        <v>9.0399999999999991</v>
      </c>
      <c r="AB446">
        <v>0</v>
      </c>
      <c r="AC446">
        <v>0</v>
      </c>
      <c r="AD446">
        <v>0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0.1</v>
      </c>
      <c r="AU446" t="s">
        <v>3</v>
      </c>
      <c r="AV446">
        <v>0</v>
      </c>
      <c r="AW446">
        <v>2</v>
      </c>
      <c r="AX446">
        <v>23985985</v>
      </c>
      <c r="AY446">
        <v>1</v>
      </c>
      <c r="AZ446">
        <v>0</v>
      </c>
      <c r="BA446">
        <v>450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B446">
        <v>0</v>
      </c>
    </row>
    <row r="447" spans="1:80" x14ac:dyDescent="0.2">
      <c r="A447">
        <f>ROW(Source!A576)</f>
        <v>576</v>
      </c>
      <c r="B447">
        <v>23982063</v>
      </c>
      <c r="C447">
        <v>23985980</v>
      </c>
      <c r="D447">
        <v>22815955</v>
      </c>
      <c r="E447">
        <v>1</v>
      </c>
      <c r="F447">
        <v>1</v>
      </c>
      <c r="G447">
        <v>1</v>
      </c>
      <c r="H447">
        <v>3</v>
      </c>
      <c r="I447" t="s">
        <v>1484</v>
      </c>
      <c r="J447" t="s">
        <v>1485</v>
      </c>
      <c r="K447" t="s">
        <v>1486</v>
      </c>
      <c r="L447">
        <v>1346</v>
      </c>
      <c r="N447">
        <v>1009</v>
      </c>
      <c r="O447" t="s">
        <v>1181</v>
      </c>
      <c r="P447" t="s">
        <v>1181</v>
      </c>
      <c r="Q447">
        <v>1</v>
      </c>
      <c r="Y447">
        <v>0.05</v>
      </c>
      <c r="AA447">
        <v>28.6</v>
      </c>
      <c r="AB447">
        <v>0</v>
      </c>
      <c r="AC447">
        <v>0</v>
      </c>
      <c r="AD447">
        <v>0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0.05</v>
      </c>
      <c r="AU447" t="s">
        <v>3</v>
      </c>
      <c r="AV447">
        <v>0</v>
      </c>
      <c r="AW447">
        <v>2</v>
      </c>
      <c r="AX447">
        <v>23985986</v>
      </c>
      <c r="AY447">
        <v>1</v>
      </c>
      <c r="AZ447">
        <v>0</v>
      </c>
      <c r="BA447">
        <v>451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B447">
        <v>0</v>
      </c>
    </row>
    <row r="448" spans="1:80" x14ac:dyDescent="0.2">
      <c r="A448">
        <f>ROW(Source!A576)</f>
        <v>576</v>
      </c>
      <c r="B448">
        <v>23982063</v>
      </c>
      <c r="C448">
        <v>23985980</v>
      </c>
      <c r="D448">
        <v>22816433</v>
      </c>
      <c r="E448">
        <v>1</v>
      </c>
      <c r="F448">
        <v>1</v>
      </c>
      <c r="G448">
        <v>1</v>
      </c>
      <c r="H448">
        <v>3</v>
      </c>
      <c r="I448" t="s">
        <v>1230</v>
      </c>
      <c r="J448" t="s">
        <v>1231</v>
      </c>
      <c r="K448" t="s">
        <v>1232</v>
      </c>
      <c r="L448">
        <v>1346</v>
      </c>
      <c r="N448">
        <v>1009</v>
      </c>
      <c r="O448" t="s">
        <v>1181</v>
      </c>
      <c r="P448" t="s">
        <v>1181</v>
      </c>
      <c r="Q448">
        <v>1</v>
      </c>
      <c r="Y448">
        <v>0.01</v>
      </c>
      <c r="AA448">
        <v>30.4</v>
      </c>
      <c r="AB448">
        <v>0</v>
      </c>
      <c r="AC448">
        <v>0</v>
      </c>
      <c r="AD448">
        <v>0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0.01</v>
      </c>
      <c r="AU448" t="s">
        <v>3</v>
      </c>
      <c r="AV448">
        <v>0</v>
      </c>
      <c r="AW448">
        <v>2</v>
      </c>
      <c r="AX448">
        <v>23985987</v>
      </c>
      <c r="AY448">
        <v>1</v>
      </c>
      <c r="AZ448">
        <v>0</v>
      </c>
      <c r="BA448">
        <v>452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B448">
        <v>0</v>
      </c>
    </row>
    <row r="449" spans="1:80" x14ac:dyDescent="0.2">
      <c r="A449">
        <f>ROW(Source!A576)</f>
        <v>576</v>
      </c>
      <c r="B449">
        <v>23982063</v>
      </c>
      <c r="C449">
        <v>23985980</v>
      </c>
      <c r="D449">
        <v>22865650</v>
      </c>
      <c r="E449">
        <v>1</v>
      </c>
      <c r="F449">
        <v>1</v>
      </c>
      <c r="G449">
        <v>1</v>
      </c>
      <c r="H449">
        <v>3</v>
      </c>
      <c r="I449" t="s">
        <v>1159</v>
      </c>
      <c r="J449" t="s">
        <v>1160</v>
      </c>
      <c r="K449" t="s">
        <v>1161</v>
      </c>
      <c r="L449">
        <v>1374</v>
      </c>
      <c r="N449">
        <v>1013</v>
      </c>
      <c r="O449" t="s">
        <v>1162</v>
      </c>
      <c r="P449" t="s">
        <v>1162</v>
      </c>
      <c r="Q449">
        <v>1</v>
      </c>
      <c r="Y449">
        <v>0.17</v>
      </c>
      <c r="AA449">
        <v>1</v>
      </c>
      <c r="AB449">
        <v>0</v>
      </c>
      <c r="AC449">
        <v>0</v>
      </c>
      <c r="AD449">
        <v>0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0.17</v>
      </c>
      <c r="AU449" t="s">
        <v>3</v>
      </c>
      <c r="AV449">
        <v>0</v>
      </c>
      <c r="AW449">
        <v>2</v>
      </c>
      <c r="AX449">
        <v>23985988</v>
      </c>
      <c r="AY449">
        <v>1</v>
      </c>
      <c r="AZ449">
        <v>0</v>
      </c>
      <c r="BA449">
        <v>453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B449">
        <v>0</v>
      </c>
    </row>
    <row r="450" spans="1:80" x14ac:dyDescent="0.2">
      <c r="A450">
        <f>ROW(Source!A577)</f>
        <v>577</v>
      </c>
      <c r="B450">
        <v>23982063</v>
      </c>
      <c r="C450">
        <v>24684409</v>
      </c>
      <c r="D450">
        <v>9431548</v>
      </c>
      <c r="E450">
        <v>1</v>
      </c>
      <c r="F450">
        <v>1</v>
      </c>
      <c r="G450">
        <v>1</v>
      </c>
      <c r="H450">
        <v>1</v>
      </c>
      <c r="I450" t="s">
        <v>1482</v>
      </c>
      <c r="J450" t="s">
        <v>3</v>
      </c>
      <c r="K450" t="s">
        <v>1483</v>
      </c>
      <c r="L450">
        <v>1369</v>
      </c>
      <c r="N450">
        <v>1013</v>
      </c>
      <c r="O450" t="s">
        <v>1148</v>
      </c>
      <c r="P450" t="s">
        <v>1148</v>
      </c>
      <c r="Q450">
        <v>1</v>
      </c>
      <c r="Y450">
        <v>1.161</v>
      </c>
      <c r="AA450">
        <v>0</v>
      </c>
      <c r="AB450">
        <v>0</v>
      </c>
      <c r="AC450">
        <v>0</v>
      </c>
      <c r="AD450">
        <v>9.92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0.86</v>
      </c>
      <c r="AU450" t="s">
        <v>179</v>
      </c>
      <c r="AV450">
        <v>1</v>
      </c>
      <c r="AW450">
        <v>2</v>
      </c>
      <c r="AX450">
        <v>24684418</v>
      </c>
      <c r="AY450">
        <v>1</v>
      </c>
      <c r="AZ450">
        <v>0</v>
      </c>
      <c r="BA450">
        <v>454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B450">
        <v>0</v>
      </c>
    </row>
    <row r="451" spans="1:80" x14ac:dyDescent="0.2">
      <c r="A451">
        <f>ROW(Source!A577)</f>
        <v>577</v>
      </c>
      <c r="B451">
        <v>23982063</v>
      </c>
      <c r="C451">
        <v>24684409</v>
      </c>
      <c r="D451">
        <v>121548</v>
      </c>
      <c r="E451">
        <v>1</v>
      </c>
      <c r="F451">
        <v>1</v>
      </c>
      <c r="G451">
        <v>1</v>
      </c>
      <c r="H451">
        <v>1</v>
      </c>
      <c r="I451" t="s">
        <v>40</v>
      </c>
      <c r="J451" t="s">
        <v>3</v>
      </c>
      <c r="K451" t="s">
        <v>1173</v>
      </c>
      <c r="L451">
        <v>608254</v>
      </c>
      <c r="N451">
        <v>1013</v>
      </c>
      <c r="O451" t="s">
        <v>1174</v>
      </c>
      <c r="P451" t="s">
        <v>1174</v>
      </c>
      <c r="Q451">
        <v>1</v>
      </c>
      <c r="Y451">
        <v>2.7000000000000003E-2</v>
      </c>
      <c r="AA451">
        <v>0</v>
      </c>
      <c r="AB451">
        <v>0</v>
      </c>
      <c r="AC451">
        <v>0</v>
      </c>
      <c r="AD451">
        <v>0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0.02</v>
      </c>
      <c r="AU451" t="s">
        <v>179</v>
      </c>
      <c r="AV451">
        <v>2</v>
      </c>
      <c r="AW451">
        <v>2</v>
      </c>
      <c r="AX451">
        <v>24684419</v>
      </c>
      <c r="AY451">
        <v>1</v>
      </c>
      <c r="AZ451">
        <v>0</v>
      </c>
      <c r="BA451">
        <v>455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B451">
        <v>0</v>
      </c>
    </row>
    <row r="452" spans="1:80" x14ac:dyDescent="0.2">
      <c r="A452">
        <f>ROW(Source!A577)</f>
        <v>577</v>
      </c>
      <c r="B452">
        <v>23982063</v>
      </c>
      <c r="C452">
        <v>24684409</v>
      </c>
      <c r="D452">
        <v>22792577</v>
      </c>
      <c r="E452">
        <v>1</v>
      </c>
      <c r="F452">
        <v>1</v>
      </c>
      <c r="G452">
        <v>1</v>
      </c>
      <c r="H452">
        <v>2</v>
      </c>
      <c r="I452" t="s">
        <v>1218</v>
      </c>
      <c r="J452" t="s">
        <v>1219</v>
      </c>
      <c r="K452" t="s">
        <v>1220</v>
      </c>
      <c r="L452">
        <v>1368</v>
      </c>
      <c r="N452">
        <v>1011</v>
      </c>
      <c r="O452" t="s">
        <v>1152</v>
      </c>
      <c r="P452" t="s">
        <v>1152</v>
      </c>
      <c r="Q452">
        <v>1</v>
      </c>
      <c r="Y452">
        <v>2.7000000000000003E-2</v>
      </c>
      <c r="AA452">
        <v>0</v>
      </c>
      <c r="AB452">
        <v>134.65</v>
      </c>
      <c r="AC452">
        <v>13.5</v>
      </c>
      <c r="AD452">
        <v>0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0.02</v>
      </c>
      <c r="AU452" t="s">
        <v>179</v>
      </c>
      <c r="AV452">
        <v>0</v>
      </c>
      <c r="AW452">
        <v>2</v>
      </c>
      <c r="AX452">
        <v>24684420</v>
      </c>
      <c r="AY452">
        <v>1</v>
      </c>
      <c r="AZ452">
        <v>0</v>
      </c>
      <c r="BA452">
        <v>456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B452">
        <v>0</v>
      </c>
    </row>
    <row r="453" spans="1:80" x14ac:dyDescent="0.2">
      <c r="A453">
        <f>ROW(Source!A577)</f>
        <v>577</v>
      </c>
      <c r="B453">
        <v>23982063</v>
      </c>
      <c r="C453">
        <v>24684409</v>
      </c>
      <c r="D453">
        <v>22794575</v>
      </c>
      <c r="E453">
        <v>1</v>
      </c>
      <c r="F453">
        <v>1</v>
      </c>
      <c r="G453">
        <v>1</v>
      </c>
      <c r="H453">
        <v>2</v>
      </c>
      <c r="I453" t="s">
        <v>1224</v>
      </c>
      <c r="J453" t="s">
        <v>1225</v>
      </c>
      <c r="K453" t="s">
        <v>1226</v>
      </c>
      <c r="L453">
        <v>1368</v>
      </c>
      <c r="N453">
        <v>1011</v>
      </c>
      <c r="O453" t="s">
        <v>1152</v>
      </c>
      <c r="P453" t="s">
        <v>1152</v>
      </c>
      <c r="Q453">
        <v>1</v>
      </c>
      <c r="Y453">
        <v>2.7000000000000003E-2</v>
      </c>
      <c r="AA453">
        <v>0</v>
      </c>
      <c r="AB453">
        <v>87.17</v>
      </c>
      <c r="AC453">
        <v>11.6</v>
      </c>
      <c r="AD453">
        <v>0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0.02</v>
      </c>
      <c r="AU453" t="s">
        <v>179</v>
      </c>
      <c r="AV453">
        <v>0</v>
      </c>
      <c r="AW453">
        <v>2</v>
      </c>
      <c r="AX453">
        <v>24684421</v>
      </c>
      <c r="AY453">
        <v>1</v>
      </c>
      <c r="AZ453">
        <v>0</v>
      </c>
      <c r="BA453">
        <v>457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B453">
        <v>0</v>
      </c>
    </row>
    <row r="454" spans="1:80" x14ac:dyDescent="0.2">
      <c r="A454">
        <f>ROW(Source!A577)</f>
        <v>577</v>
      </c>
      <c r="B454">
        <v>23982063</v>
      </c>
      <c r="C454">
        <v>24684409</v>
      </c>
      <c r="D454">
        <v>22820081</v>
      </c>
      <c r="E454">
        <v>1</v>
      </c>
      <c r="F454">
        <v>1</v>
      </c>
      <c r="G454">
        <v>1</v>
      </c>
      <c r="H454">
        <v>3</v>
      </c>
      <c r="I454" t="s">
        <v>1189</v>
      </c>
      <c r="J454" t="s">
        <v>1190</v>
      </c>
      <c r="K454" t="s">
        <v>1191</v>
      </c>
      <c r="L454">
        <v>1346</v>
      </c>
      <c r="N454">
        <v>1009</v>
      </c>
      <c r="O454" t="s">
        <v>1181</v>
      </c>
      <c r="P454" t="s">
        <v>1181</v>
      </c>
      <c r="Q454">
        <v>1</v>
      </c>
      <c r="Y454">
        <v>0.1</v>
      </c>
      <c r="AA454">
        <v>9.0399999999999991</v>
      </c>
      <c r="AB454">
        <v>0</v>
      </c>
      <c r="AC454">
        <v>0</v>
      </c>
      <c r="AD454">
        <v>0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0.1</v>
      </c>
      <c r="AU454" t="s">
        <v>3</v>
      </c>
      <c r="AV454">
        <v>0</v>
      </c>
      <c r="AW454">
        <v>2</v>
      </c>
      <c r="AX454">
        <v>24684422</v>
      </c>
      <c r="AY454">
        <v>1</v>
      </c>
      <c r="AZ454">
        <v>0</v>
      </c>
      <c r="BA454">
        <v>458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B454">
        <v>0</v>
      </c>
    </row>
    <row r="455" spans="1:80" x14ac:dyDescent="0.2">
      <c r="A455">
        <f>ROW(Source!A577)</f>
        <v>577</v>
      </c>
      <c r="B455">
        <v>23982063</v>
      </c>
      <c r="C455">
        <v>24684409</v>
      </c>
      <c r="D455">
        <v>22815955</v>
      </c>
      <c r="E455">
        <v>1</v>
      </c>
      <c r="F455">
        <v>1</v>
      </c>
      <c r="G455">
        <v>1</v>
      </c>
      <c r="H455">
        <v>3</v>
      </c>
      <c r="I455" t="s">
        <v>1484</v>
      </c>
      <c r="J455" t="s">
        <v>1485</v>
      </c>
      <c r="K455" t="s">
        <v>1486</v>
      </c>
      <c r="L455">
        <v>1346</v>
      </c>
      <c r="N455">
        <v>1009</v>
      </c>
      <c r="O455" t="s">
        <v>1181</v>
      </c>
      <c r="P455" t="s">
        <v>1181</v>
      </c>
      <c r="Q455">
        <v>1</v>
      </c>
      <c r="Y455">
        <v>0.05</v>
      </c>
      <c r="AA455">
        <v>28.6</v>
      </c>
      <c r="AB455">
        <v>0</v>
      </c>
      <c r="AC455">
        <v>0</v>
      </c>
      <c r="AD455">
        <v>0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0.05</v>
      </c>
      <c r="AU455" t="s">
        <v>3</v>
      </c>
      <c r="AV455">
        <v>0</v>
      </c>
      <c r="AW455">
        <v>2</v>
      </c>
      <c r="AX455">
        <v>24684423</v>
      </c>
      <c r="AY455">
        <v>1</v>
      </c>
      <c r="AZ455">
        <v>0</v>
      </c>
      <c r="BA455">
        <v>459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B455">
        <v>0</v>
      </c>
    </row>
    <row r="456" spans="1:80" x14ac:dyDescent="0.2">
      <c r="A456">
        <f>ROW(Source!A577)</f>
        <v>577</v>
      </c>
      <c r="B456">
        <v>23982063</v>
      </c>
      <c r="C456">
        <v>24684409</v>
      </c>
      <c r="D456">
        <v>22816433</v>
      </c>
      <c r="E456">
        <v>1</v>
      </c>
      <c r="F456">
        <v>1</v>
      </c>
      <c r="G456">
        <v>1</v>
      </c>
      <c r="H456">
        <v>3</v>
      </c>
      <c r="I456" t="s">
        <v>1230</v>
      </c>
      <c r="J456" t="s">
        <v>1231</v>
      </c>
      <c r="K456" t="s">
        <v>1232</v>
      </c>
      <c r="L456">
        <v>1346</v>
      </c>
      <c r="N456">
        <v>1009</v>
      </c>
      <c r="O456" t="s">
        <v>1181</v>
      </c>
      <c r="P456" t="s">
        <v>1181</v>
      </c>
      <c r="Q456">
        <v>1</v>
      </c>
      <c r="Y456">
        <v>0.01</v>
      </c>
      <c r="AA456">
        <v>30.4</v>
      </c>
      <c r="AB456">
        <v>0</v>
      </c>
      <c r="AC456">
        <v>0</v>
      </c>
      <c r="AD456">
        <v>0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0.01</v>
      </c>
      <c r="AU456" t="s">
        <v>3</v>
      </c>
      <c r="AV456">
        <v>0</v>
      </c>
      <c r="AW456">
        <v>2</v>
      </c>
      <c r="AX456">
        <v>24684424</v>
      </c>
      <c r="AY456">
        <v>1</v>
      </c>
      <c r="AZ456">
        <v>0</v>
      </c>
      <c r="BA456">
        <v>460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B456">
        <v>0</v>
      </c>
    </row>
    <row r="457" spans="1:80" x14ac:dyDescent="0.2">
      <c r="A457">
        <f>ROW(Source!A577)</f>
        <v>577</v>
      </c>
      <c r="B457">
        <v>23982063</v>
      </c>
      <c r="C457">
        <v>24684409</v>
      </c>
      <c r="D457">
        <v>22865650</v>
      </c>
      <c r="E457">
        <v>1</v>
      </c>
      <c r="F457">
        <v>1</v>
      </c>
      <c r="G457">
        <v>1</v>
      </c>
      <c r="H457">
        <v>3</v>
      </c>
      <c r="I457" t="s">
        <v>1159</v>
      </c>
      <c r="J457" t="s">
        <v>1160</v>
      </c>
      <c r="K457" t="s">
        <v>1161</v>
      </c>
      <c r="L457">
        <v>1374</v>
      </c>
      <c r="N457">
        <v>1013</v>
      </c>
      <c r="O457" t="s">
        <v>1162</v>
      </c>
      <c r="P457" t="s">
        <v>1162</v>
      </c>
      <c r="Q457">
        <v>1</v>
      </c>
      <c r="Y457">
        <v>0.17</v>
      </c>
      <c r="AA457">
        <v>1</v>
      </c>
      <c r="AB457">
        <v>0</v>
      </c>
      <c r="AC457">
        <v>0</v>
      </c>
      <c r="AD457">
        <v>0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0.17</v>
      </c>
      <c r="AU457" t="s">
        <v>3</v>
      </c>
      <c r="AV457">
        <v>0</v>
      </c>
      <c r="AW457">
        <v>2</v>
      </c>
      <c r="AX457">
        <v>24684425</v>
      </c>
      <c r="AY457">
        <v>1</v>
      </c>
      <c r="AZ457">
        <v>0</v>
      </c>
      <c r="BA457">
        <v>461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B457">
        <v>0</v>
      </c>
    </row>
    <row r="458" spans="1:80" x14ac:dyDescent="0.2">
      <c r="A458">
        <f>ROW(Source!A578)</f>
        <v>578</v>
      </c>
      <c r="B458">
        <v>23982063</v>
      </c>
      <c r="C458">
        <v>23986110</v>
      </c>
      <c r="D458">
        <v>9430710</v>
      </c>
      <c r="E458">
        <v>1</v>
      </c>
      <c r="F458">
        <v>1</v>
      </c>
      <c r="G458">
        <v>1</v>
      </c>
      <c r="H458">
        <v>1</v>
      </c>
      <c r="I458" t="s">
        <v>1166</v>
      </c>
      <c r="J458" t="s">
        <v>3</v>
      </c>
      <c r="K458" t="s">
        <v>1167</v>
      </c>
      <c r="L458">
        <v>1369</v>
      </c>
      <c r="N458">
        <v>1013</v>
      </c>
      <c r="O458" t="s">
        <v>1148</v>
      </c>
      <c r="P458" t="s">
        <v>1148</v>
      </c>
      <c r="Q458">
        <v>1</v>
      </c>
      <c r="Y458">
        <v>119.205</v>
      </c>
      <c r="AA458">
        <v>0</v>
      </c>
      <c r="AB458">
        <v>0</v>
      </c>
      <c r="AC458">
        <v>0</v>
      </c>
      <c r="AD458">
        <v>9.6199999999999992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88.3</v>
      </c>
      <c r="AU458" t="s">
        <v>179</v>
      </c>
      <c r="AV458">
        <v>1</v>
      </c>
      <c r="AW458">
        <v>2</v>
      </c>
      <c r="AX458">
        <v>23986116</v>
      </c>
      <c r="AY458">
        <v>1</v>
      </c>
      <c r="AZ458">
        <v>0</v>
      </c>
      <c r="BA458">
        <v>462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B458">
        <v>0</v>
      </c>
    </row>
    <row r="459" spans="1:80" x14ac:dyDescent="0.2">
      <c r="A459">
        <f>ROW(Source!A578)</f>
        <v>578</v>
      </c>
      <c r="B459">
        <v>23982063</v>
      </c>
      <c r="C459">
        <v>23986110</v>
      </c>
      <c r="D459">
        <v>121548</v>
      </c>
      <c r="E459">
        <v>1</v>
      </c>
      <c r="F459">
        <v>1</v>
      </c>
      <c r="G459">
        <v>1</v>
      </c>
      <c r="H459">
        <v>1</v>
      </c>
      <c r="I459" t="s">
        <v>40</v>
      </c>
      <c r="J459" t="s">
        <v>3</v>
      </c>
      <c r="K459" t="s">
        <v>1173</v>
      </c>
      <c r="L459">
        <v>608254</v>
      </c>
      <c r="N459">
        <v>1013</v>
      </c>
      <c r="O459" t="s">
        <v>1174</v>
      </c>
      <c r="P459" t="s">
        <v>1174</v>
      </c>
      <c r="Q459">
        <v>1</v>
      </c>
      <c r="Y459">
        <v>4.7115000000000009</v>
      </c>
      <c r="AA459">
        <v>0</v>
      </c>
      <c r="AB459">
        <v>0</v>
      </c>
      <c r="AC459">
        <v>0</v>
      </c>
      <c r="AD459">
        <v>0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3.49</v>
      </c>
      <c r="AU459" t="s">
        <v>179</v>
      </c>
      <c r="AV459">
        <v>2</v>
      </c>
      <c r="AW459">
        <v>2</v>
      </c>
      <c r="AX459">
        <v>23986117</v>
      </c>
      <c r="AY459">
        <v>1</v>
      </c>
      <c r="AZ459">
        <v>0</v>
      </c>
      <c r="BA459">
        <v>463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B459">
        <v>0</v>
      </c>
    </row>
    <row r="460" spans="1:80" x14ac:dyDescent="0.2">
      <c r="A460">
        <f>ROW(Source!A578)</f>
        <v>578</v>
      </c>
      <c r="B460">
        <v>23982063</v>
      </c>
      <c r="C460">
        <v>23986110</v>
      </c>
      <c r="D460">
        <v>14665676</v>
      </c>
      <c r="E460">
        <v>1</v>
      </c>
      <c r="F460">
        <v>1</v>
      </c>
      <c r="G460">
        <v>1</v>
      </c>
      <c r="H460">
        <v>2</v>
      </c>
      <c r="I460" t="s">
        <v>1175</v>
      </c>
      <c r="J460" t="s">
        <v>1239</v>
      </c>
      <c r="K460" t="s">
        <v>1177</v>
      </c>
      <c r="L460">
        <v>1368</v>
      </c>
      <c r="N460">
        <v>1011</v>
      </c>
      <c r="O460" t="s">
        <v>1152</v>
      </c>
      <c r="P460" t="s">
        <v>1152</v>
      </c>
      <c r="Q460">
        <v>1</v>
      </c>
      <c r="Y460">
        <v>4.7115000000000009</v>
      </c>
      <c r="AA460">
        <v>0</v>
      </c>
      <c r="AB460">
        <v>89.99</v>
      </c>
      <c r="AC460">
        <v>10.06</v>
      </c>
      <c r="AD460">
        <v>0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3.49</v>
      </c>
      <c r="AU460" t="s">
        <v>179</v>
      </c>
      <c r="AV460">
        <v>0</v>
      </c>
      <c r="AW460">
        <v>2</v>
      </c>
      <c r="AX460">
        <v>23986118</v>
      </c>
      <c r="AY460">
        <v>1</v>
      </c>
      <c r="AZ460">
        <v>0</v>
      </c>
      <c r="BA460">
        <v>464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B460">
        <v>0</v>
      </c>
    </row>
    <row r="461" spans="1:80" x14ac:dyDescent="0.2">
      <c r="A461">
        <f>ROW(Source!A578)</f>
        <v>578</v>
      </c>
      <c r="B461">
        <v>23982063</v>
      </c>
      <c r="C461">
        <v>23986110</v>
      </c>
      <c r="D461">
        <v>14613879</v>
      </c>
      <c r="E461">
        <v>1</v>
      </c>
      <c r="F461">
        <v>1</v>
      </c>
      <c r="G461">
        <v>1</v>
      </c>
      <c r="H461">
        <v>3</v>
      </c>
      <c r="I461" t="s">
        <v>1240</v>
      </c>
      <c r="J461" t="s">
        <v>1241</v>
      </c>
      <c r="K461" t="s">
        <v>1242</v>
      </c>
      <c r="L461">
        <v>1355</v>
      </c>
      <c r="N461">
        <v>1010</v>
      </c>
      <c r="O461" t="s">
        <v>910</v>
      </c>
      <c r="P461" t="s">
        <v>910</v>
      </c>
      <c r="Q461">
        <v>100</v>
      </c>
      <c r="Y461">
        <v>0.1</v>
      </c>
      <c r="AA461">
        <v>86</v>
      </c>
      <c r="AB461">
        <v>0</v>
      </c>
      <c r="AC461">
        <v>0</v>
      </c>
      <c r="AD461">
        <v>0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3</v>
      </c>
      <c r="AT461">
        <v>0.1</v>
      </c>
      <c r="AU461" t="s">
        <v>3</v>
      </c>
      <c r="AV461">
        <v>0</v>
      </c>
      <c r="AW461">
        <v>2</v>
      </c>
      <c r="AX461">
        <v>23986119</v>
      </c>
      <c r="AY461">
        <v>1</v>
      </c>
      <c r="AZ461">
        <v>0</v>
      </c>
      <c r="BA461">
        <v>465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B461">
        <v>0</v>
      </c>
    </row>
    <row r="462" spans="1:80" x14ac:dyDescent="0.2">
      <c r="A462">
        <f>ROW(Source!A578)</f>
        <v>578</v>
      </c>
      <c r="B462">
        <v>23982063</v>
      </c>
      <c r="C462">
        <v>23986110</v>
      </c>
      <c r="D462">
        <v>14665295</v>
      </c>
      <c r="E462">
        <v>1</v>
      </c>
      <c r="F462">
        <v>1</v>
      </c>
      <c r="G462">
        <v>1</v>
      </c>
      <c r="H462">
        <v>3</v>
      </c>
      <c r="I462" t="s">
        <v>1159</v>
      </c>
      <c r="J462" t="s">
        <v>1168</v>
      </c>
      <c r="K462" t="s">
        <v>1169</v>
      </c>
      <c r="L462">
        <v>1344</v>
      </c>
      <c r="N462">
        <v>1008</v>
      </c>
      <c r="O462" t="s">
        <v>1170</v>
      </c>
      <c r="P462" t="s">
        <v>1170</v>
      </c>
      <c r="Q462">
        <v>1</v>
      </c>
      <c r="Y462">
        <v>16.989999999999998</v>
      </c>
      <c r="AA462">
        <v>1</v>
      </c>
      <c r="AB462">
        <v>0</v>
      </c>
      <c r="AC462">
        <v>0</v>
      </c>
      <c r="AD462">
        <v>0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3</v>
      </c>
      <c r="AT462">
        <v>16.989999999999998</v>
      </c>
      <c r="AU462" t="s">
        <v>3</v>
      </c>
      <c r="AV462">
        <v>0</v>
      </c>
      <c r="AW462">
        <v>2</v>
      </c>
      <c r="AX462">
        <v>23986121</v>
      </c>
      <c r="AY462">
        <v>1</v>
      </c>
      <c r="AZ462">
        <v>0</v>
      </c>
      <c r="BA462">
        <v>467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B462">
        <v>0</v>
      </c>
    </row>
    <row r="463" spans="1:80" x14ac:dyDescent="0.2">
      <c r="A463">
        <f>ROW(Source!A579)</f>
        <v>579</v>
      </c>
      <c r="B463">
        <v>23982063</v>
      </c>
      <c r="C463">
        <v>23986122</v>
      </c>
      <c r="D463">
        <v>9436423</v>
      </c>
      <c r="E463">
        <v>1</v>
      </c>
      <c r="F463">
        <v>1</v>
      </c>
      <c r="G463">
        <v>1</v>
      </c>
      <c r="H463">
        <v>1</v>
      </c>
      <c r="I463" t="s">
        <v>1243</v>
      </c>
      <c r="J463" t="s">
        <v>3</v>
      </c>
      <c r="K463" t="s">
        <v>1244</v>
      </c>
      <c r="L463">
        <v>1369</v>
      </c>
      <c r="N463">
        <v>1013</v>
      </c>
      <c r="O463" t="s">
        <v>1148</v>
      </c>
      <c r="P463" t="s">
        <v>1148</v>
      </c>
      <c r="Q463">
        <v>1</v>
      </c>
      <c r="Y463">
        <v>328.05</v>
      </c>
      <c r="AA463">
        <v>0</v>
      </c>
      <c r="AB463">
        <v>0</v>
      </c>
      <c r="AC463">
        <v>0</v>
      </c>
      <c r="AD463">
        <v>12.92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3</v>
      </c>
      <c r="AT463">
        <v>243</v>
      </c>
      <c r="AU463" t="s">
        <v>179</v>
      </c>
      <c r="AV463">
        <v>1</v>
      </c>
      <c r="AW463">
        <v>2</v>
      </c>
      <c r="AX463">
        <v>24725466</v>
      </c>
      <c r="AY463">
        <v>1</v>
      </c>
      <c r="AZ463">
        <v>0</v>
      </c>
      <c r="BA463">
        <v>468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B463">
        <v>0</v>
      </c>
    </row>
    <row r="464" spans="1:80" x14ac:dyDescent="0.2">
      <c r="A464">
        <f>ROW(Source!A579)</f>
        <v>579</v>
      </c>
      <c r="B464">
        <v>23982063</v>
      </c>
      <c r="C464">
        <v>23986122</v>
      </c>
      <c r="D464">
        <v>22865650</v>
      </c>
      <c r="E464">
        <v>1</v>
      </c>
      <c r="F464">
        <v>1</v>
      </c>
      <c r="G464">
        <v>1</v>
      </c>
      <c r="H464">
        <v>3</v>
      </c>
      <c r="I464" t="s">
        <v>1159</v>
      </c>
      <c r="J464" t="s">
        <v>1160</v>
      </c>
      <c r="K464" t="s">
        <v>1161</v>
      </c>
      <c r="L464">
        <v>1374</v>
      </c>
      <c r="N464">
        <v>1013</v>
      </c>
      <c r="O464" t="s">
        <v>1162</v>
      </c>
      <c r="P464" t="s">
        <v>1162</v>
      </c>
      <c r="Q464">
        <v>1</v>
      </c>
      <c r="Y464">
        <v>62.79</v>
      </c>
      <c r="AA464">
        <v>1</v>
      </c>
      <c r="AB464">
        <v>0</v>
      </c>
      <c r="AC464">
        <v>0</v>
      </c>
      <c r="AD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62.79</v>
      </c>
      <c r="AU464" t="s">
        <v>3</v>
      </c>
      <c r="AV464">
        <v>0</v>
      </c>
      <c r="AW464">
        <v>2</v>
      </c>
      <c r="AX464">
        <v>24725467</v>
      </c>
      <c r="AY464">
        <v>1</v>
      </c>
      <c r="AZ464">
        <v>0</v>
      </c>
      <c r="BA464">
        <v>469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B464">
        <v>0</v>
      </c>
    </row>
    <row r="465" spans="1:80" x14ac:dyDescent="0.2">
      <c r="A465">
        <f>ROW(Source!A580)</f>
        <v>580</v>
      </c>
      <c r="B465">
        <v>23982063</v>
      </c>
      <c r="C465">
        <v>24911475</v>
      </c>
      <c r="D465">
        <v>9436423</v>
      </c>
      <c r="E465">
        <v>1</v>
      </c>
      <c r="F465">
        <v>1</v>
      </c>
      <c r="G465">
        <v>1</v>
      </c>
      <c r="H465">
        <v>1</v>
      </c>
      <c r="I465" t="s">
        <v>1243</v>
      </c>
      <c r="J465" t="s">
        <v>3</v>
      </c>
      <c r="K465" t="s">
        <v>1244</v>
      </c>
      <c r="L465">
        <v>1369</v>
      </c>
      <c r="N465">
        <v>1013</v>
      </c>
      <c r="O465" t="s">
        <v>1148</v>
      </c>
      <c r="P465" t="s">
        <v>1148</v>
      </c>
      <c r="Q465">
        <v>1</v>
      </c>
      <c r="Y465">
        <v>167.4</v>
      </c>
      <c r="AA465">
        <v>0</v>
      </c>
      <c r="AB465">
        <v>0</v>
      </c>
      <c r="AC465">
        <v>0</v>
      </c>
      <c r="AD465">
        <v>12.92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124</v>
      </c>
      <c r="AU465" t="s">
        <v>179</v>
      </c>
      <c r="AV465">
        <v>1</v>
      </c>
      <c r="AW465">
        <v>2</v>
      </c>
      <c r="AX465">
        <v>24911478</v>
      </c>
      <c r="AY465">
        <v>1</v>
      </c>
      <c r="AZ465">
        <v>0</v>
      </c>
      <c r="BA465">
        <v>470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B465">
        <v>0</v>
      </c>
    </row>
    <row r="466" spans="1:80" x14ac:dyDescent="0.2">
      <c r="A466">
        <f>ROW(Source!A580)</f>
        <v>580</v>
      </c>
      <c r="B466">
        <v>23982063</v>
      </c>
      <c r="C466">
        <v>24911475</v>
      </c>
      <c r="D466">
        <v>22865650</v>
      </c>
      <c r="E466">
        <v>1</v>
      </c>
      <c r="F466">
        <v>1</v>
      </c>
      <c r="G466">
        <v>1</v>
      </c>
      <c r="H466">
        <v>3</v>
      </c>
      <c r="I466" t="s">
        <v>1159</v>
      </c>
      <c r="J466" t="s">
        <v>1160</v>
      </c>
      <c r="K466" t="s">
        <v>1161</v>
      </c>
      <c r="L466">
        <v>1374</v>
      </c>
      <c r="N466">
        <v>1013</v>
      </c>
      <c r="O466" t="s">
        <v>1162</v>
      </c>
      <c r="P466" t="s">
        <v>1162</v>
      </c>
      <c r="Q466">
        <v>1</v>
      </c>
      <c r="Y466">
        <v>32.04</v>
      </c>
      <c r="AA466">
        <v>1</v>
      </c>
      <c r="AB466">
        <v>0</v>
      </c>
      <c r="AC466">
        <v>0</v>
      </c>
      <c r="AD466">
        <v>0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32.04</v>
      </c>
      <c r="AU466" t="s">
        <v>3</v>
      </c>
      <c r="AV466">
        <v>0</v>
      </c>
      <c r="AW466">
        <v>2</v>
      </c>
      <c r="AX466">
        <v>24911479</v>
      </c>
      <c r="AY466">
        <v>1</v>
      </c>
      <c r="AZ466">
        <v>0</v>
      </c>
      <c r="BA466">
        <v>471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B466">
        <v>0</v>
      </c>
    </row>
    <row r="467" spans="1:80" x14ac:dyDescent="0.2">
      <c r="A467">
        <f>ROW(Source!A581)</f>
        <v>581</v>
      </c>
      <c r="B467">
        <v>23982063</v>
      </c>
      <c r="C467">
        <v>24910413</v>
      </c>
      <c r="D467">
        <v>9430710</v>
      </c>
      <c r="E467">
        <v>1</v>
      </c>
      <c r="F467">
        <v>1</v>
      </c>
      <c r="G467">
        <v>1</v>
      </c>
      <c r="H467">
        <v>1</v>
      </c>
      <c r="I467" t="s">
        <v>1166</v>
      </c>
      <c r="J467" t="s">
        <v>3</v>
      </c>
      <c r="K467" t="s">
        <v>1167</v>
      </c>
      <c r="L467">
        <v>1369</v>
      </c>
      <c r="N467">
        <v>1013</v>
      </c>
      <c r="O467" t="s">
        <v>1148</v>
      </c>
      <c r="P467" t="s">
        <v>1148</v>
      </c>
      <c r="Q467">
        <v>1</v>
      </c>
      <c r="Y467">
        <v>119.205</v>
      </c>
      <c r="AA467">
        <v>0</v>
      </c>
      <c r="AB467">
        <v>0</v>
      </c>
      <c r="AC467">
        <v>0</v>
      </c>
      <c r="AD467">
        <v>9.6199999999999992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3</v>
      </c>
      <c r="AT467">
        <v>88.3</v>
      </c>
      <c r="AU467" t="s">
        <v>179</v>
      </c>
      <c r="AV467">
        <v>1</v>
      </c>
      <c r="AW467">
        <v>2</v>
      </c>
      <c r="AX467">
        <v>24910419</v>
      </c>
      <c r="AY467">
        <v>1</v>
      </c>
      <c r="AZ467">
        <v>0</v>
      </c>
      <c r="BA467">
        <v>472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B467">
        <v>0</v>
      </c>
    </row>
    <row r="468" spans="1:80" x14ac:dyDescent="0.2">
      <c r="A468">
        <f>ROW(Source!A581)</f>
        <v>581</v>
      </c>
      <c r="B468">
        <v>23982063</v>
      </c>
      <c r="C468">
        <v>24910413</v>
      </c>
      <c r="D468">
        <v>121548</v>
      </c>
      <c r="E468">
        <v>1</v>
      </c>
      <c r="F468">
        <v>1</v>
      </c>
      <c r="G468">
        <v>1</v>
      </c>
      <c r="H468">
        <v>1</v>
      </c>
      <c r="I468" t="s">
        <v>40</v>
      </c>
      <c r="J468" t="s">
        <v>3</v>
      </c>
      <c r="K468" t="s">
        <v>1173</v>
      </c>
      <c r="L468">
        <v>608254</v>
      </c>
      <c r="N468">
        <v>1013</v>
      </c>
      <c r="O468" t="s">
        <v>1174</v>
      </c>
      <c r="P468" t="s">
        <v>1174</v>
      </c>
      <c r="Q468">
        <v>1</v>
      </c>
      <c r="Y468">
        <v>4.7115000000000009</v>
      </c>
      <c r="AA468">
        <v>0</v>
      </c>
      <c r="AB468">
        <v>0</v>
      </c>
      <c r="AC468">
        <v>0</v>
      </c>
      <c r="AD468">
        <v>0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3.49</v>
      </c>
      <c r="AU468" t="s">
        <v>179</v>
      </c>
      <c r="AV468">
        <v>2</v>
      </c>
      <c r="AW468">
        <v>2</v>
      </c>
      <c r="AX468">
        <v>24910420</v>
      </c>
      <c r="AY468">
        <v>1</v>
      </c>
      <c r="AZ468">
        <v>0</v>
      </c>
      <c r="BA468">
        <v>473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B468">
        <v>0</v>
      </c>
    </row>
    <row r="469" spans="1:80" x14ac:dyDescent="0.2">
      <c r="A469">
        <f>ROW(Source!A581)</f>
        <v>581</v>
      </c>
      <c r="B469">
        <v>23982063</v>
      </c>
      <c r="C469">
        <v>24910413</v>
      </c>
      <c r="D469">
        <v>14665676</v>
      </c>
      <c r="E469">
        <v>1</v>
      </c>
      <c r="F469">
        <v>1</v>
      </c>
      <c r="G469">
        <v>1</v>
      </c>
      <c r="H469">
        <v>2</v>
      </c>
      <c r="I469" t="s">
        <v>1175</v>
      </c>
      <c r="J469" t="s">
        <v>1239</v>
      </c>
      <c r="K469" t="s">
        <v>1177</v>
      </c>
      <c r="L469">
        <v>1368</v>
      </c>
      <c r="N469">
        <v>1011</v>
      </c>
      <c r="O469" t="s">
        <v>1152</v>
      </c>
      <c r="P469" t="s">
        <v>1152</v>
      </c>
      <c r="Q469">
        <v>1</v>
      </c>
      <c r="Y469">
        <v>4.7115000000000009</v>
      </c>
      <c r="AA469">
        <v>0</v>
      </c>
      <c r="AB469">
        <v>89.99</v>
      </c>
      <c r="AC469">
        <v>10.06</v>
      </c>
      <c r="AD469">
        <v>0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3.49</v>
      </c>
      <c r="AU469" t="s">
        <v>179</v>
      </c>
      <c r="AV469">
        <v>0</v>
      </c>
      <c r="AW469">
        <v>2</v>
      </c>
      <c r="AX469">
        <v>24910421</v>
      </c>
      <c r="AY469">
        <v>1</v>
      </c>
      <c r="AZ469">
        <v>0</v>
      </c>
      <c r="BA469">
        <v>474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B469">
        <v>0</v>
      </c>
    </row>
    <row r="470" spans="1:80" x14ac:dyDescent="0.2">
      <c r="A470">
        <f>ROW(Source!A581)</f>
        <v>581</v>
      </c>
      <c r="B470">
        <v>23982063</v>
      </c>
      <c r="C470">
        <v>24910413</v>
      </c>
      <c r="D470">
        <v>14613879</v>
      </c>
      <c r="E470">
        <v>1</v>
      </c>
      <c r="F470">
        <v>1</v>
      </c>
      <c r="G470">
        <v>1</v>
      </c>
      <c r="H470">
        <v>3</v>
      </c>
      <c r="I470" t="s">
        <v>1240</v>
      </c>
      <c r="J470" t="s">
        <v>1241</v>
      </c>
      <c r="K470" t="s">
        <v>1242</v>
      </c>
      <c r="L470">
        <v>1355</v>
      </c>
      <c r="N470">
        <v>1010</v>
      </c>
      <c r="O470" t="s">
        <v>910</v>
      </c>
      <c r="P470" t="s">
        <v>910</v>
      </c>
      <c r="Q470">
        <v>100</v>
      </c>
      <c r="Y470">
        <v>0.1</v>
      </c>
      <c r="AA470">
        <v>86</v>
      </c>
      <c r="AB470">
        <v>0</v>
      </c>
      <c r="AC470">
        <v>0</v>
      </c>
      <c r="AD470">
        <v>0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0.1</v>
      </c>
      <c r="AU470" t="s">
        <v>3</v>
      </c>
      <c r="AV470">
        <v>0</v>
      </c>
      <c r="AW470">
        <v>2</v>
      </c>
      <c r="AX470">
        <v>24910422</v>
      </c>
      <c r="AY470">
        <v>1</v>
      </c>
      <c r="AZ470">
        <v>0</v>
      </c>
      <c r="BA470">
        <v>475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B470">
        <v>0</v>
      </c>
    </row>
    <row r="471" spans="1:80" x14ac:dyDescent="0.2">
      <c r="A471">
        <f>ROW(Source!A581)</f>
        <v>581</v>
      </c>
      <c r="B471">
        <v>23982063</v>
      </c>
      <c r="C471">
        <v>24910413</v>
      </c>
      <c r="D471">
        <v>14665295</v>
      </c>
      <c r="E471">
        <v>1</v>
      </c>
      <c r="F471">
        <v>1</v>
      </c>
      <c r="G471">
        <v>1</v>
      </c>
      <c r="H471">
        <v>3</v>
      </c>
      <c r="I471" t="s">
        <v>1159</v>
      </c>
      <c r="J471" t="s">
        <v>1168</v>
      </c>
      <c r="K471" t="s">
        <v>1169</v>
      </c>
      <c r="L471">
        <v>1344</v>
      </c>
      <c r="N471">
        <v>1008</v>
      </c>
      <c r="O471" t="s">
        <v>1170</v>
      </c>
      <c r="P471" t="s">
        <v>1170</v>
      </c>
      <c r="Q471">
        <v>1</v>
      </c>
      <c r="Y471">
        <v>16.989999999999998</v>
      </c>
      <c r="AA471">
        <v>1</v>
      </c>
      <c r="AB471">
        <v>0</v>
      </c>
      <c r="AC471">
        <v>0</v>
      </c>
      <c r="AD471">
        <v>0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16.989999999999998</v>
      </c>
      <c r="AU471" t="s">
        <v>3</v>
      </c>
      <c r="AV471">
        <v>0</v>
      </c>
      <c r="AW471">
        <v>2</v>
      </c>
      <c r="AX471">
        <v>24910424</v>
      </c>
      <c r="AY471">
        <v>1</v>
      </c>
      <c r="AZ471">
        <v>0</v>
      </c>
      <c r="BA471">
        <v>477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B471">
        <v>0</v>
      </c>
    </row>
    <row r="472" spans="1:80" x14ac:dyDescent="0.2">
      <c r="A472">
        <f>ROW(Source!A582)</f>
        <v>582</v>
      </c>
      <c r="B472">
        <v>23982063</v>
      </c>
      <c r="C472">
        <v>24725149</v>
      </c>
      <c r="D472">
        <v>9436423</v>
      </c>
      <c r="E472">
        <v>1</v>
      </c>
      <c r="F472">
        <v>1</v>
      </c>
      <c r="G472">
        <v>1</v>
      </c>
      <c r="H472">
        <v>1</v>
      </c>
      <c r="I472" t="s">
        <v>1243</v>
      </c>
      <c r="J472" t="s">
        <v>3</v>
      </c>
      <c r="K472" t="s">
        <v>1244</v>
      </c>
      <c r="L472">
        <v>1369</v>
      </c>
      <c r="N472">
        <v>1013</v>
      </c>
      <c r="O472" t="s">
        <v>1148</v>
      </c>
      <c r="P472" t="s">
        <v>1148</v>
      </c>
      <c r="Q472">
        <v>1</v>
      </c>
      <c r="Y472">
        <v>328.05</v>
      </c>
      <c r="AA472">
        <v>0</v>
      </c>
      <c r="AB472">
        <v>0</v>
      </c>
      <c r="AC472">
        <v>0</v>
      </c>
      <c r="AD472">
        <v>12.92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243</v>
      </c>
      <c r="AU472" t="s">
        <v>179</v>
      </c>
      <c r="AV472">
        <v>1</v>
      </c>
      <c r="AW472">
        <v>2</v>
      </c>
      <c r="AX472">
        <v>24725469</v>
      </c>
      <c r="AY472">
        <v>1</v>
      </c>
      <c r="AZ472">
        <v>0</v>
      </c>
      <c r="BA472">
        <v>478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B472">
        <v>0</v>
      </c>
    </row>
    <row r="473" spans="1:80" x14ac:dyDescent="0.2">
      <c r="A473">
        <f>ROW(Source!A582)</f>
        <v>582</v>
      </c>
      <c r="B473">
        <v>23982063</v>
      </c>
      <c r="C473">
        <v>24725149</v>
      </c>
      <c r="D473">
        <v>22865650</v>
      </c>
      <c r="E473">
        <v>1</v>
      </c>
      <c r="F473">
        <v>1</v>
      </c>
      <c r="G473">
        <v>1</v>
      </c>
      <c r="H473">
        <v>3</v>
      </c>
      <c r="I473" t="s">
        <v>1159</v>
      </c>
      <c r="J473" t="s">
        <v>1160</v>
      </c>
      <c r="K473" t="s">
        <v>1161</v>
      </c>
      <c r="L473">
        <v>1374</v>
      </c>
      <c r="N473">
        <v>1013</v>
      </c>
      <c r="O473" t="s">
        <v>1162</v>
      </c>
      <c r="P473" t="s">
        <v>1162</v>
      </c>
      <c r="Q473">
        <v>1</v>
      </c>
      <c r="Y473">
        <v>62.79</v>
      </c>
      <c r="AA473">
        <v>1</v>
      </c>
      <c r="AB473">
        <v>0</v>
      </c>
      <c r="AC473">
        <v>0</v>
      </c>
      <c r="AD473">
        <v>0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62.79</v>
      </c>
      <c r="AU473" t="s">
        <v>3</v>
      </c>
      <c r="AV473">
        <v>0</v>
      </c>
      <c r="AW473">
        <v>2</v>
      </c>
      <c r="AX473">
        <v>24725470</v>
      </c>
      <c r="AY473">
        <v>1</v>
      </c>
      <c r="AZ473">
        <v>0</v>
      </c>
      <c r="BA473">
        <v>479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B473">
        <v>0</v>
      </c>
    </row>
    <row r="474" spans="1:80" x14ac:dyDescent="0.2">
      <c r="A474">
        <f>ROW(Source!A583)</f>
        <v>583</v>
      </c>
      <c r="B474">
        <v>23982063</v>
      </c>
      <c r="C474">
        <v>24725156</v>
      </c>
      <c r="D474">
        <v>9430710</v>
      </c>
      <c r="E474">
        <v>1</v>
      </c>
      <c r="F474">
        <v>1</v>
      </c>
      <c r="G474">
        <v>1</v>
      </c>
      <c r="H474">
        <v>1</v>
      </c>
      <c r="I474" t="s">
        <v>1166</v>
      </c>
      <c r="J474" t="s">
        <v>3</v>
      </c>
      <c r="K474" t="s">
        <v>1167</v>
      </c>
      <c r="L474">
        <v>1369</v>
      </c>
      <c r="N474">
        <v>1013</v>
      </c>
      <c r="O474" t="s">
        <v>1148</v>
      </c>
      <c r="P474" t="s">
        <v>1148</v>
      </c>
      <c r="Q474">
        <v>1</v>
      </c>
      <c r="Y474">
        <v>119.205</v>
      </c>
      <c r="AA474">
        <v>0</v>
      </c>
      <c r="AB474">
        <v>0</v>
      </c>
      <c r="AC474">
        <v>0</v>
      </c>
      <c r="AD474">
        <v>9.6199999999999992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3</v>
      </c>
      <c r="AT474">
        <v>88.3</v>
      </c>
      <c r="AU474" t="s">
        <v>179</v>
      </c>
      <c r="AV474">
        <v>1</v>
      </c>
      <c r="AW474">
        <v>2</v>
      </c>
      <c r="AX474">
        <v>24725162</v>
      </c>
      <c r="AY474">
        <v>1</v>
      </c>
      <c r="AZ474">
        <v>0</v>
      </c>
      <c r="BA474">
        <v>480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B474">
        <v>0</v>
      </c>
    </row>
    <row r="475" spans="1:80" x14ac:dyDescent="0.2">
      <c r="A475">
        <f>ROW(Source!A583)</f>
        <v>583</v>
      </c>
      <c r="B475">
        <v>23982063</v>
      </c>
      <c r="C475">
        <v>24725156</v>
      </c>
      <c r="D475">
        <v>121548</v>
      </c>
      <c r="E475">
        <v>1</v>
      </c>
      <c r="F475">
        <v>1</v>
      </c>
      <c r="G475">
        <v>1</v>
      </c>
      <c r="H475">
        <v>1</v>
      </c>
      <c r="I475" t="s">
        <v>40</v>
      </c>
      <c r="J475" t="s">
        <v>3</v>
      </c>
      <c r="K475" t="s">
        <v>1173</v>
      </c>
      <c r="L475">
        <v>608254</v>
      </c>
      <c r="N475">
        <v>1013</v>
      </c>
      <c r="O475" t="s">
        <v>1174</v>
      </c>
      <c r="P475" t="s">
        <v>1174</v>
      </c>
      <c r="Q475">
        <v>1</v>
      </c>
      <c r="Y475">
        <v>4.7115000000000009</v>
      </c>
      <c r="AA475">
        <v>0</v>
      </c>
      <c r="AB475">
        <v>0</v>
      </c>
      <c r="AC475">
        <v>0</v>
      </c>
      <c r="AD475">
        <v>0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3.49</v>
      </c>
      <c r="AU475" t="s">
        <v>179</v>
      </c>
      <c r="AV475">
        <v>2</v>
      </c>
      <c r="AW475">
        <v>2</v>
      </c>
      <c r="AX475">
        <v>24725163</v>
      </c>
      <c r="AY475">
        <v>1</v>
      </c>
      <c r="AZ475">
        <v>0</v>
      </c>
      <c r="BA475">
        <v>481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B475">
        <v>0</v>
      </c>
    </row>
    <row r="476" spans="1:80" x14ac:dyDescent="0.2">
      <c r="A476">
        <f>ROW(Source!A583)</f>
        <v>583</v>
      </c>
      <c r="B476">
        <v>23982063</v>
      </c>
      <c r="C476">
        <v>24725156</v>
      </c>
      <c r="D476">
        <v>14665676</v>
      </c>
      <c r="E476">
        <v>1</v>
      </c>
      <c r="F476">
        <v>1</v>
      </c>
      <c r="G476">
        <v>1</v>
      </c>
      <c r="H476">
        <v>2</v>
      </c>
      <c r="I476" t="s">
        <v>1175</v>
      </c>
      <c r="J476" t="s">
        <v>1239</v>
      </c>
      <c r="K476" t="s">
        <v>1177</v>
      </c>
      <c r="L476">
        <v>1368</v>
      </c>
      <c r="N476">
        <v>1011</v>
      </c>
      <c r="O476" t="s">
        <v>1152</v>
      </c>
      <c r="P476" t="s">
        <v>1152</v>
      </c>
      <c r="Q476">
        <v>1</v>
      </c>
      <c r="Y476">
        <v>4.7115000000000009</v>
      </c>
      <c r="AA476">
        <v>0</v>
      </c>
      <c r="AB476">
        <v>89.99</v>
      </c>
      <c r="AC476">
        <v>10.06</v>
      </c>
      <c r="AD476">
        <v>0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3.49</v>
      </c>
      <c r="AU476" t="s">
        <v>179</v>
      </c>
      <c r="AV476">
        <v>0</v>
      </c>
      <c r="AW476">
        <v>2</v>
      </c>
      <c r="AX476">
        <v>24725164</v>
      </c>
      <c r="AY476">
        <v>1</v>
      </c>
      <c r="AZ476">
        <v>0</v>
      </c>
      <c r="BA476">
        <v>482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B476">
        <v>0</v>
      </c>
    </row>
    <row r="477" spans="1:80" x14ac:dyDescent="0.2">
      <c r="A477">
        <f>ROW(Source!A583)</f>
        <v>583</v>
      </c>
      <c r="B477">
        <v>23982063</v>
      </c>
      <c r="C477">
        <v>24725156</v>
      </c>
      <c r="D477">
        <v>14613879</v>
      </c>
      <c r="E477">
        <v>1</v>
      </c>
      <c r="F477">
        <v>1</v>
      </c>
      <c r="G477">
        <v>1</v>
      </c>
      <c r="H477">
        <v>3</v>
      </c>
      <c r="I477" t="s">
        <v>1240</v>
      </c>
      <c r="J477" t="s">
        <v>1241</v>
      </c>
      <c r="K477" t="s">
        <v>1242</v>
      </c>
      <c r="L477">
        <v>1355</v>
      </c>
      <c r="N477">
        <v>1010</v>
      </c>
      <c r="O477" t="s">
        <v>910</v>
      </c>
      <c r="P477" t="s">
        <v>910</v>
      </c>
      <c r="Q477">
        <v>100</v>
      </c>
      <c r="Y477">
        <v>0.1</v>
      </c>
      <c r="AA477">
        <v>86</v>
      </c>
      <c r="AB477">
        <v>0</v>
      </c>
      <c r="AC477">
        <v>0</v>
      </c>
      <c r="AD477">
        <v>0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0.1</v>
      </c>
      <c r="AU477" t="s">
        <v>3</v>
      </c>
      <c r="AV477">
        <v>0</v>
      </c>
      <c r="AW477">
        <v>2</v>
      </c>
      <c r="AX477">
        <v>24725165</v>
      </c>
      <c r="AY477">
        <v>1</v>
      </c>
      <c r="AZ477">
        <v>0</v>
      </c>
      <c r="BA477">
        <v>483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B477">
        <v>0</v>
      </c>
    </row>
    <row r="478" spans="1:80" x14ac:dyDescent="0.2">
      <c r="A478">
        <f>ROW(Source!A583)</f>
        <v>583</v>
      </c>
      <c r="B478">
        <v>23982063</v>
      </c>
      <c r="C478">
        <v>24725156</v>
      </c>
      <c r="D478">
        <v>14665295</v>
      </c>
      <c r="E478">
        <v>1</v>
      </c>
      <c r="F478">
        <v>1</v>
      </c>
      <c r="G478">
        <v>1</v>
      </c>
      <c r="H478">
        <v>3</v>
      </c>
      <c r="I478" t="s">
        <v>1159</v>
      </c>
      <c r="J478" t="s">
        <v>1168</v>
      </c>
      <c r="K478" t="s">
        <v>1169</v>
      </c>
      <c r="L478">
        <v>1344</v>
      </c>
      <c r="N478">
        <v>1008</v>
      </c>
      <c r="O478" t="s">
        <v>1170</v>
      </c>
      <c r="P478" t="s">
        <v>1170</v>
      </c>
      <c r="Q478">
        <v>1</v>
      </c>
      <c r="Y478">
        <v>16.989999999999998</v>
      </c>
      <c r="AA478">
        <v>1</v>
      </c>
      <c r="AB478">
        <v>0</v>
      </c>
      <c r="AC478">
        <v>0</v>
      </c>
      <c r="AD478">
        <v>0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16.989999999999998</v>
      </c>
      <c r="AU478" t="s">
        <v>3</v>
      </c>
      <c r="AV478">
        <v>0</v>
      </c>
      <c r="AW478">
        <v>2</v>
      </c>
      <c r="AX478">
        <v>24725167</v>
      </c>
      <c r="AY478">
        <v>1</v>
      </c>
      <c r="AZ478">
        <v>0</v>
      </c>
      <c r="BA478">
        <v>485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B478">
        <v>0</v>
      </c>
    </row>
    <row r="479" spans="1:80" x14ac:dyDescent="0.2">
      <c r="A479">
        <f>ROW(Source!A584)</f>
        <v>584</v>
      </c>
      <c r="B479">
        <v>23982063</v>
      </c>
      <c r="C479">
        <v>23986139</v>
      </c>
      <c r="D479">
        <v>9436423</v>
      </c>
      <c r="E479">
        <v>1</v>
      </c>
      <c r="F479">
        <v>1</v>
      </c>
      <c r="G479">
        <v>1</v>
      </c>
      <c r="H479">
        <v>1</v>
      </c>
      <c r="I479" t="s">
        <v>1243</v>
      </c>
      <c r="J479" t="s">
        <v>3</v>
      </c>
      <c r="K479" t="s">
        <v>1244</v>
      </c>
      <c r="L479">
        <v>1369</v>
      </c>
      <c r="N479">
        <v>1013</v>
      </c>
      <c r="O479" t="s">
        <v>1148</v>
      </c>
      <c r="P479" t="s">
        <v>1148</v>
      </c>
      <c r="Q479">
        <v>1</v>
      </c>
      <c r="Y479">
        <v>328.05</v>
      </c>
      <c r="AA479">
        <v>0</v>
      </c>
      <c r="AB479">
        <v>0</v>
      </c>
      <c r="AC479">
        <v>0</v>
      </c>
      <c r="AD479">
        <v>12.92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243</v>
      </c>
      <c r="AU479" t="s">
        <v>179</v>
      </c>
      <c r="AV479">
        <v>1</v>
      </c>
      <c r="AW479">
        <v>2</v>
      </c>
      <c r="AX479">
        <v>24725471</v>
      </c>
      <c r="AY479">
        <v>1</v>
      </c>
      <c r="AZ479">
        <v>0</v>
      </c>
      <c r="BA479">
        <v>486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B479">
        <v>0</v>
      </c>
    </row>
    <row r="480" spans="1:80" x14ac:dyDescent="0.2">
      <c r="A480">
        <f>ROW(Source!A584)</f>
        <v>584</v>
      </c>
      <c r="B480">
        <v>23982063</v>
      </c>
      <c r="C480">
        <v>23986139</v>
      </c>
      <c r="D480">
        <v>22865650</v>
      </c>
      <c r="E480">
        <v>1</v>
      </c>
      <c r="F480">
        <v>1</v>
      </c>
      <c r="G480">
        <v>1</v>
      </c>
      <c r="H480">
        <v>3</v>
      </c>
      <c r="I480" t="s">
        <v>1159</v>
      </c>
      <c r="J480" t="s">
        <v>1160</v>
      </c>
      <c r="K480" t="s">
        <v>1161</v>
      </c>
      <c r="L480">
        <v>1374</v>
      </c>
      <c r="N480">
        <v>1013</v>
      </c>
      <c r="O480" t="s">
        <v>1162</v>
      </c>
      <c r="P480" t="s">
        <v>1162</v>
      </c>
      <c r="Q480">
        <v>1</v>
      </c>
      <c r="Y480">
        <v>62.79</v>
      </c>
      <c r="AA480">
        <v>1</v>
      </c>
      <c r="AB480">
        <v>0</v>
      </c>
      <c r="AC480">
        <v>0</v>
      </c>
      <c r="AD480">
        <v>0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62.79</v>
      </c>
      <c r="AU480" t="s">
        <v>3</v>
      </c>
      <c r="AV480">
        <v>0</v>
      </c>
      <c r="AW480">
        <v>2</v>
      </c>
      <c r="AX480">
        <v>24725472</v>
      </c>
      <c r="AY480">
        <v>1</v>
      </c>
      <c r="AZ480">
        <v>0</v>
      </c>
      <c r="BA480">
        <v>487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B480">
        <v>0</v>
      </c>
    </row>
    <row r="481" spans="1:80" x14ac:dyDescent="0.2">
      <c r="A481">
        <f>ROW(Source!A585)</f>
        <v>585</v>
      </c>
      <c r="B481">
        <v>23982063</v>
      </c>
      <c r="C481">
        <v>23986148</v>
      </c>
      <c r="D481">
        <v>9430710</v>
      </c>
      <c r="E481">
        <v>1</v>
      </c>
      <c r="F481">
        <v>1</v>
      </c>
      <c r="G481">
        <v>1</v>
      </c>
      <c r="H481">
        <v>1</v>
      </c>
      <c r="I481" t="s">
        <v>1166</v>
      </c>
      <c r="J481" t="s">
        <v>3</v>
      </c>
      <c r="K481" t="s">
        <v>1167</v>
      </c>
      <c r="L481">
        <v>1369</v>
      </c>
      <c r="N481">
        <v>1013</v>
      </c>
      <c r="O481" t="s">
        <v>1148</v>
      </c>
      <c r="P481" t="s">
        <v>1148</v>
      </c>
      <c r="Q481">
        <v>1</v>
      </c>
      <c r="Y481">
        <v>119.205</v>
      </c>
      <c r="AA481">
        <v>0</v>
      </c>
      <c r="AB481">
        <v>0</v>
      </c>
      <c r="AC481">
        <v>0</v>
      </c>
      <c r="AD481">
        <v>9.6199999999999992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88.3</v>
      </c>
      <c r="AU481" t="s">
        <v>179</v>
      </c>
      <c r="AV481">
        <v>1</v>
      </c>
      <c r="AW481">
        <v>2</v>
      </c>
      <c r="AX481">
        <v>23986154</v>
      </c>
      <c r="AY481">
        <v>1</v>
      </c>
      <c r="AZ481">
        <v>0</v>
      </c>
      <c r="BA481">
        <v>488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B481">
        <v>0</v>
      </c>
    </row>
    <row r="482" spans="1:80" x14ac:dyDescent="0.2">
      <c r="A482">
        <f>ROW(Source!A585)</f>
        <v>585</v>
      </c>
      <c r="B482">
        <v>23982063</v>
      </c>
      <c r="C482">
        <v>23986148</v>
      </c>
      <c r="D482">
        <v>121548</v>
      </c>
      <c r="E482">
        <v>1</v>
      </c>
      <c r="F482">
        <v>1</v>
      </c>
      <c r="G482">
        <v>1</v>
      </c>
      <c r="H482">
        <v>1</v>
      </c>
      <c r="I482" t="s">
        <v>40</v>
      </c>
      <c r="J482" t="s">
        <v>3</v>
      </c>
      <c r="K482" t="s">
        <v>1173</v>
      </c>
      <c r="L482">
        <v>608254</v>
      </c>
      <c r="N482">
        <v>1013</v>
      </c>
      <c r="O482" t="s">
        <v>1174</v>
      </c>
      <c r="P482" t="s">
        <v>1174</v>
      </c>
      <c r="Q482">
        <v>1</v>
      </c>
      <c r="Y482">
        <v>4.7115000000000009</v>
      </c>
      <c r="AA482">
        <v>0</v>
      </c>
      <c r="AB482">
        <v>0</v>
      </c>
      <c r="AC482">
        <v>0</v>
      </c>
      <c r="AD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3.49</v>
      </c>
      <c r="AU482" t="s">
        <v>179</v>
      </c>
      <c r="AV482">
        <v>2</v>
      </c>
      <c r="AW482">
        <v>2</v>
      </c>
      <c r="AX482">
        <v>23986155</v>
      </c>
      <c r="AY482">
        <v>1</v>
      </c>
      <c r="AZ482">
        <v>0</v>
      </c>
      <c r="BA482">
        <v>489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B482">
        <v>0</v>
      </c>
    </row>
    <row r="483" spans="1:80" x14ac:dyDescent="0.2">
      <c r="A483">
        <f>ROW(Source!A585)</f>
        <v>585</v>
      </c>
      <c r="B483">
        <v>23982063</v>
      </c>
      <c r="C483">
        <v>23986148</v>
      </c>
      <c r="D483">
        <v>14665676</v>
      </c>
      <c r="E483">
        <v>1</v>
      </c>
      <c r="F483">
        <v>1</v>
      </c>
      <c r="G483">
        <v>1</v>
      </c>
      <c r="H483">
        <v>2</v>
      </c>
      <c r="I483" t="s">
        <v>1175</v>
      </c>
      <c r="J483" t="s">
        <v>1239</v>
      </c>
      <c r="K483" t="s">
        <v>1177</v>
      </c>
      <c r="L483">
        <v>1368</v>
      </c>
      <c r="N483">
        <v>1011</v>
      </c>
      <c r="O483" t="s">
        <v>1152</v>
      </c>
      <c r="P483" t="s">
        <v>1152</v>
      </c>
      <c r="Q483">
        <v>1</v>
      </c>
      <c r="Y483">
        <v>4.7115000000000009</v>
      </c>
      <c r="AA483">
        <v>0</v>
      </c>
      <c r="AB483">
        <v>89.99</v>
      </c>
      <c r="AC483">
        <v>10.06</v>
      </c>
      <c r="AD483">
        <v>0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3.49</v>
      </c>
      <c r="AU483" t="s">
        <v>179</v>
      </c>
      <c r="AV483">
        <v>0</v>
      </c>
      <c r="AW483">
        <v>2</v>
      </c>
      <c r="AX483">
        <v>23986156</v>
      </c>
      <c r="AY483">
        <v>1</v>
      </c>
      <c r="AZ483">
        <v>0</v>
      </c>
      <c r="BA483">
        <v>490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B483">
        <v>0</v>
      </c>
    </row>
    <row r="484" spans="1:80" x14ac:dyDescent="0.2">
      <c r="A484">
        <f>ROW(Source!A585)</f>
        <v>585</v>
      </c>
      <c r="B484">
        <v>23982063</v>
      </c>
      <c r="C484">
        <v>23986148</v>
      </c>
      <c r="D484">
        <v>14613879</v>
      </c>
      <c r="E484">
        <v>1</v>
      </c>
      <c r="F484">
        <v>1</v>
      </c>
      <c r="G484">
        <v>1</v>
      </c>
      <c r="H484">
        <v>3</v>
      </c>
      <c r="I484" t="s">
        <v>1240</v>
      </c>
      <c r="J484" t="s">
        <v>1241</v>
      </c>
      <c r="K484" t="s">
        <v>1242</v>
      </c>
      <c r="L484">
        <v>1355</v>
      </c>
      <c r="N484">
        <v>1010</v>
      </c>
      <c r="O484" t="s">
        <v>910</v>
      </c>
      <c r="P484" t="s">
        <v>910</v>
      </c>
      <c r="Q484">
        <v>100</v>
      </c>
      <c r="Y484">
        <v>0.1</v>
      </c>
      <c r="AA484">
        <v>86</v>
      </c>
      <c r="AB484">
        <v>0</v>
      </c>
      <c r="AC484">
        <v>0</v>
      </c>
      <c r="AD484">
        <v>0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0.1</v>
      </c>
      <c r="AU484" t="s">
        <v>3</v>
      </c>
      <c r="AV484">
        <v>0</v>
      </c>
      <c r="AW484">
        <v>2</v>
      </c>
      <c r="AX484">
        <v>23986157</v>
      </c>
      <c r="AY484">
        <v>1</v>
      </c>
      <c r="AZ484">
        <v>0</v>
      </c>
      <c r="BA484">
        <v>491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B484">
        <v>0</v>
      </c>
    </row>
    <row r="485" spans="1:80" x14ac:dyDescent="0.2">
      <c r="A485">
        <f>ROW(Source!A585)</f>
        <v>585</v>
      </c>
      <c r="B485">
        <v>23982063</v>
      </c>
      <c r="C485">
        <v>23986148</v>
      </c>
      <c r="D485">
        <v>14665295</v>
      </c>
      <c r="E485">
        <v>1</v>
      </c>
      <c r="F485">
        <v>1</v>
      </c>
      <c r="G485">
        <v>1</v>
      </c>
      <c r="H485">
        <v>3</v>
      </c>
      <c r="I485" t="s">
        <v>1159</v>
      </c>
      <c r="J485" t="s">
        <v>1168</v>
      </c>
      <c r="K485" t="s">
        <v>1169</v>
      </c>
      <c r="L485">
        <v>1344</v>
      </c>
      <c r="N485">
        <v>1008</v>
      </c>
      <c r="O485" t="s">
        <v>1170</v>
      </c>
      <c r="P485" t="s">
        <v>1170</v>
      </c>
      <c r="Q485">
        <v>1</v>
      </c>
      <c r="Y485">
        <v>16.989999999999998</v>
      </c>
      <c r="AA485">
        <v>1</v>
      </c>
      <c r="AB485">
        <v>0</v>
      </c>
      <c r="AC485">
        <v>0</v>
      </c>
      <c r="AD485">
        <v>0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16.989999999999998</v>
      </c>
      <c r="AU485" t="s">
        <v>3</v>
      </c>
      <c r="AV485">
        <v>0</v>
      </c>
      <c r="AW485">
        <v>2</v>
      </c>
      <c r="AX485">
        <v>23986159</v>
      </c>
      <c r="AY485">
        <v>1</v>
      </c>
      <c r="AZ485">
        <v>0</v>
      </c>
      <c r="BA485">
        <v>493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B485">
        <v>0</v>
      </c>
    </row>
    <row r="486" spans="1:80" x14ac:dyDescent="0.2">
      <c r="A486">
        <f>ROW(Source!A586)</f>
        <v>586</v>
      </c>
      <c r="B486">
        <v>23982063</v>
      </c>
      <c r="C486">
        <v>23986160</v>
      </c>
      <c r="D486">
        <v>9436423</v>
      </c>
      <c r="E486">
        <v>1</v>
      </c>
      <c r="F486">
        <v>1</v>
      </c>
      <c r="G486">
        <v>1</v>
      </c>
      <c r="H486">
        <v>1</v>
      </c>
      <c r="I486" t="s">
        <v>1243</v>
      </c>
      <c r="J486" t="s">
        <v>3</v>
      </c>
      <c r="K486" t="s">
        <v>1244</v>
      </c>
      <c r="L486">
        <v>1369</v>
      </c>
      <c r="N486">
        <v>1013</v>
      </c>
      <c r="O486" t="s">
        <v>1148</v>
      </c>
      <c r="P486" t="s">
        <v>1148</v>
      </c>
      <c r="Q486">
        <v>1</v>
      </c>
      <c r="Y486">
        <v>328.05</v>
      </c>
      <c r="AA486">
        <v>0</v>
      </c>
      <c r="AB486">
        <v>0</v>
      </c>
      <c r="AC486">
        <v>0</v>
      </c>
      <c r="AD486">
        <v>12.92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243</v>
      </c>
      <c r="AU486" t="s">
        <v>179</v>
      </c>
      <c r="AV486">
        <v>1</v>
      </c>
      <c r="AW486">
        <v>2</v>
      </c>
      <c r="AX486">
        <v>24725473</v>
      </c>
      <c r="AY486">
        <v>1</v>
      </c>
      <c r="AZ486">
        <v>0</v>
      </c>
      <c r="BA486">
        <v>494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B486">
        <v>0</v>
      </c>
    </row>
    <row r="487" spans="1:80" x14ac:dyDescent="0.2">
      <c r="A487">
        <f>ROW(Source!A586)</f>
        <v>586</v>
      </c>
      <c r="B487">
        <v>23982063</v>
      </c>
      <c r="C487">
        <v>23986160</v>
      </c>
      <c r="D487">
        <v>22865650</v>
      </c>
      <c r="E487">
        <v>1</v>
      </c>
      <c r="F487">
        <v>1</v>
      </c>
      <c r="G487">
        <v>1</v>
      </c>
      <c r="H487">
        <v>3</v>
      </c>
      <c r="I487" t="s">
        <v>1159</v>
      </c>
      <c r="J487" t="s">
        <v>1160</v>
      </c>
      <c r="K487" t="s">
        <v>1161</v>
      </c>
      <c r="L487">
        <v>1374</v>
      </c>
      <c r="N487">
        <v>1013</v>
      </c>
      <c r="O487" t="s">
        <v>1162</v>
      </c>
      <c r="P487" t="s">
        <v>1162</v>
      </c>
      <c r="Q487">
        <v>1</v>
      </c>
      <c r="Y487">
        <v>62.79</v>
      </c>
      <c r="AA487">
        <v>1</v>
      </c>
      <c r="AB487">
        <v>0</v>
      </c>
      <c r="AC487">
        <v>0</v>
      </c>
      <c r="AD487">
        <v>0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62.79</v>
      </c>
      <c r="AU487" t="s">
        <v>3</v>
      </c>
      <c r="AV487">
        <v>0</v>
      </c>
      <c r="AW487">
        <v>2</v>
      </c>
      <c r="AX487">
        <v>24725474</v>
      </c>
      <c r="AY487">
        <v>1</v>
      </c>
      <c r="AZ487">
        <v>0</v>
      </c>
      <c r="BA487">
        <v>495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B487">
        <v>0</v>
      </c>
    </row>
    <row r="488" spans="1:80" x14ac:dyDescent="0.2">
      <c r="A488">
        <f>ROW(Source!A587)</f>
        <v>587</v>
      </c>
      <c r="B488">
        <v>23982063</v>
      </c>
      <c r="C488">
        <v>23986260</v>
      </c>
      <c r="D488">
        <v>9451081</v>
      </c>
      <c r="E488">
        <v>1</v>
      </c>
      <c r="F488">
        <v>1</v>
      </c>
      <c r="G488">
        <v>1</v>
      </c>
      <c r="H488">
        <v>1</v>
      </c>
      <c r="I488" t="s">
        <v>1245</v>
      </c>
      <c r="J488" t="s">
        <v>3</v>
      </c>
      <c r="K488" t="s">
        <v>1246</v>
      </c>
      <c r="L488">
        <v>1369</v>
      </c>
      <c r="N488">
        <v>1013</v>
      </c>
      <c r="O488" t="s">
        <v>1148</v>
      </c>
      <c r="P488" t="s">
        <v>1148</v>
      </c>
      <c r="Q488">
        <v>1</v>
      </c>
      <c r="Y488">
        <v>27.27</v>
      </c>
      <c r="AA488">
        <v>0</v>
      </c>
      <c r="AB488">
        <v>0</v>
      </c>
      <c r="AC488">
        <v>0</v>
      </c>
      <c r="AD488">
        <v>8.9700000000000006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20.2</v>
      </c>
      <c r="AU488" t="s">
        <v>179</v>
      </c>
      <c r="AV488">
        <v>1</v>
      </c>
      <c r="AW488">
        <v>2</v>
      </c>
      <c r="AX488">
        <v>23986273</v>
      </c>
      <c r="AY488">
        <v>1</v>
      </c>
      <c r="AZ488">
        <v>0</v>
      </c>
      <c r="BA488">
        <v>496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B488">
        <v>0</v>
      </c>
    </row>
    <row r="489" spans="1:80" x14ac:dyDescent="0.2">
      <c r="A489">
        <f>ROW(Source!A587)</f>
        <v>587</v>
      </c>
      <c r="B489">
        <v>23982063</v>
      </c>
      <c r="C489">
        <v>23986260</v>
      </c>
      <c r="D489">
        <v>121548</v>
      </c>
      <c r="E489">
        <v>1</v>
      </c>
      <c r="F489">
        <v>1</v>
      </c>
      <c r="G489">
        <v>1</v>
      </c>
      <c r="H489">
        <v>1</v>
      </c>
      <c r="I489" t="s">
        <v>40</v>
      </c>
      <c r="J489" t="s">
        <v>3</v>
      </c>
      <c r="K489" t="s">
        <v>1173</v>
      </c>
      <c r="L489">
        <v>608254</v>
      </c>
      <c r="N489">
        <v>1013</v>
      </c>
      <c r="O489" t="s">
        <v>1174</v>
      </c>
      <c r="P489" t="s">
        <v>1174</v>
      </c>
      <c r="Q489">
        <v>1</v>
      </c>
      <c r="Y489">
        <v>0.58050000000000002</v>
      </c>
      <c r="AA489">
        <v>0</v>
      </c>
      <c r="AB489">
        <v>0</v>
      </c>
      <c r="AC489">
        <v>0</v>
      </c>
      <c r="AD489">
        <v>0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0.43</v>
      </c>
      <c r="AU489" t="s">
        <v>179</v>
      </c>
      <c r="AV489">
        <v>2</v>
      </c>
      <c r="AW489">
        <v>2</v>
      </c>
      <c r="AX489">
        <v>23986274</v>
      </c>
      <c r="AY489">
        <v>1</v>
      </c>
      <c r="AZ489">
        <v>0</v>
      </c>
      <c r="BA489">
        <v>497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B489">
        <v>0</v>
      </c>
    </row>
    <row r="490" spans="1:80" x14ac:dyDescent="0.2">
      <c r="A490">
        <f>ROW(Source!A587)</f>
        <v>587</v>
      </c>
      <c r="B490">
        <v>23982063</v>
      </c>
      <c r="C490">
        <v>23986260</v>
      </c>
      <c r="D490">
        <v>14665537</v>
      </c>
      <c r="E490">
        <v>1</v>
      </c>
      <c r="F490">
        <v>1</v>
      </c>
      <c r="G490">
        <v>1</v>
      </c>
      <c r="H490">
        <v>2</v>
      </c>
      <c r="I490" t="s">
        <v>1218</v>
      </c>
      <c r="J490" t="s">
        <v>1247</v>
      </c>
      <c r="K490" t="s">
        <v>1220</v>
      </c>
      <c r="L490">
        <v>1368</v>
      </c>
      <c r="N490">
        <v>1011</v>
      </c>
      <c r="O490" t="s">
        <v>1152</v>
      </c>
      <c r="P490" t="s">
        <v>1152</v>
      </c>
      <c r="Q490">
        <v>1</v>
      </c>
      <c r="Y490">
        <v>0.58050000000000002</v>
      </c>
      <c r="AA490">
        <v>0</v>
      </c>
      <c r="AB490">
        <v>134.65</v>
      </c>
      <c r="AC490">
        <v>13.5</v>
      </c>
      <c r="AD490">
        <v>0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0.43</v>
      </c>
      <c r="AU490" t="s">
        <v>179</v>
      </c>
      <c r="AV490">
        <v>0</v>
      </c>
      <c r="AW490">
        <v>2</v>
      </c>
      <c r="AX490">
        <v>23986275</v>
      </c>
      <c r="AY490">
        <v>1</v>
      </c>
      <c r="AZ490">
        <v>0</v>
      </c>
      <c r="BA490">
        <v>498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B490">
        <v>0</v>
      </c>
    </row>
    <row r="491" spans="1:80" x14ac:dyDescent="0.2">
      <c r="A491">
        <f>ROW(Source!A587)</f>
        <v>587</v>
      </c>
      <c r="B491">
        <v>23982063</v>
      </c>
      <c r="C491">
        <v>23986260</v>
      </c>
      <c r="D491">
        <v>14665720</v>
      </c>
      <c r="E491">
        <v>1</v>
      </c>
      <c r="F491">
        <v>1</v>
      </c>
      <c r="G491">
        <v>1</v>
      </c>
      <c r="H491">
        <v>2</v>
      </c>
      <c r="I491" t="s">
        <v>1248</v>
      </c>
      <c r="J491" t="s">
        <v>1249</v>
      </c>
      <c r="K491" t="s">
        <v>1250</v>
      </c>
      <c r="L491">
        <v>1368</v>
      </c>
      <c r="N491">
        <v>1011</v>
      </c>
      <c r="O491" t="s">
        <v>1152</v>
      </c>
      <c r="P491" t="s">
        <v>1152</v>
      </c>
      <c r="Q491">
        <v>1</v>
      </c>
      <c r="Y491">
        <v>0.85050000000000003</v>
      </c>
      <c r="AA491">
        <v>0</v>
      </c>
      <c r="AB491">
        <v>1.7</v>
      </c>
      <c r="AC491">
        <v>0</v>
      </c>
      <c r="AD491">
        <v>0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0.63</v>
      </c>
      <c r="AU491" t="s">
        <v>179</v>
      </c>
      <c r="AV491">
        <v>0</v>
      </c>
      <c r="AW491">
        <v>2</v>
      </c>
      <c r="AX491">
        <v>23986276</v>
      </c>
      <c r="AY491">
        <v>1</v>
      </c>
      <c r="AZ491">
        <v>0</v>
      </c>
      <c r="BA491">
        <v>499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B491">
        <v>0</v>
      </c>
    </row>
    <row r="492" spans="1:80" x14ac:dyDescent="0.2">
      <c r="A492">
        <f>ROW(Source!A587)</f>
        <v>587</v>
      </c>
      <c r="B492">
        <v>23982063</v>
      </c>
      <c r="C492">
        <v>23986260</v>
      </c>
      <c r="D492">
        <v>14668593</v>
      </c>
      <c r="E492">
        <v>1</v>
      </c>
      <c r="F492">
        <v>1</v>
      </c>
      <c r="G492">
        <v>1</v>
      </c>
      <c r="H492">
        <v>2</v>
      </c>
      <c r="I492" t="s">
        <v>1224</v>
      </c>
      <c r="J492" t="s">
        <v>1251</v>
      </c>
      <c r="K492" t="s">
        <v>1226</v>
      </c>
      <c r="L492">
        <v>1368</v>
      </c>
      <c r="N492">
        <v>1011</v>
      </c>
      <c r="O492" t="s">
        <v>1152</v>
      </c>
      <c r="P492" t="s">
        <v>1152</v>
      </c>
      <c r="Q492">
        <v>1</v>
      </c>
      <c r="Y492">
        <v>0.70200000000000007</v>
      </c>
      <c r="AA492">
        <v>0</v>
      </c>
      <c r="AB492">
        <v>87.17</v>
      </c>
      <c r="AC492">
        <v>11.6</v>
      </c>
      <c r="AD492">
        <v>0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0.52</v>
      </c>
      <c r="AU492" t="s">
        <v>179</v>
      </c>
      <c r="AV492">
        <v>0</v>
      </c>
      <c r="AW492">
        <v>2</v>
      </c>
      <c r="AX492">
        <v>23986277</v>
      </c>
      <c r="AY492">
        <v>1</v>
      </c>
      <c r="AZ492">
        <v>0</v>
      </c>
      <c r="BA492">
        <v>500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B492">
        <v>0</v>
      </c>
    </row>
    <row r="493" spans="1:80" x14ac:dyDescent="0.2">
      <c r="A493">
        <f>ROW(Source!A587)</f>
        <v>587</v>
      </c>
      <c r="B493">
        <v>23982063</v>
      </c>
      <c r="C493">
        <v>23986260</v>
      </c>
      <c r="D493">
        <v>14610615</v>
      </c>
      <c r="E493">
        <v>1</v>
      </c>
      <c r="F493">
        <v>1</v>
      </c>
      <c r="G493">
        <v>1</v>
      </c>
      <c r="H493">
        <v>3</v>
      </c>
      <c r="I493" t="s">
        <v>1252</v>
      </c>
      <c r="J493" t="s">
        <v>1253</v>
      </c>
      <c r="K493" t="s">
        <v>1254</v>
      </c>
      <c r="L493">
        <v>1346</v>
      </c>
      <c r="N493">
        <v>1009</v>
      </c>
      <c r="O493" t="s">
        <v>1181</v>
      </c>
      <c r="P493" t="s">
        <v>1181</v>
      </c>
      <c r="Q493">
        <v>1</v>
      </c>
      <c r="Y493">
        <v>3.56E-2</v>
      </c>
      <c r="AA493">
        <v>28.22</v>
      </c>
      <c r="AB493">
        <v>0</v>
      </c>
      <c r="AC493">
        <v>0</v>
      </c>
      <c r="AD493">
        <v>0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3.56E-2</v>
      </c>
      <c r="AU493" t="s">
        <v>3</v>
      </c>
      <c r="AV493">
        <v>0</v>
      </c>
      <c r="AW493">
        <v>2</v>
      </c>
      <c r="AX493">
        <v>23986278</v>
      </c>
      <c r="AY493">
        <v>1</v>
      </c>
      <c r="AZ493">
        <v>0</v>
      </c>
      <c r="BA493">
        <v>501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B493">
        <v>0</v>
      </c>
    </row>
    <row r="494" spans="1:80" x14ac:dyDescent="0.2">
      <c r="A494">
        <f>ROW(Source!A587)</f>
        <v>587</v>
      </c>
      <c r="B494">
        <v>23982063</v>
      </c>
      <c r="C494">
        <v>23986260</v>
      </c>
      <c r="D494">
        <v>14610619</v>
      </c>
      <c r="E494">
        <v>1</v>
      </c>
      <c r="F494">
        <v>1</v>
      </c>
      <c r="G494">
        <v>1</v>
      </c>
      <c r="H494">
        <v>3</v>
      </c>
      <c r="I494" t="s">
        <v>1255</v>
      </c>
      <c r="J494" t="s">
        <v>1256</v>
      </c>
      <c r="K494" t="s">
        <v>1257</v>
      </c>
      <c r="L494">
        <v>1346</v>
      </c>
      <c r="N494">
        <v>1009</v>
      </c>
      <c r="O494" t="s">
        <v>1181</v>
      </c>
      <c r="P494" t="s">
        <v>1181</v>
      </c>
      <c r="Q494">
        <v>1</v>
      </c>
      <c r="Y494">
        <v>0.58399999999999996</v>
      </c>
      <c r="AA494">
        <v>26.32</v>
      </c>
      <c r="AB494">
        <v>0</v>
      </c>
      <c r="AC494">
        <v>0</v>
      </c>
      <c r="AD494">
        <v>0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0.58399999999999996</v>
      </c>
      <c r="AU494" t="s">
        <v>3</v>
      </c>
      <c r="AV494">
        <v>0</v>
      </c>
      <c r="AW494">
        <v>2</v>
      </c>
      <c r="AX494">
        <v>23986279</v>
      </c>
      <c r="AY494">
        <v>1</v>
      </c>
      <c r="AZ494">
        <v>0</v>
      </c>
      <c r="BA494">
        <v>502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B494">
        <v>0</v>
      </c>
    </row>
    <row r="495" spans="1:80" x14ac:dyDescent="0.2">
      <c r="A495">
        <f>ROW(Source!A587)</f>
        <v>587</v>
      </c>
      <c r="B495">
        <v>23982063</v>
      </c>
      <c r="C495">
        <v>23986260</v>
      </c>
      <c r="D495">
        <v>14682025</v>
      </c>
      <c r="E495">
        <v>1</v>
      </c>
      <c r="F495">
        <v>1</v>
      </c>
      <c r="G495">
        <v>1</v>
      </c>
      <c r="H495">
        <v>3</v>
      </c>
      <c r="I495" t="s">
        <v>1258</v>
      </c>
      <c r="J495" t="s">
        <v>1259</v>
      </c>
      <c r="K495" t="s">
        <v>1260</v>
      </c>
      <c r="L495">
        <v>1348</v>
      </c>
      <c r="N495">
        <v>1009</v>
      </c>
      <c r="O495" t="s">
        <v>1185</v>
      </c>
      <c r="P495" t="s">
        <v>1185</v>
      </c>
      <c r="Q495">
        <v>1000</v>
      </c>
      <c r="Y495">
        <v>2.0000000000000002E-5</v>
      </c>
      <c r="AA495">
        <v>28300.400000000001</v>
      </c>
      <c r="AB495">
        <v>0</v>
      </c>
      <c r="AC495">
        <v>0</v>
      </c>
      <c r="AD495">
        <v>0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3</v>
      </c>
      <c r="AT495">
        <v>2.0000000000000002E-5</v>
      </c>
      <c r="AU495" t="s">
        <v>3</v>
      </c>
      <c r="AV495">
        <v>0</v>
      </c>
      <c r="AW495">
        <v>2</v>
      </c>
      <c r="AX495">
        <v>23986280</v>
      </c>
      <c r="AY495">
        <v>1</v>
      </c>
      <c r="AZ495">
        <v>0</v>
      </c>
      <c r="BA495">
        <v>503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B495">
        <v>0</v>
      </c>
    </row>
    <row r="496" spans="1:80" x14ac:dyDescent="0.2">
      <c r="A496">
        <f>ROW(Source!A587)</f>
        <v>587</v>
      </c>
      <c r="B496">
        <v>23982063</v>
      </c>
      <c r="C496">
        <v>23986260</v>
      </c>
      <c r="D496">
        <v>14627308</v>
      </c>
      <c r="E496">
        <v>1</v>
      </c>
      <c r="F496">
        <v>1</v>
      </c>
      <c r="G496">
        <v>1</v>
      </c>
      <c r="H496">
        <v>3</v>
      </c>
      <c r="I496" t="s">
        <v>1261</v>
      </c>
      <c r="J496" t="s">
        <v>1262</v>
      </c>
      <c r="K496" t="s">
        <v>1263</v>
      </c>
      <c r="L496">
        <v>1301</v>
      </c>
      <c r="N496">
        <v>1003</v>
      </c>
      <c r="O496" t="s">
        <v>970</v>
      </c>
      <c r="P496" t="s">
        <v>970</v>
      </c>
      <c r="Q496">
        <v>1</v>
      </c>
      <c r="Y496">
        <v>1</v>
      </c>
      <c r="AA496">
        <v>10.7</v>
      </c>
      <c r="AB496">
        <v>0</v>
      </c>
      <c r="AC496">
        <v>0</v>
      </c>
      <c r="AD496">
        <v>0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3</v>
      </c>
      <c r="AT496">
        <v>1</v>
      </c>
      <c r="AU496" t="s">
        <v>3</v>
      </c>
      <c r="AV496">
        <v>0</v>
      </c>
      <c r="AW496">
        <v>2</v>
      </c>
      <c r="AX496">
        <v>23986281</v>
      </c>
      <c r="AY496">
        <v>1</v>
      </c>
      <c r="AZ496">
        <v>0</v>
      </c>
      <c r="BA496">
        <v>504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B496">
        <v>0</v>
      </c>
    </row>
    <row r="497" spans="1:80" x14ac:dyDescent="0.2">
      <c r="A497">
        <f>ROW(Source!A587)</f>
        <v>587</v>
      </c>
      <c r="B497">
        <v>23982063</v>
      </c>
      <c r="C497">
        <v>23986260</v>
      </c>
      <c r="D497">
        <v>14665220</v>
      </c>
      <c r="E497">
        <v>1</v>
      </c>
      <c r="F497">
        <v>1</v>
      </c>
      <c r="G497">
        <v>1</v>
      </c>
      <c r="H497">
        <v>3</v>
      </c>
      <c r="I497" t="s">
        <v>1264</v>
      </c>
      <c r="J497" t="s">
        <v>1265</v>
      </c>
      <c r="K497" t="s">
        <v>1266</v>
      </c>
      <c r="L497">
        <v>1346</v>
      </c>
      <c r="N497">
        <v>1009</v>
      </c>
      <c r="O497" t="s">
        <v>1181</v>
      </c>
      <c r="P497" t="s">
        <v>1181</v>
      </c>
      <c r="Q497">
        <v>1</v>
      </c>
      <c r="Y497">
        <v>0.01</v>
      </c>
      <c r="AA497">
        <v>114.22</v>
      </c>
      <c r="AB497">
        <v>0</v>
      </c>
      <c r="AC497">
        <v>0</v>
      </c>
      <c r="AD497">
        <v>0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3</v>
      </c>
      <c r="AT497">
        <v>0.01</v>
      </c>
      <c r="AU497" t="s">
        <v>3</v>
      </c>
      <c r="AV497">
        <v>0</v>
      </c>
      <c r="AW497">
        <v>2</v>
      </c>
      <c r="AX497">
        <v>23986282</v>
      </c>
      <c r="AY497">
        <v>1</v>
      </c>
      <c r="AZ497">
        <v>0</v>
      </c>
      <c r="BA497">
        <v>505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B497">
        <v>0</v>
      </c>
    </row>
    <row r="498" spans="1:80" x14ac:dyDescent="0.2">
      <c r="A498">
        <f>ROW(Source!A587)</f>
        <v>587</v>
      </c>
      <c r="B498">
        <v>23982063</v>
      </c>
      <c r="C498">
        <v>23986260</v>
      </c>
      <c r="D498">
        <v>14697288</v>
      </c>
      <c r="E498">
        <v>1</v>
      </c>
      <c r="F498">
        <v>1</v>
      </c>
      <c r="G498">
        <v>1</v>
      </c>
      <c r="H498">
        <v>3</v>
      </c>
      <c r="I498" t="s">
        <v>1267</v>
      </c>
      <c r="J498" t="s">
        <v>1268</v>
      </c>
      <c r="K498" t="s">
        <v>1269</v>
      </c>
      <c r="L498">
        <v>1354</v>
      </c>
      <c r="N498">
        <v>1010</v>
      </c>
      <c r="O498" t="s">
        <v>209</v>
      </c>
      <c r="P498" t="s">
        <v>209</v>
      </c>
      <c r="Q498">
        <v>1</v>
      </c>
      <c r="Y498">
        <v>4</v>
      </c>
      <c r="AA498">
        <v>3.65</v>
      </c>
      <c r="AB498">
        <v>0</v>
      </c>
      <c r="AC498">
        <v>0</v>
      </c>
      <c r="AD498">
        <v>0</v>
      </c>
      <c r="AN498">
        <v>0</v>
      </c>
      <c r="AO498">
        <v>1</v>
      </c>
      <c r="AP498">
        <v>1</v>
      </c>
      <c r="AQ498">
        <v>0</v>
      </c>
      <c r="AR498">
        <v>0</v>
      </c>
      <c r="AS498" t="s">
        <v>3</v>
      </c>
      <c r="AT498">
        <v>4</v>
      </c>
      <c r="AU498" t="s">
        <v>3</v>
      </c>
      <c r="AV498">
        <v>0</v>
      </c>
      <c r="AW498">
        <v>2</v>
      </c>
      <c r="AX498">
        <v>23986283</v>
      </c>
      <c r="AY498">
        <v>1</v>
      </c>
      <c r="AZ498">
        <v>0</v>
      </c>
      <c r="BA498">
        <v>506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B498">
        <v>0</v>
      </c>
    </row>
    <row r="499" spans="1:80" x14ac:dyDescent="0.2">
      <c r="A499">
        <f>ROW(Source!A587)</f>
        <v>587</v>
      </c>
      <c r="B499">
        <v>23982063</v>
      </c>
      <c r="C499">
        <v>23986260</v>
      </c>
      <c r="D499">
        <v>14665295</v>
      </c>
      <c r="E499">
        <v>1</v>
      </c>
      <c r="F499">
        <v>1</v>
      </c>
      <c r="G499">
        <v>1</v>
      </c>
      <c r="H499">
        <v>3</v>
      </c>
      <c r="I499" t="s">
        <v>1159</v>
      </c>
      <c r="J499" t="s">
        <v>1168</v>
      </c>
      <c r="K499" t="s">
        <v>1169</v>
      </c>
      <c r="L499">
        <v>1344</v>
      </c>
      <c r="N499">
        <v>1008</v>
      </c>
      <c r="O499" t="s">
        <v>1170</v>
      </c>
      <c r="P499" t="s">
        <v>1170</v>
      </c>
      <c r="Q499">
        <v>1</v>
      </c>
      <c r="Y499">
        <v>3.62</v>
      </c>
      <c r="AA499">
        <v>1</v>
      </c>
      <c r="AB499">
        <v>0</v>
      </c>
      <c r="AC499">
        <v>0</v>
      </c>
      <c r="AD499">
        <v>0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3.62</v>
      </c>
      <c r="AU499" t="s">
        <v>3</v>
      </c>
      <c r="AV499">
        <v>0</v>
      </c>
      <c r="AW499">
        <v>2</v>
      </c>
      <c r="AX499">
        <v>23986284</v>
      </c>
      <c r="AY499">
        <v>1</v>
      </c>
      <c r="AZ499">
        <v>0</v>
      </c>
      <c r="BA499">
        <v>507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B499">
        <v>0</v>
      </c>
    </row>
    <row r="500" spans="1:80" x14ac:dyDescent="0.2">
      <c r="A500">
        <f>ROW(Source!A588)</f>
        <v>588</v>
      </c>
      <c r="B500">
        <v>23982063</v>
      </c>
      <c r="C500">
        <v>23987268</v>
      </c>
      <c r="D500">
        <v>9436423</v>
      </c>
      <c r="E500">
        <v>1</v>
      </c>
      <c r="F500">
        <v>1</v>
      </c>
      <c r="G500">
        <v>1</v>
      </c>
      <c r="H500">
        <v>1</v>
      </c>
      <c r="I500" t="s">
        <v>1243</v>
      </c>
      <c r="J500" t="s">
        <v>3</v>
      </c>
      <c r="K500" t="s">
        <v>1244</v>
      </c>
      <c r="L500">
        <v>1369</v>
      </c>
      <c r="N500">
        <v>1013</v>
      </c>
      <c r="O500" t="s">
        <v>1148</v>
      </c>
      <c r="P500" t="s">
        <v>1148</v>
      </c>
      <c r="Q500">
        <v>1</v>
      </c>
      <c r="Y500">
        <v>167.4</v>
      </c>
      <c r="AA500">
        <v>0</v>
      </c>
      <c r="AB500">
        <v>0</v>
      </c>
      <c r="AC500">
        <v>0</v>
      </c>
      <c r="AD500">
        <v>12.92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3</v>
      </c>
      <c r="AT500">
        <v>124</v>
      </c>
      <c r="AU500" t="s">
        <v>179</v>
      </c>
      <c r="AV500">
        <v>1</v>
      </c>
      <c r="AW500">
        <v>2</v>
      </c>
      <c r="AX500">
        <v>23987271</v>
      </c>
      <c r="AY500">
        <v>1</v>
      </c>
      <c r="AZ500">
        <v>0</v>
      </c>
      <c r="BA500">
        <v>508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B500">
        <v>0</v>
      </c>
    </row>
    <row r="501" spans="1:80" x14ac:dyDescent="0.2">
      <c r="A501">
        <f>ROW(Source!A588)</f>
        <v>588</v>
      </c>
      <c r="B501">
        <v>23982063</v>
      </c>
      <c r="C501">
        <v>23987268</v>
      </c>
      <c r="D501">
        <v>14665295</v>
      </c>
      <c r="E501">
        <v>1</v>
      </c>
      <c r="F501">
        <v>1</v>
      </c>
      <c r="G501">
        <v>1</v>
      </c>
      <c r="H501">
        <v>3</v>
      </c>
      <c r="I501" t="s">
        <v>1159</v>
      </c>
      <c r="J501" t="s">
        <v>1168</v>
      </c>
      <c r="K501" t="s">
        <v>1169</v>
      </c>
      <c r="L501">
        <v>1344</v>
      </c>
      <c r="N501">
        <v>1008</v>
      </c>
      <c r="O501" t="s">
        <v>1170</v>
      </c>
      <c r="P501" t="s">
        <v>1170</v>
      </c>
      <c r="Q501">
        <v>1</v>
      </c>
      <c r="Y501">
        <v>32.04</v>
      </c>
      <c r="AA501">
        <v>1</v>
      </c>
      <c r="AB501">
        <v>0</v>
      </c>
      <c r="AC501">
        <v>0</v>
      </c>
      <c r="AD501">
        <v>0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32.04</v>
      </c>
      <c r="AU501" t="s">
        <v>3</v>
      </c>
      <c r="AV501">
        <v>0</v>
      </c>
      <c r="AW501">
        <v>2</v>
      </c>
      <c r="AX501">
        <v>23987272</v>
      </c>
      <c r="AY501">
        <v>1</v>
      </c>
      <c r="AZ501">
        <v>0</v>
      </c>
      <c r="BA501">
        <v>509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B501">
        <v>0</v>
      </c>
    </row>
    <row r="502" spans="1:80" x14ac:dyDescent="0.2">
      <c r="A502">
        <f>ROW(Source!A589)</f>
        <v>589</v>
      </c>
      <c r="B502">
        <v>23982063</v>
      </c>
      <c r="C502">
        <v>24911453</v>
      </c>
      <c r="D502">
        <v>9436423</v>
      </c>
      <c r="E502">
        <v>1</v>
      </c>
      <c r="F502">
        <v>1</v>
      </c>
      <c r="G502">
        <v>1</v>
      </c>
      <c r="H502">
        <v>1</v>
      </c>
      <c r="I502" t="s">
        <v>1243</v>
      </c>
      <c r="J502" t="s">
        <v>3</v>
      </c>
      <c r="K502" t="s">
        <v>1244</v>
      </c>
      <c r="L502">
        <v>1369</v>
      </c>
      <c r="N502">
        <v>1013</v>
      </c>
      <c r="O502" t="s">
        <v>1148</v>
      </c>
      <c r="P502" t="s">
        <v>1148</v>
      </c>
      <c r="Q502">
        <v>1</v>
      </c>
      <c r="Y502">
        <v>167.4</v>
      </c>
      <c r="AA502">
        <v>0</v>
      </c>
      <c r="AB502">
        <v>0</v>
      </c>
      <c r="AC502">
        <v>0</v>
      </c>
      <c r="AD502">
        <v>12.92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124</v>
      </c>
      <c r="AU502" t="s">
        <v>179</v>
      </c>
      <c r="AV502">
        <v>1</v>
      </c>
      <c r="AW502">
        <v>2</v>
      </c>
      <c r="AX502">
        <v>24911456</v>
      </c>
      <c r="AY502">
        <v>1</v>
      </c>
      <c r="AZ502">
        <v>0</v>
      </c>
      <c r="BA502">
        <v>510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B502">
        <v>0</v>
      </c>
    </row>
    <row r="503" spans="1:80" x14ac:dyDescent="0.2">
      <c r="A503">
        <f>ROW(Source!A589)</f>
        <v>589</v>
      </c>
      <c r="B503">
        <v>23982063</v>
      </c>
      <c r="C503">
        <v>24911453</v>
      </c>
      <c r="D503">
        <v>22865650</v>
      </c>
      <c r="E503">
        <v>1</v>
      </c>
      <c r="F503">
        <v>1</v>
      </c>
      <c r="G503">
        <v>1</v>
      </c>
      <c r="H503">
        <v>3</v>
      </c>
      <c r="I503" t="s">
        <v>1159</v>
      </c>
      <c r="J503" t="s">
        <v>1160</v>
      </c>
      <c r="K503" t="s">
        <v>1161</v>
      </c>
      <c r="L503">
        <v>1374</v>
      </c>
      <c r="N503">
        <v>1013</v>
      </c>
      <c r="O503" t="s">
        <v>1162</v>
      </c>
      <c r="P503" t="s">
        <v>1162</v>
      </c>
      <c r="Q503">
        <v>1</v>
      </c>
      <c r="Y503">
        <v>32.04</v>
      </c>
      <c r="AA503">
        <v>1</v>
      </c>
      <c r="AB503">
        <v>0</v>
      </c>
      <c r="AC503">
        <v>0</v>
      </c>
      <c r="AD503">
        <v>0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32.04</v>
      </c>
      <c r="AU503" t="s">
        <v>3</v>
      </c>
      <c r="AV503">
        <v>0</v>
      </c>
      <c r="AW503">
        <v>2</v>
      </c>
      <c r="AX503">
        <v>24911457</v>
      </c>
      <c r="AY503">
        <v>1</v>
      </c>
      <c r="AZ503">
        <v>0</v>
      </c>
      <c r="BA503">
        <v>511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B503">
        <v>0</v>
      </c>
    </row>
    <row r="504" spans="1:80" x14ac:dyDescent="0.2">
      <c r="A504">
        <f>ROW(Source!A590)</f>
        <v>590</v>
      </c>
      <c r="B504">
        <v>23982063</v>
      </c>
      <c r="C504">
        <v>23987038</v>
      </c>
      <c r="D504">
        <v>9431933</v>
      </c>
      <c r="E504">
        <v>1</v>
      </c>
      <c r="F504">
        <v>1</v>
      </c>
      <c r="G504">
        <v>1</v>
      </c>
      <c r="H504">
        <v>1</v>
      </c>
      <c r="I504" t="s">
        <v>1272</v>
      </c>
      <c r="J504" t="s">
        <v>3</v>
      </c>
      <c r="K504" t="s">
        <v>1273</v>
      </c>
      <c r="L504">
        <v>1369</v>
      </c>
      <c r="N504">
        <v>1013</v>
      </c>
      <c r="O504" t="s">
        <v>1148</v>
      </c>
      <c r="P504" t="s">
        <v>1148</v>
      </c>
      <c r="Q504">
        <v>1</v>
      </c>
      <c r="Y504">
        <v>1.3905000000000001</v>
      </c>
      <c r="AA504">
        <v>0</v>
      </c>
      <c r="AB504">
        <v>0</v>
      </c>
      <c r="AC504">
        <v>0</v>
      </c>
      <c r="AD504">
        <v>8.5299999999999994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1.03</v>
      </c>
      <c r="AU504" t="s">
        <v>179</v>
      </c>
      <c r="AV504">
        <v>1</v>
      </c>
      <c r="AW504">
        <v>2</v>
      </c>
      <c r="AX504">
        <v>23987042</v>
      </c>
      <c r="AY504">
        <v>1</v>
      </c>
      <c r="AZ504">
        <v>0</v>
      </c>
      <c r="BA504">
        <v>512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B504">
        <v>0</v>
      </c>
    </row>
    <row r="505" spans="1:80" x14ac:dyDescent="0.2">
      <c r="A505">
        <f>ROW(Source!A590)</f>
        <v>590</v>
      </c>
      <c r="B505">
        <v>23982063</v>
      </c>
      <c r="C505">
        <v>23987038</v>
      </c>
      <c r="D505">
        <v>14668593</v>
      </c>
      <c r="E505">
        <v>1</v>
      </c>
      <c r="F505">
        <v>1</v>
      </c>
      <c r="G505">
        <v>1</v>
      </c>
      <c r="H505">
        <v>2</v>
      </c>
      <c r="I505" t="s">
        <v>1224</v>
      </c>
      <c r="J505" t="s">
        <v>1251</v>
      </c>
      <c r="K505" t="s">
        <v>1226</v>
      </c>
      <c r="L505">
        <v>1368</v>
      </c>
      <c r="N505">
        <v>1011</v>
      </c>
      <c r="O505" t="s">
        <v>1152</v>
      </c>
      <c r="P505" t="s">
        <v>1152</v>
      </c>
      <c r="Q505">
        <v>1</v>
      </c>
      <c r="Y505">
        <v>0.21600000000000003</v>
      </c>
      <c r="AA505">
        <v>0</v>
      </c>
      <c r="AB505">
        <v>87.17</v>
      </c>
      <c r="AC505">
        <v>11.6</v>
      </c>
      <c r="AD505">
        <v>0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0.16</v>
      </c>
      <c r="AU505" t="s">
        <v>179</v>
      </c>
      <c r="AV505">
        <v>0</v>
      </c>
      <c r="AW505">
        <v>2</v>
      </c>
      <c r="AX505">
        <v>23987043</v>
      </c>
      <c r="AY505">
        <v>1</v>
      </c>
      <c r="AZ505">
        <v>0</v>
      </c>
      <c r="BA505">
        <v>513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B505">
        <v>0</v>
      </c>
    </row>
    <row r="506" spans="1:80" x14ac:dyDescent="0.2">
      <c r="A506">
        <f>ROW(Source!A590)</f>
        <v>590</v>
      </c>
      <c r="B506">
        <v>23982063</v>
      </c>
      <c r="C506">
        <v>23987038</v>
      </c>
      <c r="D506">
        <v>14665295</v>
      </c>
      <c r="E506">
        <v>1</v>
      </c>
      <c r="F506">
        <v>1</v>
      </c>
      <c r="G506">
        <v>1</v>
      </c>
      <c r="H506">
        <v>3</v>
      </c>
      <c r="I506" t="s">
        <v>1159</v>
      </c>
      <c r="J506" t="s">
        <v>1168</v>
      </c>
      <c r="K506" t="s">
        <v>1169</v>
      </c>
      <c r="L506">
        <v>1344</v>
      </c>
      <c r="N506">
        <v>1008</v>
      </c>
      <c r="O506" t="s">
        <v>1170</v>
      </c>
      <c r="P506" t="s">
        <v>1170</v>
      </c>
      <c r="Q506">
        <v>1</v>
      </c>
      <c r="Y506">
        <v>0.18</v>
      </c>
      <c r="AA506">
        <v>1</v>
      </c>
      <c r="AB506">
        <v>0</v>
      </c>
      <c r="AC506">
        <v>0</v>
      </c>
      <c r="AD506">
        <v>0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0.18</v>
      </c>
      <c r="AU506" t="s">
        <v>3</v>
      </c>
      <c r="AV506">
        <v>0</v>
      </c>
      <c r="AW506">
        <v>2</v>
      </c>
      <c r="AX506">
        <v>23987044</v>
      </c>
      <c r="AY506">
        <v>1</v>
      </c>
      <c r="AZ506">
        <v>0</v>
      </c>
      <c r="BA506">
        <v>514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B506">
        <v>0</v>
      </c>
    </row>
    <row r="507" spans="1:80" x14ac:dyDescent="0.2">
      <c r="A507">
        <f>ROW(Source!A591)</f>
        <v>591</v>
      </c>
      <c r="B507">
        <v>23982063</v>
      </c>
      <c r="C507">
        <v>24919913</v>
      </c>
      <c r="D507">
        <v>9430857</v>
      </c>
      <c r="E507">
        <v>1</v>
      </c>
      <c r="F507">
        <v>1</v>
      </c>
      <c r="G507">
        <v>1</v>
      </c>
      <c r="H507">
        <v>1</v>
      </c>
      <c r="I507" t="s">
        <v>1270</v>
      </c>
      <c r="J507" t="s">
        <v>3</v>
      </c>
      <c r="K507" t="s">
        <v>1271</v>
      </c>
      <c r="L507">
        <v>1369</v>
      </c>
      <c r="N507">
        <v>1013</v>
      </c>
      <c r="O507" t="s">
        <v>1148</v>
      </c>
      <c r="P507" t="s">
        <v>1148</v>
      </c>
      <c r="Q507">
        <v>1</v>
      </c>
      <c r="Y507">
        <v>1.3905000000000001</v>
      </c>
      <c r="AA507">
        <v>0</v>
      </c>
      <c r="AB507">
        <v>0</v>
      </c>
      <c r="AC507">
        <v>0</v>
      </c>
      <c r="AD507">
        <v>8.64</v>
      </c>
      <c r="AN507">
        <v>0</v>
      </c>
      <c r="AO507">
        <v>1</v>
      </c>
      <c r="AP507">
        <v>1</v>
      </c>
      <c r="AQ507">
        <v>0</v>
      </c>
      <c r="AR507">
        <v>0</v>
      </c>
      <c r="AS507" t="s">
        <v>3</v>
      </c>
      <c r="AT507">
        <v>1.03</v>
      </c>
      <c r="AU507" t="s">
        <v>179</v>
      </c>
      <c r="AV507">
        <v>1</v>
      </c>
      <c r="AW507">
        <v>2</v>
      </c>
      <c r="AX507">
        <v>24919917</v>
      </c>
      <c r="AY507">
        <v>1</v>
      </c>
      <c r="AZ507">
        <v>0</v>
      </c>
      <c r="BA507">
        <v>515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B507">
        <v>0</v>
      </c>
    </row>
    <row r="508" spans="1:80" x14ac:dyDescent="0.2">
      <c r="A508">
        <f>ROW(Source!A591)</f>
        <v>591</v>
      </c>
      <c r="B508">
        <v>23982063</v>
      </c>
      <c r="C508">
        <v>24919913</v>
      </c>
      <c r="D508">
        <v>22794575</v>
      </c>
      <c r="E508">
        <v>1</v>
      </c>
      <c r="F508">
        <v>1</v>
      </c>
      <c r="G508">
        <v>1</v>
      </c>
      <c r="H508">
        <v>2</v>
      </c>
      <c r="I508" t="s">
        <v>1224</v>
      </c>
      <c r="J508" t="s">
        <v>1225</v>
      </c>
      <c r="K508" t="s">
        <v>1226</v>
      </c>
      <c r="L508">
        <v>1368</v>
      </c>
      <c r="N508">
        <v>1011</v>
      </c>
      <c r="O508" t="s">
        <v>1152</v>
      </c>
      <c r="P508" t="s">
        <v>1152</v>
      </c>
      <c r="Q508">
        <v>1</v>
      </c>
      <c r="Y508">
        <v>1.3500000000000002E-2</v>
      </c>
      <c r="AA508">
        <v>0</v>
      </c>
      <c r="AB508">
        <v>87.17</v>
      </c>
      <c r="AC508">
        <v>11.6</v>
      </c>
      <c r="AD508">
        <v>0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3</v>
      </c>
      <c r="AT508">
        <v>0.01</v>
      </c>
      <c r="AU508" t="s">
        <v>179</v>
      </c>
      <c r="AV508">
        <v>0</v>
      </c>
      <c r="AW508">
        <v>2</v>
      </c>
      <c r="AX508">
        <v>24919918</v>
      </c>
      <c r="AY508">
        <v>1</v>
      </c>
      <c r="AZ508">
        <v>0</v>
      </c>
      <c r="BA508">
        <v>516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B508">
        <v>0</v>
      </c>
    </row>
    <row r="509" spans="1:80" x14ac:dyDescent="0.2">
      <c r="A509">
        <f>ROW(Source!A591)</f>
        <v>591</v>
      </c>
      <c r="B509">
        <v>23982063</v>
      </c>
      <c r="C509">
        <v>24919913</v>
      </c>
      <c r="D509">
        <v>22865650</v>
      </c>
      <c r="E509">
        <v>1</v>
      </c>
      <c r="F509">
        <v>1</v>
      </c>
      <c r="G509">
        <v>1</v>
      </c>
      <c r="H509">
        <v>3</v>
      </c>
      <c r="I509" t="s">
        <v>1159</v>
      </c>
      <c r="J509" t="s">
        <v>1160</v>
      </c>
      <c r="K509" t="s">
        <v>1161</v>
      </c>
      <c r="L509">
        <v>1374</v>
      </c>
      <c r="N509">
        <v>1013</v>
      </c>
      <c r="O509" t="s">
        <v>1162</v>
      </c>
      <c r="P509" t="s">
        <v>1162</v>
      </c>
      <c r="Q509">
        <v>1</v>
      </c>
      <c r="Y509">
        <v>0.18</v>
      </c>
      <c r="AA509">
        <v>1</v>
      </c>
      <c r="AB509">
        <v>0</v>
      </c>
      <c r="AC509">
        <v>0</v>
      </c>
      <c r="AD509">
        <v>0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0.18</v>
      </c>
      <c r="AU509" t="s">
        <v>3</v>
      </c>
      <c r="AV509">
        <v>0</v>
      </c>
      <c r="AW509">
        <v>2</v>
      </c>
      <c r="AX509">
        <v>24919919</v>
      </c>
      <c r="AY509">
        <v>1</v>
      </c>
      <c r="AZ509">
        <v>0</v>
      </c>
      <c r="BA509">
        <v>517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B509">
        <v>0</v>
      </c>
    </row>
    <row r="510" spans="1:80" x14ac:dyDescent="0.2">
      <c r="A510">
        <f>ROW(Source!A592)</f>
        <v>592</v>
      </c>
      <c r="B510">
        <v>23982063</v>
      </c>
      <c r="C510">
        <v>24685487</v>
      </c>
      <c r="D510">
        <v>9431933</v>
      </c>
      <c r="E510">
        <v>1</v>
      </c>
      <c r="F510">
        <v>1</v>
      </c>
      <c r="G510">
        <v>1</v>
      </c>
      <c r="H510">
        <v>1</v>
      </c>
      <c r="I510" t="s">
        <v>1272</v>
      </c>
      <c r="J510" t="s">
        <v>3</v>
      </c>
      <c r="K510" t="s">
        <v>1273</v>
      </c>
      <c r="L510">
        <v>1369</v>
      </c>
      <c r="N510">
        <v>1013</v>
      </c>
      <c r="O510" t="s">
        <v>1148</v>
      </c>
      <c r="P510" t="s">
        <v>1148</v>
      </c>
      <c r="Q510">
        <v>1</v>
      </c>
      <c r="Y510">
        <v>1.3905000000000001</v>
      </c>
      <c r="AA510">
        <v>0</v>
      </c>
      <c r="AB510">
        <v>0</v>
      </c>
      <c r="AC510">
        <v>0</v>
      </c>
      <c r="AD510">
        <v>8.5299999999999994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3</v>
      </c>
      <c r="AT510">
        <v>1.03</v>
      </c>
      <c r="AU510" t="s">
        <v>179</v>
      </c>
      <c r="AV510">
        <v>1</v>
      </c>
      <c r="AW510">
        <v>2</v>
      </c>
      <c r="AX510">
        <v>24685491</v>
      </c>
      <c r="AY510">
        <v>1</v>
      </c>
      <c r="AZ510">
        <v>0</v>
      </c>
      <c r="BA510">
        <v>518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B510">
        <v>0</v>
      </c>
    </row>
    <row r="511" spans="1:80" x14ac:dyDescent="0.2">
      <c r="A511">
        <f>ROW(Source!A592)</f>
        <v>592</v>
      </c>
      <c r="B511">
        <v>23982063</v>
      </c>
      <c r="C511">
        <v>24685487</v>
      </c>
      <c r="D511">
        <v>14668593</v>
      </c>
      <c r="E511">
        <v>1</v>
      </c>
      <c r="F511">
        <v>1</v>
      </c>
      <c r="G511">
        <v>1</v>
      </c>
      <c r="H511">
        <v>2</v>
      </c>
      <c r="I511" t="s">
        <v>1224</v>
      </c>
      <c r="J511" t="s">
        <v>1251</v>
      </c>
      <c r="K511" t="s">
        <v>1226</v>
      </c>
      <c r="L511">
        <v>1368</v>
      </c>
      <c r="N511">
        <v>1011</v>
      </c>
      <c r="O511" t="s">
        <v>1152</v>
      </c>
      <c r="P511" t="s">
        <v>1152</v>
      </c>
      <c r="Q511">
        <v>1</v>
      </c>
      <c r="Y511">
        <v>0.21600000000000003</v>
      </c>
      <c r="AA511">
        <v>0</v>
      </c>
      <c r="AB511">
        <v>87.17</v>
      </c>
      <c r="AC511">
        <v>11.6</v>
      </c>
      <c r="AD511">
        <v>0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0.16</v>
      </c>
      <c r="AU511" t="s">
        <v>179</v>
      </c>
      <c r="AV511">
        <v>0</v>
      </c>
      <c r="AW511">
        <v>2</v>
      </c>
      <c r="AX511">
        <v>24685492</v>
      </c>
      <c r="AY511">
        <v>1</v>
      </c>
      <c r="AZ511">
        <v>0</v>
      </c>
      <c r="BA511">
        <v>519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B511">
        <v>0</v>
      </c>
    </row>
    <row r="512" spans="1:80" x14ac:dyDescent="0.2">
      <c r="A512">
        <f>ROW(Source!A592)</f>
        <v>592</v>
      </c>
      <c r="B512">
        <v>23982063</v>
      </c>
      <c r="C512">
        <v>24685487</v>
      </c>
      <c r="D512">
        <v>14665295</v>
      </c>
      <c r="E512">
        <v>1</v>
      </c>
      <c r="F512">
        <v>1</v>
      </c>
      <c r="G512">
        <v>1</v>
      </c>
      <c r="H512">
        <v>3</v>
      </c>
      <c r="I512" t="s">
        <v>1159</v>
      </c>
      <c r="J512" t="s">
        <v>1168</v>
      </c>
      <c r="K512" t="s">
        <v>1169</v>
      </c>
      <c r="L512">
        <v>1344</v>
      </c>
      <c r="N512">
        <v>1008</v>
      </c>
      <c r="O512" t="s">
        <v>1170</v>
      </c>
      <c r="P512" t="s">
        <v>1170</v>
      </c>
      <c r="Q512">
        <v>1</v>
      </c>
      <c r="Y512">
        <v>0.18</v>
      </c>
      <c r="AA512">
        <v>1</v>
      </c>
      <c r="AB512">
        <v>0</v>
      </c>
      <c r="AC512">
        <v>0</v>
      </c>
      <c r="AD512">
        <v>0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0.18</v>
      </c>
      <c r="AU512" t="s">
        <v>3</v>
      </c>
      <c r="AV512">
        <v>0</v>
      </c>
      <c r="AW512">
        <v>2</v>
      </c>
      <c r="AX512">
        <v>24685493</v>
      </c>
      <c r="AY512">
        <v>1</v>
      </c>
      <c r="AZ512">
        <v>0</v>
      </c>
      <c r="BA512">
        <v>520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B512">
        <v>0</v>
      </c>
    </row>
    <row r="513" spans="1:80" x14ac:dyDescent="0.2">
      <c r="A513">
        <f>ROW(Source!A593)</f>
        <v>593</v>
      </c>
      <c r="B513">
        <v>23982063</v>
      </c>
      <c r="C513">
        <v>24687235</v>
      </c>
      <c r="D513">
        <v>9430636</v>
      </c>
      <c r="E513">
        <v>1</v>
      </c>
      <c r="F513">
        <v>1</v>
      </c>
      <c r="G513">
        <v>1</v>
      </c>
      <c r="H513">
        <v>1</v>
      </c>
      <c r="I513" t="s">
        <v>1274</v>
      </c>
      <c r="J513" t="s">
        <v>3</v>
      </c>
      <c r="K513" t="s">
        <v>1275</v>
      </c>
      <c r="L513">
        <v>1369</v>
      </c>
      <c r="N513">
        <v>1013</v>
      </c>
      <c r="O513" t="s">
        <v>1148</v>
      </c>
      <c r="P513" t="s">
        <v>1148</v>
      </c>
      <c r="Q513">
        <v>1</v>
      </c>
      <c r="Y513">
        <v>0.29700000000000004</v>
      </c>
      <c r="AA513">
        <v>0</v>
      </c>
      <c r="AB513">
        <v>0</v>
      </c>
      <c r="AC513">
        <v>0</v>
      </c>
      <c r="AD513">
        <v>9.4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3</v>
      </c>
      <c r="AT513">
        <v>0.22</v>
      </c>
      <c r="AU513" t="s">
        <v>179</v>
      </c>
      <c r="AV513">
        <v>1</v>
      </c>
      <c r="AW513">
        <v>2</v>
      </c>
      <c r="AX513">
        <v>24687238</v>
      </c>
      <c r="AY513">
        <v>1</v>
      </c>
      <c r="AZ513">
        <v>0</v>
      </c>
      <c r="BA513">
        <v>521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B513">
        <v>0</v>
      </c>
    </row>
    <row r="514" spans="1:80" x14ac:dyDescent="0.2">
      <c r="A514">
        <f>ROW(Source!A593)</f>
        <v>593</v>
      </c>
      <c r="B514">
        <v>23982063</v>
      </c>
      <c r="C514">
        <v>24687235</v>
      </c>
      <c r="D514">
        <v>22865650</v>
      </c>
      <c r="E514">
        <v>1</v>
      </c>
      <c r="F514">
        <v>1</v>
      </c>
      <c r="G514">
        <v>1</v>
      </c>
      <c r="H514">
        <v>3</v>
      </c>
      <c r="I514" t="s">
        <v>1159</v>
      </c>
      <c r="J514" t="s">
        <v>1160</v>
      </c>
      <c r="K514" t="s">
        <v>1161</v>
      </c>
      <c r="L514">
        <v>1374</v>
      </c>
      <c r="N514">
        <v>1013</v>
      </c>
      <c r="O514" t="s">
        <v>1162</v>
      </c>
      <c r="P514" t="s">
        <v>1162</v>
      </c>
      <c r="Q514">
        <v>1</v>
      </c>
      <c r="Y514">
        <v>0.04</v>
      </c>
      <c r="AA514">
        <v>1</v>
      </c>
      <c r="AB514">
        <v>0</v>
      </c>
      <c r="AC514">
        <v>0</v>
      </c>
      <c r="AD514">
        <v>0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0.04</v>
      </c>
      <c r="AU514" t="s">
        <v>3</v>
      </c>
      <c r="AV514">
        <v>0</v>
      </c>
      <c r="AW514">
        <v>2</v>
      </c>
      <c r="AX514">
        <v>24687239</v>
      </c>
      <c r="AY514">
        <v>1</v>
      </c>
      <c r="AZ514">
        <v>0</v>
      </c>
      <c r="BA514">
        <v>522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B514">
        <v>0</v>
      </c>
    </row>
    <row r="515" spans="1:80" x14ac:dyDescent="0.2">
      <c r="A515">
        <f>ROW(Source!A594)</f>
        <v>594</v>
      </c>
      <c r="B515">
        <v>23982063</v>
      </c>
      <c r="C515">
        <v>24686385</v>
      </c>
      <c r="D515">
        <v>9451081</v>
      </c>
      <c r="E515">
        <v>1</v>
      </c>
      <c r="F515">
        <v>1</v>
      </c>
      <c r="G515">
        <v>1</v>
      </c>
      <c r="H515">
        <v>1</v>
      </c>
      <c r="I515" t="s">
        <v>1245</v>
      </c>
      <c r="J515" t="s">
        <v>3</v>
      </c>
      <c r="K515" t="s">
        <v>1246</v>
      </c>
      <c r="L515">
        <v>1369</v>
      </c>
      <c r="N515">
        <v>1013</v>
      </c>
      <c r="O515" t="s">
        <v>1148</v>
      </c>
      <c r="P515" t="s">
        <v>1148</v>
      </c>
      <c r="Q515">
        <v>1</v>
      </c>
      <c r="Y515">
        <v>27.27</v>
      </c>
      <c r="AA515">
        <v>0</v>
      </c>
      <c r="AB515">
        <v>0</v>
      </c>
      <c r="AC515">
        <v>0</v>
      </c>
      <c r="AD515">
        <v>8.9700000000000006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20.2</v>
      </c>
      <c r="AU515" t="s">
        <v>179</v>
      </c>
      <c r="AV515">
        <v>1</v>
      </c>
      <c r="AW515">
        <v>2</v>
      </c>
      <c r="AX515">
        <v>24686398</v>
      </c>
      <c r="AY515">
        <v>1</v>
      </c>
      <c r="AZ515">
        <v>0</v>
      </c>
      <c r="BA515">
        <v>523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B515">
        <v>0</v>
      </c>
    </row>
    <row r="516" spans="1:80" x14ac:dyDescent="0.2">
      <c r="A516">
        <f>ROW(Source!A594)</f>
        <v>594</v>
      </c>
      <c r="B516">
        <v>23982063</v>
      </c>
      <c r="C516">
        <v>24686385</v>
      </c>
      <c r="D516">
        <v>121548</v>
      </c>
      <c r="E516">
        <v>1</v>
      </c>
      <c r="F516">
        <v>1</v>
      </c>
      <c r="G516">
        <v>1</v>
      </c>
      <c r="H516">
        <v>1</v>
      </c>
      <c r="I516" t="s">
        <v>40</v>
      </c>
      <c r="J516" t="s">
        <v>3</v>
      </c>
      <c r="K516" t="s">
        <v>1173</v>
      </c>
      <c r="L516">
        <v>608254</v>
      </c>
      <c r="N516">
        <v>1013</v>
      </c>
      <c r="O516" t="s">
        <v>1174</v>
      </c>
      <c r="P516" t="s">
        <v>1174</v>
      </c>
      <c r="Q516">
        <v>1</v>
      </c>
      <c r="Y516">
        <v>0.58050000000000002</v>
      </c>
      <c r="AA516">
        <v>0</v>
      </c>
      <c r="AB516">
        <v>0</v>
      </c>
      <c r="AC516">
        <v>0</v>
      </c>
      <c r="AD516">
        <v>0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0.43</v>
      </c>
      <c r="AU516" t="s">
        <v>179</v>
      </c>
      <c r="AV516">
        <v>2</v>
      </c>
      <c r="AW516">
        <v>2</v>
      </c>
      <c r="AX516">
        <v>24686399</v>
      </c>
      <c r="AY516">
        <v>1</v>
      </c>
      <c r="AZ516">
        <v>0</v>
      </c>
      <c r="BA516">
        <v>524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B516">
        <v>0</v>
      </c>
    </row>
    <row r="517" spans="1:80" x14ac:dyDescent="0.2">
      <c r="A517">
        <f>ROW(Source!A594)</f>
        <v>594</v>
      </c>
      <c r="B517">
        <v>23982063</v>
      </c>
      <c r="C517">
        <v>24686385</v>
      </c>
      <c r="D517">
        <v>14665537</v>
      </c>
      <c r="E517">
        <v>1</v>
      </c>
      <c r="F517">
        <v>1</v>
      </c>
      <c r="G517">
        <v>1</v>
      </c>
      <c r="H517">
        <v>2</v>
      </c>
      <c r="I517" t="s">
        <v>1218</v>
      </c>
      <c r="J517" t="s">
        <v>1247</v>
      </c>
      <c r="K517" t="s">
        <v>1220</v>
      </c>
      <c r="L517">
        <v>1368</v>
      </c>
      <c r="N517">
        <v>1011</v>
      </c>
      <c r="O517" t="s">
        <v>1152</v>
      </c>
      <c r="P517" t="s">
        <v>1152</v>
      </c>
      <c r="Q517">
        <v>1</v>
      </c>
      <c r="Y517">
        <v>0.58050000000000002</v>
      </c>
      <c r="AA517">
        <v>0</v>
      </c>
      <c r="AB517">
        <v>134.65</v>
      </c>
      <c r="AC517">
        <v>13.5</v>
      </c>
      <c r="AD517">
        <v>0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0.43</v>
      </c>
      <c r="AU517" t="s">
        <v>179</v>
      </c>
      <c r="AV517">
        <v>0</v>
      </c>
      <c r="AW517">
        <v>2</v>
      </c>
      <c r="AX517">
        <v>24686400</v>
      </c>
      <c r="AY517">
        <v>1</v>
      </c>
      <c r="AZ517">
        <v>0</v>
      </c>
      <c r="BA517">
        <v>525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B517">
        <v>0</v>
      </c>
    </row>
    <row r="518" spans="1:80" x14ac:dyDescent="0.2">
      <c r="A518">
        <f>ROW(Source!A594)</f>
        <v>594</v>
      </c>
      <c r="B518">
        <v>23982063</v>
      </c>
      <c r="C518">
        <v>24686385</v>
      </c>
      <c r="D518">
        <v>14665720</v>
      </c>
      <c r="E518">
        <v>1</v>
      </c>
      <c r="F518">
        <v>1</v>
      </c>
      <c r="G518">
        <v>1</v>
      </c>
      <c r="H518">
        <v>2</v>
      </c>
      <c r="I518" t="s">
        <v>1248</v>
      </c>
      <c r="J518" t="s">
        <v>1249</v>
      </c>
      <c r="K518" t="s">
        <v>1250</v>
      </c>
      <c r="L518">
        <v>1368</v>
      </c>
      <c r="N518">
        <v>1011</v>
      </c>
      <c r="O518" t="s">
        <v>1152</v>
      </c>
      <c r="P518" t="s">
        <v>1152</v>
      </c>
      <c r="Q518">
        <v>1</v>
      </c>
      <c r="Y518">
        <v>0.85050000000000003</v>
      </c>
      <c r="AA518">
        <v>0</v>
      </c>
      <c r="AB518">
        <v>1.7</v>
      </c>
      <c r="AC518">
        <v>0</v>
      </c>
      <c r="AD518">
        <v>0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3</v>
      </c>
      <c r="AT518">
        <v>0.63</v>
      </c>
      <c r="AU518" t="s">
        <v>179</v>
      </c>
      <c r="AV518">
        <v>0</v>
      </c>
      <c r="AW518">
        <v>2</v>
      </c>
      <c r="AX518">
        <v>24686401</v>
      </c>
      <c r="AY518">
        <v>1</v>
      </c>
      <c r="AZ518">
        <v>0</v>
      </c>
      <c r="BA518">
        <v>526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B518">
        <v>0</v>
      </c>
    </row>
    <row r="519" spans="1:80" x14ac:dyDescent="0.2">
      <c r="A519">
        <f>ROW(Source!A594)</f>
        <v>594</v>
      </c>
      <c r="B519">
        <v>23982063</v>
      </c>
      <c r="C519">
        <v>24686385</v>
      </c>
      <c r="D519">
        <v>14668593</v>
      </c>
      <c r="E519">
        <v>1</v>
      </c>
      <c r="F519">
        <v>1</v>
      </c>
      <c r="G519">
        <v>1</v>
      </c>
      <c r="H519">
        <v>2</v>
      </c>
      <c r="I519" t="s">
        <v>1224</v>
      </c>
      <c r="J519" t="s">
        <v>1251</v>
      </c>
      <c r="K519" t="s">
        <v>1226</v>
      </c>
      <c r="L519">
        <v>1368</v>
      </c>
      <c r="N519">
        <v>1011</v>
      </c>
      <c r="O519" t="s">
        <v>1152</v>
      </c>
      <c r="P519" t="s">
        <v>1152</v>
      </c>
      <c r="Q519">
        <v>1</v>
      </c>
      <c r="Y519">
        <v>0.70200000000000007</v>
      </c>
      <c r="AA519">
        <v>0</v>
      </c>
      <c r="AB519">
        <v>87.17</v>
      </c>
      <c r="AC519">
        <v>11.6</v>
      </c>
      <c r="AD519">
        <v>0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3</v>
      </c>
      <c r="AT519">
        <v>0.52</v>
      </c>
      <c r="AU519" t="s">
        <v>179</v>
      </c>
      <c r="AV519">
        <v>0</v>
      </c>
      <c r="AW519">
        <v>2</v>
      </c>
      <c r="AX519">
        <v>24686402</v>
      </c>
      <c r="AY519">
        <v>1</v>
      </c>
      <c r="AZ519">
        <v>0</v>
      </c>
      <c r="BA519">
        <v>527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B519">
        <v>0</v>
      </c>
    </row>
    <row r="520" spans="1:80" x14ac:dyDescent="0.2">
      <c r="A520">
        <f>ROW(Source!A594)</f>
        <v>594</v>
      </c>
      <c r="B520">
        <v>23982063</v>
      </c>
      <c r="C520">
        <v>24686385</v>
      </c>
      <c r="D520">
        <v>14610615</v>
      </c>
      <c r="E520">
        <v>1</v>
      </c>
      <c r="F520">
        <v>1</v>
      </c>
      <c r="G520">
        <v>1</v>
      </c>
      <c r="H520">
        <v>3</v>
      </c>
      <c r="I520" t="s">
        <v>1252</v>
      </c>
      <c r="J520" t="s">
        <v>1253</v>
      </c>
      <c r="K520" t="s">
        <v>1254</v>
      </c>
      <c r="L520">
        <v>1346</v>
      </c>
      <c r="N520">
        <v>1009</v>
      </c>
      <c r="O520" t="s">
        <v>1181</v>
      </c>
      <c r="P520" t="s">
        <v>1181</v>
      </c>
      <c r="Q520">
        <v>1</v>
      </c>
      <c r="Y520">
        <v>3.56E-2</v>
      </c>
      <c r="AA520">
        <v>28.22</v>
      </c>
      <c r="AB520">
        <v>0</v>
      </c>
      <c r="AC520">
        <v>0</v>
      </c>
      <c r="AD520">
        <v>0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3.56E-2</v>
      </c>
      <c r="AU520" t="s">
        <v>3</v>
      </c>
      <c r="AV520">
        <v>0</v>
      </c>
      <c r="AW520">
        <v>2</v>
      </c>
      <c r="AX520">
        <v>24686403</v>
      </c>
      <c r="AY520">
        <v>1</v>
      </c>
      <c r="AZ520">
        <v>0</v>
      </c>
      <c r="BA520">
        <v>528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B520">
        <v>0</v>
      </c>
    </row>
    <row r="521" spans="1:80" x14ac:dyDescent="0.2">
      <c r="A521">
        <f>ROW(Source!A594)</f>
        <v>594</v>
      </c>
      <c r="B521">
        <v>23982063</v>
      </c>
      <c r="C521">
        <v>24686385</v>
      </c>
      <c r="D521">
        <v>14610619</v>
      </c>
      <c r="E521">
        <v>1</v>
      </c>
      <c r="F521">
        <v>1</v>
      </c>
      <c r="G521">
        <v>1</v>
      </c>
      <c r="H521">
        <v>3</v>
      </c>
      <c r="I521" t="s">
        <v>1255</v>
      </c>
      <c r="J521" t="s">
        <v>1256</v>
      </c>
      <c r="K521" t="s">
        <v>1257</v>
      </c>
      <c r="L521">
        <v>1346</v>
      </c>
      <c r="N521">
        <v>1009</v>
      </c>
      <c r="O521" t="s">
        <v>1181</v>
      </c>
      <c r="P521" t="s">
        <v>1181</v>
      </c>
      <c r="Q521">
        <v>1</v>
      </c>
      <c r="Y521">
        <v>0.58399999999999996</v>
      </c>
      <c r="AA521">
        <v>26.32</v>
      </c>
      <c r="AB521">
        <v>0</v>
      </c>
      <c r="AC521">
        <v>0</v>
      </c>
      <c r="AD521">
        <v>0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0.58399999999999996</v>
      </c>
      <c r="AU521" t="s">
        <v>3</v>
      </c>
      <c r="AV521">
        <v>0</v>
      </c>
      <c r="AW521">
        <v>2</v>
      </c>
      <c r="AX521">
        <v>24686404</v>
      </c>
      <c r="AY521">
        <v>1</v>
      </c>
      <c r="AZ521">
        <v>0</v>
      </c>
      <c r="BA521">
        <v>529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B521">
        <v>0</v>
      </c>
    </row>
    <row r="522" spans="1:80" x14ac:dyDescent="0.2">
      <c r="A522">
        <f>ROW(Source!A594)</f>
        <v>594</v>
      </c>
      <c r="B522">
        <v>23982063</v>
      </c>
      <c r="C522">
        <v>24686385</v>
      </c>
      <c r="D522">
        <v>14682025</v>
      </c>
      <c r="E522">
        <v>1</v>
      </c>
      <c r="F522">
        <v>1</v>
      </c>
      <c r="G522">
        <v>1</v>
      </c>
      <c r="H522">
        <v>3</v>
      </c>
      <c r="I522" t="s">
        <v>1258</v>
      </c>
      <c r="J522" t="s">
        <v>1259</v>
      </c>
      <c r="K522" t="s">
        <v>1260</v>
      </c>
      <c r="L522">
        <v>1348</v>
      </c>
      <c r="N522">
        <v>1009</v>
      </c>
      <c r="O522" t="s">
        <v>1185</v>
      </c>
      <c r="P522" t="s">
        <v>1185</v>
      </c>
      <c r="Q522">
        <v>1000</v>
      </c>
      <c r="Y522">
        <v>2.0000000000000002E-5</v>
      </c>
      <c r="AA522">
        <v>28300.400000000001</v>
      </c>
      <c r="AB522">
        <v>0</v>
      </c>
      <c r="AC522">
        <v>0</v>
      </c>
      <c r="AD522">
        <v>0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2.0000000000000002E-5</v>
      </c>
      <c r="AU522" t="s">
        <v>3</v>
      </c>
      <c r="AV522">
        <v>0</v>
      </c>
      <c r="AW522">
        <v>2</v>
      </c>
      <c r="AX522">
        <v>24686405</v>
      </c>
      <c r="AY522">
        <v>1</v>
      </c>
      <c r="AZ522">
        <v>0</v>
      </c>
      <c r="BA522">
        <v>530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B522">
        <v>0</v>
      </c>
    </row>
    <row r="523" spans="1:80" x14ac:dyDescent="0.2">
      <c r="A523">
        <f>ROW(Source!A594)</f>
        <v>594</v>
      </c>
      <c r="B523">
        <v>23982063</v>
      </c>
      <c r="C523">
        <v>24686385</v>
      </c>
      <c r="D523">
        <v>14627308</v>
      </c>
      <c r="E523">
        <v>1</v>
      </c>
      <c r="F523">
        <v>1</v>
      </c>
      <c r="G523">
        <v>1</v>
      </c>
      <c r="H523">
        <v>3</v>
      </c>
      <c r="I523" t="s">
        <v>1261</v>
      </c>
      <c r="J523" t="s">
        <v>1262</v>
      </c>
      <c r="K523" t="s">
        <v>1263</v>
      </c>
      <c r="L523">
        <v>1301</v>
      </c>
      <c r="N523">
        <v>1003</v>
      </c>
      <c r="O523" t="s">
        <v>970</v>
      </c>
      <c r="P523" t="s">
        <v>970</v>
      </c>
      <c r="Q523">
        <v>1</v>
      </c>
      <c r="Y523">
        <v>1</v>
      </c>
      <c r="AA523">
        <v>10.7</v>
      </c>
      <c r="AB523">
        <v>0</v>
      </c>
      <c r="AC523">
        <v>0</v>
      </c>
      <c r="AD523">
        <v>0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1</v>
      </c>
      <c r="AU523" t="s">
        <v>3</v>
      </c>
      <c r="AV523">
        <v>0</v>
      </c>
      <c r="AW523">
        <v>2</v>
      </c>
      <c r="AX523">
        <v>24686406</v>
      </c>
      <c r="AY523">
        <v>1</v>
      </c>
      <c r="AZ523">
        <v>0</v>
      </c>
      <c r="BA523">
        <v>531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B523">
        <v>0</v>
      </c>
    </row>
    <row r="524" spans="1:80" x14ac:dyDescent="0.2">
      <c r="A524">
        <f>ROW(Source!A594)</f>
        <v>594</v>
      </c>
      <c r="B524">
        <v>23982063</v>
      </c>
      <c r="C524">
        <v>24686385</v>
      </c>
      <c r="D524">
        <v>14665220</v>
      </c>
      <c r="E524">
        <v>1</v>
      </c>
      <c r="F524">
        <v>1</v>
      </c>
      <c r="G524">
        <v>1</v>
      </c>
      <c r="H524">
        <v>3</v>
      </c>
      <c r="I524" t="s">
        <v>1264</v>
      </c>
      <c r="J524" t="s">
        <v>1265</v>
      </c>
      <c r="K524" t="s">
        <v>1266</v>
      </c>
      <c r="L524">
        <v>1346</v>
      </c>
      <c r="N524">
        <v>1009</v>
      </c>
      <c r="O524" t="s">
        <v>1181</v>
      </c>
      <c r="P524" t="s">
        <v>1181</v>
      </c>
      <c r="Q524">
        <v>1</v>
      </c>
      <c r="Y524">
        <v>0.01</v>
      </c>
      <c r="AA524">
        <v>114.22</v>
      </c>
      <c r="AB524">
        <v>0</v>
      </c>
      <c r="AC524">
        <v>0</v>
      </c>
      <c r="AD524">
        <v>0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0.01</v>
      </c>
      <c r="AU524" t="s">
        <v>3</v>
      </c>
      <c r="AV524">
        <v>0</v>
      </c>
      <c r="AW524">
        <v>2</v>
      </c>
      <c r="AX524">
        <v>24686407</v>
      </c>
      <c r="AY524">
        <v>1</v>
      </c>
      <c r="AZ524">
        <v>0</v>
      </c>
      <c r="BA524">
        <v>532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B524">
        <v>0</v>
      </c>
    </row>
    <row r="525" spans="1:80" x14ac:dyDescent="0.2">
      <c r="A525">
        <f>ROW(Source!A594)</f>
        <v>594</v>
      </c>
      <c r="B525">
        <v>23982063</v>
      </c>
      <c r="C525">
        <v>24686385</v>
      </c>
      <c r="D525">
        <v>14697288</v>
      </c>
      <c r="E525">
        <v>1</v>
      </c>
      <c r="F525">
        <v>1</v>
      </c>
      <c r="G525">
        <v>1</v>
      </c>
      <c r="H525">
        <v>3</v>
      </c>
      <c r="I525" t="s">
        <v>1267</v>
      </c>
      <c r="J525" t="s">
        <v>1268</v>
      </c>
      <c r="K525" t="s">
        <v>1269</v>
      </c>
      <c r="L525">
        <v>1354</v>
      </c>
      <c r="N525">
        <v>1010</v>
      </c>
      <c r="O525" t="s">
        <v>209</v>
      </c>
      <c r="P525" t="s">
        <v>209</v>
      </c>
      <c r="Q525">
        <v>1</v>
      </c>
      <c r="Y525">
        <v>4</v>
      </c>
      <c r="AA525">
        <v>3.65</v>
      </c>
      <c r="AB525">
        <v>0</v>
      </c>
      <c r="AC525">
        <v>0</v>
      </c>
      <c r="AD525">
        <v>0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4</v>
      </c>
      <c r="AU525" t="s">
        <v>3</v>
      </c>
      <c r="AV525">
        <v>0</v>
      </c>
      <c r="AW525">
        <v>2</v>
      </c>
      <c r="AX525">
        <v>24686408</v>
      </c>
      <c r="AY525">
        <v>1</v>
      </c>
      <c r="AZ525">
        <v>0</v>
      </c>
      <c r="BA525">
        <v>533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B525">
        <v>0</v>
      </c>
    </row>
    <row r="526" spans="1:80" x14ac:dyDescent="0.2">
      <c r="A526">
        <f>ROW(Source!A594)</f>
        <v>594</v>
      </c>
      <c r="B526">
        <v>23982063</v>
      </c>
      <c r="C526">
        <v>24686385</v>
      </c>
      <c r="D526">
        <v>14665295</v>
      </c>
      <c r="E526">
        <v>1</v>
      </c>
      <c r="F526">
        <v>1</v>
      </c>
      <c r="G526">
        <v>1</v>
      </c>
      <c r="H526">
        <v>3</v>
      </c>
      <c r="I526" t="s">
        <v>1159</v>
      </c>
      <c r="J526" t="s">
        <v>1168</v>
      </c>
      <c r="K526" t="s">
        <v>1169</v>
      </c>
      <c r="L526">
        <v>1344</v>
      </c>
      <c r="N526">
        <v>1008</v>
      </c>
      <c r="O526" t="s">
        <v>1170</v>
      </c>
      <c r="P526" t="s">
        <v>1170</v>
      </c>
      <c r="Q526">
        <v>1</v>
      </c>
      <c r="Y526">
        <v>3.62</v>
      </c>
      <c r="AA526">
        <v>1</v>
      </c>
      <c r="AB526">
        <v>0</v>
      </c>
      <c r="AC526">
        <v>0</v>
      </c>
      <c r="AD526">
        <v>0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3.62</v>
      </c>
      <c r="AU526" t="s">
        <v>3</v>
      </c>
      <c r="AV526">
        <v>0</v>
      </c>
      <c r="AW526">
        <v>2</v>
      </c>
      <c r="AX526">
        <v>24686409</v>
      </c>
      <c r="AY526">
        <v>1</v>
      </c>
      <c r="AZ526">
        <v>0</v>
      </c>
      <c r="BA526">
        <v>534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B526">
        <v>0</v>
      </c>
    </row>
    <row r="527" spans="1:80" x14ac:dyDescent="0.2">
      <c r="A527">
        <f>ROW(Source!A595)</f>
        <v>595</v>
      </c>
      <c r="B527">
        <v>23982063</v>
      </c>
      <c r="C527">
        <v>24686410</v>
      </c>
      <c r="D527">
        <v>9436423</v>
      </c>
      <c r="E527">
        <v>1</v>
      </c>
      <c r="F527">
        <v>1</v>
      </c>
      <c r="G527">
        <v>1</v>
      </c>
      <c r="H527">
        <v>1</v>
      </c>
      <c r="I527" t="s">
        <v>1243</v>
      </c>
      <c r="J527" t="s">
        <v>3</v>
      </c>
      <c r="K527" t="s">
        <v>1244</v>
      </c>
      <c r="L527">
        <v>1369</v>
      </c>
      <c r="N527">
        <v>1013</v>
      </c>
      <c r="O527" t="s">
        <v>1148</v>
      </c>
      <c r="P527" t="s">
        <v>1148</v>
      </c>
      <c r="Q527">
        <v>1</v>
      </c>
      <c r="Y527">
        <v>167.4</v>
      </c>
      <c r="AA527">
        <v>0</v>
      </c>
      <c r="AB527">
        <v>0</v>
      </c>
      <c r="AC527">
        <v>0</v>
      </c>
      <c r="AD527">
        <v>12.92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124</v>
      </c>
      <c r="AU527" t="s">
        <v>179</v>
      </c>
      <c r="AV527">
        <v>1</v>
      </c>
      <c r="AW527">
        <v>2</v>
      </c>
      <c r="AX527">
        <v>24686413</v>
      </c>
      <c r="AY527">
        <v>1</v>
      </c>
      <c r="AZ527">
        <v>0</v>
      </c>
      <c r="BA527">
        <v>535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B527">
        <v>0</v>
      </c>
    </row>
    <row r="528" spans="1:80" x14ac:dyDescent="0.2">
      <c r="A528">
        <f>ROW(Source!A595)</f>
        <v>595</v>
      </c>
      <c r="B528">
        <v>23982063</v>
      </c>
      <c r="C528">
        <v>24686410</v>
      </c>
      <c r="D528">
        <v>14665295</v>
      </c>
      <c r="E528">
        <v>1</v>
      </c>
      <c r="F528">
        <v>1</v>
      </c>
      <c r="G528">
        <v>1</v>
      </c>
      <c r="H528">
        <v>3</v>
      </c>
      <c r="I528" t="s">
        <v>1159</v>
      </c>
      <c r="J528" t="s">
        <v>1168</v>
      </c>
      <c r="K528" t="s">
        <v>1169</v>
      </c>
      <c r="L528">
        <v>1344</v>
      </c>
      <c r="N528">
        <v>1008</v>
      </c>
      <c r="O528" t="s">
        <v>1170</v>
      </c>
      <c r="P528" t="s">
        <v>1170</v>
      </c>
      <c r="Q528">
        <v>1</v>
      </c>
      <c r="Y528">
        <v>32.04</v>
      </c>
      <c r="AA528">
        <v>1</v>
      </c>
      <c r="AB528">
        <v>0</v>
      </c>
      <c r="AC528">
        <v>0</v>
      </c>
      <c r="AD528">
        <v>0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32.04</v>
      </c>
      <c r="AU528" t="s">
        <v>3</v>
      </c>
      <c r="AV528">
        <v>0</v>
      </c>
      <c r="AW528">
        <v>2</v>
      </c>
      <c r="AX528">
        <v>24686414</v>
      </c>
      <c r="AY528">
        <v>1</v>
      </c>
      <c r="AZ528">
        <v>0</v>
      </c>
      <c r="BA528">
        <v>536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B528">
        <v>0</v>
      </c>
    </row>
    <row r="529" spans="1:80" x14ac:dyDescent="0.2">
      <c r="A529">
        <f>ROW(Source!A596)</f>
        <v>596</v>
      </c>
      <c r="B529">
        <v>23982063</v>
      </c>
      <c r="C529">
        <v>24814932</v>
      </c>
      <c r="D529">
        <v>9436423</v>
      </c>
      <c r="E529">
        <v>1</v>
      </c>
      <c r="F529">
        <v>1</v>
      </c>
      <c r="G529">
        <v>1</v>
      </c>
      <c r="H529">
        <v>1</v>
      </c>
      <c r="I529" t="s">
        <v>1243</v>
      </c>
      <c r="J529" t="s">
        <v>3</v>
      </c>
      <c r="K529" t="s">
        <v>1244</v>
      </c>
      <c r="L529">
        <v>1369</v>
      </c>
      <c r="N529">
        <v>1013</v>
      </c>
      <c r="O529" t="s">
        <v>1148</v>
      </c>
      <c r="P529" t="s">
        <v>1148</v>
      </c>
      <c r="Q529">
        <v>1</v>
      </c>
      <c r="Y529">
        <v>167.4</v>
      </c>
      <c r="AA529">
        <v>0</v>
      </c>
      <c r="AB529">
        <v>0</v>
      </c>
      <c r="AC529">
        <v>0</v>
      </c>
      <c r="AD529">
        <v>12.92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124</v>
      </c>
      <c r="AU529" t="s">
        <v>179</v>
      </c>
      <c r="AV529">
        <v>1</v>
      </c>
      <c r="AW529">
        <v>2</v>
      </c>
      <c r="AX529">
        <v>24910610</v>
      </c>
      <c r="AY529">
        <v>1</v>
      </c>
      <c r="AZ529">
        <v>0</v>
      </c>
      <c r="BA529">
        <v>537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B529">
        <v>0</v>
      </c>
    </row>
    <row r="530" spans="1:80" x14ac:dyDescent="0.2">
      <c r="A530">
        <f>ROW(Source!A596)</f>
        <v>596</v>
      </c>
      <c r="B530">
        <v>23982063</v>
      </c>
      <c r="C530">
        <v>24814932</v>
      </c>
      <c r="D530">
        <v>22865650</v>
      </c>
      <c r="E530">
        <v>1</v>
      </c>
      <c r="F530">
        <v>1</v>
      </c>
      <c r="G530">
        <v>1</v>
      </c>
      <c r="H530">
        <v>3</v>
      </c>
      <c r="I530" t="s">
        <v>1159</v>
      </c>
      <c r="J530" t="s">
        <v>1160</v>
      </c>
      <c r="K530" t="s">
        <v>1161</v>
      </c>
      <c r="L530">
        <v>1374</v>
      </c>
      <c r="N530">
        <v>1013</v>
      </c>
      <c r="O530" t="s">
        <v>1162</v>
      </c>
      <c r="P530" t="s">
        <v>1162</v>
      </c>
      <c r="Q530">
        <v>1</v>
      </c>
      <c r="Y530">
        <v>32.04</v>
      </c>
      <c r="AA530">
        <v>1</v>
      </c>
      <c r="AB530">
        <v>0</v>
      </c>
      <c r="AC530">
        <v>0</v>
      </c>
      <c r="AD530">
        <v>0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32.04</v>
      </c>
      <c r="AU530" t="s">
        <v>3</v>
      </c>
      <c r="AV530">
        <v>0</v>
      </c>
      <c r="AW530">
        <v>2</v>
      </c>
      <c r="AX530">
        <v>24910611</v>
      </c>
      <c r="AY530">
        <v>1</v>
      </c>
      <c r="AZ530">
        <v>0</v>
      </c>
      <c r="BA530">
        <v>538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B530">
        <v>0</v>
      </c>
    </row>
    <row r="531" spans="1:80" x14ac:dyDescent="0.2">
      <c r="A531">
        <f>ROW(Source!A597)</f>
        <v>597</v>
      </c>
      <c r="B531">
        <v>23982063</v>
      </c>
      <c r="C531">
        <v>24919920</v>
      </c>
      <c r="D531">
        <v>9430857</v>
      </c>
      <c r="E531">
        <v>1</v>
      </c>
      <c r="F531">
        <v>1</v>
      </c>
      <c r="G531">
        <v>1</v>
      </c>
      <c r="H531">
        <v>1</v>
      </c>
      <c r="I531" t="s">
        <v>1270</v>
      </c>
      <c r="J531" t="s">
        <v>3</v>
      </c>
      <c r="K531" t="s">
        <v>1271</v>
      </c>
      <c r="L531">
        <v>1369</v>
      </c>
      <c r="N531">
        <v>1013</v>
      </c>
      <c r="O531" t="s">
        <v>1148</v>
      </c>
      <c r="P531" t="s">
        <v>1148</v>
      </c>
      <c r="Q531">
        <v>1</v>
      </c>
      <c r="Y531">
        <v>1.3905000000000001</v>
      </c>
      <c r="AA531">
        <v>0</v>
      </c>
      <c r="AB531">
        <v>0</v>
      </c>
      <c r="AC531">
        <v>0</v>
      </c>
      <c r="AD531">
        <v>8.64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1.03</v>
      </c>
      <c r="AU531" t="s">
        <v>179</v>
      </c>
      <c r="AV531">
        <v>1</v>
      </c>
      <c r="AW531">
        <v>2</v>
      </c>
      <c r="AX531">
        <v>24919924</v>
      </c>
      <c r="AY531">
        <v>1</v>
      </c>
      <c r="AZ531">
        <v>0</v>
      </c>
      <c r="BA531">
        <v>539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B531">
        <v>0</v>
      </c>
    </row>
    <row r="532" spans="1:80" x14ac:dyDescent="0.2">
      <c r="A532">
        <f>ROW(Source!A597)</f>
        <v>597</v>
      </c>
      <c r="B532">
        <v>23982063</v>
      </c>
      <c r="C532">
        <v>24919920</v>
      </c>
      <c r="D532">
        <v>22794575</v>
      </c>
      <c r="E532">
        <v>1</v>
      </c>
      <c r="F532">
        <v>1</v>
      </c>
      <c r="G532">
        <v>1</v>
      </c>
      <c r="H532">
        <v>2</v>
      </c>
      <c r="I532" t="s">
        <v>1224</v>
      </c>
      <c r="J532" t="s">
        <v>1225</v>
      </c>
      <c r="K532" t="s">
        <v>1226</v>
      </c>
      <c r="L532">
        <v>1368</v>
      </c>
      <c r="N532">
        <v>1011</v>
      </c>
      <c r="O532" t="s">
        <v>1152</v>
      </c>
      <c r="P532" t="s">
        <v>1152</v>
      </c>
      <c r="Q532">
        <v>1</v>
      </c>
      <c r="Y532">
        <v>1.3500000000000002E-2</v>
      </c>
      <c r="AA532">
        <v>0</v>
      </c>
      <c r="AB532">
        <v>87.17</v>
      </c>
      <c r="AC532">
        <v>11.6</v>
      </c>
      <c r="AD532">
        <v>0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0.01</v>
      </c>
      <c r="AU532" t="s">
        <v>179</v>
      </c>
      <c r="AV532">
        <v>0</v>
      </c>
      <c r="AW532">
        <v>2</v>
      </c>
      <c r="AX532">
        <v>24919925</v>
      </c>
      <c r="AY532">
        <v>1</v>
      </c>
      <c r="AZ532">
        <v>0</v>
      </c>
      <c r="BA532">
        <v>540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B532">
        <v>0</v>
      </c>
    </row>
    <row r="533" spans="1:80" x14ac:dyDescent="0.2">
      <c r="A533">
        <f>ROW(Source!A597)</f>
        <v>597</v>
      </c>
      <c r="B533">
        <v>23982063</v>
      </c>
      <c r="C533">
        <v>24919920</v>
      </c>
      <c r="D533">
        <v>22865650</v>
      </c>
      <c r="E533">
        <v>1</v>
      </c>
      <c r="F533">
        <v>1</v>
      </c>
      <c r="G533">
        <v>1</v>
      </c>
      <c r="H533">
        <v>3</v>
      </c>
      <c r="I533" t="s">
        <v>1159</v>
      </c>
      <c r="J533" t="s">
        <v>1160</v>
      </c>
      <c r="K533" t="s">
        <v>1161</v>
      </c>
      <c r="L533">
        <v>1374</v>
      </c>
      <c r="N533">
        <v>1013</v>
      </c>
      <c r="O533" t="s">
        <v>1162</v>
      </c>
      <c r="P533" t="s">
        <v>1162</v>
      </c>
      <c r="Q533">
        <v>1</v>
      </c>
      <c r="Y533">
        <v>0.18</v>
      </c>
      <c r="AA533">
        <v>1</v>
      </c>
      <c r="AB533">
        <v>0</v>
      </c>
      <c r="AC533">
        <v>0</v>
      </c>
      <c r="AD533">
        <v>0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0.18</v>
      </c>
      <c r="AU533" t="s">
        <v>3</v>
      </c>
      <c r="AV533">
        <v>0</v>
      </c>
      <c r="AW533">
        <v>2</v>
      </c>
      <c r="AX533">
        <v>24919926</v>
      </c>
      <c r="AY533">
        <v>1</v>
      </c>
      <c r="AZ533">
        <v>0</v>
      </c>
      <c r="BA533">
        <v>541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B533">
        <v>0</v>
      </c>
    </row>
    <row r="534" spans="1:80" x14ac:dyDescent="0.2">
      <c r="A534">
        <f>ROW(Source!A598)</f>
        <v>598</v>
      </c>
      <c r="B534">
        <v>23982063</v>
      </c>
      <c r="C534">
        <v>24686415</v>
      </c>
      <c r="D534">
        <v>9431933</v>
      </c>
      <c r="E534">
        <v>1</v>
      </c>
      <c r="F534">
        <v>1</v>
      </c>
      <c r="G534">
        <v>1</v>
      </c>
      <c r="H534">
        <v>1</v>
      </c>
      <c r="I534" t="s">
        <v>1272</v>
      </c>
      <c r="J534" t="s">
        <v>3</v>
      </c>
      <c r="K534" t="s">
        <v>1273</v>
      </c>
      <c r="L534">
        <v>1369</v>
      </c>
      <c r="N534">
        <v>1013</v>
      </c>
      <c r="O534" t="s">
        <v>1148</v>
      </c>
      <c r="P534" t="s">
        <v>1148</v>
      </c>
      <c r="Q534">
        <v>1</v>
      </c>
      <c r="Y534">
        <v>1.3905000000000001</v>
      </c>
      <c r="AA534">
        <v>0</v>
      </c>
      <c r="AB534">
        <v>0</v>
      </c>
      <c r="AC534">
        <v>0</v>
      </c>
      <c r="AD534">
        <v>8.5299999999999994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1.03</v>
      </c>
      <c r="AU534" t="s">
        <v>179</v>
      </c>
      <c r="AV534">
        <v>1</v>
      </c>
      <c r="AW534">
        <v>2</v>
      </c>
      <c r="AX534">
        <v>24686419</v>
      </c>
      <c r="AY534">
        <v>1</v>
      </c>
      <c r="AZ534">
        <v>0</v>
      </c>
      <c r="BA534">
        <v>542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B534">
        <v>0</v>
      </c>
    </row>
    <row r="535" spans="1:80" x14ac:dyDescent="0.2">
      <c r="A535">
        <f>ROW(Source!A598)</f>
        <v>598</v>
      </c>
      <c r="B535">
        <v>23982063</v>
      </c>
      <c r="C535">
        <v>24686415</v>
      </c>
      <c r="D535">
        <v>14668593</v>
      </c>
      <c r="E535">
        <v>1</v>
      </c>
      <c r="F535">
        <v>1</v>
      </c>
      <c r="G535">
        <v>1</v>
      </c>
      <c r="H535">
        <v>2</v>
      </c>
      <c r="I535" t="s">
        <v>1224</v>
      </c>
      <c r="J535" t="s">
        <v>1251</v>
      </c>
      <c r="K535" t="s">
        <v>1226</v>
      </c>
      <c r="L535">
        <v>1368</v>
      </c>
      <c r="N535">
        <v>1011</v>
      </c>
      <c r="O535" t="s">
        <v>1152</v>
      </c>
      <c r="P535" t="s">
        <v>1152</v>
      </c>
      <c r="Q535">
        <v>1</v>
      </c>
      <c r="Y535">
        <v>0.21600000000000003</v>
      </c>
      <c r="AA535">
        <v>0</v>
      </c>
      <c r="AB535">
        <v>87.17</v>
      </c>
      <c r="AC535">
        <v>11.6</v>
      </c>
      <c r="AD535">
        <v>0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0.16</v>
      </c>
      <c r="AU535" t="s">
        <v>179</v>
      </c>
      <c r="AV535">
        <v>0</v>
      </c>
      <c r="AW535">
        <v>2</v>
      </c>
      <c r="AX535">
        <v>24686420</v>
      </c>
      <c r="AY535">
        <v>1</v>
      </c>
      <c r="AZ535">
        <v>0</v>
      </c>
      <c r="BA535">
        <v>543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B535">
        <v>0</v>
      </c>
    </row>
    <row r="536" spans="1:80" x14ac:dyDescent="0.2">
      <c r="A536">
        <f>ROW(Source!A598)</f>
        <v>598</v>
      </c>
      <c r="B536">
        <v>23982063</v>
      </c>
      <c r="C536">
        <v>24686415</v>
      </c>
      <c r="D536">
        <v>14665295</v>
      </c>
      <c r="E536">
        <v>1</v>
      </c>
      <c r="F536">
        <v>1</v>
      </c>
      <c r="G536">
        <v>1</v>
      </c>
      <c r="H536">
        <v>3</v>
      </c>
      <c r="I536" t="s">
        <v>1159</v>
      </c>
      <c r="J536" t="s">
        <v>1168</v>
      </c>
      <c r="K536" t="s">
        <v>1169</v>
      </c>
      <c r="L536">
        <v>1344</v>
      </c>
      <c r="N536">
        <v>1008</v>
      </c>
      <c r="O536" t="s">
        <v>1170</v>
      </c>
      <c r="P536" t="s">
        <v>1170</v>
      </c>
      <c r="Q536">
        <v>1</v>
      </c>
      <c r="Y536">
        <v>0.18</v>
      </c>
      <c r="AA536">
        <v>1</v>
      </c>
      <c r="AB536">
        <v>0</v>
      </c>
      <c r="AC536">
        <v>0</v>
      </c>
      <c r="AD536">
        <v>0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0.18</v>
      </c>
      <c r="AU536" t="s">
        <v>3</v>
      </c>
      <c r="AV536">
        <v>0</v>
      </c>
      <c r="AW536">
        <v>2</v>
      </c>
      <c r="AX536">
        <v>24686421</v>
      </c>
      <c r="AY536">
        <v>1</v>
      </c>
      <c r="AZ536">
        <v>0</v>
      </c>
      <c r="BA536">
        <v>544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B536">
        <v>0</v>
      </c>
    </row>
    <row r="537" spans="1:80" x14ac:dyDescent="0.2">
      <c r="A537">
        <f>ROW(Source!A599)</f>
        <v>599</v>
      </c>
      <c r="B537">
        <v>23982063</v>
      </c>
      <c r="C537">
        <v>24686429</v>
      </c>
      <c r="D537">
        <v>9431933</v>
      </c>
      <c r="E537">
        <v>1</v>
      </c>
      <c r="F537">
        <v>1</v>
      </c>
      <c r="G537">
        <v>1</v>
      </c>
      <c r="H537">
        <v>1</v>
      </c>
      <c r="I537" t="s">
        <v>1272</v>
      </c>
      <c r="J537" t="s">
        <v>3</v>
      </c>
      <c r="K537" t="s">
        <v>1273</v>
      </c>
      <c r="L537">
        <v>1369</v>
      </c>
      <c r="N537">
        <v>1013</v>
      </c>
      <c r="O537" t="s">
        <v>1148</v>
      </c>
      <c r="P537" t="s">
        <v>1148</v>
      </c>
      <c r="Q537">
        <v>1</v>
      </c>
      <c r="Y537">
        <v>1.3905000000000001</v>
      </c>
      <c r="AA537">
        <v>0</v>
      </c>
      <c r="AB537">
        <v>0</v>
      </c>
      <c r="AC537">
        <v>0</v>
      </c>
      <c r="AD537">
        <v>8.5299999999999994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1.03</v>
      </c>
      <c r="AU537" t="s">
        <v>179</v>
      </c>
      <c r="AV537">
        <v>1</v>
      </c>
      <c r="AW537">
        <v>2</v>
      </c>
      <c r="AX537">
        <v>24686433</v>
      </c>
      <c r="AY537">
        <v>1</v>
      </c>
      <c r="AZ537">
        <v>0</v>
      </c>
      <c r="BA537">
        <v>545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B537">
        <v>0</v>
      </c>
    </row>
    <row r="538" spans="1:80" x14ac:dyDescent="0.2">
      <c r="A538">
        <f>ROW(Source!A599)</f>
        <v>599</v>
      </c>
      <c r="B538">
        <v>23982063</v>
      </c>
      <c r="C538">
        <v>24686429</v>
      </c>
      <c r="D538">
        <v>14668593</v>
      </c>
      <c r="E538">
        <v>1</v>
      </c>
      <c r="F538">
        <v>1</v>
      </c>
      <c r="G538">
        <v>1</v>
      </c>
      <c r="H538">
        <v>2</v>
      </c>
      <c r="I538" t="s">
        <v>1224</v>
      </c>
      <c r="J538" t="s">
        <v>1251</v>
      </c>
      <c r="K538" t="s">
        <v>1226</v>
      </c>
      <c r="L538">
        <v>1368</v>
      </c>
      <c r="N538">
        <v>1011</v>
      </c>
      <c r="O538" t="s">
        <v>1152</v>
      </c>
      <c r="P538" t="s">
        <v>1152</v>
      </c>
      <c r="Q538">
        <v>1</v>
      </c>
      <c r="Y538">
        <v>0.21600000000000003</v>
      </c>
      <c r="AA538">
        <v>0</v>
      </c>
      <c r="AB538">
        <v>87.17</v>
      </c>
      <c r="AC538">
        <v>11.6</v>
      </c>
      <c r="AD538">
        <v>0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0.16</v>
      </c>
      <c r="AU538" t="s">
        <v>179</v>
      </c>
      <c r="AV538">
        <v>0</v>
      </c>
      <c r="AW538">
        <v>2</v>
      </c>
      <c r="AX538">
        <v>24686434</v>
      </c>
      <c r="AY538">
        <v>1</v>
      </c>
      <c r="AZ538">
        <v>0</v>
      </c>
      <c r="BA538">
        <v>546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B538">
        <v>0</v>
      </c>
    </row>
    <row r="539" spans="1:80" x14ac:dyDescent="0.2">
      <c r="A539">
        <f>ROW(Source!A599)</f>
        <v>599</v>
      </c>
      <c r="B539">
        <v>23982063</v>
      </c>
      <c r="C539">
        <v>24686429</v>
      </c>
      <c r="D539">
        <v>14665295</v>
      </c>
      <c r="E539">
        <v>1</v>
      </c>
      <c r="F539">
        <v>1</v>
      </c>
      <c r="G539">
        <v>1</v>
      </c>
      <c r="H539">
        <v>3</v>
      </c>
      <c r="I539" t="s">
        <v>1159</v>
      </c>
      <c r="J539" t="s">
        <v>1168</v>
      </c>
      <c r="K539" t="s">
        <v>1169</v>
      </c>
      <c r="L539">
        <v>1344</v>
      </c>
      <c r="N539">
        <v>1008</v>
      </c>
      <c r="O539" t="s">
        <v>1170</v>
      </c>
      <c r="P539" t="s">
        <v>1170</v>
      </c>
      <c r="Q539">
        <v>1</v>
      </c>
      <c r="Y539">
        <v>0.18</v>
      </c>
      <c r="AA539">
        <v>1</v>
      </c>
      <c r="AB539">
        <v>0</v>
      </c>
      <c r="AC539">
        <v>0</v>
      </c>
      <c r="AD539">
        <v>0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0.18</v>
      </c>
      <c r="AU539" t="s">
        <v>3</v>
      </c>
      <c r="AV539">
        <v>0</v>
      </c>
      <c r="AW539">
        <v>2</v>
      </c>
      <c r="AX539">
        <v>24686435</v>
      </c>
      <c r="AY539">
        <v>1</v>
      </c>
      <c r="AZ539">
        <v>0</v>
      </c>
      <c r="BA539">
        <v>547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B539">
        <v>0</v>
      </c>
    </row>
    <row r="540" spans="1:80" x14ac:dyDescent="0.2">
      <c r="A540">
        <f>ROW(Source!A600)</f>
        <v>600</v>
      </c>
      <c r="B540">
        <v>23982063</v>
      </c>
      <c r="C540">
        <v>24687240</v>
      </c>
      <c r="D540">
        <v>9430636</v>
      </c>
      <c r="E540">
        <v>1</v>
      </c>
      <c r="F540">
        <v>1</v>
      </c>
      <c r="G540">
        <v>1</v>
      </c>
      <c r="H540">
        <v>1</v>
      </c>
      <c r="I540" t="s">
        <v>1274</v>
      </c>
      <c r="J540" t="s">
        <v>3</v>
      </c>
      <c r="K540" t="s">
        <v>1275</v>
      </c>
      <c r="L540">
        <v>1369</v>
      </c>
      <c r="N540">
        <v>1013</v>
      </c>
      <c r="O540" t="s">
        <v>1148</v>
      </c>
      <c r="P540" t="s">
        <v>1148</v>
      </c>
      <c r="Q540">
        <v>1</v>
      </c>
      <c r="Y540">
        <v>0.29700000000000004</v>
      </c>
      <c r="AA540">
        <v>0</v>
      </c>
      <c r="AB540">
        <v>0</v>
      </c>
      <c r="AC540">
        <v>0</v>
      </c>
      <c r="AD540">
        <v>9.4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3</v>
      </c>
      <c r="AT540">
        <v>0.22</v>
      </c>
      <c r="AU540" t="s">
        <v>179</v>
      </c>
      <c r="AV540">
        <v>1</v>
      </c>
      <c r="AW540">
        <v>2</v>
      </c>
      <c r="AX540">
        <v>24687243</v>
      </c>
      <c r="AY540">
        <v>1</v>
      </c>
      <c r="AZ540">
        <v>0</v>
      </c>
      <c r="BA540">
        <v>548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B540">
        <v>0</v>
      </c>
    </row>
    <row r="541" spans="1:80" x14ac:dyDescent="0.2">
      <c r="A541">
        <f>ROW(Source!A600)</f>
        <v>600</v>
      </c>
      <c r="B541">
        <v>23982063</v>
      </c>
      <c r="C541">
        <v>24687240</v>
      </c>
      <c r="D541">
        <v>22865650</v>
      </c>
      <c r="E541">
        <v>1</v>
      </c>
      <c r="F541">
        <v>1</v>
      </c>
      <c r="G541">
        <v>1</v>
      </c>
      <c r="H541">
        <v>3</v>
      </c>
      <c r="I541" t="s">
        <v>1159</v>
      </c>
      <c r="J541" t="s">
        <v>1160</v>
      </c>
      <c r="K541" t="s">
        <v>1161</v>
      </c>
      <c r="L541">
        <v>1374</v>
      </c>
      <c r="N541">
        <v>1013</v>
      </c>
      <c r="O541" t="s">
        <v>1162</v>
      </c>
      <c r="P541" t="s">
        <v>1162</v>
      </c>
      <c r="Q541">
        <v>1</v>
      </c>
      <c r="Y541">
        <v>0.04</v>
      </c>
      <c r="AA541">
        <v>1</v>
      </c>
      <c r="AB541">
        <v>0</v>
      </c>
      <c r="AC541">
        <v>0</v>
      </c>
      <c r="AD541">
        <v>0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0.04</v>
      </c>
      <c r="AU541" t="s">
        <v>3</v>
      </c>
      <c r="AV541">
        <v>0</v>
      </c>
      <c r="AW541">
        <v>2</v>
      </c>
      <c r="AX541">
        <v>24687244</v>
      </c>
      <c r="AY541">
        <v>1</v>
      </c>
      <c r="AZ541">
        <v>0</v>
      </c>
      <c r="BA541">
        <v>549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B541">
        <v>0</v>
      </c>
    </row>
    <row r="542" spans="1:80" x14ac:dyDescent="0.2">
      <c r="A542">
        <f>ROW(Source!A601)</f>
        <v>601</v>
      </c>
      <c r="B542">
        <v>23982063</v>
      </c>
      <c r="C542">
        <v>24910488</v>
      </c>
      <c r="D542">
        <v>9451081</v>
      </c>
      <c r="E542">
        <v>1</v>
      </c>
      <c r="F542">
        <v>1</v>
      </c>
      <c r="G542">
        <v>1</v>
      </c>
      <c r="H542">
        <v>1</v>
      </c>
      <c r="I542" t="s">
        <v>1245</v>
      </c>
      <c r="J542" t="s">
        <v>3</v>
      </c>
      <c r="K542" t="s">
        <v>1246</v>
      </c>
      <c r="L542">
        <v>1369</v>
      </c>
      <c r="N542">
        <v>1013</v>
      </c>
      <c r="O542" t="s">
        <v>1148</v>
      </c>
      <c r="P542" t="s">
        <v>1148</v>
      </c>
      <c r="Q542">
        <v>1</v>
      </c>
      <c r="Y542">
        <v>27.27</v>
      </c>
      <c r="AA542">
        <v>0</v>
      </c>
      <c r="AB542">
        <v>0</v>
      </c>
      <c r="AC542">
        <v>0</v>
      </c>
      <c r="AD542">
        <v>8.9700000000000006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20.2</v>
      </c>
      <c r="AU542" t="s">
        <v>179</v>
      </c>
      <c r="AV542">
        <v>1</v>
      </c>
      <c r="AW542">
        <v>2</v>
      </c>
      <c r="AX542">
        <v>24910501</v>
      </c>
      <c r="AY542">
        <v>1</v>
      </c>
      <c r="AZ542">
        <v>0</v>
      </c>
      <c r="BA542">
        <v>550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B542">
        <v>0</v>
      </c>
    </row>
    <row r="543" spans="1:80" x14ac:dyDescent="0.2">
      <c r="A543">
        <f>ROW(Source!A601)</f>
        <v>601</v>
      </c>
      <c r="B543">
        <v>23982063</v>
      </c>
      <c r="C543">
        <v>24910488</v>
      </c>
      <c r="D543">
        <v>121548</v>
      </c>
      <c r="E543">
        <v>1</v>
      </c>
      <c r="F543">
        <v>1</v>
      </c>
      <c r="G543">
        <v>1</v>
      </c>
      <c r="H543">
        <v>1</v>
      </c>
      <c r="I543" t="s">
        <v>40</v>
      </c>
      <c r="J543" t="s">
        <v>3</v>
      </c>
      <c r="K543" t="s">
        <v>1173</v>
      </c>
      <c r="L543">
        <v>608254</v>
      </c>
      <c r="N543">
        <v>1013</v>
      </c>
      <c r="O543" t="s">
        <v>1174</v>
      </c>
      <c r="P543" t="s">
        <v>1174</v>
      </c>
      <c r="Q543">
        <v>1</v>
      </c>
      <c r="Y543">
        <v>0.58050000000000002</v>
      </c>
      <c r="AA543">
        <v>0</v>
      </c>
      <c r="AB543">
        <v>0</v>
      </c>
      <c r="AC543">
        <v>0</v>
      </c>
      <c r="AD543">
        <v>0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0.43</v>
      </c>
      <c r="AU543" t="s">
        <v>179</v>
      </c>
      <c r="AV543">
        <v>2</v>
      </c>
      <c r="AW543">
        <v>2</v>
      </c>
      <c r="AX543">
        <v>24910502</v>
      </c>
      <c r="AY543">
        <v>1</v>
      </c>
      <c r="AZ543">
        <v>0</v>
      </c>
      <c r="BA543">
        <v>551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B543">
        <v>0</v>
      </c>
    </row>
    <row r="544" spans="1:80" x14ac:dyDescent="0.2">
      <c r="A544">
        <f>ROW(Source!A601)</f>
        <v>601</v>
      </c>
      <c r="B544">
        <v>23982063</v>
      </c>
      <c r="C544">
        <v>24910488</v>
      </c>
      <c r="D544">
        <v>14665537</v>
      </c>
      <c r="E544">
        <v>1</v>
      </c>
      <c r="F544">
        <v>1</v>
      </c>
      <c r="G544">
        <v>1</v>
      </c>
      <c r="H544">
        <v>2</v>
      </c>
      <c r="I544" t="s">
        <v>1218</v>
      </c>
      <c r="J544" t="s">
        <v>1247</v>
      </c>
      <c r="K544" t="s">
        <v>1220</v>
      </c>
      <c r="L544">
        <v>1368</v>
      </c>
      <c r="N544">
        <v>1011</v>
      </c>
      <c r="O544" t="s">
        <v>1152</v>
      </c>
      <c r="P544" t="s">
        <v>1152</v>
      </c>
      <c r="Q544">
        <v>1</v>
      </c>
      <c r="Y544">
        <v>0.58050000000000002</v>
      </c>
      <c r="AA544">
        <v>0</v>
      </c>
      <c r="AB544">
        <v>134.65</v>
      </c>
      <c r="AC544">
        <v>13.5</v>
      </c>
      <c r="AD544">
        <v>0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0.43</v>
      </c>
      <c r="AU544" t="s">
        <v>179</v>
      </c>
      <c r="AV544">
        <v>0</v>
      </c>
      <c r="AW544">
        <v>2</v>
      </c>
      <c r="AX544">
        <v>24910503</v>
      </c>
      <c r="AY544">
        <v>1</v>
      </c>
      <c r="AZ544">
        <v>0</v>
      </c>
      <c r="BA544">
        <v>552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B544">
        <v>0</v>
      </c>
    </row>
    <row r="545" spans="1:80" x14ac:dyDescent="0.2">
      <c r="A545">
        <f>ROW(Source!A601)</f>
        <v>601</v>
      </c>
      <c r="B545">
        <v>23982063</v>
      </c>
      <c r="C545">
        <v>24910488</v>
      </c>
      <c r="D545">
        <v>14665720</v>
      </c>
      <c r="E545">
        <v>1</v>
      </c>
      <c r="F545">
        <v>1</v>
      </c>
      <c r="G545">
        <v>1</v>
      </c>
      <c r="H545">
        <v>2</v>
      </c>
      <c r="I545" t="s">
        <v>1248</v>
      </c>
      <c r="J545" t="s">
        <v>1249</v>
      </c>
      <c r="K545" t="s">
        <v>1250</v>
      </c>
      <c r="L545">
        <v>1368</v>
      </c>
      <c r="N545">
        <v>1011</v>
      </c>
      <c r="O545" t="s">
        <v>1152</v>
      </c>
      <c r="P545" t="s">
        <v>1152</v>
      </c>
      <c r="Q545">
        <v>1</v>
      </c>
      <c r="Y545">
        <v>0.85050000000000003</v>
      </c>
      <c r="AA545">
        <v>0</v>
      </c>
      <c r="AB545">
        <v>1.7</v>
      </c>
      <c r="AC545">
        <v>0</v>
      </c>
      <c r="AD545">
        <v>0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0.63</v>
      </c>
      <c r="AU545" t="s">
        <v>179</v>
      </c>
      <c r="AV545">
        <v>0</v>
      </c>
      <c r="AW545">
        <v>2</v>
      </c>
      <c r="AX545">
        <v>24910504</v>
      </c>
      <c r="AY545">
        <v>1</v>
      </c>
      <c r="AZ545">
        <v>0</v>
      </c>
      <c r="BA545">
        <v>553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B545">
        <v>0</v>
      </c>
    </row>
    <row r="546" spans="1:80" x14ac:dyDescent="0.2">
      <c r="A546">
        <f>ROW(Source!A601)</f>
        <v>601</v>
      </c>
      <c r="B546">
        <v>23982063</v>
      </c>
      <c r="C546">
        <v>24910488</v>
      </c>
      <c r="D546">
        <v>14668593</v>
      </c>
      <c r="E546">
        <v>1</v>
      </c>
      <c r="F546">
        <v>1</v>
      </c>
      <c r="G546">
        <v>1</v>
      </c>
      <c r="H546">
        <v>2</v>
      </c>
      <c r="I546" t="s">
        <v>1224</v>
      </c>
      <c r="J546" t="s">
        <v>1251</v>
      </c>
      <c r="K546" t="s">
        <v>1226</v>
      </c>
      <c r="L546">
        <v>1368</v>
      </c>
      <c r="N546">
        <v>1011</v>
      </c>
      <c r="O546" t="s">
        <v>1152</v>
      </c>
      <c r="P546" t="s">
        <v>1152</v>
      </c>
      <c r="Q546">
        <v>1</v>
      </c>
      <c r="Y546">
        <v>0.70200000000000007</v>
      </c>
      <c r="AA546">
        <v>0</v>
      </c>
      <c r="AB546">
        <v>87.17</v>
      </c>
      <c r="AC546">
        <v>11.6</v>
      </c>
      <c r="AD546">
        <v>0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0.52</v>
      </c>
      <c r="AU546" t="s">
        <v>179</v>
      </c>
      <c r="AV546">
        <v>0</v>
      </c>
      <c r="AW546">
        <v>2</v>
      </c>
      <c r="AX546">
        <v>24910505</v>
      </c>
      <c r="AY546">
        <v>1</v>
      </c>
      <c r="AZ546">
        <v>0</v>
      </c>
      <c r="BA546">
        <v>554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B546">
        <v>0</v>
      </c>
    </row>
    <row r="547" spans="1:80" x14ac:dyDescent="0.2">
      <c r="A547">
        <f>ROW(Source!A601)</f>
        <v>601</v>
      </c>
      <c r="B547">
        <v>23982063</v>
      </c>
      <c r="C547">
        <v>24910488</v>
      </c>
      <c r="D547">
        <v>14610615</v>
      </c>
      <c r="E547">
        <v>1</v>
      </c>
      <c r="F547">
        <v>1</v>
      </c>
      <c r="G547">
        <v>1</v>
      </c>
      <c r="H547">
        <v>3</v>
      </c>
      <c r="I547" t="s">
        <v>1252</v>
      </c>
      <c r="J547" t="s">
        <v>1253</v>
      </c>
      <c r="K547" t="s">
        <v>1254</v>
      </c>
      <c r="L547">
        <v>1346</v>
      </c>
      <c r="N547">
        <v>1009</v>
      </c>
      <c r="O547" t="s">
        <v>1181</v>
      </c>
      <c r="P547" t="s">
        <v>1181</v>
      </c>
      <c r="Q547">
        <v>1</v>
      </c>
      <c r="Y547">
        <v>3.56E-2</v>
      </c>
      <c r="AA547">
        <v>28.22</v>
      </c>
      <c r="AB547">
        <v>0</v>
      </c>
      <c r="AC547">
        <v>0</v>
      </c>
      <c r="AD547">
        <v>0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3.56E-2</v>
      </c>
      <c r="AU547" t="s">
        <v>3</v>
      </c>
      <c r="AV547">
        <v>0</v>
      </c>
      <c r="AW547">
        <v>2</v>
      </c>
      <c r="AX547">
        <v>24910506</v>
      </c>
      <c r="AY547">
        <v>1</v>
      </c>
      <c r="AZ547">
        <v>0</v>
      </c>
      <c r="BA547">
        <v>555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B547">
        <v>0</v>
      </c>
    </row>
    <row r="548" spans="1:80" x14ac:dyDescent="0.2">
      <c r="A548">
        <f>ROW(Source!A601)</f>
        <v>601</v>
      </c>
      <c r="B548">
        <v>23982063</v>
      </c>
      <c r="C548">
        <v>24910488</v>
      </c>
      <c r="D548">
        <v>14610619</v>
      </c>
      <c r="E548">
        <v>1</v>
      </c>
      <c r="F548">
        <v>1</v>
      </c>
      <c r="G548">
        <v>1</v>
      </c>
      <c r="H548">
        <v>3</v>
      </c>
      <c r="I548" t="s">
        <v>1255</v>
      </c>
      <c r="J548" t="s">
        <v>1256</v>
      </c>
      <c r="K548" t="s">
        <v>1257</v>
      </c>
      <c r="L548">
        <v>1346</v>
      </c>
      <c r="N548">
        <v>1009</v>
      </c>
      <c r="O548" t="s">
        <v>1181</v>
      </c>
      <c r="P548" t="s">
        <v>1181</v>
      </c>
      <c r="Q548">
        <v>1</v>
      </c>
      <c r="Y548">
        <v>0.58399999999999996</v>
      </c>
      <c r="AA548">
        <v>26.32</v>
      </c>
      <c r="AB548">
        <v>0</v>
      </c>
      <c r="AC548">
        <v>0</v>
      </c>
      <c r="AD548">
        <v>0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0.58399999999999996</v>
      </c>
      <c r="AU548" t="s">
        <v>3</v>
      </c>
      <c r="AV548">
        <v>0</v>
      </c>
      <c r="AW548">
        <v>2</v>
      </c>
      <c r="AX548">
        <v>24910507</v>
      </c>
      <c r="AY548">
        <v>1</v>
      </c>
      <c r="AZ548">
        <v>0</v>
      </c>
      <c r="BA548">
        <v>556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B548">
        <v>0</v>
      </c>
    </row>
    <row r="549" spans="1:80" x14ac:dyDescent="0.2">
      <c r="A549">
        <f>ROW(Source!A601)</f>
        <v>601</v>
      </c>
      <c r="B549">
        <v>23982063</v>
      </c>
      <c r="C549">
        <v>24910488</v>
      </c>
      <c r="D549">
        <v>14682025</v>
      </c>
      <c r="E549">
        <v>1</v>
      </c>
      <c r="F549">
        <v>1</v>
      </c>
      <c r="G549">
        <v>1</v>
      </c>
      <c r="H549">
        <v>3</v>
      </c>
      <c r="I549" t="s">
        <v>1258</v>
      </c>
      <c r="J549" t="s">
        <v>1259</v>
      </c>
      <c r="K549" t="s">
        <v>1260</v>
      </c>
      <c r="L549">
        <v>1348</v>
      </c>
      <c r="N549">
        <v>1009</v>
      </c>
      <c r="O549" t="s">
        <v>1185</v>
      </c>
      <c r="P549" t="s">
        <v>1185</v>
      </c>
      <c r="Q549">
        <v>1000</v>
      </c>
      <c r="Y549">
        <v>2.0000000000000002E-5</v>
      </c>
      <c r="AA549">
        <v>28300.400000000001</v>
      </c>
      <c r="AB549">
        <v>0</v>
      </c>
      <c r="AC549">
        <v>0</v>
      </c>
      <c r="AD549">
        <v>0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2.0000000000000002E-5</v>
      </c>
      <c r="AU549" t="s">
        <v>3</v>
      </c>
      <c r="AV549">
        <v>0</v>
      </c>
      <c r="AW549">
        <v>2</v>
      </c>
      <c r="AX549">
        <v>24910508</v>
      </c>
      <c r="AY549">
        <v>1</v>
      </c>
      <c r="AZ549">
        <v>0</v>
      </c>
      <c r="BA549">
        <v>557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B549">
        <v>0</v>
      </c>
    </row>
    <row r="550" spans="1:80" x14ac:dyDescent="0.2">
      <c r="A550">
        <f>ROW(Source!A601)</f>
        <v>601</v>
      </c>
      <c r="B550">
        <v>23982063</v>
      </c>
      <c r="C550">
        <v>24910488</v>
      </c>
      <c r="D550">
        <v>14627308</v>
      </c>
      <c r="E550">
        <v>1</v>
      </c>
      <c r="F550">
        <v>1</v>
      </c>
      <c r="G550">
        <v>1</v>
      </c>
      <c r="H550">
        <v>3</v>
      </c>
      <c r="I550" t="s">
        <v>1261</v>
      </c>
      <c r="J550" t="s">
        <v>1262</v>
      </c>
      <c r="K550" t="s">
        <v>1263</v>
      </c>
      <c r="L550">
        <v>1301</v>
      </c>
      <c r="N550">
        <v>1003</v>
      </c>
      <c r="O550" t="s">
        <v>970</v>
      </c>
      <c r="P550" t="s">
        <v>970</v>
      </c>
      <c r="Q550">
        <v>1</v>
      </c>
      <c r="Y550">
        <v>1</v>
      </c>
      <c r="AA550">
        <v>10.7</v>
      </c>
      <c r="AB550">
        <v>0</v>
      </c>
      <c r="AC550">
        <v>0</v>
      </c>
      <c r="AD550">
        <v>0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1</v>
      </c>
      <c r="AU550" t="s">
        <v>3</v>
      </c>
      <c r="AV550">
        <v>0</v>
      </c>
      <c r="AW550">
        <v>2</v>
      </c>
      <c r="AX550">
        <v>24910509</v>
      </c>
      <c r="AY550">
        <v>1</v>
      </c>
      <c r="AZ550">
        <v>0</v>
      </c>
      <c r="BA550">
        <v>558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B550">
        <v>0</v>
      </c>
    </row>
    <row r="551" spans="1:80" x14ac:dyDescent="0.2">
      <c r="A551">
        <f>ROW(Source!A601)</f>
        <v>601</v>
      </c>
      <c r="B551">
        <v>23982063</v>
      </c>
      <c r="C551">
        <v>24910488</v>
      </c>
      <c r="D551">
        <v>14665220</v>
      </c>
      <c r="E551">
        <v>1</v>
      </c>
      <c r="F551">
        <v>1</v>
      </c>
      <c r="G551">
        <v>1</v>
      </c>
      <c r="H551">
        <v>3</v>
      </c>
      <c r="I551" t="s">
        <v>1264</v>
      </c>
      <c r="J551" t="s">
        <v>1265</v>
      </c>
      <c r="K551" t="s">
        <v>1266</v>
      </c>
      <c r="L551">
        <v>1346</v>
      </c>
      <c r="N551">
        <v>1009</v>
      </c>
      <c r="O551" t="s">
        <v>1181</v>
      </c>
      <c r="P551" t="s">
        <v>1181</v>
      </c>
      <c r="Q551">
        <v>1</v>
      </c>
      <c r="Y551">
        <v>0.01</v>
      </c>
      <c r="AA551">
        <v>114.22</v>
      </c>
      <c r="AB551">
        <v>0</v>
      </c>
      <c r="AC551">
        <v>0</v>
      </c>
      <c r="AD551">
        <v>0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0.01</v>
      </c>
      <c r="AU551" t="s">
        <v>3</v>
      </c>
      <c r="AV551">
        <v>0</v>
      </c>
      <c r="AW551">
        <v>2</v>
      </c>
      <c r="AX551">
        <v>24910510</v>
      </c>
      <c r="AY551">
        <v>1</v>
      </c>
      <c r="AZ551">
        <v>0</v>
      </c>
      <c r="BA551">
        <v>559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B551">
        <v>0</v>
      </c>
    </row>
    <row r="552" spans="1:80" x14ac:dyDescent="0.2">
      <c r="A552">
        <f>ROW(Source!A601)</f>
        <v>601</v>
      </c>
      <c r="B552">
        <v>23982063</v>
      </c>
      <c r="C552">
        <v>24910488</v>
      </c>
      <c r="D552">
        <v>14697288</v>
      </c>
      <c r="E552">
        <v>1</v>
      </c>
      <c r="F552">
        <v>1</v>
      </c>
      <c r="G552">
        <v>1</v>
      </c>
      <c r="H552">
        <v>3</v>
      </c>
      <c r="I552" t="s">
        <v>1267</v>
      </c>
      <c r="J552" t="s">
        <v>1268</v>
      </c>
      <c r="K552" t="s">
        <v>1269</v>
      </c>
      <c r="L552">
        <v>1354</v>
      </c>
      <c r="N552">
        <v>1010</v>
      </c>
      <c r="O552" t="s">
        <v>209</v>
      </c>
      <c r="P552" t="s">
        <v>209</v>
      </c>
      <c r="Q552">
        <v>1</v>
      </c>
      <c r="Y552">
        <v>4</v>
      </c>
      <c r="AA552">
        <v>3.65</v>
      </c>
      <c r="AB552">
        <v>0</v>
      </c>
      <c r="AC552">
        <v>0</v>
      </c>
      <c r="AD552">
        <v>0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4</v>
      </c>
      <c r="AU552" t="s">
        <v>3</v>
      </c>
      <c r="AV552">
        <v>0</v>
      </c>
      <c r="AW552">
        <v>2</v>
      </c>
      <c r="AX552">
        <v>24910511</v>
      </c>
      <c r="AY552">
        <v>1</v>
      </c>
      <c r="AZ552">
        <v>0</v>
      </c>
      <c r="BA552">
        <v>560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B552">
        <v>0</v>
      </c>
    </row>
    <row r="553" spans="1:80" x14ac:dyDescent="0.2">
      <c r="A553">
        <f>ROW(Source!A601)</f>
        <v>601</v>
      </c>
      <c r="B553">
        <v>23982063</v>
      </c>
      <c r="C553">
        <v>24910488</v>
      </c>
      <c r="D553">
        <v>14665295</v>
      </c>
      <c r="E553">
        <v>1</v>
      </c>
      <c r="F553">
        <v>1</v>
      </c>
      <c r="G553">
        <v>1</v>
      </c>
      <c r="H553">
        <v>3</v>
      </c>
      <c r="I553" t="s">
        <v>1159</v>
      </c>
      <c r="J553" t="s">
        <v>1168</v>
      </c>
      <c r="K553" t="s">
        <v>1169</v>
      </c>
      <c r="L553">
        <v>1344</v>
      </c>
      <c r="N553">
        <v>1008</v>
      </c>
      <c r="O553" t="s">
        <v>1170</v>
      </c>
      <c r="P553" t="s">
        <v>1170</v>
      </c>
      <c r="Q553">
        <v>1</v>
      </c>
      <c r="Y553">
        <v>3.62</v>
      </c>
      <c r="AA553">
        <v>1</v>
      </c>
      <c r="AB553">
        <v>0</v>
      </c>
      <c r="AC553">
        <v>0</v>
      </c>
      <c r="AD553">
        <v>0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3.62</v>
      </c>
      <c r="AU553" t="s">
        <v>3</v>
      </c>
      <c r="AV553">
        <v>0</v>
      </c>
      <c r="AW553">
        <v>2</v>
      </c>
      <c r="AX553">
        <v>24910512</v>
      </c>
      <c r="AY553">
        <v>1</v>
      </c>
      <c r="AZ553">
        <v>0</v>
      </c>
      <c r="BA553">
        <v>561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B553">
        <v>0</v>
      </c>
    </row>
    <row r="554" spans="1:80" x14ac:dyDescent="0.2">
      <c r="A554">
        <f>ROW(Source!A602)</f>
        <v>602</v>
      </c>
      <c r="B554">
        <v>23982063</v>
      </c>
      <c r="C554">
        <v>24910513</v>
      </c>
      <c r="D554">
        <v>9436423</v>
      </c>
      <c r="E554">
        <v>1</v>
      </c>
      <c r="F554">
        <v>1</v>
      </c>
      <c r="G554">
        <v>1</v>
      </c>
      <c r="H554">
        <v>1</v>
      </c>
      <c r="I554" t="s">
        <v>1243</v>
      </c>
      <c r="J554" t="s">
        <v>3</v>
      </c>
      <c r="K554" t="s">
        <v>1244</v>
      </c>
      <c r="L554">
        <v>1369</v>
      </c>
      <c r="N554">
        <v>1013</v>
      </c>
      <c r="O554" t="s">
        <v>1148</v>
      </c>
      <c r="P554" t="s">
        <v>1148</v>
      </c>
      <c r="Q554">
        <v>1</v>
      </c>
      <c r="Y554">
        <v>167.4</v>
      </c>
      <c r="AA554">
        <v>0</v>
      </c>
      <c r="AB554">
        <v>0</v>
      </c>
      <c r="AC554">
        <v>0</v>
      </c>
      <c r="AD554">
        <v>12.92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124</v>
      </c>
      <c r="AU554" t="s">
        <v>179</v>
      </c>
      <c r="AV554">
        <v>1</v>
      </c>
      <c r="AW554">
        <v>2</v>
      </c>
      <c r="AX554">
        <v>24910516</v>
      </c>
      <c r="AY554">
        <v>1</v>
      </c>
      <c r="AZ554">
        <v>0</v>
      </c>
      <c r="BA554">
        <v>562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B554">
        <v>0</v>
      </c>
    </row>
    <row r="555" spans="1:80" x14ac:dyDescent="0.2">
      <c r="A555">
        <f>ROW(Source!A602)</f>
        <v>602</v>
      </c>
      <c r="B555">
        <v>23982063</v>
      </c>
      <c r="C555">
        <v>24910513</v>
      </c>
      <c r="D555">
        <v>14665295</v>
      </c>
      <c r="E555">
        <v>1</v>
      </c>
      <c r="F555">
        <v>1</v>
      </c>
      <c r="G555">
        <v>1</v>
      </c>
      <c r="H555">
        <v>3</v>
      </c>
      <c r="I555" t="s">
        <v>1159</v>
      </c>
      <c r="J555" t="s">
        <v>1168</v>
      </c>
      <c r="K555" t="s">
        <v>1169</v>
      </c>
      <c r="L555">
        <v>1344</v>
      </c>
      <c r="N555">
        <v>1008</v>
      </c>
      <c r="O555" t="s">
        <v>1170</v>
      </c>
      <c r="P555" t="s">
        <v>1170</v>
      </c>
      <c r="Q555">
        <v>1</v>
      </c>
      <c r="Y555">
        <v>32.04</v>
      </c>
      <c r="AA555">
        <v>1</v>
      </c>
      <c r="AB555">
        <v>0</v>
      </c>
      <c r="AC555">
        <v>0</v>
      </c>
      <c r="AD555">
        <v>0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32.04</v>
      </c>
      <c r="AU555" t="s">
        <v>3</v>
      </c>
      <c r="AV555">
        <v>0</v>
      </c>
      <c r="AW555">
        <v>2</v>
      </c>
      <c r="AX555">
        <v>24910517</v>
      </c>
      <c r="AY555">
        <v>1</v>
      </c>
      <c r="AZ555">
        <v>0</v>
      </c>
      <c r="BA555">
        <v>563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B555">
        <v>0</v>
      </c>
    </row>
    <row r="556" spans="1:80" x14ac:dyDescent="0.2">
      <c r="A556">
        <f>ROW(Source!A603)</f>
        <v>603</v>
      </c>
      <c r="B556">
        <v>23982063</v>
      </c>
      <c r="C556">
        <v>24911460</v>
      </c>
      <c r="D556">
        <v>9436423</v>
      </c>
      <c r="E556">
        <v>1</v>
      </c>
      <c r="F556">
        <v>1</v>
      </c>
      <c r="G556">
        <v>1</v>
      </c>
      <c r="H556">
        <v>1</v>
      </c>
      <c r="I556" t="s">
        <v>1243</v>
      </c>
      <c r="J556" t="s">
        <v>3</v>
      </c>
      <c r="K556" t="s">
        <v>1244</v>
      </c>
      <c r="L556">
        <v>1369</v>
      </c>
      <c r="N556">
        <v>1013</v>
      </c>
      <c r="O556" t="s">
        <v>1148</v>
      </c>
      <c r="P556" t="s">
        <v>1148</v>
      </c>
      <c r="Q556">
        <v>1</v>
      </c>
      <c r="Y556">
        <v>167.4</v>
      </c>
      <c r="AA556">
        <v>0</v>
      </c>
      <c r="AB556">
        <v>0</v>
      </c>
      <c r="AC556">
        <v>0</v>
      </c>
      <c r="AD556">
        <v>12.92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124</v>
      </c>
      <c r="AU556" t="s">
        <v>179</v>
      </c>
      <c r="AV556">
        <v>1</v>
      </c>
      <c r="AW556">
        <v>2</v>
      </c>
      <c r="AX556">
        <v>24911463</v>
      </c>
      <c r="AY556">
        <v>1</v>
      </c>
      <c r="AZ556">
        <v>0</v>
      </c>
      <c r="BA556">
        <v>564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B556">
        <v>0</v>
      </c>
    </row>
    <row r="557" spans="1:80" x14ac:dyDescent="0.2">
      <c r="A557">
        <f>ROW(Source!A603)</f>
        <v>603</v>
      </c>
      <c r="B557">
        <v>23982063</v>
      </c>
      <c r="C557">
        <v>24911460</v>
      </c>
      <c r="D557">
        <v>22865650</v>
      </c>
      <c r="E557">
        <v>1</v>
      </c>
      <c r="F557">
        <v>1</v>
      </c>
      <c r="G557">
        <v>1</v>
      </c>
      <c r="H557">
        <v>3</v>
      </c>
      <c r="I557" t="s">
        <v>1159</v>
      </c>
      <c r="J557" t="s">
        <v>1160</v>
      </c>
      <c r="K557" t="s">
        <v>1161</v>
      </c>
      <c r="L557">
        <v>1374</v>
      </c>
      <c r="N557">
        <v>1013</v>
      </c>
      <c r="O557" t="s">
        <v>1162</v>
      </c>
      <c r="P557" t="s">
        <v>1162</v>
      </c>
      <c r="Q557">
        <v>1</v>
      </c>
      <c r="Y557">
        <v>32.04</v>
      </c>
      <c r="AA557">
        <v>1</v>
      </c>
      <c r="AB557">
        <v>0</v>
      </c>
      <c r="AC557">
        <v>0</v>
      </c>
      <c r="AD557">
        <v>0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32.04</v>
      </c>
      <c r="AU557" t="s">
        <v>3</v>
      </c>
      <c r="AV557">
        <v>0</v>
      </c>
      <c r="AW557">
        <v>2</v>
      </c>
      <c r="AX557">
        <v>24911464</v>
      </c>
      <c r="AY557">
        <v>1</v>
      </c>
      <c r="AZ557">
        <v>0</v>
      </c>
      <c r="BA557">
        <v>565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B557">
        <v>0</v>
      </c>
    </row>
    <row r="558" spans="1:80" x14ac:dyDescent="0.2">
      <c r="A558">
        <f>ROW(Source!A604)</f>
        <v>604</v>
      </c>
      <c r="B558">
        <v>23982063</v>
      </c>
      <c r="C558">
        <v>24910523</v>
      </c>
      <c r="D558">
        <v>9431933</v>
      </c>
      <c r="E558">
        <v>1</v>
      </c>
      <c r="F558">
        <v>1</v>
      </c>
      <c r="G558">
        <v>1</v>
      </c>
      <c r="H558">
        <v>1</v>
      </c>
      <c r="I558" t="s">
        <v>1272</v>
      </c>
      <c r="J558" t="s">
        <v>3</v>
      </c>
      <c r="K558" t="s">
        <v>1273</v>
      </c>
      <c r="L558">
        <v>1369</v>
      </c>
      <c r="N558">
        <v>1013</v>
      </c>
      <c r="O558" t="s">
        <v>1148</v>
      </c>
      <c r="P558" t="s">
        <v>1148</v>
      </c>
      <c r="Q558">
        <v>1</v>
      </c>
      <c r="Y558">
        <v>1.3905000000000001</v>
      </c>
      <c r="AA558">
        <v>0</v>
      </c>
      <c r="AB558">
        <v>0</v>
      </c>
      <c r="AC558">
        <v>0</v>
      </c>
      <c r="AD558">
        <v>8.5299999999999994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1.03</v>
      </c>
      <c r="AU558" t="s">
        <v>179</v>
      </c>
      <c r="AV558">
        <v>1</v>
      </c>
      <c r="AW558">
        <v>2</v>
      </c>
      <c r="AX558">
        <v>24910527</v>
      </c>
      <c r="AY558">
        <v>1</v>
      </c>
      <c r="AZ558">
        <v>0</v>
      </c>
      <c r="BA558">
        <v>566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B558">
        <v>0</v>
      </c>
    </row>
    <row r="559" spans="1:80" x14ac:dyDescent="0.2">
      <c r="A559">
        <f>ROW(Source!A604)</f>
        <v>604</v>
      </c>
      <c r="B559">
        <v>23982063</v>
      </c>
      <c r="C559">
        <v>24910523</v>
      </c>
      <c r="D559">
        <v>14668593</v>
      </c>
      <c r="E559">
        <v>1</v>
      </c>
      <c r="F559">
        <v>1</v>
      </c>
      <c r="G559">
        <v>1</v>
      </c>
      <c r="H559">
        <v>2</v>
      </c>
      <c r="I559" t="s">
        <v>1224</v>
      </c>
      <c r="J559" t="s">
        <v>1251</v>
      </c>
      <c r="K559" t="s">
        <v>1226</v>
      </c>
      <c r="L559">
        <v>1368</v>
      </c>
      <c r="N559">
        <v>1011</v>
      </c>
      <c r="O559" t="s">
        <v>1152</v>
      </c>
      <c r="P559" t="s">
        <v>1152</v>
      </c>
      <c r="Q559">
        <v>1</v>
      </c>
      <c r="Y559">
        <v>0.21600000000000003</v>
      </c>
      <c r="AA559">
        <v>0</v>
      </c>
      <c r="AB559">
        <v>87.17</v>
      </c>
      <c r="AC559">
        <v>11.6</v>
      </c>
      <c r="AD559">
        <v>0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0.16</v>
      </c>
      <c r="AU559" t="s">
        <v>179</v>
      </c>
      <c r="AV559">
        <v>0</v>
      </c>
      <c r="AW559">
        <v>2</v>
      </c>
      <c r="AX559">
        <v>24910528</v>
      </c>
      <c r="AY559">
        <v>1</v>
      </c>
      <c r="AZ559">
        <v>0</v>
      </c>
      <c r="BA559">
        <v>567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B559">
        <v>0</v>
      </c>
    </row>
    <row r="560" spans="1:80" x14ac:dyDescent="0.2">
      <c r="A560">
        <f>ROW(Source!A604)</f>
        <v>604</v>
      </c>
      <c r="B560">
        <v>23982063</v>
      </c>
      <c r="C560">
        <v>24910523</v>
      </c>
      <c r="D560">
        <v>14665295</v>
      </c>
      <c r="E560">
        <v>1</v>
      </c>
      <c r="F560">
        <v>1</v>
      </c>
      <c r="G560">
        <v>1</v>
      </c>
      <c r="H560">
        <v>3</v>
      </c>
      <c r="I560" t="s">
        <v>1159</v>
      </c>
      <c r="J560" t="s">
        <v>1168</v>
      </c>
      <c r="K560" t="s">
        <v>1169</v>
      </c>
      <c r="L560">
        <v>1344</v>
      </c>
      <c r="N560">
        <v>1008</v>
      </c>
      <c r="O560" t="s">
        <v>1170</v>
      </c>
      <c r="P560" t="s">
        <v>1170</v>
      </c>
      <c r="Q560">
        <v>1</v>
      </c>
      <c r="Y560">
        <v>0.18</v>
      </c>
      <c r="AA560">
        <v>1</v>
      </c>
      <c r="AB560">
        <v>0</v>
      </c>
      <c r="AC560">
        <v>0</v>
      </c>
      <c r="AD560">
        <v>0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0.18</v>
      </c>
      <c r="AU560" t="s">
        <v>3</v>
      </c>
      <c r="AV560">
        <v>0</v>
      </c>
      <c r="AW560">
        <v>2</v>
      </c>
      <c r="AX560">
        <v>24910529</v>
      </c>
      <c r="AY560">
        <v>1</v>
      </c>
      <c r="AZ560">
        <v>0</v>
      </c>
      <c r="BA560">
        <v>568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B560">
        <v>0</v>
      </c>
    </row>
    <row r="561" spans="1:80" x14ac:dyDescent="0.2">
      <c r="A561">
        <f>ROW(Source!A605)</f>
        <v>605</v>
      </c>
      <c r="B561">
        <v>23982063</v>
      </c>
      <c r="C561">
        <v>24910530</v>
      </c>
      <c r="D561">
        <v>9431933</v>
      </c>
      <c r="E561">
        <v>1</v>
      </c>
      <c r="F561">
        <v>1</v>
      </c>
      <c r="G561">
        <v>1</v>
      </c>
      <c r="H561">
        <v>1</v>
      </c>
      <c r="I561" t="s">
        <v>1272</v>
      </c>
      <c r="J561" t="s">
        <v>3</v>
      </c>
      <c r="K561" t="s">
        <v>1273</v>
      </c>
      <c r="L561">
        <v>1369</v>
      </c>
      <c r="N561">
        <v>1013</v>
      </c>
      <c r="O561" t="s">
        <v>1148</v>
      </c>
      <c r="P561" t="s">
        <v>1148</v>
      </c>
      <c r="Q561">
        <v>1</v>
      </c>
      <c r="Y561">
        <v>1.3905000000000001</v>
      </c>
      <c r="AA561">
        <v>0</v>
      </c>
      <c r="AB561">
        <v>0</v>
      </c>
      <c r="AC561">
        <v>0</v>
      </c>
      <c r="AD561">
        <v>8.5299999999999994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1.03</v>
      </c>
      <c r="AU561" t="s">
        <v>179</v>
      </c>
      <c r="AV561">
        <v>1</v>
      </c>
      <c r="AW561">
        <v>2</v>
      </c>
      <c r="AX561">
        <v>24910534</v>
      </c>
      <c r="AY561">
        <v>1</v>
      </c>
      <c r="AZ561">
        <v>0</v>
      </c>
      <c r="BA561">
        <v>569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B561">
        <v>0</v>
      </c>
    </row>
    <row r="562" spans="1:80" x14ac:dyDescent="0.2">
      <c r="A562">
        <f>ROW(Source!A605)</f>
        <v>605</v>
      </c>
      <c r="B562">
        <v>23982063</v>
      </c>
      <c r="C562">
        <v>24910530</v>
      </c>
      <c r="D562">
        <v>14668593</v>
      </c>
      <c r="E562">
        <v>1</v>
      </c>
      <c r="F562">
        <v>1</v>
      </c>
      <c r="G562">
        <v>1</v>
      </c>
      <c r="H562">
        <v>2</v>
      </c>
      <c r="I562" t="s">
        <v>1224</v>
      </c>
      <c r="J562" t="s">
        <v>1251</v>
      </c>
      <c r="K562" t="s">
        <v>1226</v>
      </c>
      <c r="L562">
        <v>1368</v>
      </c>
      <c r="N562">
        <v>1011</v>
      </c>
      <c r="O562" t="s">
        <v>1152</v>
      </c>
      <c r="P562" t="s">
        <v>1152</v>
      </c>
      <c r="Q562">
        <v>1</v>
      </c>
      <c r="Y562">
        <v>0.21600000000000003</v>
      </c>
      <c r="AA562">
        <v>0</v>
      </c>
      <c r="AB562">
        <v>87.17</v>
      </c>
      <c r="AC562">
        <v>11.6</v>
      </c>
      <c r="AD562">
        <v>0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0.16</v>
      </c>
      <c r="AU562" t="s">
        <v>179</v>
      </c>
      <c r="AV562">
        <v>0</v>
      </c>
      <c r="AW562">
        <v>2</v>
      </c>
      <c r="AX562">
        <v>24910535</v>
      </c>
      <c r="AY562">
        <v>1</v>
      </c>
      <c r="AZ562">
        <v>0</v>
      </c>
      <c r="BA562">
        <v>570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B562">
        <v>0</v>
      </c>
    </row>
    <row r="563" spans="1:80" x14ac:dyDescent="0.2">
      <c r="A563">
        <f>ROW(Source!A605)</f>
        <v>605</v>
      </c>
      <c r="B563">
        <v>23982063</v>
      </c>
      <c r="C563">
        <v>24910530</v>
      </c>
      <c r="D563">
        <v>14665295</v>
      </c>
      <c r="E563">
        <v>1</v>
      </c>
      <c r="F563">
        <v>1</v>
      </c>
      <c r="G563">
        <v>1</v>
      </c>
      <c r="H563">
        <v>3</v>
      </c>
      <c r="I563" t="s">
        <v>1159</v>
      </c>
      <c r="J563" t="s">
        <v>1168</v>
      </c>
      <c r="K563" t="s">
        <v>1169</v>
      </c>
      <c r="L563">
        <v>1344</v>
      </c>
      <c r="N563">
        <v>1008</v>
      </c>
      <c r="O563" t="s">
        <v>1170</v>
      </c>
      <c r="P563" t="s">
        <v>1170</v>
      </c>
      <c r="Q563">
        <v>1</v>
      </c>
      <c r="Y563">
        <v>0.18</v>
      </c>
      <c r="AA563">
        <v>1</v>
      </c>
      <c r="AB563">
        <v>0</v>
      </c>
      <c r="AC563">
        <v>0</v>
      </c>
      <c r="AD563">
        <v>0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0.18</v>
      </c>
      <c r="AU563" t="s">
        <v>3</v>
      </c>
      <c r="AV563">
        <v>0</v>
      </c>
      <c r="AW563">
        <v>2</v>
      </c>
      <c r="AX563">
        <v>24910536</v>
      </c>
      <c r="AY563">
        <v>1</v>
      </c>
      <c r="AZ563">
        <v>0</v>
      </c>
      <c r="BA563">
        <v>571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B563">
        <v>0</v>
      </c>
    </row>
    <row r="564" spans="1:80" x14ac:dyDescent="0.2">
      <c r="A564">
        <f>ROW(Source!A606)</f>
        <v>606</v>
      </c>
      <c r="B564">
        <v>23982063</v>
      </c>
      <c r="C564">
        <v>24910537</v>
      </c>
      <c r="D564">
        <v>9430636</v>
      </c>
      <c r="E564">
        <v>1</v>
      </c>
      <c r="F564">
        <v>1</v>
      </c>
      <c r="G564">
        <v>1</v>
      </c>
      <c r="H564">
        <v>1</v>
      </c>
      <c r="I564" t="s">
        <v>1274</v>
      </c>
      <c r="J564" t="s">
        <v>3</v>
      </c>
      <c r="K564" t="s">
        <v>1275</v>
      </c>
      <c r="L564">
        <v>1369</v>
      </c>
      <c r="N564">
        <v>1013</v>
      </c>
      <c r="O564" t="s">
        <v>1148</v>
      </c>
      <c r="P564" t="s">
        <v>1148</v>
      </c>
      <c r="Q564">
        <v>1</v>
      </c>
      <c r="Y564">
        <v>0.29700000000000004</v>
      </c>
      <c r="AA564">
        <v>0</v>
      </c>
      <c r="AB564">
        <v>0</v>
      </c>
      <c r="AC564">
        <v>0</v>
      </c>
      <c r="AD564">
        <v>9.4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0.22</v>
      </c>
      <c r="AU564" t="s">
        <v>179</v>
      </c>
      <c r="AV564">
        <v>1</v>
      </c>
      <c r="AW564">
        <v>2</v>
      </c>
      <c r="AX564">
        <v>24910540</v>
      </c>
      <c r="AY564">
        <v>1</v>
      </c>
      <c r="AZ564">
        <v>0</v>
      </c>
      <c r="BA564">
        <v>572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B564">
        <v>0</v>
      </c>
    </row>
    <row r="565" spans="1:80" x14ac:dyDescent="0.2">
      <c r="A565">
        <f>ROW(Source!A606)</f>
        <v>606</v>
      </c>
      <c r="B565">
        <v>23982063</v>
      </c>
      <c r="C565">
        <v>24910537</v>
      </c>
      <c r="D565">
        <v>22865650</v>
      </c>
      <c r="E565">
        <v>1</v>
      </c>
      <c r="F565">
        <v>1</v>
      </c>
      <c r="G565">
        <v>1</v>
      </c>
      <c r="H565">
        <v>3</v>
      </c>
      <c r="I565" t="s">
        <v>1159</v>
      </c>
      <c r="J565" t="s">
        <v>1160</v>
      </c>
      <c r="K565" t="s">
        <v>1161</v>
      </c>
      <c r="L565">
        <v>1374</v>
      </c>
      <c r="N565">
        <v>1013</v>
      </c>
      <c r="O565" t="s">
        <v>1162</v>
      </c>
      <c r="P565" t="s">
        <v>1162</v>
      </c>
      <c r="Q565">
        <v>1</v>
      </c>
      <c r="Y565">
        <v>0.04</v>
      </c>
      <c r="AA565">
        <v>1</v>
      </c>
      <c r="AB565">
        <v>0</v>
      </c>
      <c r="AC565">
        <v>0</v>
      </c>
      <c r="AD565">
        <v>0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0.04</v>
      </c>
      <c r="AU565" t="s">
        <v>3</v>
      </c>
      <c r="AV565">
        <v>0</v>
      </c>
      <c r="AW565">
        <v>2</v>
      </c>
      <c r="AX565">
        <v>24910541</v>
      </c>
      <c r="AY565">
        <v>1</v>
      </c>
      <c r="AZ565">
        <v>0</v>
      </c>
      <c r="BA565">
        <v>573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B565">
        <v>0</v>
      </c>
    </row>
    <row r="566" spans="1:80" x14ac:dyDescent="0.2">
      <c r="A566">
        <f>ROW(Source!A607)</f>
        <v>607</v>
      </c>
      <c r="B566">
        <v>23982063</v>
      </c>
      <c r="C566">
        <v>24686478</v>
      </c>
      <c r="D566">
        <v>9430710</v>
      </c>
      <c r="E566">
        <v>1</v>
      </c>
      <c r="F566">
        <v>1</v>
      </c>
      <c r="G566">
        <v>1</v>
      </c>
      <c r="H566">
        <v>1</v>
      </c>
      <c r="I566" t="s">
        <v>1166</v>
      </c>
      <c r="J566" t="s">
        <v>3</v>
      </c>
      <c r="K566" t="s">
        <v>1167</v>
      </c>
      <c r="L566">
        <v>1369</v>
      </c>
      <c r="N566">
        <v>1013</v>
      </c>
      <c r="O566" t="s">
        <v>1148</v>
      </c>
      <c r="P566" t="s">
        <v>1148</v>
      </c>
      <c r="Q566">
        <v>1</v>
      </c>
      <c r="Y566">
        <v>3.0375000000000001</v>
      </c>
      <c r="AA566">
        <v>0</v>
      </c>
      <c r="AB566">
        <v>0</v>
      </c>
      <c r="AC566">
        <v>0</v>
      </c>
      <c r="AD566">
        <v>9.6199999999999992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2.25</v>
      </c>
      <c r="AU566" t="s">
        <v>179</v>
      </c>
      <c r="AV566">
        <v>1</v>
      </c>
      <c r="AW566">
        <v>2</v>
      </c>
      <c r="AX566">
        <v>24686484</v>
      </c>
      <c r="AY566">
        <v>1</v>
      </c>
      <c r="AZ566">
        <v>0</v>
      </c>
      <c r="BA566">
        <v>574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B566">
        <v>0</v>
      </c>
    </row>
    <row r="567" spans="1:80" x14ac:dyDescent="0.2">
      <c r="A567">
        <f>ROW(Source!A607)</f>
        <v>607</v>
      </c>
      <c r="B567">
        <v>23982063</v>
      </c>
      <c r="C567">
        <v>24686478</v>
      </c>
      <c r="D567">
        <v>22820081</v>
      </c>
      <c r="E567">
        <v>1</v>
      </c>
      <c r="F567">
        <v>1</v>
      </c>
      <c r="G567">
        <v>1</v>
      </c>
      <c r="H567">
        <v>3</v>
      </c>
      <c r="I567" t="s">
        <v>1189</v>
      </c>
      <c r="J567" t="s">
        <v>1190</v>
      </c>
      <c r="K567" t="s">
        <v>1191</v>
      </c>
      <c r="L567">
        <v>1346</v>
      </c>
      <c r="N567">
        <v>1009</v>
      </c>
      <c r="O567" t="s">
        <v>1181</v>
      </c>
      <c r="P567" t="s">
        <v>1181</v>
      </c>
      <c r="Q567">
        <v>1</v>
      </c>
      <c r="Y567">
        <v>0.11</v>
      </c>
      <c r="AA567">
        <v>9.0399999999999991</v>
      </c>
      <c r="AB567">
        <v>0</v>
      </c>
      <c r="AC567">
        <v>0</v>
      </c>
      <c r="AD567">
        <v>0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0.11</v>
      </c>
      <c r="AU567" t="s">
        <v>3</v>
      </c>
      <c r="AV567">
        <v>0</v>
      </c>
      <c r="AW567">
        <v>2</v>
      </c>
      <c r="AX567">
        <v>24686485</v>
      </c>
      <c r="AY567">
        <v>1</v>
      </c>
      <c r="AZ567">
        <v>0</v>
      </c>
      <c r="BA567">
        <v>575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B567">
        <v>0</v>
      </c>
    </row>
    <row r="568" spans="1:80" x14ac:dyDescent="0.2">
      <c r="A568">
        <f>ROW(Source!A607)</f>
        <v>607</v>
      </c>
      <c r="B568">
        <v>23982063</v>
      </c>
      <c r="C568">
        <v>24686478</v>
      </c>
      <c r="D568">
        <v>22820483</v>
      </c>
      <c r="E568">
        <v>1</v>
      </c>
      <c r="F568">
        <v>1</v>
      </c>
      <c r="G568">
        <v>1</v>
      </c>
      <c r="H568">
        <v>3</v>
      </c>
      <c r="I568" t="s">
        <v>1455</v>
      </c>
      <c r="J568" t="s">
        <v>1456</v>
      </c>
      <c r="K568" t="s">
        <v>1457</v>
      </c>
      <c r="L568">
        <v>1346</v>
      </c>
      <c r="N568">
        <v>1009</v>
      </c>
      <c r="O568" t="s">
        <v>1181</v>
      </c>
      <c r="P568" t="s">
        <v>1181</v>
      </c>
      <c r="Q568">
        <v>1</v>
      </c>
      <c r="Y568">
        <v>0.4</v>
      </c>
      <c r="AA568">
        <v>12.66</v>
      </c>
      <c r="AB568">
        <v>0</v>
      </c>
      <c r="AC568">
        <v>0</v>
      </c>
      <c r="AD568">
        <v>0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0.4</v>
      </c>
      <c r="AU568" t="s">
        <v>3</v>
      </c>
      <c r="AV568">
        <v>0</v>
      </c>
      <c r="AW568">
        <v>2</v>
      </c>
      <c r="AX568">
        <v>24686486</v>
      </c>
      <c r="AY568">
        <v>1</v>
      </c>
      <c r="AZ568">
        <v>0</v>
      </c>
      <c r="BA568">
        <v>576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B568">
        <v>0</v>
      </c>
    </row>
    <row r="569" spans="1:80" x14ac:dyDescent="0.2">
      <c r="A569">
        <f>ROW(Source!A607)</f>
        <v>607</v>
      </c>
      <c r="B569">
        <v>23982063</v>
      </c>
      <c r="C569">
        <v>24686478</v>
      </c>
      <c r="D569">
        <v>22810417</v>
      </c>
      <c r="E569">
        <v>1</v>
      </c>
      <c r="F569">
        <v>1</v>
      </c>
      <c r="G569">
        <v>1</v>
      </c>
      <c r="H569">
        <v>3</v>
      </c>
      <c r="I569" t="s">
        <v>1458</v>
      </c>
      <c r="J569" t="s">
        <v>1459</v>
      </c>
      <c r="K569" t="s">
        <v>1460</v>
      </c>
      <c r="L569">
        <v>1348</v>
      </c>
      <c r="N569">
        <v>1009</v>
      </c>
      <c r="O569" t="s">
        <v>1185</v>
      </c>
      <c r="P569" t="s">
        <v>1185</v>
      </c>
      <c r="Q569">
        <v>1000</v>
      </c>
      <c r="Y569">
        <v>2E-3</v>
      </c>
      <c r="AA569">
        <v>7418.82</v>
      </c>
      <c r="AB569">
        <v>0</v>
      </c>
      <c r="AC569">
        <v>0</v>
      </c>
      <c r="AD569">
        <v>0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2E-3</v>
      </c>
      <c r="AU569" t="s">
        <v>3</v>
      </c>
      <c r="AV569">
        <v>0</v>
      </c>
      <c r="AW569">
        <v>2</v>
      </c>
      <c r="AX569">
        <v>24686487</v>
      </c>
      <c r="AY569">
        <v>1</v>
      </c>
      <c r="AZ569">
        <v>0</v>
      </c>
      <c r="BA569">
        <v>577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B569">
        <v>0</v>
      </c>
    </row>
    <row r="570" spans="1:80" x14ac:dyDescent="0.2">
      <c r="A570">
        <f>ROW(Source!A607)</f>
        <v>607</v>
      </c>
      <c r="B570">
        <v>23982063</v>
      </c>
      <c r="C570">
        <v>24686478</v>
      </c>
      <c r="D570">
        <v>22865650</v>
      </c>
      <c r="E570">
        <v>1</v>
      </c>
      <c r="F570">
        <v>1</v>
      </c>
      <c r="G570">
        <v>1</v>
      </c>
      <c r="H570">
        <v>3</v>
      </c>
      <c r="I570" t="s">
        <v>1159</v>
      </c>
      <c r="J570" t="s">
        <v>1160</v>
      </c>
      <c r="K570" t="s">
        <v>1161</v>
      </c>
      <c r="L570">
        <v>1374</v>
      </c>
      <c r="N570">
        <v>1013</v>
      </c>
      <c r="O570" t="s">
        <v>1162</v>
      </c>
      <c r="P570" t="s">
        <v>1162</v>
      </c>
      <c r="Q570">
        <v>1</v>
      </c>
      <c r="Y570">
        <v>0.43</v>
      </c>
      <c r="AA570">
        <v>1</v>
      </c>
      <c r="AB570">
        <v>0</v>
      </c>
      <c r="AC570">
        <v>0</v>
      </c>
      <c r="AD570">
        <v>0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0.43</v>
      </c>
      <c r="AU570" t="s">
        <v>3</v>
      </c>
      <c r="AV570">
        <v>0</v>
      </c>
      <c r="AW570">
        <v>2</v>
      </c>
      <c r="AX570">
        <v>24686488</v>
      </c>
      <c r="AY570">
        <v>1</v>
      </c>
      <c r="AZ570">
        <v>0</v>
      </c>
      <c r="BA570">
        <v>578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B570">
        <v>0</v>
      </c>
    </row>
    <row r="571" spans="1:80" x14ac:dyDescent="0.2">
      <c r="A571">
        <f>ROW(Source!A608)</f>
        <v>608</v>
      </c>
      <c r="B571">
        <v>23982063</v>
      </c>
      <c r="C571">
        <v>23986702</v>
      </c>
      <c r="D571">
        <v>9430710</v>
      </c>
      <c r="E571">
        <v>1</v>
      </c>
      <c r="F571">
        <v>1</v>
      </c>
      <c r="G571">
        <v>1</v>
      </c>
      <c r="H571">
        <v>1</v>
      </c>
      <c r="I571" t="s">
        <v>1166</v>
      </c>
      <c r="J571" t="s">
        <v>3</v>
      </c>
      <c r="K571" t="s">
        <v>1167</v>
      </c>
      <c r="L571">
        <v>1369</v>
      </c>
      <c r="N571">
        <v>1013</v>
      </c>
      <c r="O571" t="s">
        <v>1148</v>
      </c>
      <c r="P571" t="s">
        <v>1148</v>
      </c>
      <c r="Q571">
        <v>1</v>
      </c>
      <c r="Y571">
        <v>7.7759999999999998</v>
      </c>
      <c r="AA571">
        <v>0</v>
      </c>
      <c r="AB571">
        <v>0</v>
      </c>
      <c r="AC571">
        <v>0</v>
      </c>
      <c r="AD571">
        <v>9.6199999999999992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3</v>
      </c>
      <c r="AT571">
        <v>5.76</v>
      </c>
      <c r="AU571" t="s">
        <v>179</v>
      </c>
      <c r="AV571">
        <v>1</v>
      </c>
      <c r="AW571">
        <v>2</v>
      </c>
      <c r="AX571">
        <v>23986710</v>
      </c>
      <c r="AY571">
        <v>1</v>
      </c>
      <c r="AZ571">
        <v>0</v>
      </c>
      <c r="BA571">
        <v>579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B571">
        <v>0</v>
      </c>
    </row>
    <row r="572" spans="1:80" x14ac:dyDescent="0.2">
      <c r="A572">
        <f>ROW(Source!A608)</f>
        <v>608</v>
      </c>
      <c r="B572">
        <v>23982063</v>
      </c>
      <c r="C572">
        <v>23986702</v>
      </c>
      <c r="D572">
        <v>22794186</v>
      </c>
      <c r="E572">
        <v>1</v>
      </c>
      <c r="F572">
        <v>1</v>
      </c>
      <c r="G572">
        <v>1</v>
      </c>
      <c r="H572">
        <v>2</v>
      </c>
      <c r="I572" t="s">
        <v>1448</v>
      </c>
      <c r="J572" t="s">
        <v>1487</v>
      </c>
      <c r="K572" t="s">
        <v>1450</v>
      </c>
      <c r="L572">
        <v>1368</v>
      </c>
      <c r="N572">
        <v>1011</v>
      </c>
      <c r="O572" t="s">
        <v>1152</v>
      </c>
      <c r="P572" t="s">
        <v>1152</v>
      </c>
      <c r="Q572">
        <v>1</v>
      </c>
      <c r="Y572">
        <v>0.17550000000000002</v>
      </c>
      <c r="AA572">
        <v>0</v>
      </c>
      <c r="AB572">
        <v>1.95</v>
      </c>
      <c r="AC572">
        <v>0</v>
      </c>
      <c r="AD572">
        <v>0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0.13</v>
      </c>
      <c r="AU572" t="s">
        <v>179</v>
      </c>
      <c r="AV572">
        <v>0</v>
      </c>
      <c r="AW572">
        <v>2</v>
      </c>
      <c r="AX572">
        <v>23986711</v>
      </c>
      <c r="AY572">
        <v>1</v>
      </c>
      <c r="AZ572">
        <v>0</v>
      </c>
      <c r="BA572">
        <v>580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B572">
        <v>0</v>
      </c>
    </row>
    <row r="573" spans="1:80" x14ac:dyDescent="0.2">
      <c r="A573">
        <f>ROW(Source!A608)</f>
        <v>608</v>
      </c>
      <c r="B573">
        <v>23982063</v>
      </c>
      <c r="C573">
        <v>23986702</v>
      </c>
      <c r="D573">
        <v>22813091</v>
      </c>
      <c r="E573">
        <v>1</v>
      </c>
      <c r="F573">
        <v>1</v>
      </c>
      <c r="G573">
        <v>1</v>
      </c>
      <c r="H573">
        <v>3</v>
      </c>
      <c r="I573" t="s">
        <v>1186</v>
      </c>
      <c r="J573" t="s">
        <v>1187</v>
      </c>
      <c r="K573" t="s">
        <v>1188</v>
      </c>
      <c r="L573">
        <v>1346</v>
      </c>
      <c r="N573">
        <v>1009</v>
      </c>
      <c r="O573" t="s">
        <v>1181</v>
      </c>
      <c r="P573" t="s">
        <v>1181</v>
      </c>
      <c r="Q573">
        <v>1</v>
      </c>
      <c r="Y573">
        <v>1.1999999999999999E-3</v>
      </c>
      <c r="AA573">
        <v>27.74</v>
      </c>
      <c r="AB573">
        <v>0</v>
      </c>
      <c r="AC573">
        <v>0</v>
      </c>
      <c r="AD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1.1999999999999999E-3</v>
      </c>
      <c r="AU573" t="s">
        <v>3</v>
      </c>
      <c r="AV573">
        <v>0</v>
      </c>
      <c r="AW573">
        <v>2</v>
      </c>
      <c r="AX573">
        <v>23986712</v>
      </c>
      <c r="AY573">
        <v>1</v>
      </c>
      <c r="AZ573">
        <v>0</v>
      </c>
      <c r="BA573">
        <v>581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B573">
        <v>0</v>
      </c>
    </row>
    <row r="574" spans="1:80" x14ac:dyDescent="0.2">
      <c r="A574">
        <f>ROW(Source!A608)</f>
        <v>608</v>
      </c>
      <c r="B574">
        <v>23982063</v>
      </c>
      <c r="C574">
        <v>23986702</v>
      </c>
      <c r="D574">
        <v>22820293</v>
      </c>
      <c r="E574">
        <v>1</v>
      </c>
      <c r="F574">
        <v>1</v>
      </c>
      <c r="G574">
        <v>1</v>
      </c>
      <c r="H574">
        <v>3</v>
      </c>
      <c r="I574" t="s">
        <v>1192</v>
      </c>
      <c r="J574" t="s">
        <v>1193</v>
      </c>
      <c r="K574" t="s">
        <v>1194</v>
      </c>
      <c r="L574">
        <v>1358</v>
      </c>
      <c r="N574">
        <v>1010</v>
      </c>
      <c r="O574" t="s">
        <v>189</v>
      </c>
      <c r="P574" t="s">
        <v>189</v>
      </c>
      <c r="Q574">
        <v>10</v>
      </c>
      <c r="Y574">
        <v>0.3</v>
      </c>
      <c r="AA574">
        <v>8.3000000000000007</v>
      </c>
      <c r="AB574">
        <v>0</v>
      </c>
      <c r="AC574">
        <v>0</v>
      </c>
      <c r="AD574">
        <v>0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0.3</v>
      </c>
      <c r="AU574" t="s">
        <v>3</v>
      </c>
      <c r="AV574">
        <v>0</v>
      </c>
      <c r="AW574">
        <v>2</v>
      </c>
      <c r="AX574">
        <v>23986713</v>
      </c>
      <c r="AY574">
        <v>1</v>
      </c>
      <c r="AZ574">
        <v>0</v>
      </c>
      <c r="BA574">
        <v>582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B574">
        <v>0</v>
      </c>
    </row>
    <row r="575" spans="1:80" x14ac:dyDescent="0.2">
      <c r="A575">
        <f>ROW(Source!A608)</f>
        <v>608</v>
      </c>
      <c r="B575">
        <v>23982063</v>
      </c>
      <c r="C575">
        <v>23986702</v>
      </c>
      <c r="D575">
        <v>22804344</v>
      </c>
      <c r="E575">
        <v>1</v>
      </c>
      <c r="F575">
        <v>1</v>
      </c>
      <c r="G575">
        <v>1</v>
      </c>
      <c r="H575">
        <v>3</v>
      </c>
      <c r="I575" t="s">
        <v>1201</v>
      </c>
      <c r="J575" t="s">
        <v>1202</v>
      </c>
      <c r="K575" t="s">
        <v>1203</v>
      </c>
      <c r="L575">
        <v>1348</v>
      </c>
      <c r="N575">
        <v>1009</v>
      </c>
      <c r="O575" t="s">
        <v>1185</v>
      </c>
      <c r="P575" t="s">
        <v>1185</v>
      </c>
      <c r="Q575">
        <v>1000</v>
      </c>
      <c r="Y575">
        <v>2.0000000000000002E-5</v>
      </c>
      <c r="AA575">
        <v>729.98</v>
      </c>
      <c r="AB575">
        <v>0</v>
      </c>
      <c r="AC575">
        <v>0</v>
      </c>
      <c r="AD575">
        <v>0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2.0000000000000002E-5</v>
      </c>
      <c r="AU575" t="s">
        <v>3</v>
      </c>
      <c r="AV575">
        <v>0</v>
      </c>
      <c r="AW575">
        <v>2</v>
      </c>
      <c r="AX575">
        <v>23986714</v>
      </c>
      <c r="AY575">
        <v>1</v>
      </c>
      <c r="AZ575">
        <v>0</v>
      </c>
      <c r="BA575">
        <v>583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B575">
        <v>0</v>
      </c>
    </row>
    <row r="576" spans="1:80" x14ac:dyDescent="0.2">
      <c r="A576">
        <f>ROW(Source!A608)</f>
        <v>608</v>
      </c>
      <c r="B576">
        <v>23982063</v>
      </c>
      <c r="C576">
        <v>23986702</v>
      </c>
      <c r="D576">
        <v>22850609</v>
      </c>
      <c r="E576">
        <v>1</v>
      </c>
      <c r="F576">
        <v>1</v>
      </c>
      <c r="G576">
        <v>1</v>
      </c>
      <c r="H576">
        <v>3</v>
      </c>
      <c r="I576" t="s">
        <v>1207</v>
      </c>
      <c r="J576" t="s">
        <v>1208</v>
      </c>
      <c r="K576" t="s">
        <v>1209</v>
      </c>
      <c r="L576">
        <v>1346</v>
      </c>
      <c r="N576">
        <v>1009</v>
      </c>
      <c r="O576" t="s">
        <v>1181</v>
      </c>
      <c r="P576" t="s">
        <v>1181</v>
      </c>
      <c r="Q576">
        <v>1</v>
      </c>
      <c r="Y576">
        <v>1.2E-2</v>
      </c>
      <c r="AA576">
        <v>65.75</v>
      </c>
      <c r="AB576">
        <v>0</v>
      </c>
      <c r="AC576">
        <v>0</v>
      </c>
      <c r="AD576">
        <v>0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1.2E-2</v>
      </c>
      <c r="AU576" t="s">
        <v>3</v>
      </c>
      <c r="AV576">
        <v>0</v>
      </c>
      <c r="AW576">
        <v>2</v>
      </c>
      <c r="AX576">
        <v>23986715</v>
      </c>
      <c r="AY576">
        <v>1</v>
      </c>
      <c r="AZ576">
        <v>0</v>
      </c>
      <c r="BA576">
        <v>584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B576">
        <v>0</v>
      </c>
    </row>
    <row r="577" spans="1:80" x14ac:dyDescent="0.2">
      <c r="A577">
        <f>ROW(Source!A608)</f>
        <v>608</v>
      </c>
      <c r="B577">
        <v>23982063</v>
      </c>
      <c r="C577">
        <v>23986702</v>
      </c>
      <c r="D577">
        <v>22865650</v>
      </c>
      <c r="E577">
        <v>1</v>
      </c>
      <c r="F577">
        <v>1</v>
      </c>
      <c r="G577">
        <v>1</v>
      </c>
      <c r="H577">
        <v>3</v>
      </c>
      <c r="I577" t="s">
        <v>1159</v>
      </c>
      <c r="J577" t="s">
        <v>1160</v>
      </c>
      <c r="K577" t="s">
        <v>1161</v>
      </c>
      <c r="L577">
        <v>1374</v>
      </c>
      <c r="N577">
        <v>1013</v>
      </c>
      <c r="O577" t="s">
        <v>1162</v>
      </c>
      <c r="P577" t="s">
        <v>1162</v>
      </c>
      <c r="Q577">
        <v>1</v>
      </c>
      <c r="Y577">
        <v>1.1100000000000001</v>
      </c>
      <c r="AA577">
        <v>1</v>
      </c>
      <c r="AB577">
        <v>0</v>
      </c>
      <c r="AC577">
        <v>0</v>
      </c>
      <c r="AD577">
        <v>0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1.1100000000000001</v>
      </c>
      <c r="AU577" t="s">
        <v>3</v>
      </c>
      <c r="AV577">
        <v>0</v>
      </c>
      <c r="AW577">
        <v>2</v>
      </c>
      <c r="AX577">
        <v>23986716</v>
      </c>
      <c r="AY577">
        <v>1</v>
      </c>
      <c r="AZ577">
        <v>0</v>
      </c>
      <c r="BA577">
        <v>585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B577">
        <v>0</v>
      </c>
    </row>
    <row r="578" spans="1:80" x14ac:dyDescent="0.2">
      <c r="A578">
        <f>ROW(Source!A609)</f>
        <v>609</v>
      </c>
      <c r="B578">
        <v>23982063</v>
      </c>
      <c r="C578">
        <v>23986317</v>
      </c>
      <c r="D578">
        <v>9431933</v>
      </c>
      <c r="E578">
        <v>1</v>
      </c>
      <c r="F578">
        <v>1</v>
      </c>
      <c r="G578">
        <v>1</v>
      </c>
      <c r="H578">
        <v>1</v>
      </c>
      <c r="I578" t="s">
        <v>1272</v>
      </c>
      <c r="J578" t="s">
        <v>3</v>
      </c>
      <c r="K578" t="s">
        <v>1273</v>
      </c>
      <c r="L578">
        <v>1369</v>
      </c>
      <c r="N578">
        <v>1013</v>
      </c>
      <c r="O578" t="s">
        <v>1148</v>
      </c>
      <c r="P578" t="s">
        <v>1148</v>
      </c>
      <c r="Q578">
        <v>1</v>
      </c>
      <c r="Y578">
        <v>1.3905000000000001</v>
      </c>
      <c r="AA578">
        <v>0</v>
      </c>
      <c r="AB578">
        <v>0</v>
      </c>
      <c r="AC578">
        <v>0</v>
      </c>
      <c r="AD578">
        <v>8.5299999999999994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1.03</v>
      </c>
      <c r="AU578" t="s">
        <v>179</v>
      </c>
      <c r="AV578">
        <v>1</v>
      </c>
      <c r="AW578">
        <v>2</v>
      </c>
      <c r="AX578">
        <v>23986318</v>
      </c>
      <c r="AY578">
        <v>1</v>
      </c>
      <c r="AZ578">
        <v>0</v>
      </c>
      <c r="BA578">
        <v>586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B578">
        <v>0</v>
      </c>
    </row>
    <row r="579" spans="1:80" x14ac:dyDescent="0.2">
      <c r="A579">
        <f>ROW(Source!A609)</f>
        <v>609</v>
      </c>
      <c r="B579">
        <v>23982063</v>
      </c>
      <c r="C579">
        <v>23986317</v>
      </c>
      <c r="D579">
        <v>22794575</v>
      </c>
      <c r="E579">
        <v>1</v>
      </c>
      <c r="F579">
        <v>1</v>
      </c>
      <c r="G579">
        <v>1</v>
      </c>
      <c r="H579">
        <v>2</v>
      </c>
      <c r="I579" t="s">
        <v>1224</v>
      </c>
      <c r="J579" t="s">
        <v>1225</v>
      </c>
      <c r="K579" t="s">
        <v>1226</v>
      </c>
      <c r="L579">
        <v>1368</v>
      </c>
      <c r="N579">
        <v>1011</v>
      </c>
      <c r="O579" t="s">
        <v>1152</v>
      </c>
      <c r="P579" t="s">
        <v>1152</v>
      </c>
      <c r="Q579">
        <v>1</v>
      </c>
      <c r="Y579">
        <v>0.21600000000000003</v>
      </c>
      <c r="AA579">
        <v>0</v>
      </c>
      <c r="AB579">
        <v>87.17</v>
      </c>
      <c r="AC579">
        <v>11.6</v>
      </c>
      <c r="AD579">
        <v>0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0.16</v>
      </c>
      <c r="AU579" t="s">
        <v>179</v>
      </c>
      <c r="AV579">
        <v>0</v>
      </c>
      <c r="AW579">
        <v>2</v>
      </c>
      <c r="AX579">
        <v>23986319</v>
      </c>
      <c r="AY579">
        <v>1</v>
      </c>
      <c r="AZ579">
        <v>0</v>
      </c>
      <c r="BA579">
        <v>587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B579">
        <v>0</v>
      </c>
    </row>
    <row r="580" spans="1:80" x14ac:dyDescent="0.2">
      <c r="A580">
        <f>ROW(Source!A609)</f>
        <v>609</v>
      </c>
      <c r="B580">
        <v>23982063</v>
      </c>
      <c r="C580">
        <v>23986317</v>
      </c>
      <c r="D580">
        <v>22865650</v>
      </c>
      <c r="E580">
        <v>1</v>
      </c>
      <c r="F580">
        <v>1</v>
      </c>
      <c r="G580">
        <v>1</v>
      </c>
      <c r="H580">
        <v>3</v>
      </c>
      <c r="I580" t="s">
        <v>1159</v>
      </c>
      <c r="J580" t="s">
        <v>1160</v>
      </c>
      <c r="K580" t="s">
        <v>1161</v>
      </c>
      <c r="L580">
        <v>1374</v>
      </c>
      <c r="N580">
        <v>1013</v>
      </c>
      <c r="O580" t="s">
        <v>1162</v>
      </c>
      <c r="P580" t="s">
        <v>1162</v>
      </c>
      <c r="Q580">
        <v>1</v>
      </c>
      <c r="Y580">
        <v>0.18</v>
      </c>
      <c r="AA580">
        <v>1</v>
      </c>
      <c r="AB580">
        <v>0</v>
      </c>
      <c r="AC580">
        <v>0</v>
      </c>
      <c r="AD580">
        <v>0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0.18</v>
      </c>
      <c r="AU580" t="s">
        <v>3</v>
      </c>
      <c r="AV580">
        <v>0</v>
      </c>
      <c r="AW580">
        <v>2</v>
      </c>
      <c r="AX580">
        <v>23986320</v>
      </c>
      <c r="AY580">
        <v>1</v>
      </c>
      <c r="AZ580">
        <v>0</v>
      </c>
      <c r="BA580">
        <v>588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B580">
        <v>0</v>
      </c>
    </row>
    <row r="581" spans="1:80" x14ac:dyDescent="0.2">
      <c r="A581">
        <f>ROW(Source!A610)</f>
        <v>610</v>
      </c>
      <c r="B581">
        <v>23982063</v>
      </c>
      <c r="C581">
        <v>24910571</v>
      </c>
      <c r="D581">
        <v>9431933</v>
      </c>
      <c r="E581">
        <v>1</v>
      </c>
      <c r="F581">
        <v>1</v>
      </c>
      <c r="G581">
        <v>1</v>
      </c>
      <c r="H581">
        <v>1</v>
      </c>
      <c r="I581" t="s">
        <v>1272</v>
      </c>
      <c r="J581" t="s">
        <v>3</v>
      </c>
      <c r="K581" t="s">
        <v>1273</v>
      </c>
      <c r="L581">
        <v>1369</v>
      </c>
      <c r="N581">
        <v>1013</v>
      </c>
      <c r="O581" t="s">
        <v>1148</v>
      </c>
      <c r="P581" t="s">
        <v>1148</v>
      </c>
      <c r="Q581">
        <v>1</v>
      </c>
      <c r="Y581">
        <v>1.3905000000000001</v>
      </c>
      <c r="AA581">
        <v>0</v>
      </c>
      <c r="AB581">
        <v>0</v>
      </c>
      <c r="AC581">
        <v>0</v>
      </c>
      <c r="AD581">
        <v>8.5299999999999994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1.03</v>
      </c>
      <c r="AU581" t="s">
        <v>179</v>
      </c>
      <c r="AV581">
        <v>1</v>
      </c>
      <c r="AW581">
        <v>2</v>
      </c>
      <c r="AX581">
        <v>24910575</v>
      </c>
      <c r="AY581">
        <v>1</v>
      </c>
      <c r="AZ581">
        <v>0</v>
      </c>
      <c r="BA581">
        <v>589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B581">
        <v>0</v>
      </c>
    </row>
    <row r="582" spans="1:80" x14ac:dyDescent="0.2">
      <c r="A582">
        <f>ROW(Source!A610)</f>
        <v>610</v>
      </c>
      <c r="B582">
        <v>23982063</v>
      </c>
      <c r="C582">
        <v>24910571</v>
      </c>
      <c r="D582">
        <v>22794575</v>
      </c>
      <c r="E582">
        <v>1</v>
      </c>
      <c r="F582">
        <v>1</v>
      </c>
      <c r="G582">
        <v>1</v>
      </c>
      <c r="H582">
        <v>2</v>
      </c>
      <c r="I582" t="s">
        <v>1224</v>
      </c>
      <c r="J582" t="s">
        <v>1225</v>
      </c>
      <c r="K582" t="s">
        <v>1226</v>
      </c>
      <c r="L582">
        <v>1368</v>
      </c>
      <c r="N582">
        <v>1011</v>
      </c>
      <c r="O582" t="s">
        <v>1152</v>
      </c>
      <c r="P582" t="s">
        <v>1152</v>
      </c>
      <c r="Q582">
        <v>1</v>
      </c>
      <c r="Y582">
        <v>0.21600000000000003</v>
      </c>
      <c r="AA582">
        <v>0</v>
      </c>
      <c r="AB582">
        <v>87.17</v>
      </c>
      <c r="AC582">
        <v>11.6</v>
      </c>
      <c r="AD582">
        <v>0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0.16</v>
      </c>
      <c r="AU582" t="s">
        <v>179</v>
      </c>
      <c r="AV582">
        <v>0</v>
      </c>
      <c r="AW582">
        <v>2</v>
      </c>
      <c r="AX582">
        <v>24910576</v>
      </c>
      <c r="AY582">
        <v>1</v>
      </c>
      <c r="AZ582">
        <v>0</v>
      </c>
      <c r="BA582">
        <v>590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B582">
        <v>0</v>
      </c>
    </row>
    <row r="583" spans="1:80" x14ac:dyDescent="0.2">
      <c r="A583">
        <f>ROW(Source!A610)</f>
        <v>610</v>
      </c>
      <c r="B583">
        <v>23982063</v>
      </c>
      <c r="C583">
        <v>24910571</v>
      </c>
      <c r="D583">
        <v>22865650</v>
      </c>
      <c r="E583">
        <v>1</v>
      </c>
      <c r="F583">
        <v>1</v>
      </c>
      <c r="G583">
        <v>1</v>
      </c>
      <c r="H583">
        <v>3</v>
      </c>
      <c r="I583" t="s">
        <v>1159</v>
      </c>
      <c r="J583" t="s">
        <v>1160</v>
      </c>
      <c r="K583" t="s">
        <v>1161</v>
      </c>
      <c r="L583">
        <v>1374</v>
      </c>
      <c r="N583">
        <v>1013</v>
      </c>
      <c r="O583" t="s">
        <v>1162</v>
      </c>
      <c r="P583" t="s">
        <v>1162</v>
      </c>
      <c r="Q583">
        <v>1</v>
      </c>
      <c r="Y583">
        <v>0.18</v>
      </c>
      <c r="AA583">
        <v>1</v>
      </c>
      <c r="AB583">
        <v>0</v>
      </c>
      <c r="AC583">
        <v>0</v>
      </c>
      <c r="AD583">
        <v>0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0.18</v>
      </c>
      <c r="AU583" t="s">
        <v>3</v>
      </c>
      <c r="AV583">
        <v>0</v>
      </c>
      <c r="AW583">
        <v>2</v>
      </c>
      <c r="AX583">
        <v>24910577</v>
      </c>
      <c r="AY583">
        <v>1</v>
      </c>
      <c r="AZ583">
        <v>0</v>
      </c>
      <c r="BA583">
        <v>591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B583">
        <v>0</v>
      </c>
    </row>
    <row r="584" spans="1:80" x14ac:dyDescent="0.2">
      <c r="A584">
        <f>ROW(Source!A611)</f>
        <v>611</v>
      </c>
      <c r="B584">
        <v>23982063</v>
      </c>
      <c r="C584">
        <v>24686545</v>
      </c>
      <c r="D584">
        <v>9451081</v>
      </c>
      <c r="E584">
        <v>1</v>
      </c>
      <c r="F584">
        <v>1</v>
      </c>
      <c r="G584">
        <v>1</v>
      </c>
      <c r="H584">
        <v>1</v>
      </c>
      <c r="I584" t="s">
        <v>1245</v>
      </c>
      <c r="J584" t="s">
        <v>3</v>
      </c>
      <c r="K584" t="s">
        <v>1246</v>
      </c>
      <c r="L584">
        <v>1369</v>
      </c>
      <c r="N584">
        <v>1013</v>
      </c>
      <c r="O584" t="s">
        <v>1148</v>
      </c>
      <c r="P584" t="s">
        <v>1148</v>
      </c>
      <c r="Q584">
        <v>1</v>
      </c>
      <c r="Y584">
        <v>27.27</v>
      </c>
      <c r="AA584">
        <v>0</v>
      </c>
      <c r="AB584">
        <v>0</v>
      </c>
      <c r="AC584">
        <v>0</v>
      </c>
      <c r="AD584">
        <v>8.9700000000000006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20.2</v>
      </c>
      <c r="AU584" t="s">
        <v>179</v>
      </c>
      <c r="AV584">
        <v>1</v>
      </c>
      <c r="AW584">
        <v>2</v>
      </c>
      <c r="AX584">
        <v>24686558</v>
      </c>
      <c r="AY584">
        <v>1</v>
      </c>
      <c r="AZ584">
        <v>0</v>
      </c>
      <c r="BA584">
        <v>592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B584">
        <v>0</v>
      </c>
    </row>
    <row r="585" spans="1:80" x14ac:dyDescent="0.2">
      <c r="A585">
        <f>ROW(Source!A611)</f>
        <v>611</v>
      </c>
      <c r="B585">
        <v>23982063</v>
      </c>
      <c r="C585">
        <v>24686545</v>
      </c>
      <c r="D585">
        <v>121548</v>
      </c>
      <c r="E585">
        <v>1</v>
      </c>
      <c r="F585">
        <v>1</v>
      </c>
      <c r="G585">
        <v>1</v>
      </c>
      <c r="H585">
        <v>1</v>
      </c>
      <c r="I585" t="s">
        <v>40</v>
      </c>
      <c r="J585" t="s">
        <v>3</v>
      </c>
      <c r="K585" t="s">
        <v>1173</v>
      </c>
      <c r="L585">
        <v>608254</v>
      </c>
      <c r="N585">
        <v>1013</v>
      </c>
      <c r="O585" t="s">
        <v>1174</v>
      </c>
      <c r="P585" t="s">
        <v>1174</v>
      </c>
      <c r="Q585">
        <v>1</v>
      </c>
      <c r="Y585">
        <v>0.58050000000000002</v>
      </c>
      <c r="AA585">
        <v>0</v>
      </c>
      <c r="AB585">
        <v>0</v>
      </c>
      <c r="AC585">
        <v>0</v>
      </c>
      <c r="AD585">
        <v>0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0.43</v>
      </c>
      <c r="AU585" t="s">
        <v>179</v>
      </c>
      <c r="AV585">
        <v>2</v>
      </c>
      <c r="AW585">
        <v>2</v>
      </c>
      <c r="AX585">
        <v>24686559</v>
      </c>
      <c r="AY585">
        <v>1</v>
      </c>
      <c r="AZ585">
        <v>0</v>
      </c>
      <c r="BA585">
        <v>593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B585">
        <v>0</v>
      </c>
    </row>
    <row r="586" spans="1:80" x14ac:dyDescent="0.2">
      <c r="A586">
        <f>ROW(Source!A611)</f>
        <v>611</v>
      </c>
      <c r="B586">
        <v>23982063</v>
      </c>
      <c r="C586">
        <v>24686545</v>
      </c>
      <c r="D586">
        <v>14665537</v>
      </c>
      <c r="E586">
        <v>1</v>
      </c>
      <c r="F586">
        <v>1</v>
      </c>
      <c r="G586">
        <v>1</v>
      </c>
      <c r="H586">
        <v>2</v>
      </c>
      <c r="I586" t="s">
        <v>1218</v>
      </c>
      <c r="J586" t="s">
        <v>1247</v>
      </c>
      <c r="K586" t="s">
        <v>1220</v>
      </c>
      <c r="L586">
        <v>1368</v>
      </c>
      <c r="N586">
        <v>1011</v>
      </c>
      <c r="O586" t="s">
        <v>1152</v>
      </c>
      <c r="P586" t="s">
        <v>1152</v>
      </c>
      <c r="Q586">
        <v>1</v>
      </c>
      <c r="Y586">
        <v>0.58050000000000002</v>
      </c>
      <c r="AA586">
        <v>0</v>
      </c>
      <c r="AB586">
        <v>134.65</v>
      </c>
      <c r="AC586">
        <v>13.5</v>
      </c>
      <c r="AD586">
        <v>0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0.43</v>
      </c>
      <c r="AU586" t="s">
        <v>179</v>
      </c>
      <c r="AV586">
        <v>0</v>
      </c>
      <c r="AW586">
        <v>2</v>
      </c>
      <c r="AX586">
        <v>24686560</v>
      </c>
      <c r="AY586">
        <v>1</v>
      </c>
      <c r="AZ586">
        <v>0</v>
      </c>
      <c r="BA586">
        <v>594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B586">
        <v>0</v>
      </c>
    </row>
    <row r="587" spans="1:80" x14ac:dyDescent="0.2">
      <c r="A587">
        <f>ROW(Source!A611)</f>
        <v>611</v>
      </c>
      <c r="B587">
        <v>23982063</v>
      </c>
      <c r="C587">
        <v>24686545</v>
      </c>
      <c r="D587">
        <v>14665720</v>
      </c>
      <c r="E587">
        <v>1</v>
      </c>
      <c r="F587">
        <v>1</v>
      </c>
      <c r="G587">
        <v>1</v>
      </c>
      <c r="H587">
        <v>2</v>
      </c>
      <c r="I587" t="s">
        <v>1248</v>
      </c>
      <c r="J587" t="s">
        <v>1249</v>
      </c>
      <c r="K587" t="s">
        <v>1250</v>
      </c>
      <c r="L587">
        <v>1368</v>
      </c>
      <c r="N587">
        <v>1011</v>
      </c>
      <c r="O587" t="s">
        <v>1152</v>
      </c>
      <c r="P587" t="s">
        <v>1152</v>
      </c>
      <c r="Q587">
        <v>1</v>
      </c>
      <c r="Y587">
        <v>0.85050000000000003</v>
      </c>
      <c r="AA587">
        <v>0</v>
      </c>
      <c r="AB587">
        <v>1.7</v>
      </c>
      <c r="AC587">
        <v>0</v>
      </c>
      <c r="AD587">
        <v>0</v>
      </c>
      <c r="AN587">
        <v>0</v>
      </c>
      <c r="AO587">
        <v>1</v>
      </c>
      <c r="AP587">
        <v>1</v>
      </c>
      <c r="AQ587">
        <v>0</v>
      </c>
      <c r="AR587">
        <v>0</v>
      </c>
      <c r="AS587" t="s">
        <v>3</v>
      </c>
      <c r="AT587">
        <v>0.63</v>
      </c>
      <c r="AU587" t="s">
        <v>179</v>
      </c>
      <c r="AV587">
        <v>0</v>
      </c>
      <c r="AW587">
        <v>2</v>
      </c>
      <c r="AX587">
        <v>24686561</v>
      </c>
      <c r="AY587">
        <v>1</v>
      </c>
      <c r="AZ587">
        <v>0</v>
      </c>
      <c r="BA587">
        <v>595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B587">
        <v>0</v>
      </c>
    </row>
    <row r="588" spans="1:80" x14ac:dyDescent="0.2">
      <c r="A588">
        <f>ROW(Source!A611)</f>
        <v>611</v>
      </c>
      <c r="B588">
        <v>23982063</v>
      </c>
      <c r="C588">
        <v>24686545</v>
      </c>
      <c r="D588">
        <v>14668593</v>
      </c>
      <c r="E588">
        <v>1</v>
      </c>
      <c r="F588">
        <v>1</v>
      </c>
      <c r="G588">
        <v>1</v>
      </c>
      <c r="H588">
        <v>2</v>
      </c>
      <c r="I588" t="s">
        <v>1224</v>
      </c>
      <c r="J588" t="s">
        <v>1251</v>
      </c>
      <c r="K588" t="s">
        <v>1226</v>
      </c>
      <c r="L588">
        <v>1368</v>
      </c>
      <c r="N588">
        <v>1011</v>
      </c>
      <c r="O588" t="s">
        <v>1152</v>
      </c>
      <c r="P588" t="s">
        <v>1152</v>
      </c>
      <c r="Q588">
        <v>1</v>
      </c>
      <c r="Y588">
        <v>0.70200000000000007</v>
      </c>
      <c r="AA588">
        <v>0</v>
      </c>
      <c r="AB588">
        <v>87.17</v>
      </c>
      <c r="AC588">
        <v>11.6</v>
      </c>
      <c r="AD588">
        <v>0</v>
      </c>
      <c r="AN588">
        <v>0</v>
      </c>
      <c r="AO588">
        <v>1</v>
      </c>
      <c r="AP588">
        <v>1</v>
      </c>
      <c r="AQ588">
        <v>0</v>
      </c>
      <c r="AR588">
        <v>0</v>
      </c>
      <c r="AS588" t="s">
        <v>3</v>
      </c>
      <c r="AT588">
        <v>0.52</v>
      </c>
      <c r="AU588" t="s">
        <v>179</v>
      </c>
      <c r="AV588">
        <v>0</v>
      </c>
      <c r="AW588">
        <v>2</v>
      </c>
      <c r="AX588">
        <v>24686562</v>
      </c>
      <c r="AY588">
        <v>1</v>
      </c>
      <c r="AZ588">
        <v>0</v>
      </c>
      <c r="BA588">
        <v>596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B588">
        <v>0</v>
      </c>
    </row>
    <row r="589" spans="1:80" x14ac:dyDescent="0.2">
      <c r="A589">
        <f>ROW(Source!A611)</f>
        <v>611</v>
      </c>
      <c r="B589">
        <v>23982063</v>
      </c>
      <c r="C589">
        <v>24686545</v>
      </c>
      <c r="D589">
        <v>14610615</v>
      </c>
      <c r="E589">
        <v>1</v>
      </c>
      <c r="F589">
        <v>1</v>
      </c>
      <c r="G589">
        <v>1</v>
      </c>
      <c r="H589">
        <v>3</v>
      </c>
      <c r="I589" t="s">
        <v>1252</v>
      </c>
      <c r="J589" t="s">
        <v>1253</v>
      </c>
      <c r="K589" t="s">
        <v>1254</v>
      </c>
      <c r="L589">
        <v>1346</v>
      </c>
      <c r="N589">
        <v>1009</v>
      </c>
      <c r="O589" t="s">
        <v>1181</v>
      </c>
      <c r="P589" t="s">
        <v>1181</v>
      </c>
      <c r="Q589">
        <v>1</v>
      </c>
      <c r="Y589">
        <v>3.56E-2</v>
      </c>
      <c r="AA589">
        <v>28.22</v>
      </c>
      <c r="AB589">
        <v>0</v>
      </c>
      <c r="AC589">
        <v>0</v>
      </c>
      <c r="AD589">
        <v>0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3</v>
      </c>
      <c r="AT589">
        <v>3.56E-2</v>
      </c>
      <c r="AU589" t="s">
        <v>3</v>
      </c>
      <c r="AV589">
        <v>0</v>
      </c>
      <c r="AW589">
        <v>2</v>
      </c>
      <c r="AX589">
        <v>24686563</v>
      </c>
      <c r="AY589">
        <v>1</v>
      </c>
      <c r="AZ589">
        <v>0</v>
      </c>
      <c r="BA589">
        <v>597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B589">
        <v>0</v>
      </c>
    </row>
    <row r="590" spans="1:80" x14ac:dyDescent="0.2">
      <c r="A590">
        <f>ROW(Source!A611)</f>
        <v>611</v>
      </c>
      <c r="B590">
        <v>23982063</v>
      </c>
      <c r="C590">
        <v>24686545</v>
      </c>
      <c r="D590">
        <v>14610619</v>
      </c>
      <c r="E590">
        <v>1</v>
      </c>
      <c r="F590">
        <v>1</v>
      </c>
      <c r="G590">
        <v>1</v>
      </c>
      <c r="H590">
        <v>3</v>
      </c>
      <c r="I590" t="s">
        <v>1255</v>
      </c>
      <c r="J590" t="s">
        <v>1256</v>
      </c>
      <c r="K590" t="s">
        <v>1257</v>
      </c>
      <c r="L590">
        <v>1346</v>
      </c>
      <c r="N590">
        <v>1009</v>
      </c>
      <c r="O590" t="s">
        <v>1181</v>
      </c>
      <c r="P590" t="s">
        <v>1181</v>
      </c>
      <c r="Q590">
        <v>1</v>
      </c>
      <c r="Y590">
        <v>0.58399999999999996</v>
      </c>
      <c r="AA590">
        <v>26.32</v>
      </c>
      <c r="AB590">
        <v>0</v>
      </c>
      <c r="AC590">
        <v>0</v>
      </c>
      <c r="AD590">
        <v>0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0.58399999999999996</v>
      </c>
      <c r="AU590" t="s">
        <v>3</v>
      </c>
      <c r="AV590">
        <v>0</v>
      </c>
      <c r="AW590">
        <v>2</v>
      </c>
      <c r="AX590">
        <v>24686564</v>
      </c>
      <c r="AY590">
        <v>1</v>
      </c>
      <c r="AZ590">
        <v>0</v>
      </c>
      <c r="BA590">
        <v>598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B590">
        <v>0</v>
      </c>
    </row>
    <row r="591" spans="1:80" x14ac:dyDescent="0.2">
      <c r="A591">
        <f>ROW(Source!A611)</f>
        <v>611</v>
      </c>
      <c r="B591">
        <v>23982063</v>
      </c>
      <c r="C591">
        <v>24686545</v>
      </c>
      <c r="D591">
        <v>14682025</v>
      </c>
      <c r="E591">
        <v>1</v>
      </c>
      <c r="F591">
        <v>1</v>
      </c>
      <c r="G591">
        <v>1</v>
      </c>
      <c r="H591">
        <v>3</v>
      </c>
      <c r="I591" t="s">
        <v>1258</v>
      </c>
      <c r="J591" t="s">
        <v>1259</v>
      </c>
      <c r="K591" t="s">
        <v>1260</v>
      </c>
      <c r="L591">
        <v>1348</v>
      </c>
      <c r="N591">
        <v>1009</v>
      </c>
      <c r="O591" t="s">
        <v>1185</v>
      </c>
      <c r="P591" t="s">
        <v>1185</v>
      </c>
      <c r="Q591">
        <v>1000</v>
      </c>
      <c r="Y591">
        <v>2.0000000000000002E-5</v>
      </c>
      <c r="AA591">
        <v>28300.400000000001</v>
      </c>
      <c r="AB591">
        <v>0</v>
      </c>
      <c r="AC591">
        <v>0</v>
      </c>
      <c r="AD591">
        <v>0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2.0000000000000002E-5</v>
      </c>
      <c r="AU591" t="s">
        <v>3</v>
      </c>
      <c r="AV591">
        <v>0</v>
      </c>
      <c r="AW591">
        <v>2</v>
      </c>
      <c r="AX591">
        <v>24686565</v>
      </c>
      <c r="AY591">
        <v>1</v>
      </c>
      <c r="AZ591">
        <v>0</v>
      </c>
      <c r="BA591">
        <v>599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B591">
        <v>0</v>
      </c>
    </row>
    <row r="592" spans="1:80" x14ac:dyDescent="0.2">
      <c r="A592">
        <f>ROW(Source!A611)</f>
        <v>611</v>
      </c>
      <c r="B592">
        <v>23982063</v>
      </c>
      <c r="C592">
        <v>24686545</v>
      </c>
      <c r="D592">
        <v>14627308</v>
      </c>
      <c r="E592">
        <v>1</v>
      </c>
      <c r="F592">
        <v>1</v>
      </c>
      <c r="G592">
        <v>1</v>
      </c>
      <c r="H592">
        <v>3</v>
      </c>
      <c r="I592" t="s">
        <v>1261</v>
      </c>
      <c r="J592" t="s">
        <v>1262</v>
      </c>
      <c r="K592" t="s">
        <v>1263</v>
      </c>
      <c r="L592">
        <v>1301</v>
      </c>
      <c r="N592">
        <v>1003</v>
      </c>
      <c r="O592" t="s">
        <v>970</v>
      </c>
      <c r="P592" t="s">
        <v>970</v>
      </c>
      <c r="Q592">
        <v>1</v>
      </c>
      <c r="Y592">
        <v>1</v>
      </c>
      <c r="AA592">
        <v>10.7</v>
      </c>
      <c r="AB592">
        <v>0</v>
      </c>
      <c r="AC592">
        <v>0</v>
      </c>
      <c r="AD592">
        <v>0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1</v>
      </c>
      <c r="AU592" t="s">
        <v>3</v>
      </c>
      <c r="AV592">
        <v>0</v>
      </c>
      <c r="AW592">
        <v>2</v>
      </c>
      <c r="AX592">
        <v>24686566</v>
      </c>
      <c r="AY592">
        <v>1</v>
      </c>
      <c r="AZ592">
        <v>0</v>
      </c>
      <c r="BA592">
        <v>600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B592">
        <v>0</v>
      </c>
    </row>
    <row r="593" spans="1:80" x14ac:dyDescent="0.2">
      <c r="A593">
        <f>ROW(Source!A611)</f>
        <v>611</v>
      </c>
      <c r="B593">
        <v>23982063</v>
      </c>
      <c r="C593">
        <v>24686545</v>
      </c>
      <c r="D593">
        <v>14665220</v>
      </c>
      <c r="E593">
        <v>1</v>
      </c>
      <c r="F593">
        <v>1</v>
      </c>
      <c r="G593">
        <v>1</v>
      </c>
      <c r="H593">
        <v>3</v>
      </c>
      <c r="I593" t="s">
        <v>1264</v>
      </c>
      <c r="J593" t="s">
        <v>1265</v>
      </c>
      <c r="K593" t="s">
        <v>1266</v>
      </c>
      <c r="L593">
        <v>1346</v>
      </c>
      <c r="N593">
        <v>1009</v>
      </c>
      <c r="O593" t="s">
        <v>1181</v>
      </c>
      <c r="P593" t="s">
        <v>1181</v>
      </c>
      <c r="Q593">
        <v>1</v>
      </c>
      <c r="Y593">
        <v>0.01</v>
      </c>
      <c r="AA593">
        <v>114.22</v>
      </c>
      <c r="AB593">
        <v>0</v>
      </c>
      <c r="AC593">
        <v>0</v>
      </c>
      <c r="AD593">
        <v>0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0.01</v>
      </c>
      <c r="AU593" t="s">
        <v>3</v>
      </c>
      <c r="AV593">
        <v>0</v>
      </c>
      <c r="AW593">
        <v>2</v>
      </c>
      <c r="AX593">
        <v>24686567</v>
      </c>
      <c r="AY593">
        <v>1</v>
      </c>
      <c r="AZ593">
        <v>0</v>
      </c>
      <c r="BA593">
        <v>601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B593">
        <v>0</v>
      </c>
    </row>
    <row r="594" spans="1:80" x14ac:dyDescent="0.2">
      <c r="A594">
        <f>ROW(Source!A611)</f>
        <v>611</v>
      </c>
      <c r="B594">
        <v>23982063</v>
      </c>
      <c r="C594">
        <v>24686545</v>
      </c>
      <c r="D594">
        <v>14697288</v>
      </c>
      <c r="E594">
        <v>1</v>
      </c>
      <c r="F594">
        <v>1</v>
      </c>
      <c r="G594">
        <v>1</v>
      </c>
      <c r="H594">
        <v>3</v>
      </c>
      <c r="I594" t="s">
        <v>1267</v>
      </c>
      <c r="J594" t="s">
        <v>1268</v>
      </c>
      <c r="K594" t="s">
        <v>1269</v>
      </c>
      <c r="L594">
        <v>1354</v>
      </c>
      <c r="N594">
        <v>1010</v>
      </c>
      <c r="O594" t="s">
        <v>209</v>
      </c>
      <c r="P594" t="s">
        <v>209</v>
      </c>
      <c r="Q594">
        <v>1</v>
      </c>
      <c r="Y594">
        <v>4</v>
      </c>
      <c r="AA594">
        <v>3.65</v>
      </c>
      <c r="AB594">
        <v>0</v>
      </c>
      <c r="AC594">
        <v>0</v>
      </c>
      <c r="AD594">
        <v>0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4</v>
      </c>
      <c r="AU594" t="s">
        <v>3</v>
      </c>
      <c r="AV594">
        <v>0</v>
      </c>
      <c r="AW594">
        <v>2</v>
      </c>
      <c r="AX594">
        <v>24686568</v>
      </c>
      <c r="AY594">
        <v>1</v>
      </c>
      <c r="AZ594">
        <v>0</v>
      </c>
      <c r="BA594">
        <v>602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B594">
        <v>0</v>
      </c>
    </row>
    <row r="595" spans="1:80" x14ac:dyDescent="0.2">
      <c r="A595">
        <f>ROW(Source!A611)</f>
        <v>611</v>
      </c>
      <c r="B595">
        <v>23982063</v>
      </c>
      <c r="C595">
        <v>24686545</v>
      </c>
      <c r="D595">
        <v>14665295</v>
      </c>
      <c r="E595">
        <v>1</v>
      </c>
      <c r="F595">
        <v>1</v>
      </c>
      <c r="G595">
        <v>1</v>
      </c>
      <c r="H595">
        <v>3</v>
      </c>
      <c r="I595" t="s">
        <v>1159</v>
      </c>
      <c r="J595" t="s">
        <v>1168</v>
      </c>
      <c r="K595" t="s">
        <v>1169</v>
      </c>
      <c r="L595">
        <v>1344</v>
      </c>
      <c r="N595">
        <v>1008</v>
      </c>
      <c r="O595" t="s">
        <v>1170</v>
      </c>
      <c r="P595" t="s">
        <v>1170</v>
      </c>
      <c r="Q595">
        <v>1</v>
      </c>
      <c r="Y595">
        <v>3.62</v>
      </c>
      <c r="AA595">
        <v>1</v>
      </c>
      <c r="AB595">
        <v>0</v>
      </c>
      <c r="AC595">
        <v>0</v>
      </c>
      <c r="AD595">
        <v>0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3.62</v>
      </c>
      <c r="AU595" t="s">
        <v>3</v>
      </c>
      <c r="AV595">
        <v>0</v>
      </c>
      <c r="AW595">
        <v>2</v>
      </c>
      <c r="AX595">
        <v>24686569</v>
      </c>
      <c r="AY595">
        <v>1</v>
      </c>
      <c r="AZ595">
        <v>0</v>
      </c>
      <c r="BA595">
        <v>603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B595">
        <v>0</v>
      </c>
    </row>
    <row r="596" spans="1:80" x14ac:dyDescent="0.2">
      <c r="A596">
        <f>ROW(Source!A612)</f>
        <v>612</v>
      </c>
      <c r="B596">
        <v>23982063</v>
      </c>
      <c r="C596">
        <v>24686490</v>
      </c>
      <c r="D596">
        <v>9436423</v>
      </c>
      <c r="E596">
        <v>1</v>
      </c>
      <c r="F596">
        <v>1</v>
      </c>
      <c r="G596">
        <v>1</v>
      </c>
      <c r="H596">
        <v>1</v>
      </c>
      <c r="I596" t="s">
        <v>1243</v>
      </c>
      <c r="J596" t="s">
        <v>3</v>
      </c>
      <c r="K596" t="s">
        <v>1244</v>
      </c>
      <c r="L596">
        <v>1369</v>
      </c>
      <c r="N596">
        <v>1013</v>
      </c>
      <c r="O596" t="s">
        <v>1148</v>
      </c>
      <c r="P596" t="s">
        <v>1148</v>
      </c>
      <c r="Q596">
        <v>1</v>
      </c>
      <c r="Y596">
        <v>167.4</v>
      </c>
      <c r="AA596">
        <v>0</v>
      </c>
      <c r="AB596">
        <v>0</v>
      </c>
      <c r="AC596">
        <v>0</v>
      </c>
      <c r="AD596">
        <v>12.92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124</v>
      </c>
      <c r="AU596" t="s">
        <v>179</v>
      </c>
      <c r="AV596">
        <v>1</v>
      </c>
      <c r="AW596">
        <v>2</v>
      </c>
      <c r="AX596">
        <v>24686493</v>
      </c>
      <c r="AY596">
        <v>1</v>
      </c>
      <c r="AZ596">
        <v>0</v>
      </c>
      <c r="BA596">
        <v>604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B596">
        <v>0</v>
      </c>
    </row>
    <row r="597" spans="1:80" x14ac:dyDescent="0.2">
      <c r="A597">
        <f>ROW(Source!A612)</f>
        <v>612</v>
      </c>
      <c r="B597">
        <v>23982063</v>
      </c>
      <c r="C597">
        <v>24686490</v>
      </c>
      <c r="D597">
        <v>14665295</v>
      </c>
      <c r="E597">
        <v>1</v>
      </c>
      <c r="F597">
        <v>1</v>
      </c>
      <c r="G597">
        <v>1</v>
      </c>
      <c r="H597">
        <v>3</v>
      </c>
      <c r="I597" t="s">
        <v>1159</v>
      </c>
      <c r="J597" t="s">
        <v>1168</v>
      </c>
      <c r="K597" t="s">
        <v>1169</v>
      </c>
      <c r="L597">
        <v>1344</v>
      </c>
      <c r="N597">
        <v>1008</v>
      </c>
      <c r="O597" t="s">
        <v>1170</v>
      </c>
      <c r="P597" t="s">
        <v>1170</v>
      </c>
      <c r="Q597">
        <v>1</v>
      </c>
      <c r="Y597">
        <v>32.04</v>
      </c>
      <c r="AA597">
        <v>1</v>
      </c>
      <c r="AB597">
        <v>0</v>
      </c>
      <c r="AC597">
        <v>0</v>
      </c>
      <c r="AD597">
        <v>0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32.04</v>
      </c>
      <c r="AU597" t="s">
        <v>3</v>
      </c>
      <c r="AV597">
        <v>0</v>
      </c>
      <c r="AW597">
        <v>2</v>
      </c>
      <c r="AX597">
        <v>24686494</v>
      </c>
      <c r="AY597">
        <v>1</v>
      </c>
      <c r="AZ597">
        <v>0</v>
      </c>
      <c r="BA597">
        <v>605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B597">
        <v>0</v>
      </c>
    </row>
    <row r="598" spans="1:80" x14ac:dyDescent="0.2">
      <c r="A598">
        <f>ROW(Source!A613)</f>
        <v>613</v>
      </c>
      <c r="B598">
        <v>23982063</v>
      </c>
      <c r="C598">
        <v>24814938</v>
      </c>
      <c r="D598">
        <v>9436423</v>
      </c>
      <c r="E598">
        <v>1</v>
      </c>
      <c r="F598">
        <v>1</v>
      </c>
      <c r="G598">
        <v>1</v>
      </c>
      <c r="H598">
        <v>1</v>
      </c>
      <c r="I598" t="s">
        <v>1243</v>
      </c>
      <c r="J598" t="s">
        <v>3</v>
      </c>
      <c r="K598" t="s">
        <v>1244</v>
      </c>
      <c r="L598">
        <v>1369</v>
      </c>
      <c r="N598">
        <v>1013</v>
      </c>
      <c r="O598" t="s">
        <v>1148</v>
      </c>
      <c r="P598" t="s">
        <v>1148</v>
      </c>
      <c r="Q598">
        <v>1</v>
      </c>
      <c r="Y598">
        <v>167.4</v>
      </c>
      <c r="AA598">
        <v>0</v>
      </c>
      <c r="AB598">
        <v>0</v>
      </c>
      <c r="AC598">
        <v>0</v>
      </c>
      <c r="AD598">
        <v>12.92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124</v>
      </c>
      <c r="AU598" t="s">
        <v>179</v>
      </c>
      <c r="AV598">
        <v>1</v>
      </c>
      <c r="AW598">
        <v>2</v>
      </c>
      <c r="AX598">
        <v>24910615</v>
      </c>
      <c r="AY598">
        <v>1</v>
      </c>
      <c r="AZ598">
        <v>0</v>
      </c>
      <c r="BA598">
        <v>606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B598">
        <v>0</v>
      </c>
    </row>
    <row r="599" spans="1:80" x14ac:dyDescent="0.2">
      <c r="A599">
        <f>ROW(Source!A613)</f>
        <v>613</v>
      </c>
      <c r="B599">
        <v>23982063</v>
      </c>
      <c r="C599">
        <v>24814938</v>
      </c>
      <c r="D599">
        <v>22865650</v>
      </c>
      <c r="E599">
        <v>1</v>
      </c>
      <c r="F599">
        <v>1</v>
      </c>
      <c r="G599">
        <v>1</v>
      </c>
      <c r="H599">
        <v>3</v>
      </c>
      <c r="I599" t="s">
        <v>1159</v>
      </c>
      <c r="J599" t="s">
        <v>1160</v>
      </c>
      <c r="K599" t="s">
        <v>1161</v>
      </c>
      <c r="L599">
        <v>1374</v>
      </c>
      <c r="N599">
        <v>1013</v>
      </c>
      <c r="O599" t="s">
        <v>1162</v>
      </c>
      <c r="P599" t="s">
        <v>1162</v>
      </c>
      <c r="Q599">
        <v>1</v>
      </c>
      <c r="Y599">
        <v>32.04</v>
      </c>
      <c r="AA599">
        <v>1</v>
      </c>
      <c r="AB599">
        <v>0</v>
      </c>
      <c r="AC599">
        <v>0</v>
      </c>
      <c r="AD599">
        <v>0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32.04</v>
      </c>
      <c r="AU599" t="s">
        <v>3</v>
      </c>
      <c r="AV599">
        <v>0</v>
      </c>
      <c r="AW599">
        <v>2</v>
      </c>
      <c r="AX599">
        <v>24910616</v>
      </c>
      <c r="AY599">
        <v>1</v>
      </c>
      <c r="AZ599">
        <v>0</v>
      </c>
      <c r="BA599">
        <v>607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B599">
        <v>0</v>
      </c>
    </row>
    <row r="600" spans="1:80" x14ac:dyDescent="0.2">
      <c r="A600">
        <f>ROW(Source!A614)</f>
        <v>614</v>
      </c>
      <c r="B600">
        <v>23982063</v>
      </c>
      <c r="C600">
        <v>24919934</v>
      </c>
      <c r="D600">
        <v>9430857</v>
      </c>
      <c r="E600">
        <v>1</v>
      </c>
      <c r="F600">
        <v>1</v>
      </c>
      <c r="G600">
        <v>1</v>
      </c>
      <c r="H600">
        <v>1</v>
      </c>
      <c r="I600" t="s">
        <v>1270</v>
      </c>
      <c r="J600" t="s">
        <v>3</v>
      </c>
      <c r="K600" t="s">
        <v>1271</v>
      </c>
      <c r="L600">
        <v>1369</v>
      </c>
      <c r="N600">
        <v>1013</v>
      </c>
      <c r="O600" t="s">
        <v>1148</v>
      </c>
      <c r="P600" t="s">
        <v>1148</v>
      </c>
      <c r="Q600">
        <v>1</v>
      </c>
      <c r="Y600">
        <v>1.3905000000000001</v>
      </c>
      <c r="AA600">
        <v>0</v>
      </c>
      <c r="AB600">
        <v>0</v>
      </c>
      <c r="AC600">
        <v>0</v>
      </c>
      <c r="AD600">
        <v>8.64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3</v>
      </c>
      <c r="AT600">
        <v>1.03</v>
      </c>
      <c r="AU600" t="s">
        <v>179</v>
      </c>
      <c r="AV600">
        <v>1</v>
      </c>
      <c r="AW600">
        <v>2</v>
      </c>
      <c r="AX600">
        <v>24919938</v>
      </c>
      <c r="AY600">
        <v>1</v>
      </c>
      <c r="AZ600">
        <v>0</v>
      </c>
      <c r="BA600">
        <v>608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B600">
        <v>0</v>
      </c>
    </row>
    <row r="601" spans="1:80" x14ac:dyDescent="0.2">
      <c r="A601">
        <f>ROW(Source!A614)</f>
        <v>614</v>
      </c>
      <c r="B601">
        <v>23982063</v>
      </c>
      <c r="C601">
        <v>24919934</v>
      </c>
      <c r="D601">
        <v>22794575</v>
      </c>
      <c r="E601">
        <v>1</v>
      </c>
      <c r="F601">
        <v>1</v>
      </c>
      <c r="G601">
        <v>1</v>
      </c>
      <c r="H601">
        <v>2</v>
      </c>
      <c r="I601" t="s">
        <v>1224</v>
      </c>
      <c r="J601" t="s">
        <v>1225</v>
      </c>
      <c r="K601" t="s">
        <v>1226</v>
      </c>
      <c r="L601">
        <v>1368</v>
      </c>
      <c r="N601">
        <v>1011</v>
      </c>
      <c r="O601" t="s">
        <v>1152</v>
      </c>
      <c r="P601" t="s">
        <v>1152</v>
      </c>
      <c r="Q601">
        <v>1</v>
      </c>
      <c r="Y601">
        <v>1.3500000000000002E-2</v>
      </c>
      <c r="AA601">
        <v>0</v>
      </c>
      <c r="AB601">
        <v>87.17</v>
      </c>
      <c r="AC601">
        <v>11.6</v>
      </c>
      <c r="AD601">
        <v>0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3</v>
      </c>
      <c r="AT601">
        <v>0.01</v>
      </c>
      <c r="AU601" t="s">
        <v>179</v>
      </c>
      <c r="AV601">
        <v>0</v>
      </c>
      <c r="AW601">
        <v>2</v>
      </c>
      <c r="AX601">
        <v>24919939</v>
      </c>
      <c r="AY601">
        <v>1</v>
      </c>
      <c r="AZ601">
        <v>0</v>
      </c>
      <c r="BA601">
        <v>609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B601">
        <v>0</v>
      </c>
    </row>
    <row r="602" spans="1:80" x14ac:dyDescent="0.2">
      <c r="A602">
        <f>ROW(Source!A614)</f>
        <v>614</v>
      </c>
      <c r="B602">
        <v>23982063</v>
      </c>
      <c r="C602">
        <v>24919934</v>
      </c>
      <c r="D602">
        <v>22865650</v>
      </c>
      <c r="E602">
        <v>1</v>
      </c>
      <c r="F602">
        <v>1</v>
      </c>
      <c r="G602">
        <v>1</v>
      </c>
      <c r="H602">
        <v>3</v>
      </c>
      <c r="I602" t="s">
        <v>1159</v>
      </c>
      <c r="J602" t="s">
        <v>1160</v>
      </c>
      <c r="K602" t="s">
        <v>1161</v>
      </c>
      <c r="L602">
        <v>1374</v>
      </c>
      <c r="N602">
        <v>1013</v>
      </c>
      <c r="O602" t="s">
        <v>1162</v>
      </c>
      <c r="P602" t="s">
        <v>1162</v>
      </c>
      <c r="Q602">
        <v>1</v>
      </c>
      <c r="Y602">
        <v>0.18</v>
      </c>
      <c r="AA602">
        <v>1</v>
      </c>
      <c r="AB602">
        <v>0</v>
      </c>
      <c r="AC602">
        <v>0</v>
      </c>
      <c r="AD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0.18</v>
      </c>
      <c r="AU602" t="s">
        <v>3</v>
      </c>
      <c r="AV602">
        <v>0</v>
      </c>
      <c r="AW602">
        <v>2</v>
      </c>
      <c r="AX602">
        <v>24919940</v>
      </c>
      <c r="AY602">
        <v>1</v>
      </c>
      <c r="AZ602">
        <v>0</v>
      </c>
      <c r="BA602">
        <v>610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B602">
        <v>0</v>
      </c>
    </row>
    <row r="603" spans="1:80" x14ac:dyDescent="0.2">
      <c r="A603">
        <f>ROW(Source!A615)</f>
        <v>615</v>
      </c>
      <c r="B603">
        <v>23982063</v>
      </c>
      <c r="C603">
        <v>24686495</v>
      </c>
      <c r="D603">
        <v>9431933</v>
      </c>
      <c r="E603">
        <v>1</v>
      </c>
      <c r="F603">
        <v>1</v>
      </c>
      <c r="G603">
        <v>1</v>
      </c>
      <c r="H603">
        <v>1</v>
      </c>
      <c r="I603" t="s">
        <v>1272</v>
      </c>
      <c r="J603" t="s">
        <v>3</v>
      </c>
      <c r="K603" t="s">
        <v>1273</v>
      </c>
      <c r="L603">
        <v>1369</v>
      </c>
      <c r="N603">
        <v>1013</v>
      </c>
      <c r="O603" t="s">
        <v>1148</v>
      </c>
      <c r="P603" t="s">
        <v>1148</v>
      </c>
      <c r="Q603">
        <v>1</v>
      </c>
      <c r="Y603">
        <v>1.3905000000000001</v>
      </c>
      <c r="AA603">
        <v>0</v>
      </c>
      <c r="AB603">
        <v>0</v>
      </c>
      <c r="AC603">
        <v>0</v>
      </c>
      <c r="AD603">
        <v>8.5299999999999994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1.03</v>
      </c>
      <c r="AU603" t="s">
        <v>179</v>
      </c>
      <c r="AV603">
        <v>1</v>
      </c>
      <c r="AW603">
        <v>2</v>
      </c>
      <c r="AX603">
        <v>24686499</v>
      </c>
      <c r="AY603">
        <v>1</v>
      </c>
      <c r="AZ603">
        <v>0</v>
      </c>
      <c r="BA603">
        <v>611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B603">
        <v>0</v>
      </c>
    </row>
    <row r="604" spans="1:80" x14ac:dyDescent="0.2">
      <c r="A604">
        <f>ROW(Source!A615)</f>
        <v>615</v>
      </c>
      <c r="B604">
        <v>23982063</v>
      </c>
      <c r="C604">
        <v>24686495</v>
      </c>
      <c r="D604">
        <v>14668593</v>
      </c>
      <c r="E604">
        <v>1</v>
      </c>
      <c r="F604">
        <v>1</v>
      </c>
      <c r="G604">
        <v>1</v>
      </c>
      <c r="H604">
        <v>2</v>
      </c>
      <c r="I604" t="s">
        <v>1224</v>
      </c>
      <c r="J604" t="s">
        <v>1251</v>
      </c>
      <c r="K604" t="s">
        <v>1226</v>
      </c>
      <c r="L604">
        <v>1368</v>
      </c>
      <c r="N604">
        <v>1011</v>
      </c>
      <c r="O604" t="s">
        <v>1152</v>
      </c>
      <c r="P604" t="s">
        <v>1152</v>
      </c>
      <c r="Q604">
        <v>1</v>
      </c>
      <c r="Y604">
        <v>0.21600000000000003</v>
      </c>
      <c r="AA604">
        <v>0</v>
      </c>
      <c r="AB604">
        <v>87.17</v>
      </c>
      <c r="AC604">
        <v>11.6</v>
      </c>
      <c r="AD604">
        <v>0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0.16</v>
      </c>
      <c r="AU604" t="s">
        <v>179</v>
      </c>
      <c r="AV604">
        <v>0</v>
      </c>
      <c r="AW604">
        <v>2</v>
      </c>
      <c r="AX604">
        <v>24686500</v>
      </c>
      <c r="AY604">
        <v>1</v>
      </c>
      <c r="AZ604">
        <v>0</v>
      </c>
      <c r="BA604">
        <v>612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B604">
        <v>0</v>
      </c>
    </row>
    <row r="605" spans="1:80" x14ac:dyDescent="0.2">
      <c r="A605">
        <f>ROW(Source!A615)</f>
        <v>615</v>
      </c>
      <c r="B605">
        <v>23982063</v>
      </c>
      <c r="C605">
        <v>24686495</v>
      </c>
      <c r="D605">
        <v>14665295</v>
      </c>
      <c r="E605">
        <v>1</v>
      </c>
      <c r="F605">
        <v>1</v>
      </c>
      <c r="G605">
        <v>1</v>
      </c>
      <c r="H605">
        <v>3</v>
      </c>
      <c r="I605" t="s">
        <v>1159</v>
      </c>
      <c r="J605" t="s">
        <v>1168</v>
      </c>
      <c r="K605" t="s">
        <v>1169</v>
      </c>
      <c r="L605">
        <v>1344</v>
      </c>
      <c r="N605">
        <v>1008</v>
      </c>
      <c r="O605" t="s">
        <v>1170</v>
      </c>
      <c r="P605" t="s">
        <v>1170</v>
      </c>
      <c r="Q605">
        <v>1</v>
      </c>
      <c r="Y605">
        <v>0.18</v>
      </c>
      <c r="AA605">
        <v>1</v>
      </c>
      <c r="AB605">
        <v>0</v>
      </c>
      <c r="AC605">
        <v>0</v>
      </c>
      <c r="AD605">
        <v>0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0.18</v>
      </c>
      <c r="AU605" t="s">
        <v>3</v>
      </c>
      <c r="AV605">
        <v>0</v>
      </c>
      <c r="AW605">
        <v>2</v>
      </c>
      <c r="AX605">
        <v>24686501</v>
      </c>
      <c r="AY605">
        <v>1</v>
      </c>
      <c r="AZ605">
        <v>0</v>
      </c>
      <c r="BA605">
        <v>613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B605">
        <v>0</v>
      </c>
    </row>
    <row r="606" spans="1:80" x14ac:dyDescent="0.2">
      <c r="A606">
        <f>ROW(Source!A616)</f>
        <v>616</v>
      </c>
      <c r="B606">
        <v>23982063</v>
      </c>
      <c r="C606">
        <v>24686509</v>
      </c>
      <c r="D606">
        <v>9431933</v>
      </c>
      <c r="E606">
        <v>1</v>
      </c>
      <c r="F606">
        <v>1</v>
      </c>
      <c r="G606">
        <v>1</v>
      </c>
      <c r="H606">
        <v>1</v>
      </c>
      <c r="I606" t="s">
        <v>1272</v>
      </c>
      <c r="J606" t="s">
        <v>3</v>
      </c>
      <c r="K606" t="s">
        <v>1273</v>
      </c>
      <c r="L606">
        <v>1369</v>
      </c>
      <c r="N606">
        <v>1013</v>
      </c>
      <c r="O606" t="s">
        <v>1148</v>
      </c>
      <c r="P606" t="s">
        <v>1148</v>
      </c>
      <c r="Q606">
        <v>1</v>
      </c>
      <c r="Y606">
        <v>1.3905000000000001</v>
      </c>
      <c r="AA606">
        <v>0</v>
      </c>
      <c r="AB606">
        <v>0</v>
      </c>
      <c r="AC606">
        <v>0</v>
      </c>
      <c r="AD606">
        <v>8.5299999999999994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1.03</v>
      </c>
      <c r="AU606" t="s">
        <v>179</v>
      </c>
      <c r="AV606">
        <v>1</v>
      </c>
      <c r="AW606">
        <v>2</v>
      </c>
      <c r="AX606">
        <v>24686513</v>
      </c>
      <c r="AY606">
        <v>1</v>
      </c>
      <c r="AZ606">
        <v>0</v>
      </c>
      <c r="BA606">
        <v>614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B606">
        <v>0</v>
      </c>
    </row>
    <row r="607" spans="1:80" x14ac:dyDescent="0.2">
      <c r="A607">
        <f>ROW(Source!A616)</f>
        <v>616</v>
      </c>
      <c r="B607">
        <v>23982063</v>
      </c>
      <c r="C607">
        <v>24686509</v>
      </c>
      <c r="D607">
        <v>14668593</v>
      </c>
      <c r="E607">
        <v>1</v>
      </c>
      <c r="F607">
        <v>1</v>
      </c>
      <c r="G607">
        <v>1</v>
      </c>
      <c r="H607">
        <v>2</v>
      </c>
      <c r="I607" t="s">
        <v>1224</v>
      </c>
      <c r="J607" t="s">
        <v>1251</v>
      </c>
      <c r="K607" t="s">
        <v>1226</v>
      </c>
      <c r="L607">
        <v>1368</v>
      </c>
      <c r="N607">
        <v>1011</v>
      </c>
      <c r="O607" t="s">
        <v>1152</v>
      </c>
      <c r="P607" t="s">
        <v>1152</v>
      </c>
      <c r="Q607">
        <v>1</v>
      </c>
      <c r="Y607">
        <v>0.21600000000000003</v>
      </c>
      <c r="AA607">
        <v>0</v>
      </c>
      <c r="AB607">
        <v>87.17</v>
      </c>
      <c r="AC607">
        <v>11.6</v>
      </c>
      <c r="AD607">
        <v>0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0.16</v>
      </c>
      <c r="AU607" t="s">
        <v>179</v>
      </c>
      <c r="AV607">
        <v>0</v>
      </c>
      <c r="AW607">
        <v>2</v>
      </c>
      <c r="AX607">
        <v>24686514</v>
      </c>
      <c r="AY607">
        <v>1</v>
      </c>
      <c r="AZ607">
        <v>0</v>
      </c>
      <c r="BA607">
        <v>615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B607">
        <v>0</v>
      </c>
    </row>
    <row r="608" spans="1:80" x14ac:dyDescent="0.2">
      <c r="A608">
        <f>ROW(Source!A616)</f>
        <v>616</v>
      </c>
      <c r="B608">
        <v>23982063</v>
      </c>
      <c r="C608">
        <v>24686509</v>
      </c>
      <c r="D608">
        <v>14665295</v>
      </c>
      <c r="E608">
        <v>1</v>
      </c>
      <c r="F608">
        <v>1</v>
      </c>
      <c r="G608">
        <v>1</v>
      </c>
      <c r="H608">
        <v>3</v>
      </c>
      <c r="I608" t="s">
        <v>1159</v>
      </c>
      <c r="J608" t="s">
        <v>1168</v>
      </c>
      <c r="K608" t="s">
        <v>1169</v>
      </c>
      <c r="L608">
        <v>1344</v>
      </c>
      <c r="N608">
        <v>1008</v>
      </c>
      <c r="O608" t="s">
        <v>1170</v>
      </c>
      <c r="P608" t="s">
        <v>1170</v>
      </c>
      <c r="Q608">
        <v>1</v>
      </c>
      <c r="Y608">
        <v>0.18</v>
      </c>
      <c r="AA608">
        <v>1</v>
      </c>
      <c r="AB608">
        <v>0</v>
      </c>
      <c r="AC608">
        <v>0</v>
      </c>
      <c r="AD608">
        <v>0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0.18</v>
      </c>
      <c r="AU608" t="s">
        <v>3</v>
      </c>
      <c r="AV608">
        <v>0</v>
      </c>
      <c r="AW608">
        <v>2</v>
      </c>
      <c r="AX608">
        <v>24686515</v>
      </c>
      <c r="AY608">
        <v>1</v>
      </c>
      <c r="AZ608">
        <v>0</v>
      </c>
      <c r="BA608">
        <v>616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B608">
        <v>0</v>
      </c>
    </row>
    <row r="609" spans="1:80" x14ac:dyDescent="0.2">
      <c r="A609">
        <f>ROW(Source!A617)</f>
        <v>617</v>
      </c>
      <c r="B609">
        <v>23982063</v>
      </c>
      <c r="C609">
        <v>24686516</v>
      </c>
      <c r="D609">
        <v>9430636</v>
      </c>
      <c r="E609">
        <v>1</v>
      </c>
      <c r="F609">
        <v>1</v>
      </c>
      <c r="G609">
        <v>1</v>
      </c>
      <c r="H609">
        <v>1</v>
      </c>
      <c r="I609" t="s">
        <v>1274</v>
      </c>
      <c r="J609" t="s">
        <v>3</v>
      </c>
      <c r="K609" t="s">
        <v>1275</v>
      </c>
      <c r="L609">
        <v>1369</v>
      </c>
      <c r="N609">
        <v>1013</v>
      </c>
      <c r="O609" t="s">
        <v>1148</v>
      </c>
      <c r="P609" t="s">
        <v>1148</v>
      </c>
      <c r="Q609">
        <v>1</v>
      </c>
      <c r="Y609">
        <v>0.29700000000000004</v>
      </c>
      <c r="AA609">
        <v>0</v>
      </c>
      <c r="AB609">
        <v>0</v>
      </c>
      <c r="AC609">
        <v>0</v>
      </c>
      <c r="AD609">
        <v>9.4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0.22</v>
      </c>
      <c r="AU609" t="s">
        <v>179</v>
      </c>
      <c r="AV609">
        <v>1</v>
      </c>
      <c r="AW609">
        <v>2</v>
      </c>
      <c r="AX609">
        <v>24687222</v>
      </c>
      <c r="AY609">
        <v>1</v>
      </c>
      <c r="AZ609">
        <v>0</v>
      </c>
      <c r="BA609">
        <v>617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B609">
        <v>0</v>
      </c>
    </row>
    <row r="610" spans="1:80" x14ac:dyDescent="0.2">
      <c r="A610">
        <f>ROW(Source!A617)</f>
        <v>617</v>
      </c>
      <c r="B610">
        <v>23982063</v>
      </c>
      <c r="C610">
        <v>24686516</v>
      </c>
      <c r="D610">
        <v>22865650</v>
      </c>
      <c r="E610">
        <v>1</v>
      </c>
      <c r="F610">
        <v>1</v>
      </c>
      <c r="G610">
        <v>1</v>
      </c>
      <c r="H610">
        <v>3</v>
      </c>
      <c r="I610" t="s">
        <v>1159</v>
      </c>
      <c r="J610" t="s">
        <v>1160</v>
      </c>
      <c r="K610" t="s">
        <v>1161</v>
      </c>
      <c r="L610">
        <v>1374</v>
      </c>
      <c r="N610">
        <v>1013</v>
      </c>
      <c r="O610" t="s">
        <v>1162</v>
      </c>
      <c r="P610" t="s">
        <v>1162</v>
      </c>
      <c r="Q610">
        <v>1</v>
      </c>
      <c r="Y610">
        <v>0.04</v>
      </c>
      <c r="AA610">
        <v>1</v>
      </c>
      <c r="AB610">
        <v>0</v>
      </c>
      <c r="AC610">
        <v>0</v>
      </c>
      <c r="AD610">
        <v>0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0.04</v>
      </c>
      <c r="AU610" t="s">
        <v>3</v>
      </c>
      <c r="AV610">
        <v>0</v>
      </c>
      <c r="AW610">
        <v>2</v>
      </c>
      <c r="AX610">
        <v>24687223</v>
      </c>
      <c r="AY610">
        <v>1</v>
      </c>
      <c r="AZ610">
        <v>0</v>
      </c>
      <c r="BA610">
        <v>618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B610">
        <v>0</v>
      </c>
    </row>
    <row r="611" spans="1:80" x14ac:dyDescent="0.2">
      <c r="A611">
        <f>ROW(Source!A618)</f>
        <v>618</v>
      </c>
      <c r="B611">
        <v>23982063</v>
      </c>
      <c r="C611">
        <v>24686572</v>
      </c>
      <c r="D611">
        <v>9451081</v>
      </c>
      <c r="E611">
        <v>1</v>
      </c>
      <c r="F611">
        <v>1</v>
      </c>
      <c r="G611">
        <v>1</v>
      </c>
      <c r="H611">
        <v>1</v>
      </c>
      <c r="I611" t="s">
        <v>1245</v>
      </c>
      <c r="J611" t="s">
        <v>3</v>
      </c>
      <c r="K611" t="s">
        <v>1246</v>
      </c>
      <c r="L611">
        <v>1369</v>
      </c>
      <c r="N611">
        <v>1013</v>
      </c>
      <c r="O611" t="s">
        <v>1148</v>
      </c>
      <c r="P611" t="s">
        <v>1148</v>
      </c>
      <c r="Q611">
        <v>1</v>
      </c>
      <c r="Y611">
        <v>27.27</v>
      </c>
      <c r="AA611">
        <v>0</v>
      </c>
      <c r="AB611">
        <v>0</v>
      </c>
      <c r="AC611">
        <v>0</v>
      </c>
      <c r="AD611">
        <v>8.9700000000000006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20.2</v>
      </c>
      <c r="AU611" t="s">
        <v>179</v>
      </c>
      <c r="AV611">
        <v>1</v>
      </c>
      <c r="AW611">
        <v>2</v>
      </c>
      <c r="AX611">
        <v>24686585</v>
      </c>
      <c r="AY611">
        <v>1</v>
      </c>
      <c r="AZ611">
        <v>0</v>
      </c>
      <c r="BA611">
        <v>619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B611">
        <v>0</v>
      </c>
    </row>
    <row r="612" spans="1:80" x14ac:dyDescent="0.2">
      <c r="A612">
        <f>ROW(Source!A618)</f>
        <v>618</v>
      </c>
      <c r="B612">
        <v>23982063</v>
      </c>
      <c r="C612">
        <v>24686572</v>
      </c>
      <c r="D612">
        <v>121548</v>
      </c>
      <c r="E612">
        <v>1</v>
      </c>
      <c r="F612">
        <v>1</v>
      </c>
      <c r="G612">
        <v>1</v>
      </c>
      <c r="H612">
        <v>1</v>
      </c>
      <c r="I612" t="s">
        <v>40</v>
      </c>
      <c r="J612" t="s">
        <v>3</v>
      </c>
      <c r="K612" t="s">
        <v>1173</v>
      </c>
      <c r="L612">
        <v>608254</v>
      </c>
      <c r="N612">
        <v>1013</v>
      </c>
      <c r="O612" t="s">
        <v>1174</v>
      </c>
      <c r="P612" t="s">
        <v>1174</v>
      </c>
      <c r="Q612">
        <v>1</v>
      </c>
      <c r="Y612">
        <v>0.58050000000000002</v>
      </c>
      <c r="AA612">
        <v>0</v>
      </c>
      <c r="AB612">
        <v>0</v>
      </c>
      <c r="AC612">
        <v>0</v>
      </c>
      <c r="AD612">
        <v>0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0.43</v>
      </c>
      <c r="AU612" t="s">
        <v>179</v>
      </c>
      <c r="AV612">
        <v>2</v>
      </c>
      <c r="AW612">
        <v>2</v>
      </c>
      <c r="AX612">
        <v>24686586</v>
      </c>
      <c r="AY612">
        <v>1</v>
      </c>
      <c r="AZ612">
        <v>0</v>
      </c>
      <c r="BA612">
        <v>620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B612">
        <v>0</v>
      </c>
    </row>
    <row r="613" spans="1:80" x14ac:dyDescent="0.2">
      <c r="A613">
        <f>ROW(Source!A618)</f>
        <v>618</v>
      </c>
      <c r="B613">
        <v>23982063</v>
      </c>
      <c r="C613">
        <v>24686572</v>
      </c>
      <c r="D613">
        <v>14665537</v>
      </c>
      <c r="E613">
        <v>1</v>
      </c>
      <c r="F613">
        <v>1</v>
      </c>
      <c r="G613">
        <v>1</v>
      </c>
      <c r="H613">
        <v>2</v>
      </c>
      <c r="I613" t="s">
        <v>1218</v>
      </c>
      <c r="J613" t="s">
        <v>1247</v>
      </c>
      <c r="K613" t="s">
        <v>1220</v>
      </c>
      <c r="L613">
        <v>1368</v>
      </c>
      <c r="N613">
        <v>1011</v>
      </c>
      <c r="O613" t="s">
        <v>1152</v>
      </c>
      <c r="P613" t="s">
        <v>1152</v>
      </c>
      <c r="Q613">
        <v>1</v>
      </c>
      <c r="Y613">
        <v>0.58050000000000002</v>
      </c>
      <c r="AA613">
        <v>0</v>
      </c>
      <c r="AB613">
        <v>134.65</v>
      </c>
      <c r="AC613">
        <v>13.5</v>
      </c>
      <c r="AD613">
        <v>0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0.43</v>
      </c>
      <c r="AU613" t="s">
        <v>179</v>
      </c>
      <c r="AV613">
        <v>0</v>
      </c>
      <c r="AW613">
        <v>2</v>
      </c>
      <c r="AX613">
        <v>24686587</v>
      </c>
      <c r="AY613">
        <v>1</v>
      </c>
      <c r="AZ613">
        <v>0</v>
      </c>
      <c r="BA613">
        <v>621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B613">
        <v>0</v>
      </c>
    </row>
    <row r="614" spans="1:80" x14ac:dyDescent="0.2">
      <c r="A614">
        <f>ROW(Source!A618)</f>
        <v>618</v>
      </c>
      <c r="B614">
        <v>23982063</v>
      </c>
      <c r="C614">
        <v>24686572</v>
      </c>
      <c r="D614">
        <v>14665720</v>
      </c>
      <c r="E614">
        <v>1</v>
      </c>
      <c r="F614">
        <v>1</v>
      </c>
      <c r="G614">
        <v>1</v>
      </c>
      <c r="H614">
        <v>2</v>
      </c>
      <c r="I614" t="s">
        <v>1248</v>
      </c>
      <c r="J614" t="s">
        <v>1249</v>
      </c>
      <c r="K614" t="s">
        <v>1250</v>
      </c>
      <c r="L614">
        <v>1368</v>
      </c>
      <c r="N614">
        <v>1011</v>
      </c>
      <c r="O614" t="s">
        <v>1152</v>
      </c>
      <c r="P614" t="s">
        <v>1152</v>
      </c>
      <c r="Q614">
        <v>1</v>
      </c>
      <c r="Y614">
        <v>0.85050000000000003</v>
      </c>
      <c r="AA614">
        <v>0</v>
      </c>
      <c r="AB614">
        <v>1.7</v>
      </c>
      <c r="AC614">
        <v>0</v>
      </c>
      <c r="AD614">
        <v>0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0.63</v>
      </c>
      <c r="AU614" t="s">
        <v>179</v>
      </c>
      <c r="AV614">
        <v>0</v>
      </c>
      <c r="AW614">
        <v>2</v>
      </c>
      <c r="AX614">
        <v>24686588</v>
      </c>
      <c r="AY614">
        <v>1</v>
      </c>
      <c r="AZ614">
        <v>0</v>
      </c>
      <c r="BA614">
        <v>622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B614">
        <v>0</v>
      </c>
    </row>
    <row r="615" spans="1:80" x14ac:dyDescent="0.2">
      <c r="A615">
        <f>ROW(Source!A618)</f>
        <v>618</v>
      </c>
      <c r="B615">
        <v>23982063</v>
      </c>
      <c r="C615">
        <v>24686572</v>
      </c>
      <c r="D615">
        <v>14668593</v>
      </c>
      <c r="E615">
        <v>1</v>
      </c>
      <c r="F615">
        <v>1</v>
      </c>
      <c r="G615">
        <v>1</v>
      </c>
      <c r="H615">
        <v>2</v>
      </c>
      <c r="I615" t="s">
        <v>1224</v>
      </c>
      <c r="J615" t="s">
        <v>1251</v>
      </c>
      <c r="K615" t="s">
        <v>1226</v>
      </c>
      <c r="L615">
        <v>1368</v>
      </c>
      <c r="N615">
        <v>1011</v>
      </c>
      <c r="O615" t="s">
        <v>1152</v>
      </c>
      <c r="P615" t="s">
        <v>1152</v>
      </c>
      <c r="Q615">
        <v>1</v>
      </c>
      <c r="Y615">
        <v>0.70200000000000007</v>
      </c>
      <c r="AA615">
        <v>0</v>
      </c>
      <c r="AB615">
        <v>87.17</v>
      </c>
      <c r="AC615">
        <v>11.6</v>
      </c>
      <c r="AD615">
        <v>0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0.52</v>
      </c>
      <c r="AU615" t="s">
        <v>179</v>
      </c>
      <c r="AV615">
        <v>0</v>
      </c>
      <c r="AW615">
        <v>2</v>
      </c>
      <c r="AX615">
        <v>24686589</v>
      </c>
      <c r="AY615">
        <v>1</v>
      </c>
      <c r="AZ615">
        <v>0</v>
      </c>
      <c r="BA615">
        <v>623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B615">
        <v>0</v>
      </c>
    </row>
    <row r="616" spans="1:80" x14ac:dyDescent="0.2">
      <c r="A616">
        <f>ROW(Source!A618)</f>
        <v>618</v>
      </c>
      <c r="B616">
        <v>23982063</v>
      </c>
      <c r="C616">
        <v>24686572</v>
      </c>
      <c r="D616">
        <v>14610615</v>
      </c>
      <c r="E616">
        <v>1</v>
      </c>
      <c r="F616">
        <v>1</v>
      </c>
      <c r="G616">
        <v>1</v>
      </c>
      <c r="H616">
        <v>3</v>
      </c>
      <c r="I616" t="s">
        <v>1252</v>
      </c>
      <c r="J616" t="s">
        <v>1253</v>
      </c>
      <c r="K616" t="s">
        <v>1254</v>
      </c>
      <c r="L616">
        <v>1346</v>
      </c>
      <c r="N616">
        <v>1009</v>
      </c>
      <c r="O616" t="s">
        <v>1181</v>
      </c>
      <c r="P616" t="s">
        <v>1181</v>
      </c>
      <c r="Q616">
        <v>1</v>
      </c>
      <c r="Y616">
        <v>3.56E-2</v>
      </c>
      <c r="AA616">
        <v>28.22</v>
      </c>
      <c r="AB616">
        <v>0</v>
      </c>
      <c r="AC616">
        <v>0</v>
      </c>
      <c r="AD616">
        <v>0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3.56E-2</v>
      </c>
      <c r="AU616" t="s">
        <v>3</v>
      </c>
      <c r="AV616">
        <v>0</v>
      </c>
      <c r="AW616">
        <v>2</v>
      </c>
      <c r="AX616">
        <v>24686590</v>
      </c>
      <c r="AY616">
        <v>1</v>
      </c>
      <c r="AZ616">
        <v>0</v>
      </c>
      <c r="BA616">
        <v>624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B616">
        <v>0</v>
      </c>
    </row>
    <row r="617" spans="1:80" x14ac:dyDescent="0.2">
      <c r="A617">
        <f>ROW(Source!A618)</f>
        <v>618</v>
      </c>
      <c r="B617">
        <v>23982063</v>
      </c>
      <c r="C617">
        <v>24686572</v>
      </c>
      <c r="D617">
        <v>14610619</v>
      </c>
      <c r="E617">
        <v>1</v>
      </c>
      <c r="F617">
        <v>1</v>
      </c>
      <c r="G617">
        <v>1</v>
      </c>
      <c r="H617">
        <v>3</v>
      </c>
      <c r="I617" t="s">
        <v>1255</v>
      </c>
      <c r="J617" t="s">
        <v>1256</v>
      </c>
      <c r="K617" t="s">
        <v>1257</v>
      </c>
      <c r="L617">
        <v>1346</v>
      </c>
      <c r="N617">
        <v>1009</v>
      </c>
      <c r="O617" t="s">
        <v>1181</v>
      </c>
      <c r="P617" t="s">
        <v>1181</v>
      </c>
      <c r="Q617">
        <v>1</v>
      </c>
      <c r="Y617">
        <v>0.58399999999999996</v>
      </c>
      <c r="AA617">
        <v>26.32</v>
      </c>
      <c r="AB617">
        <v>0</v>
      </c>
      <c r="AC617">
        <v>0</v>
      </c>
      <c r="AD617">
        <v>0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0.58399999999999996</v>
      </c>
      <c r="AU617" t="s">
        <v>3</v>
      </c>
      <c r="AV617">
        <v>0</v>
      </c>
      <c r="AW617">
        <v>2</v>
      </c>
      <c r="AX617">
        <v>24686591</v>
      </c>
      <c r="AY617">
        <v>1</v>
      </c>
      <c r="AZ617">
        <v>0</v>
      </c>
      <c r="BA617">
        <v>625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B617">
        <v>0</v>
      </c>
    </row>
    <row r="618" spans="1:80" x14ac:dyDescent="0.2">
      <c r="A618">
        <f>ROW(Source!A618)</f>
        <v>618</v>
      </c>
      <c r="B618">
        <v>23982063</v>
      </c>
      <c r="C618">
        <v>24686572</v>
      </c>
      <c r="D618">
        <v>14682025</v>
      </c>
      <c r="E618">
        <v>1</v>
      </c>
      <c r="F618">
        <v>1</v>
      </c>
      <c r="G618">
        <v>1</v>
      </c>
      <c r="H618">
        <v>3</v>
      </c>
      <c r="I618" t="s">
        <v>1258</v>
      </c>
      <c r="J618" t="s">
        <v>1259</v>
      </c>
      <c r="K618" t="s">
        <v>1260</v>
      </c>
      <c r="L618">
        <v>1348</v>
      </c>
      <c r="N618">
        <v>1009</v>
      </c>
      <c r="O618" t="s">
        <v>1185</v>
      </c>
      <c r="P618" t="s">
        <v>1185</v>
      </c>
      <c r="Q618">
        <v>1000</v>
      </c>
      <c r="Y618">
        <v>2.0000000000000002E-5</v>
      </c>
      <c r="AA618">
        <v>28300.400000000001</v>
      </c>
      <c r="AB618">
        <v>0</v>
      </c>
      <c r="AC618">
        <v>0</v>
      </c>
      <c r="AD618">
        <v>0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2.0000000000000002E-5</v>
      </c>
      <c r="AU618" t="s">
        <v>3</v>
      </c>
      <c r="AV618">
        <v>0</v>
      </c>
      <c r="AW618">
        <v>2</v>
      </c>
      <c r="AX618">
        <v>24686592</v>
      </c>
      <c r="AY618">
        <v>1</v>
      </c>
      <c r="AZ618">
        <v>0</v>
      </c>
      <c r="BA618">
        <v>626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B618">
        <v>0</v>
      </c>
    </row>
    <row r="619" spans="1:80" x14ac:dyDescent="0.2">
      <c r="A619">
        <f>ROW(Source!A618)</f>
        <v>618</v>
      </c>
      <c r="B619">
        <v>23982063</v>
      </c>
      <c r="C619">
        <v>24686572</v>
      </c>
      <c r="D619">
        <v>14627308</v>
      </c>
      <c r="E619">
        <v>1</v>
      </c>
      <c r="F619">
        <v>1</v>
      </c>
      <c r="G619">
        <v>1</v>
      </c>
      <c r="H619">
        <v>3</v>
      </c>
      <c r="I619" t="s">
        <v>1261</v>
      </c>
      <c r="J619" t="s">
        <v>1262</v>
      </c>
      <c r="K619" t="s">
        <v>1263</v>
      </c>
      <c r="L619">
        <v>1301</v>
      </c>
      <c r="N619">
        <v>1003</v>
      </c>
      <c r="O619" t="s">
        <v>970</v>
      </c>
      <c r="P619" t="s">
        <v>970</v>
      </c>
      <c r="Q619">
        <v>1</v>
      </c>
      <c r="Y619">
        <v>1</v>
      </c>
      <c r="AA619">
        <v>10.7</v>
      </c>
      <c r="AB619">
        <v>0</v>
      </c>
      <c r="AC619">
        <v>0</v>
      </c>
      <c r="AD619">
        <v>0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3</v>
      </c>
      <c r="AT619">
        <v>1</v>
      </c>
      <c r="AU619" t="s">
        <v>3</v>
      </c>
      <c r="AV619">
        <v>0</v>
      </c>
      <c r="AW619">
        <v>2</v>
      </c>
      <c r="AX619">
        <v>24686593</v>
      </c>
      <c r="AY619">
        <v>1</v>
      </c>
      <c r="AZ619">
        <v>0</v>
      </c>
      <c r="BA619">
        <v>627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B619">
        <v>0</v>
      </c>
    </row>
    <row r="620" spans="1:80" x14ac:dyDescent="0.2">
      <c r="A620">
        <f>ROW(Source!A618)</f>
        <v>618</v>
      </c>
      <c r="B620">
        <v>23982063</v>
      </c>
      <c r="C620">
        <v>24686572</v>
      </c>
      <c r="D620">
        <v>14665220</v>
      </c>
      <c r="E620">
        <v>1</v>
      </c>
      <c r="F620">
        <v>1</v>
      </c>
      <c r="G620">
        <v>1</v>
      </c>
      <c r="H620">
        <v>3</v>
      </c>
      <c r="I620" t="s">
        <v>1264</v>
      </c>
      <c r="J620" t="s">
        <v>1265</v>
      </c>
      <c r="K620" t="s">
        <v>1266</v>
      </c>
      <c r="L620">
        <v>1346</v>
      </c>
      <c r="N620">
        <v>1009</v>
      </c>
      <c r="O620" t="s">
        <v>1181</v>
      </c>
      <c r="P620" t="s">
        <v>1181</v>
      </c>
      <c r="Q620">
        <v>1</v>
      </c>
      <c r="Y620">
        <v>0.01</v>
      </c>
      <c r="AA620">
        <v>114.22</v>
      </c>
      <c r="AB620">
        <v>0</v>
      </c>
      <c r="AC620">
        <v>0</v>
      </c>
      <c r="AD620">
        <v>0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3</v>
      </c>
      <c r="AT620">
        <v>0.01</v>
      </c>
      <c r="AU620" t="s">
        <v>3</v>
      </c>
      <c r="AV620">
        <v>0</v>
      </c>
      <c r="AW620">
        <v>2</v>
      </c>
      <c r="AX620">
        <v>24686594</v>
      </c>
      <c r="AY620">
        <v>1</v>
      </c>
      <c r="AZ620">
        <v>0</v>
      </c>
      <c r="BA620">
        <v>628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B620">
        <v>0</v>
      </c>
    </row>
    <row r="621" spans="1:80" x14ac:dyDescent="0.2">
      <c r="A621">
        <f>ROW(Source!A618)</f>
        <v>618</v>
      </c>
      <c r="B621">
        <v>23982063</v>
      </c>
      <c r="C621">
        <v>24686572</v>
      </c>
      <c r="D621">
        <v>14697288</v>
      </c>
      <c r="E621">
        <v>1</v>
      </c>
      <c r="F621">
        <v>1</v>
      </c>
      <c r="G621">
        <v>1</v>
      </c>
      <c r="H621">
        <v>3</v>
      </c>
      <c r="I621" t="s">
        <v>1267</v>
      </c>
      <c r="J621" t="s">
        <v>1268</v>
      </c>
      <c r="K621" t="s">
        <v>1269</v>
      </c>
      <c r="L621">
        <v>1354</v>
      </c>
      <c r="N621">
        <v>1010</v>
      </c>
      <c r="O621" t="s">
        <v>209</v>
      </c>
      <c r="P621" t="s">
        <v>209</v>
      </c>
      <c r="Q621">
        <v>1</v>
      </c>
      <c r="Y621">
        <v>4</v>
      </c>
      <c r="AA621">
        <v>3.65</v>
      </c>
      <c r="AB621">
        <v>0</v>
      </c>
      <c r="AC621">
        <v>0</v>
      </c>
      <c r="AD621">
        <v>0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4</v>
      </c>
      <c r="AU621" t="s">
        <v>3</v>
      </c>
      <c r="AV621">
        <v>0</v>
      </c>
      <c r="AW621">
        <v>2</v>
      </c>
      <c r="AX621">
        <v>24686595</v>
      </c>
      <c r="AY621">
        <v>1</v>
      </c>
      <c r="AZ621">
        <v>0</v>
      </c>
      <c r="BA621">
        <v>629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B621">
        <v>0</v>
      </c>
    </row>
    <row r="622" spans="1:80" x14ac:dyDescent="0.2">
      <c r="A622">
        <f>ROW(Source!A618)</f>
        <v>618</v>
      </c>
      <c r="B622">
        <v>23982063</v>
      </c>
      <c r="C622">
        <v>24686572</v>
      </c>
      <c r="D622">
        <v>14665295</v>
      </c>
      <c r="E622">
        <v>1</v>
      </c>
      <c r="F622">
        <v>1</v>
      </c>
      <c r="G622">
        <v>1</v>
      </c>
      <c r="H622">
        <v>3</v>
      </c>
      <c r="I622" t="s">
        <v>1159</v>
      </c>
      <c r="J622" t="s">
        <v>1168</v>
      </c>
      <c r="K622" t="s">
        <v>1169</v>
      </c>
      <c r="L622">
        <v>1344</v>
      </c>
      <c r="N622">
        <v>1008</v>
      </c>
      <c r="O622" t="s">
        <v>1170</v>
      </c>
      <c r="P622" t="s">
        <v>1170</v>
      </c>
      <c r="Q622">
        <v>1</v>
      </c>
      <c r="Y622">
        <v>3.62</v>
      </c>
      <c r="AA622">
        <v>1</v>
      </c>
      <c r="AB622">
        <v>0</v>
      </c>
      <c r="AC622">
        <v>0</v>
      </c>
      <c r="AD622">
        <v>0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3.62</v>
      </c>
      <c r="AU622" t="s">
        <v>3</v>
      </c>
      <c r="AV622">
        <v>0</v>
      </c>
      <c r="AW622">
        <v>2</v>
      </c>
      <c r="AX622">
        <v>24686596</v>
      </c>
      <c r="AY622">
        <v>1</v>
      </c>
      <c r="AZ622">
        <v>0</v>
      </c>
      <c r="BA622">
        <v>630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B622">
        <v>0</v>
      </c>
    </row>
    <row r="623" spans="1:80" x14ac:dyDescent="0.2">
      <c r="A623">
        <f>ROW(Source!A619)</f>
        <v>619</v>
      </c>
      <c r="B623">
        <v>23982063</v>
      </c>
      <c r="C623">
        <v>24686597</v>
      </c>
      <c r="D623">
        <v>9436423</v>
      </c>
      <c r="E623">
        <v>1</v>
      </c>
      <c r="F623">
        <v>1</v>
      </c>
      <c r="G623">
        <v>1</v>
      </c>
      <c r="H623">
        <v>1</v>
      </c>
      <c r="I623" t="s">
        <v>1243</v>
      </c>
      <c r="J623" t="s">
        <v>3</v>
      </c>
      <c r="K623" t="s">
        <v>1244</v>
      </c>
      <c r="L623">
        <v>1369</v>
      </c>
      <c r="N623">
        <v>1013</v>
      </c>
      <c r="O623" t="s">
        <v>1148</v>
      </c>
      <c r="P623" t="s">
        <v>1148</v>
      </c>
      <c r="Q623">
        <v>1</v>
      </c>
      <c r="Y623">
        <v>167.4</v>
      </c>
      <c r="AA623">
        <v>0</v>
      </c>
      <c r="AB623">
        <v>0</v>
      </c>
      <c r="AC623">
        <v>0</v>
      </c>
      <c r="AD623">
        <v>12.92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124</v>
      </c>
      <c r="AU623" t="s">
        <v>179</v>
      </c>
      <c r="AV623">
        <v>1</v>
      </c>
      <c r="AW623">
        <v>2</v>
      </c>
      <c r="AX623">
        <v>24686600</v>
      </c>
      <c r="AY623">
        <v>1</v>
      </c>
      <c r="AZ623">
        <v>0</v>
      </c>
      <c r="BA623">
        <v>631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B623">
        <v>0</v>
      </c>
    </row>
    <row r="624" spans="1:80" x14ac:dyDescent="0.2">
      <c r="A624">
        <f>ROW(Source!A619)</f>
        <v>619</v>
      </c>
      <c r="B624">
        <v>23982063</v>
      </c>
      <c r="C624">
        <v>24686597</v>
      </c>
      <c r="D624">
        <v>14665295</v>
      </c>
      <c r="E624">
        <v>1</v>
      </c>
      <c r="F624">
        <v>1</v>
      </c>
      <c r="G624">
        <v>1</v>
      </c>
      <c r="H624">
        <v>3</v>
      </c>
      <c r="I624" t="s">
        <v>1159</v>
      </c>
      <c r="J624" t="s">
        <v>1168</v>
      </c>
      <c r="K624" t="s">
        <v>1169</v>
      </c>
      <c r="L624">
        <v>1344</v>
      </c>
      <c r="N624">
        <v>1008</v>
      </c>
      <c r="O624" t="s">
        <v>1170</v>
      </c>
      <c r="P624" t="s">
        <v>1170</v>
      </c>
      <c r="Q624">
        <v>1</v>
      </c>
      <c r="Y624">
        <v>32.04</v>
      </c>
      <c r="AA624">
        <v>1</v>
      </c>
      <c r="AB624">
        <v>0</v>
      </c>
      <c r="AC624">
        <v>0</v>
      </c>
      <c r="AD624">
        <v>0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32.04</v>
      </c>
      <c r="AU624" t="s">
        <v>3</v>
      </c>
      <c r="AV624">
        <v>0</v>
      </c>
      <c r="AW624">
        <v>2</v>
      </c>
      <c r="AX624">
        <v>24686601</v>
      </c>
      <c r="AY624">
        <v>1</v>
      </c>
      <c r="AZ624">
        <v>0</v>
      </c>
      <c r="BA624">
        <v>632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B624">
        <v>0</v>
      </c>
    </row>
    <row r="625" spans="1:80" x14ac:dyDescent="0.2">
      <c r="A625">
        <f>ROW(Source!A620)</f>
        <v>620</v>
      </c>
      <c r="B625">
        <v>23982063</v>
      </c>
      <c r="C625">
        <v>24814944</v>
      </c>
      <c r="D625">
        <v>9436423</v>
      </c>
      <c r="E625">
        <v>1</v>
      </c>
      <c r="F625">
        <v>1</v>
      </c>
      <c r="G625">
        <v>1</v>
      </c>
      <c r="H625">
        <v>1</v>
      </c>
      <c r="I625" t="s">
        <v>1243</v>
      </c>
      <c r="J625" t="s">
        <v>3</v>
      </c>
      <c r="K625" t="s">
        <v>1244</v>
      </c>
      <c r="L625">
        <v>1369</v>
      </c>
      <c r="N625">
        <v>1013</v>
      </c>
      <c r="O625" t="s">
        <v>1148</v>
      </c>
      <c r="P625" t="s">
        <v>1148</v>
      </c>
      <c r="Q625">
        <v>1</v>
      </c>
      <c r="Y625">
        <v>167.4</v>
      </c>
      <c r="AA625">
        <v>0</v>
      </c>
      <c r="AB625">
        <v>0</v>
      </c>
      <c r="AC625">
        <v>0</v>
      </c>
      <c r="AD625">
        <v>12.92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124</v>
      </c>
      <c r="AU625" t="s">
        <v>179</v>
      </c>
      <c r="AV625">
        <v>1</v>
      </c>
      <c r="AW625">
        <v>2</v>
      </c>
      <c r="AX625">
        <v>24910618</v>
      </c>
      <c r="AY625">
        <v>1</v>
      </c>
      <c r="AZ625">
        <v>0</v>
      </c>
      <c r="BA625">
        <v>633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B625">
        <v>0</v>
      </c>
    </row>
    <row r="626" spans="1:80" x14ac:dyDescent="0.2">
      <c r="A626">
        <f>ROW(Source!A620)</f>
        <v>620</v>
      </c>
      <c r="B626">
        <v>23982063</v>
      </c>
      <c r="C626">
        <v>24814944</v>
      </c>
      <c r="D626">
        <v>22865650</v>
      </c>
      <c r="E626">
        <v>1</v>
      </c>
      <c r="F626">
        <v>1</v>
      </c>
      <c r="G626">
        <v>1</v>
      </c>
      <c r="H626">
        <v>3</v>
      </c>
      <c r="I626" t="s">
        <v>1159</v>
      </c>
      <c r="J626" t="s">
        <v>1160</v>
      </c>
      <c r="K626" t="s">
        <v>1161</v>
      </c>
      <c r="L626">
        <v>1374</v>
      </c>
      <c r="N626">
        <v>1013</v>
      </c>
      <c r="O626" t="s">
        <v>1162</v>
      </c>
      <c r="P626" t="s">
        <v>1162</v>
      </c>
      <c r="Q626">
        <v>1</v>
      </c>
      <c r="Y626">
        <v>32.04</v>
      </c>
      <c r="AA626">
        <v>1</v>
      </c>
      <c r="AB626">
        <v>0</v>
      </c>
      <c r="AC626">
        <v>0</v>
      </c>
      <c r="AD626">
        <v>0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32.04</v>
      </c>
      <c r="AU626" t="s">
        <v>3</v>
      </c>
      <c r="AV626">
        <v>0</v>
      </c>
      <c r="AW626">
        <v>2</v>
      </c>
      <c r="AX626">
        <v>24910619</v>
      </c>
      <c r="AY626">
        <v>1</v>
      </c>
      <c r="AZ626">
        <v>0</v>
      </c>
      <c r="BA626">
        <v>634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B626">
        <v>0</v>
      </c>
    </row>
    <row r="627" spans="1:80" x14ac:dyDescent="0.2">
      <c r="A627">
        <f>ROW(Source!A621)</f>
        <v>621</v>
      </c>
      <c r="B627">
        <v>23982063</v>
      </c>
      <c r="C627">
        <v>24919941</v>
      </c>
      <c r="D627">
        <v>9430857</v>
      </c>
      <c r="E627">
        <v>1</v>
      </c>
      <c r="F627">
        <v>1</v>
      </c>
      <c r="G627">
        <v>1</v>
      </c>
      <c r="H627">
        <v>1</v>
      </c>
      <c r="I627" t="s">
        <v>1270</v>
      </c>
      <c r="J627" t="s">
        <v>3</v>
      </c>
      <c r="K627" t="s">
        <v>1271</v>
      </c>
      <c r="L627">
        <v>1369</v>
      </c>
      <c r="N627">
        <v>1013</v>
      </c>
      <c r="O627" t="s">
        <v>1148</v>
      </c>
      <c r="P627" t="s">
        <v>1148</v>
      </c>
      <c r="Q627">
        <v>1</v>
      </c>
      <c r="Y627">
        <v>1.3905000000000001</v>
      </c>
      <c r="AA627">
        <v>0</v>
      </c>
      <c r="AB627">
        <v>0</v>
      </c>
      <c r="AC627">
        <v>0</v>
      </c>
      <c r="AD627">
        <v>8.64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1.03</v>
      </c>
      <c r="AU627" t="s">
        <v>179</v>
      </c>
      <c r="AV627">
        <v>1</v>
      </c>
      <c r="AW627">
        <v>2</v>
      </c>
      <c r="AX627">
        <v>24919945</v>
      </c>
      <c r="AY627">
        <v>1</v>
      </c>
      <c r="AZ627">
        <v>0</v>
      </c>
      <c r="BA627">
        <v>635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B627">
        <v>0</v>
      </c>
    </row>
    <row r="628" spans="1:80" x14ac:dyDescent="0.2">
      <c r="A628">
        <f>ROW(Source!A621)</f>
        <v>621</v>
      </c>
      <c r="B628">
        <v>23982063</v>
      </c>
      <c r="C628">
        <v>24919941</v>
      </c>
      <c r="D628">
        <v>22794575</v>
      </c>
      <c r="E628">
        <v>1</v>
      </c>
      <c r="F628">
        <v>1</v>
      </c>
      <c r="G628">
        <v>1</v>
      </c>
      <c r="H628">
        <v>2</v>
      </c>
      <c r="I628" t="s">
        <v>1224</v>
      </c>
      <c r="J628" t="s">
        <v>1225</v>
      </c>
      <c r="K628" t="s">
        <v>1226</v>
      </c>
      <c r="L628">
        <v>1368</v>
      </c>
      <c r="N628">
        <v>1011</v>
      </c>
      <c r="O628" t="s">
        <v>1152</v>
      </c>
      <c r="P628" t="s">
        <v>1152</v>
      </c>
      <c r="Q628">
        <v>1</v>
      </c>
      <c r="Y628">
        <v>1.3500000000000002E-2</v>
      </c>
      <c r="AA628">
        <v>0</v>
      </c>
      <c r="AB628">
        <v>87.17</v>
      </c>
      <c r="AC628">
        <v>11.6</v>
      </c>
      <c r="AD628">
        <v>0</v>
      </c>
      <c r="AN628">
        <v>0</v>
      </c>
      <c r="AO628">
        <v>1</v>
      </c>
      <c r="AP628">
        <v>1</v>
      </c>
      <c r="AQ628">
        <v>0</v>
      </c>
      <c r="AR628">
        <v>0</v>
      </c>
      <c r="AS628" t="s">
        <v>3</v>
      </c>
      <c r="AT628">
        <v>0.01</v>
      </c>
      <c r="AU628" t="s">
        <v>179</v>
      </c>
      <c r="AV628">
        <v>0</v>
      </c>
      <c r="AW628">
        <v>2</v>
      </c>
      <c r="AX628">
        <v>24919946</v>
      </c>
      <c r="AY628">
        <v>1</v>
      </c>
      <c r="AZ628">
        <v>0</v>
      </c>
      <c r="BA628">
        <v>636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B628">
        <v>0</v>
      </c>
    </row>
    <row r="629" spans="1:80" x14ac:dyDescent="0.2">
      <c r="A629">
        <f>ROW(Source!A621)</f>
        <v>621</v>
      </c>
      <c r="B629">
        <v>23982063</v>
      </c>
      <c r="C629">
        <v>24919941</v>
      </c>
      <c r="D629">
        <v>22865650</v>
      </c>
      <c r="E629">
        <v>1</v>
      </c>
      <c r="F629">
        <v>1</v>
      </c>
      <c r="G629">
        <v>1</v>
      </c>
      <c r="H629">
        <v>3</v>
      </c>
      <c r="I629" t="s">
        <v>1159</v>
      </c>
      <c r="J629" t="s">
        <v>1160</v>
      </c>
      <c r="K629" t="s">
        <v>1161</v>
      </c>
      <c r="L629">
        <v>1374</v>
      </c>
      <c r="N629">
        <v>1013</v>
      </c>
      <c r="O629" t="s">
        <v>1162</v>
      </c>
      <c r="P629" t="s">
        <v>1162</v>
      </c>
      <c r="Q629">
        <v>1</v>
      </c>
      <c r="Y629">
        <v>0.18</v>
      </c>
      <c r="AA629">
        <v>1</v>
      </c>
      <c r="AB629">
        <v>0</v>
      </c>
      <c r="AC629">
        <v>0</v>
      </c>
      <c r="AD629">
        <v>0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0.18</v>
      </c>
      <c r="AU629" t="s">
        <v>3</v>
      </c>
      <c r="AV629">
        <v>0</v>
      </c>
      <c r="AW629">
        <v>2</v>
      </c>
      <c r="AX629">
        <v>24919947</v>
      </c>
      <c r="AY629">
        <v>1</v>
      </c>
      <c r="AZ629">
        <v>0</v>
      </c>
      <c r="BA629">
        <v>637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B629">
        <v>0</v>
      </c>
    </row>
    <row r="630" spans="1:80" x14ac:dyDescent="0.2">
      <c r="A630">
        <f>ROW(Source!A622)</f>
        <v>622</v>
      </c>
      <c r="B630">
        <v>23982063</v>
      </c>
      <c r="C630">
        <v>24686602</v>
      </c>
      <c r="D630">
        <v>9431933</v>
      </c>
      <c r="E630">
        <v>1</v>
      </c>
      <c r="F630">
        <v>1</v>
      </c>
      <c r="G630">
        <v>1</v>
      </c>
      <c r="H630">
        <v>1</v>
      </c>
      <c r="I630" t="s">
        <v>1272</v>
      </c>
      <c r="J630" t="s">
        <v>3</v>
      </c>
      <c r="K630" t="s">
        <v>1273</v>
      </c>
      <c r="L630">
        <v>1369</v>
      </c>
      <c r="N630">
        <v>1013</v>
      </c>
      <c r="O630" t="s">
        <v>1148</v>
      </c>
      <c r="P630" t="s">
        <v>1148</v>
      </c>
      <c r="Q630">
        <v>1</v>
      </c>
      <c r="Y630">
        <v>1.3905000000000001</v>
      </c>
      <c r="AA630">
        <v>0</v>
      </c>
      <c r="AB630">
        <v>0</v>
      </c>
      <c r="AC630">
        <v>0</v>
      </c>
      <c r="AD630">
        <v>8.5299999999999994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3</v>
      </c>
      <c r="AT630">
        <v>1.03</v>
      </c>
      <c r="AU630" t="s">
        <v>179</v>
      </c>
      <c r="AV630">
        <v>1</v>
      </c>
      <c r="AW630">
        <v>2</v>
      </c>
      <c r="AX630">
        <v>24686606</v>
      </c>
      <c r="AY630">
        <v>1</v>
      </c>
      <c r="AZ630">
        <v>0</v>
      </c>
      <c r="BA630">
        <v>638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B630">
        <v>0</v>
      </c>
    </row>
    <row r="631" spans="1:80" x14ac:dyDescent="0.2">
      <c r="A631">
        <f>ROW(Source!A622)</f>
        <v>622</v>
      </c>
      <c r="B631">
        <v>23982063</v>
      </c>
      <c r="C631">
        <v>24686602</v>
      </c>
      <c r="D631">
        <v>14668593</v>
      </c>
      <c r="E631">
        <v>1</v>
      </c>
      <c r="F631">
        <v>1</v>
      </c>
      <c r="G631">
        <v>1</v>
      </c>
      <c r="H631">
        <v>2</v>
      </c>
      <c r="I631" t="s">
        <v>1224</v>
      </c>
      <c r="J631" t="s">
        <v>1251</v>
      </c>
      <c r="K631" t="s">
        <v>1226</v>
      </c>
      <c r="L631">
        <v>1368</v>
      </c>
      <c r="N631">
        <v>1011</v>
      </c>
      <c r="O631" t="s">
        <v>1152</v>
      </c>
      <c r="P631" t="s">
        <v>1152</v>
      </c>
      <c r="Q631">
        <v>1</v>
      </c>
      <c r="Y631">
        <v>0.21600000000000003</v>
      </c>
      <c r="AA631">
        <v>0</v>
      </c>
      <c r="AB631">
        <v>87.17</v>
      </c>
      <c r="AC631">
        <v>11.6</v>
      </c>
      <c r="AD631">
        <v>0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0.16</v>
      </c>
      <c r="AU631" t="s">
        <v>179</v>
      </c>
      <c r="AV631">
        <v>0</v>
      </c>
      <c r="AW631">
        <v>2</v>
      </c>
      <c r="AX631">
        <v>24686607</v>
      </c>
      <c r="AY631">
        <v>1</v>
      </c>
      <c r="AZ631">
        <v>0</v>
      </c>
      <c r="BA631">
        <v>639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B631">
        <v>0</v>
      </c>
    </row>
    <row r="632" spans="1:80" x14ac:dyDescent="0.2">
      <c r="A632">
        <f>ROW(Source!A622)</f>
        <v>622</v>
      </c>
      <c r="B632">
        <v>23982063</v>
      </c>
      <c r="C632">
        <v>24686602</v>
      </c>
      <c r="D632">
        <v>14665295</v>
      </c>
      <c r="E632">
        <v>1</v>
      </c>
      <c r="F632">
        <v>1</v>
      </c>
      <c r="G632">
        <v>1</v>
      </c>
      <c r="H632">
        <v>3</v>
      </c>
      <c r="I632" t="s">
        <v>1159</v>
      </c>
      <c r="J632" t="s">
        <v>1168</v>
      </c>
      <c r="K632" t="s">
        <v>1169</v>
      </c>
      <c r="L632">
        <v>1344</v>
      </c>
      <c r="N632">
        <v>1008</v>
      </c>
      <c r="O632" t="s">
        <v>1170</v>
      </c>
      <c r="P632" t="s">
        <v>1170</v>
      </c>
      <c r="Q632">
        <v>1</v>
      </c>
      <c r="Y632">
        <v>0.18</v>
      </c>
      <c r="AA632">
        <v>1</v>
      </c>
      <c r="AB632">
        <v>0</v>
      </c>
      <c r="AC632">
        <v>0</v>
      </c>
      <c r="AD632">
        <v>0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0.18</v>
      </c>
      <c r="AU632" t="s">
        <v>3</v>
      </c>
      <c r="AV632">
        <v>0</v>
      </c>
      <c r="AW632">
        <v>2</v>
      </c>
      <c r="AX632">
        <v>24686608</v>
      </c>
      <c r="AY632">
        <v>1</v>
      </c>
      <c r="AZ632">
        <v>0</v>
      </c>
      <c r="BA632">
        <v>640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B632">
        <v>0</v>
      </c>
    </row>
    <row r="633" spans="1:80" x14ac:dyDescent="0.2">
      <c r="A633">
        <f>ROW(Source!A623)</f>
        <v>623</v>
      </c>
      <c r="B633">
        <v>23982063</v>
      </c>
      <c r="C633">
        <v>24686616</v>
      </c>
      <c r="D633">
        <v>9431933</v>
      </c>
      <c r="E633">
        <v>1</v>
      </c>
      <c r="F633">
        <v>1</v>
      </c>
      <c r="G633">
        <v>1</v>
      </c>
      <c r="H633">
        <v>1</v>
      </c>
      <c r="I633" t="s">
        <v>1272</v>
      </c>
      <c r="J633" t="s">
        <v>3</v>
      </c>
      <c r="K633" t="s">
        <v>1273</v>
      </c>
      <c r="L633">
        <v>1369</v>
      </c>
      <c r="N633">
        <v>1013</v>
      </c>
      <c r="O633" t="s">
        <v>1148</v>
      </c>
      <c r="P633" t="s">
        <v>1148</v>
      </c>
      <c r="Q633">
        <v>1</v>
      </c>
      <c r="Y633">
        <v>1.3905000000000001</v>
      </c>
      <c r="AA633">
        <v>0</v>
      </c>
      <c r="AB633">
        <v>0</v>
      </c>
      <c r="AC633">
        <v>0</v>
      </c>
      <c r="AD633">
        <v>8.5299999999999994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1.03</v>
      </c>
      <c r="AU633" t="s">
        <v>179</v>
      </c>
      <c r="AV633">
        <v>1</v>
      </c>
      <c r="AW633">
        <v>2</v>
      </c>
      <c r="AX633">
        <v>24686620</v>
      </c>
      <c r="AY633">
        <v>1</v>
      </c>
      <c r="AZ633">
        <v>0</v>
      </c>
      <c r="BA633">
        <v>641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B633">
        <v>0</v>
      </c>
    </row>
    <row r="634" spans="1:80" x14ac:dyDescent="0.2">
      <c r="A634">
        <f>ROW(Source!A623)</f>
        <v>623</v>
      </c>
      <c r="B634">
        <v>23982063</v>
      </c>
      <c r="C634">
        <v>24686616</v>
      </c>
      <c r="D634">
        <v>14668593</v>
      </c>
      <c r="E634">
        <v>1</v>
      </c>
      <c r="F634">
        <v>1</v>
      </c>
      <c r="G634">
        <v>1</v>
      </c>
      <c r="H634">
        <v>2</v>
      </c>
      <c r="I634" t="s">
        <v>1224</v>
      </c>
      <c r="J634" t="s">
        <v>1251</v>
      </c>
      <c r="K634" t="s">
        <v>1226</v>
      </c>
      <c r="L634">
        <v>1368</v>
      </c>
      <c r="N634">
        <v>1011</v>
      </c>
      <c r="O634" t="s">
        <v>1152</v>
      </c>
      <c r="P634" t="s">
        <v>1152</v>
      </c>
      <c r="Q634">
        <v>1</v>
      </c>
      <c r="Y634">
        <v>0.21600000000000003</v>
      </c>
      <c r="AA634">
        <v>0</v>
      </c>
      <c r="AB634">
        <v>87.17</v>
      </c>
      <c r="AC634">
        <v>11.6</v>
      </c>
      <c r="AD634">
        <v>0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0.16</v>
      </c>
      <c r="AU634" t="s">
        <v>179</v>
      </c>
      <c r="AV634">
        <v>0</v>
      </c>
      <c r="AW634">
        <v>2</v>
      </c>
      <c r="AX634">
        <v>24686621</v>
      </c>
      <c r="AY634">
        <v>1</v>
      </c>
      <c r="AZ634">
        <v>0</v>
      </c>
      <c r="BA634">
        <v>642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B634">
        <v>0</v>
      </c>
    </row>
    <row r="635" spans="1:80" x14ac:dyDescent="0.2">
      <c r="A635">
        <f>ROW(Source!A623)</f>
        <v>623</v>
      </c>
      <c r="B635">
        <v>23982063</v>
      </c>
      <c r="C635">
        <v>24686616</v>
      </c>
      <c r="D635">
        <v>14665295</v>
      </c>
      <c r="E635">
        <v>1</v>
      </c>
      <c r="F635">
        <v>1</v>
      </c>
      <c r="G635">
        <v>1</v>
      </c>
      <c r="H635">
        <v>3</v>
      </c>
      <c r="I635" t="s">
        <v>1159</v>
      </c>
      <c r="J635" t="s">
        <v>1168</v>
      </c>
      <c r="K635" t="s">
        <v>1169</v>
      </c>
      <c r="L635">
        <v>1344</v>
      </c>
      <c r="N635">
        <v>1008</v>
      </c>
      <c r="O635" t="s">
        <v>1170</v>
      </c>
      <c r="P635" t="s">
        <v>1170</v>
      </c>
      <c r="Q635">
        <v>1</v>
      </c>
      <c r="Y635">
        <v>0.18</v>
      </c>
      <c r="AA635">
        <v>1</v>
      </c>
      <c r="AB635">
        <v>0</v>
      </c>
      <c r="AC635">
        <v>0</v>
      </c>
      <c r="AD635">
        <v>0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0.18</v>
      </c>
      <c r="AU635" t="s">
        <v>3</v>
      </c>
      <c r="AV635">
        <v>0</v>
      </c>
      <c r="AW635">
        <v>2</v>
      </c>
      <c r="AX635">
        <v>24686622</v>
      </c>
      <c r="AY635">
        <v>1</v>
      </c>
      <c r="AZ635">
        <v>0</v>
      </c>
      <c r="BA635">
        <v>643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B635">
        <v>0</v>
      </c>
    </row>
    <row r="636" spans="1:80" x14ac:dyDescent="0.2">
      <c r="A636">
        <f>ROW(Source!A624)</f>
        <v>624</v>
      </c>
      <c r="B636">
        <v>23982063</v>
      </c>
      <c r="C636">
        <v>24687230</v>
      </c>
      <c r="D636">
        <v>9430636</v>
      </c>
      <c r="E636">
        <v>1</v>
      </c>
      <c r="F636">
        <v>1</v>
      </c>
      <c r="G636">
        <v>1</v>
      </c>
      <c r="H636">
        <v>1</v>
      </c>
      <c r="I636" t="s">
        <v>1274</v>
      </c>
      <c r="J636" t="s">
        <v>3</v>
      </c>
      <c r="K636" t="s">
        <v>1275</v>
      </c>
      <c r="L636">
        <v>1369</v>
      </c>
      <c r="N636">
        <v>1013</v>
      </c>
      <c r="O636" t="s">
        <v>1148</v>
      </c>
      <c r="P636" t="s">
        <v>1148</v>
      </c>
      <c r="Q636">
        <v>1</v>
      </c>
      <c r="Y636">
        <v>0.29700000000000004</v>
      </c>
      <c r="AA636">
        <v>0</v>
      </c>
      <c r="AB636">
        <v>0</v>
      </c>
      <c r="AC636">
        <v>0</v>
      </c>
      <c r="AD636">
        <v>9.4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0.22</v>
      </c>
      <c r="AU636" t="s">
        <v>179</v>
      </c>
      <c r="AV636">
        <v>1</v>
      </c>
      <c r="AW636">
        <v>2</v>
      </c>
      <c r="AX636">
        <v>24687233</v>
      </c>
      <c r="AY636">
        <v>1</v>
      </c>
      <c r="AZ636">
        <v>0</v>
      </c>
      <c r="BA636">
        <v>644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B636">
        <v>0</v>
      </c>
    </row>
    <row r="637" spans="1:80" x14ac:dyDescent="0.2">
      <c r="A637">
        <f>ROW(Source!A624)</f>
        <v>624</v>
      </c>
      <c r="B637">
        <v>23982063</v>
      </c>
      <c r="C637">
        <v>24687230</v>
      </c>
      <c r="D637">
        <v>22865650</v>
      </c>
      <c r="E637">
        <v>1</v>
      </c>
      <c r="F637">
        <v>1</v>
      </c>
      <c r="G637">
        <v>1</v>
      </c>
      <c r="H637">
        <v>3</v>
      </c>
      <c r="I637" t="s">
        <v>1159</v>
      </c>
      <c r="J637" t="s">
        <v>1160</v>
      </c>
      <c r="K637" t="s">
        <v>1161</v>
      </c>
      <c r="L637">
        <v>1374</v>
      </c>
      <c r="N637">
        <v>1013</v>
      </c>
      <c r="O637" t="s">
        <v>1162</v>
      </c>
      <c r="P637" t="s">
        <v>1162</v>
      </c>
      <c r="Q637">
        <v>1</v>
      </c>
      <c r="Y637">
        <v>0.04</v>
      </c>
      <c r="AA637">
        <v>1</v>
      </c>
      <c r="AB637">
        <v>0</v>
      </c>
      <c r="AC637">
        <v>0</v>
      </c>
      <c r="AD637">
        <v>0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0.04</v>
      </c>
      <c r="AU637" t="s">
        <v>3</v>
      </c>
      <c r="AV637">
        <v>0</v>
      </c>
      <c r="AW637">
        <v>2</v>
      </c>
      <c r="AX637">
        <v>24687234</v>
      </c>
      <c r="AY637">
        <v>1</v>
      </c>
      <c r="AZ637">
        <v>0</v>
      </c>
      <c r="BA637">
        <v>645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B637">
        <v>0</v>
      </c>
    </row>
    <row r="638" spans="1:80" x14ac:dyDescent="0.2">
      <c r="A638">
        <f>ROW(Source!A625)</f>
        <v>625</v>
      </c>
      <c r="B638">
        <v>23982063</v>
      </c>
      <c r="C638">
        <v>24686688</v>
      </c>
      <c r="D638">
        <v>9430710</v>
      </c>
      <c r="E638">
        <v>1</v>
      </c>
      <c r="F638">
        <v>1</v>
      </c>
      <c r="G638">
        <v>1</v>
      </c>
      <c r="H638">
        <v>1</v>
      </c>
      <c r="I638" t="s">
        <v>1166</v>
      </c>
      <c r="J638" t="s">
        <v>3</v>
      </c>
      <c r="K638" t="s">
        <v>1167</v>
      </c>
      <c r="L638">
        <v>1369</v>
      </c>
      <c r="N638">
        <v>1013</v>
      </c>
      <c r="O638" t="s">
        <v>1148</v>
      </c>
      <c r="P638" t="s">
        <v>1148</v>
      </c>
      <c r="Q638">
        <v>1</v>
      </c>
      <c r="Y638">
        <v>119.205</v>
      </c>
      <c r="AA638">
        <v>0</v>
      </c>
      <c r="AB638">
        <v>0</v>
      </c>
      <c r="AC638">
        <v>0</v>
      </c>
      <c r="AD638">
        <v>9.6199999999999992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88.3</v>
      </c>
      <c r="AU638" t="s">
        <v>179</v>
      </c>
      <c r="AV638">
        <v>1</v>
      </c>
      <c r="AW638">
        <v>2</v>
      </c>
      <c r="AX638">
        <v>24686694</v>
      </c>
      <c r="AY638">
        <v>1</v>
      </c>
      <c r="AZ638">
        <v>0</v>
      </c>
      <c r="BA638">
        <v>646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B638">
        <v>0</v>
      </c>
    </row>
    <row r="639" spans="1:80" x14ac:dyDescent="0.2">
      <c r="A639">
        <f>ROW(Source!A625)</f>
        <v>625</v>
      </c>
      <c r="B639">
        <v>23982063</v>
      </c>
      <c r="C639">
        <v>24686688</v>
      </c>
      <c r="D639">
        <v>121548</v>
      </c>
      <c r="E639">
        <v>1</v>
      </c>
      <c r="F639">
        <v>1</v>
      </c>
      <c r="G639">
        <v>1</v>
      </c>
      <c r="H639">
        <v>1</v>
      </c>
      <c r="I639" t="s">
        <v>40</v>
      </c>
      <c r="J639" t="s">
        <v>3</v>
      </c>
      <c r="K639" t="s">
        <v>1173</v>
      </c>
      <c r="L639">
        <v>608254</v>
      </c>
      <c r="N639">
        <v>1013</v>
      </c>
      <c r="O639" t="s">
        <v>1174</v>
      </c>
      <c r="P639" t="s">
        <v>1174</v>
      </c>
      <c r="Q639">
        <v>1</v>
      </c>
      <c r="Y639">
        <v>4.7115000000000009</v>
      </c>
      <c r="AA639">
        <v>0</v>
      </c>
      <c r="AB639">
        <v>0</v>
      </c>
      <c r="AC639">
        <v>0</v>
      </c>
      <c r="AD639">
        <v>0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3.49</v>
      </c>
      <c r="AU639" t="s">
        <v>179</v>
      </c>
      <c r="AV639">
        <v>2</v>
      </c>
      <c r="AW639">
        <v>2</v>
      </c>
      <c r="AX639">
        <v>24686695</v>
      </c>
      <c r="AY639">
        <v>1</v>
      </c>
      <c r="AZ639">
        <v>0</v>
      </c>
      <c r="BA639">
        <v>647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B639">
        <v>0</v>
      </c>
    </row>
    <row r="640" spans="1:80" x14ac:dyDescent="0.2">
      <c r="A640">
        <f>ROW(Source!A625)</f>
        <v>625</v>
      </c>
      <c r="B640">
        <v>23982063</v>
      </c>
      <c r="C640">
        <v>24686688</v>
      </c>
      <c r="D640">
        <v>14665676</v>
      </c>
      <c r="E640">
        <v>1</v>
      </c>
      <c r="F640">
        <v>1</v>
      </c>
      <c r="G640">
        <v>1</v>
      </c>
      <c r="H640">
        <v>2</v>
      </c>
      <c r="I640" t="s">
        <v>1175</v>
      </c>
      <c r="J640" t="s">
        <v>1239</v>
      </c>
      <c r="K640" t="s">
        <v>1177</v>
      </c>
      <c r="L640">
        <v>1368</v>
      </c>
      <c r="N640">
        <v>1011</v>
      </c>
      <c r="O640" t="s">
        <v>1152</v>
      </c>
      <c r="P640" t="s">
        <v>1152</v>
      </c>
      <c r="Q640">
        <v>1</v>
      </c>
      <c r="Y640">
        <v>4.7115000000000009</v>
      </c>
      <c r="AA640">
        <v>0</v>
      </c>
      <c r="AB640">
        <v>89.99</v>
      </c>
      <c r="AC640">
        <v>10.06</v>
      </c>
      <c r="AD640">
        <v>0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3.49</v>
      </c>
      <c r="AU640" t="s">
        <v>179</v>
      </c>
      <c r="AV640">
        <v>0</v>
      </c>
      <c r="AW640">
        <v>2</v>
      </c>
      <c r="AX640">
        <v>24686696</v>
      </c>
      <c r="AY640">
        <v>1</v>
      </c>
      <c r="AZ640">
        <v>0</v>
      </c>
      <c r="BA640">
        <v>648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B640">
        <v>0</v>
      </c>
    </row>
    <row r="641" spans="1:80" x14ac:dyDescent="0.2">
      <c r="A641">
        <f>ROW(Source!A625)</f>
        <v>625</v>
      </c>
      <c r="B641">
        <v>23982063</v>
      </c>
      <c r="C641">
        <v>24686688</v>
      </c>
      <c r="D641">
        <v>14613879</v>
      </c>
      <c r="E641">
        <v>1</v>
      </c>
      <c r="F641">
        <v>1</v>
      </c>
      <c r="G641">
        <v>1</v>
      </c>
      <c r="H641">
        <v>3</v>
      </c>
      <c r="I641" t="s">
        <v>1240</v>
      </c>
      <c r="J641" t="s">
        <v>1241</v>
      </c>
      <c r="K641" t="s">
        <v>1242</v>
      </c>
      <c r="L641">
        <v>1355</v>
      </c>
      <c r="N641">
        <v>1010</v>
      </c>
      <c r="O641" t="s">
        <v>910</v>
      </c>
      <c r="P641" t="s">
        <v>910</v>
      </c>
      <c r="Q641">
        <v>100</v>
      </c>
      <c r="Y641">
        <v>0.1</v>
      </c>
      <c r="AA641">
        <v>86</v>
      </c>
      <c r="AB641">
        <v>0</v>
      </c>
      <c r="AC641">
        <v>0</v>
      </c>
      <c r="AD641">
        <v>0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0.1</v>
      </c>
      <c r="AU641" t="s">
        <v>3</v>
      </c>
      <c r="AV641">
        <v>0</v>
      </c>
      <c r="AW641">
        <v>2</v>
      </c>
      <c r="AX641">
        <v>24686697</v>
      </c>
      <c r="AY641">
        <v>1</v>
      </c>
      <c r="AZ641">
        <v>0</v>
      </c>
      <c r="BA641">
        <v>649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B641">
        <v>0</v>
      </c>
    </row>
    <row r="642" spans="1:80" x14ac:dyDescent="0.2">
      <c r="A642">
        <f>ROW(Source!A625)</f>
        <v>625</v>
      </c>
      <c r="B642">
        <v>23982063</v>
      </c>
      <c r="C642">
        <v>24686688</v>
      </c>
      <c r="D642">
        <v>14665295</v>
      </c>
      <c r="E642">
        <v>1</v>
      </c>
      <c r="F642">
        <v>1</v>
      </c>
      <c r="G642">
        <v>1</v>
      </c>
      <c r="H642">
        <v>3</v>
      </c>
      <c r="I642" t="s">
        <v>1159</v>
      </c>
      <c r="J642" t="s">
        <v>1168</v>
      </c>
      <c r="K642" t="s">
        <v>1169</v>
      </c>
      <c r="L642">
        <v>1344</v>
      </c>
      <c r="N642">
        <v>1008</v>
      </c>
      <c r="O642" t="s">
        <v>1170</v>
      </c>
      <c r="P642" t="s">
        <v>1170</v>
      </c>
      <c r="Q642">
        <v>1</v>
      </c>
      <c r="Y642">
        <v>16.989999999999998</v>
      </c>
      <c r="AA642">
        <v>1</v>
      </c>
      <c r="AB642">
        <v>0</v>
      </c>
      <c r="AC642">
        <v>0</v>
      </c>
      <c r="AD642">
        <v>0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16.989999999999998</v>
      </c>
      <c r="AU642" t="s">
        <v>3</v>
      </c>
      <c r="AV642">
        <v>0</v>
      </c>
      <c r="AW642">
        <v>2</v>
      </c>
      <c r="AX642">
        <v>24686699</v>
      </c>
      <c r="AY642">
        <v>1</v>
      </c>
      <c r="AZ642">
        <v>0</v>
      </c>
      <c r="BA642">
        <v>651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B642">
        <v>0</v>
      </c>
    </row>
    <row r="643" spans="1:80" x14ac:dyDescent="0.2">
      <c r="A643">
        <f>ROW(Source!A626)</f>
        <v>626</v>
      </c>
      <c r="B643">
        <v>23982063</v>
      </c>
      <c r="C643">
        <v>24686700</v>
      </c>
      <c r="D643">
        <v>9436423</v>
      </c>
      <c r="E643">
        <v>1</v>
      </c>
      <c r="F643">
        <v>1</v>
      </c>
      <c r="G643">
        <v>1</v>
      </c>
      <c r="H643">
        <v>1</v>
      </c>
      <c r="I643" t="s">
        <v>1243</v>
      </c>
      <c r="J643" t="s">
        <v>3</v>
      </c>
      <c r="K643" t="s">
        <v>1244</v>
      </c>
      <c r="L643">
        <v>1369</v>
      </c>
      <c r="N643">
        <v>1013</v>
      </c>
      <c r="O643" t="s">
        <v>1148</v>
      </c>
      <c r="P643" t="s">
        <v>1148</v>
      </c>
      <c r="Q643">
        <v>1</v>
      </c>
      <c r="Y643">
        <v>328.05</v>
      </c>
      <c r="AA643">
        <v>0</v>
      </c>
      <c r="AB643">
        <v>0</v>
      </c>
      <c r="AC643">
        <v>0</v>
      </c>
      <c r="AD643">
        <v>12.92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243</v>
      </c>
      <c r="AU643" t="s">
        <v>179</v>
      </c>
      <c r="AV643">
        <v>1</v>
      </c>
      <c r="AW643">
        <v>2</v>
      </c>
      <c r="AX643">
        <v>24725476</v>
      </c>
      <c r="AY643">
        <v>1</v>
      </c>
      <c r="AZ643">
        <v>0</v>
      </c>
      <c r="BA643">
        <v>652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B643">
        <v>0</v>
      </c>
    </row>
    <row r="644" spans="1:80" x14ac:dyDescent="0.2">
      <c r="A644">
        <f>ROW(Source!A626)</f>
        <v>626</v>
      </c>
      <c r="B644">
        <v>23982063</v>
      </c>
      <c r="C644">
        <v>24686700</v>
      </c>
      <c r="D644">
        <v>22865650</v>
      </c>
      <c r="E644">
        <v>1</v>
      </c>
      <c r="F644">
        <v>1</v>
      </c>
      <c r="G644">
        <v>1</v>
      </c>
      <c r="H644">
        <v>3</v>
      </c>
      <c r="I644" t="s">
        <v>1159</v>
      </c>
      <c r="J644" t="s">
        <v>1160</v>
      </c>
      <c r="K644" t="s">
        <v>1161</v>
      </c>
      <c r="L644">
        <v>1374</v>
      </c>
      <c r="N644">
        <v>1013</v>
      </c>
      <c r="O644" t="s">
        <v>1162</v>
      </c>
      <c r="P644" t="s">
        <v>1162</v>
      </c>
      <c r="Q644">
        <v>1</v>
      </c>
      <c r="Y644">
        <v>62.79</v>
      </c>
      <c r="AA644">
        <v>1</v>
      </c>
      <c r="AB644">
        <v>0</v>
      </c>
      <c r="AC644">
        <v>0</v>
      </c>
      <c r="AD644">
        <v>0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62.79</v>
      </c>
      <c r="AU644" t="s">
        <v>3</v>
      </c>
      <c r="AV644">
        <v>0</v>
      </c>
      <c r="AW644">
        <v>2</v>
      </c>
      <c r="AX644">
        <v>24725477</v>
      </c>
      <c r="AY644">
        <v>1</v>
      </c>
      <c r="AZ644">
        <v>0</v>
      </c>
      <c r="BA644">
        <v>653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B644">
        <v>0</v>
      </c>
    </row>
    <row r="645" spans="1:80" x14ac:dyDescent="0.2">
      <c r="A645">
        <f>ROW(Source!A627)</f>
        <v>627</v>
      </c>
      <c r="B645">
        <v>23982063</v>
      </c>
      <c r="C645">
        <v>24910600</v>
      </c>
      <c r="D645">
        <v>9436423</v>
      </c>
      <c r="E645">
        <v>1</v>
      </c>
      <c r="F645">
        <v>1</v>
      </c>
      <c r="G645">
        <v>1</v>
      </c>
      <c r="H645">
        <v>1</v>
      </c>
      <c r="I645" t="s">
        <v>1243</v>
      </c>
      <c r="J645" t="s">
        <v>3</v>
      </c>
      <c r="K645" t="s">
        <v>1244</v>
      </c>
      <c r="L645">
        <v>1369</v>
      </c>
      <c r="N645">
        <v>1013</v>
      </c>
      <c r="O645" t="s">
        <v>1148</v>
      </c>
      <c r="P645" t="s">
        <v>1148</v>
      </c>
      <c r="Q645">
        <v>1</v>
      </c>
      <c r="Y645">
        <v>167.4</v>
      </c>
      <c r="AA645">
        <v>0</v>
      </c>
      <c r="AB645">
        <v>0</v>
      </c>
      <c r="AC645">
        <v>0</v>
      </c>
      <c r="AD645">
        <v>12.92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124</v>
      </c>
      <c r="AU645" t="s">
        <v>179</v>
      </c>
      <c r="AV645">
        <v>1</v>
      </c>
      <c r="AW645">
        <v>2</v>
      </c>
      <c r="AX645">
        <v>24910620</v>
      </c>
      <c r="AY645">
        <v>1</v>
      </c>
      <c r="AZ645">
        <v>0</v>
      </c>
      <c r="BA645">
        <v>654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B645">
        <v>0</v>
      </c>
    </row>
    <row r="646" spans="1:80" x14ac:dyDescent="0.2">
      <c r="A646">
        <f>ROW(Source!A627)</f>
        <v>627</v>
      </c>
      <c r="B646">
        <v>23982063</v>
      </c>
      <c r="C646">
        <v>24910600</v>
      </c>
      <c r="D646">
        <v>22865650</v>
      </c>
      <c r="E646">
        <v>1</v>
      </c>
      <c r="F646">
        <v>1</v>
      </c>
      <c r="G646">
        <v>1</v>
      </c>
      <c r="H646">
        <v>3</v>
      </c>
      <c r="I646" t="s">
        <v>1159</v>
      </c>
      <c r="J646" t="s">
        <v>1160</v>
      </c>
      <c r="K646" t="s">
        <v>1161</v>
      </c>
      <c r="L646">
        <v>1374</v>
      </c>
      <c r="N646">
        <v>1013</v>
      </c>
      <c r="O646" t="s">
        <v>1162</v>
      </c>
      <c r="P646" t="s">
        <v>1162</v>
      </c>
      <c r="Q646">
        <v>1</v>
      </c>
      <c r="Y646">
        <v>32.04</v>
      </c>
      <c r="AA646">
        <v>1</v>
      </c>
      <c r="AB646">
        <v>0</v>
      </c>
      <c r="AC646">
        <v>0</v>
      </c>
      <c r="AD646">
        <v>0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32.04</v>
      </c>
      <c r="AU646" t="s">
        <v>3</v>
      </c>
      <c r="AV646">
        <v>0</v>
      </c>
      <c r="AW646">
        <v>2</v>
      </c>
      <c r="AX646">
        <v>24910621</v>
      </c>
      <c r="AY646">
        <v>1</v>
      </c>
      <c r="AZ646">
        <v>0</v>
      </c>
      <c r="BA646">
        <v>655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B646">
        <v>0</v>
      </c>
    </row>
    <row r="647" spans="1:80" x14ac:dyDescent="0.2">
      <c r="A647">
        <f>ROW(Source!A628)</f>
        <v>628</v>
      </c>
      <c r="B647">
        <v>23982063</v>
      </c>
      <c r="C647">
        <v>24725496</v>
      </c>
      <c r="D647">
        <v>9430710</v>
      </c>
      <c r="E647">
        <v>1</v>
      </c>
      <c r="F647">
        <v>1</v>
      </c>
      <c r="G647">
        <v>1</v>
      </c>
      <c r="H647">
        <v>1</v>
      </c>
      <c r="I647" t="s">
        <v>1166</v>
      </c>
      <c r="J647" t="s">
        <v>3</v>
      </c>
      <c r="K647" t="s">
        <v>1167</v>
      </c>
      <c r="L647">
        <v>1369</v>
      </c>
      <c r="N647">
        <v>1013</v>
      </c>
      <c r="O647" t="s">
        <v>1148</v>
      </c>
      <c r="P647" t="s">
        <v>1148</v>
      </c>
      <c r="Q647">
        <v>1</v>
      </c>
      <c r="Y647">
        <v>119.205</v>
      </c>
      <c r="AA647">
        <v>0</v>
      </c>
      <c r="AB647">
        <v>0</v>
      </c>
      <c r="AC647">
        <v>0</v>
      </c>
      <c r="AD647">
        <v>9.6199999999999992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88.3</v>
      </c>
      <c r="AU647" t="s">
        <v>179</v>
      </c>
      <c r="AV647">
        <v>1</v>
      </c>
      <c r="AW647">
        <v>2</v>
      </c>
      <c r="AX647">
        <v>24725502</v>
      </c>
      <c r="AY647">
        <v>1</v>
      </c>
      <c r="AZ647">
        <v>0</v>
      </c>
      <c r="BA647">
        <v>656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B647">
        <v>0</v>
      </c>
    </row>
    <row r="648" spans="1:80" x14ac:dyDescent="0.2">
      <c r="A648">
        <f>ROW(Source!A628)</f>
        <v>628</v>
      </c>
      <c r="B648">
        <v>23982063</v>
      </c>
      <c r="C648">
        <v>24725496</v>
      </c>
      <c r="D648">
        <v>121548</v>
      </c>
      <c r="E648">
        <v>1</v>
      </c>
      <c r="F648">
        <v>1</v>
      </c>
      <c r="G648">
        <v>1</v>
      </c>
      <c r="H648">
        <v>1</v>
      </c>
      <c r="I648" t="s">
        <v>40</v>
      </c>
      <c r="J648" t="s">
        <v>3</v>
      </c>
      <c r="K648" t="s">
        <v>1173</v>
      </c>
      <c r="L648">
        <v>608254</v>
      </c>
      <c r="N648">
        <v>1013</v>
      </c>
      <c r="O648" t="s">
        <v>1174</v>
      </c>
      <c r="P648" t="s">
        <v>1174</v>
      </c>
      <c r="Q648">
        <v>1</v>
      </c>
      <c r="Y648">
        <v>4.7115000000000009</v>
      </c>
      <c r="AA648">
        <v>0</v>
      </c>
      <c r="AB648">
        <v>0</v>
      </c>
      <c r="AC648">
        <v>0</v>
      </c>
      <c r="AD648">
        <v>0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3.49</v>
      </c>
      <c r="AU648" t="s">
        <v>179</v>
      </c>
      <c r="AV648">
        <v>2</v>
      </c>
      <c r="AW648">
        <v>2</v>
      </c>
      <c r="AX648">
        <v>24725503</v>
      </c>
      <c r="AY648">
        <v>1</v>
      </c>
      <c r="AZ648">
        <v>0</v>
      </c>
      <c r="BA648">
        <v>657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B648">
        <v>0</v>
      </c>
    </row>
    <row r="649" spans="1:80" x14ac:dyDescent="0.2">
      <c r="A649">
        <f>ROW(Source!A628)</f>
        <v>628</v>
      </c>
      <c r="B649">
        <v>23982063</v>
      </c>
      <c r="C649">
        <v>24725496</v>
      </c>
      <c r="D649">
        <v>14665676</v>
      </c>
      <c r="E649">
        <v>1</v>
      </c>
      <c r="F649">
        <v>1</v>
      </c>
      <c r="G649">
        <v>1</v>
      </c>
      <c r="H649">
        <v>2</v>
      </c>
      <c r="I649" t="s">
        <v>1175</v>
      </c>
      <c r="J649" t="s">
        <v>1239</v>
      </c>
      <c r="K649" t="s">
        <v>1177</v>
      </c>
      <c r="L649">
        <v>1368</v>
      </c>
      <c r="N649">
        <v>1011</v>
      </c>
      <c r="O649" t="s">
        <v>1152</v>
      </c>
      <c r="P649" t="s">
        <v>1152</v>
      </c>
      <c r="Q649">
        <v>1</v>
      </c>
      <c r="Y649">
        <v>4.7115000000000009</v>
      </c>
      <c r="AA649">
        <v>0</v>
      </c>
      <c r="AB649">
        <v>89.99</v>
      </c>
      <c r="AC649">
        <v>10.06</v>
      </c>
      <c r="AD649">
        <v>0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3.49</v>
      </c>
      <c r="AU649" t="s">
        <v>179</v>
      </c>
      <c r="AV649">
        <v>0</v>
      </c>
      <c r="AW649">
        <v>2</v>
      </c>
      <c r="AX649">
        <v>24725504</v>
      </c>
      <c r="AY649">
        <v>1</v>
      </c>
      <c r="AZ649">
        <v>0</v>
      </c>
      <c r="BA649">
        <v>658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B649">
        <v>0</v>
      </c>
    </row>
    <row r="650" spans="1:80" x14ac:dyDescent="0.2">
      <c r="A650">
        <f>ROW(Source!A628)</f>
        <v>628</v>
      </c>
      <c r="B650">
        <v>23982063</v>
      </c>
      <c r="C650">
        <v>24725496</v>
      </c>
      <c r="D650">
        <v>14613879</v>
      </c>
      <c r="E650">
        <v>1</v>
      </c>
      <c r="F650">
        <v>1</v>
      </c>
      <c r="G650">
        <v>1</v>
      </c>
      <c r="H650">
        <v>3</v>
      </c>
      <c r="I650" t="s">
        <v>1240</v>
      </c>
      <c r="J650" t="s">
        <v>1241</v>
      </c>
      <c r="K650" t="s">
        <v>1242</v>
      </c>
      <c r="L650">
        <v>1355</v>
      </c>
      <c r="N650">
        <v>1010</v>
      </c>
      <c r="O650" t="s">
        <v>910</v>
      </c>
      <c r="P650" t="s">
        <v>910</v>
      </c>
      <c r="Q650">
        <v>100</v>
      </c>
      <c r="Y650">
        <v>0.1</v>
      </c>
      <c r="AA650">
        <v>86</v>
      </c>
      <c r="AB650">
        <v>0</v>
      </c>
      <c r="AC650">
        <v>0</v>
      </c>
      <c r="AD650">
        <v>0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0.1</v>
      </c>
      <c r="AU650" t="s">
        <v>3</v>
      </c>
      <c r="AV650">
        <v>0</v>
      </c>
      <c r="AW650">
        <v>2</v>
      </c>
      <c r="AX650">
        <v>24725505</v>
      </c>
      <c r="AY650">
        <v>1</v>
      </c>
      <c r="AZ650">
        <v>0</v>
      </c>
      <c r="BA650">
        <v>659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B650">
        <v>0</v>
      </c>
    </row>
    <row r="651" spans="1:80" x14ac:dyDescent="0.2">
      <c r="A651">
        <f>ROW(Source!A628)</f>
        <v>628</v>
      </c>
      <c r="B651">
        <v>23982063</v>
      </c>
      <c r="C651">
        <v>24725496</v>
      </c>
      <c r="D651">
        <v>14665295</v>
      </c>
      <c r="E651">
        <v>1</v>
      </c>
      <c r="F651">
        <v>1</v>
      </c>
      <c r="G651">
        <v>1</v>
      </c>
      <c r="H651">
        <v>3</v>
      </c>
      <c r="I651" t="s">
        <v>1159</v>
      </c>
      <c r="J651" t="s">
        <v>1168</v>
      </c>
      <c r="K651" t="s">
        <v>1169</v>
      </c>
      <c r="L651">
        <v>1344</v>
      </c>
      <c r="N651">
        <v>1008</v>
      </c>
      <c r="O651" t="s">
        <v>1170</v>
      </c>
      <c r="P651" t="s">
        <v>1170</v>
      </c>
      <c r="Q651">
        <v>1</v>
      </c>
      <c r="Y651">
        <v>16.989999999999998</v>
      </c>
      <c r="AA651">
        <v>1</v>
      </c>
      <c r="AB651">
        <v>0</v>
      </c>
      <c r="AC651">
        <v>0</v>
      </c>
      <c r="AD651">
        <v>0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16.989999999999998</v>
      </c>
      <c r="AU651" t="s">
        <v>3</v>
      </c>
      <c r="AV651">
        <v>0</v>
      </c>
      <c r="AW651">
        <v>2</v>
      </c>
      <c r="AX651">
        <v>24725507</v>
      </c>
      <c r="AY651">
        <v>1</v>
      </c>
      <c r="AZ651">
        <v>0</v>
      </c>
      <c r="BA651">
        <v>661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B651">
        <v>0</v>
      </c>
    </row>
    <row r="652" spans="1:80" x14ac:dyDescent="0.2">
      <c r="A652">
        <f>ROW(Source!A629)</f>
        <v>629</v>
      </c>
      <c r="B652">
        <v>23982063</v>
      </c>
      <c r="C652">
        <v>24725508</v>
      </c>
      <c r="D652">
        <v>9436423</v>
      </c>
      <c r="E652">
        <v>1</v>
      </c>
      <c r="F652">
        <v>1</v>
      </c>
      <c r="G652">
        <v>1</v>
      </c>
      <c r="H652">
        <v>1</v>
      </c>
      <c r="I652" t="s">
        <v>1243</v>
      </c>
      <c r="J652" t="s">
        <v>3</v>
      </c>
      <c r="K652" t="s">
        <v>1244</v>
      </c>
      <c r="L652">
        <v>1369</v>
      </c>
      <c r="N652">
        <v>1013</v>
      </c>
      <c r="O652" t="s">
        <v>1148</v>
      </c>
      <c r="P652" t="s">
        <v>1148</v>
      </c>
      <c r="Q652">
        <v>1</v>
      </c>
      <c r="Y652">
        <v>328.05</v>
      </c>
      <c r="AA652">
        <v>0</v>
      </c>
      <c r="AB652">
        <v>0</v>
      </c>
      <c r="AC652">
        <v>0</v>
      </c>
      <c r="AD652">
        <v>12.92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243</v>
      </c>
      <c r="AU652" t="s">
        <v>179</v>
      </c>
      <c r="AV652">
        <v>1</v>
      </c>
      <c r="AW652">
        <v>2</v>
      </c>
      <c r="AX652">
        <v>24725511</v>
      </c>
      <c r="AY652">
        <v>1</v>
      </c>
      <c r="AZ652">
        <v>0</v>
      </c>
      <c r="BA652">
        <v>662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B652">
        <v>0</v>
      </c>
    </row>
    <row r="653" spans="1:80" x14ac:dyDescent="0.2">
      <c r="A653">
        <f>ROW(Source!A629)</f>
        <v>629</v>
      </c>
      <c r="B653">
        <v>23982063</v>
      </c>
      <c r="C653">
        <v>24725508</v>
      </c>
      <c r="D653">
        <v>22865650</v>
      </c>
      <c r="E653">
        <v>1</v>
      </c>
      <c r="F653">
        <v>1</v>
      </c>
      <c r="G653">
        <v>1</v>
      </c>
      <c r="H653">
        <v>3</v>
      </c>
      <c r="I653" t="s">
        <v>1159</v>
      </c>
      <c r="J653" t="s">
        <v>1160</v>
      </c>
      <c r="K653" t="s">
        <v>1161</v>
      </c>
      <c r="L653">
        <v>1374</v>
      </c>
      <c r="N653">
        <v>1013</v>
      </c>
      <c r="O653" t="s">
        <v>1162</v>
      </c>
      <c r="P653" t="s">
        <v>1162</v>
      </c>
      <c r="Q653">
        <v>1</v>
      </c>
      <c r="Y653">
        <v>62.79</v>
      </c>
      <c r="AA653">
        <v>1</v>
      </c>
      <c r="AB653">
        <v>0</v>
      </c>
      <c r="AC653">
        <v>0</v>
      </c>
      <c r="AD653">
        <v>0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62.79</v>
      </c>
      <c r="AU653" t="s">
        <v>3</v>
      </c>
      <c r="AV653">
        <v>0</v>
      </c>
      <c r="AW653">
        <v>2</v>
      </c>
      <c r="AX653">
        <v>24725512</v>
      </c>
      <c r="AY653">
        <v>1</v>
      </c>
      <c r="AZ653">
        <v>0</v>
      </c>
      <c r="BA653">
        <v>663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B653">
        <v>0</v>
      </c>
    </row>
    <row r="654" spans="1:80" x14ac:dyDescent="0.2">
      <c r="A654">
        <f>ROW(Source!A630)</f>
        <v>630</v>
      </c>
      <c r="B654">
        <v>23982063</v>
      </c>
      <c r="C654">
        <v>24910640</v>
      </c>
      <c r="D654">
        <v>9436423</v>
      </c>
      <c r="E654">
        <v>1</v>
      </c>
      <c r="F654">
        <v>1</v>
      </c>
      <c r="G654">
        <v>1</v>
      </c>
      <c r="H654">
        <v>1</v>
      </c>
      <c r="I654" t="s">
        <v>1243</v>
      </c>
      <c r="J654" t="s">
        <v>3</v>
      </c>
      <c r="K654" t="s">
        <v>1244</v>
      </c>
      <c r="L654">
        <v>1369</v>
      </c>
      <c r="N654">
        <v>1013</v>
      </c>
      <c r="O654" t="s">
        <v>1148</v>
      </c>
      <c r="P654" t="s">
        <v>1148</v>
      </c>
      <c r="Q654">
        <v>1</v>
      </c>
      <c r="Y654">
        <v>167.4</v>
      </c>
      <c r="AA654">
        <v>0</v>
      </c>
      <c r="AB654">
        <v>0</v>
      </c>
      <c r="AC654">
        <v>0</v>
      </c>
      <c r="AD654">
        <v>12.92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124</v>
      </c>
      <c r="AU654" t="s">
        <v>179</v>
      </c>
      <c r="AV654">
        <v>1</v>
      </c>
      <c r="AW654">
        <v>2</v>
      </c>
      <c r="AX654">
        <v>24910645</v>
      </c>
      <c r="AY654">
        <v>1</v>
      </c>
      <c r="AZ654">
        <v>0</v>
      </c>
      <c r="BA654">
        <v>664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B654">
        <v>0</v>
      </c>
    </row>
    <row r="655" spans="1:80" x14ac:dyDescent="0.2">
      <c r="A655">
        <f>ROW(Source!A630)</f>
        <v>630</v>
      </c>
      <c r="B655">
        <v>23982063</v>
      </c>
      <c r="C655">
        <v>24910640</v>
      </c>
      <c r="D655">
        <v>22865650</v>
      </c>
      <c r="E655">
        <v>1</v>
      </c>
      <c r="F655">
        <v>1</v>
      </c>
      <c r="G655">
        <v>1</v>
      </c>
      <c r="H655">
        <v>3</v>
      </c>
      <c r="I655" t="s">
        <v>1159</v>
      </c>
      <c r="J655" t="s">
        <v>1160</v>
      </c>
      <c r="K655" t="s">
        <v>1161</v>
      </c>
      <c r="L655">
        <v>1374</v>
      </c>
      <c r="N655">
        <v>1013</v>
      </c>
      <c r="O655" t="s">
        <v>1162</v>
      </c>
      <c r="P655" t="s">
        <v>1162</v>
      </c>
      <c r="Q655">
        <v>1</v>
      </c>
      <c r="Y655">
        <v>32.04</v>
      </c>
      <c r="AA655">
        <v>1</v>
      </c>
      <c r="AB655">
        <v>0</v>
      </c>
      <c r="AC655">
        <v>0</v>
      </c>
      <c r="AD655">
        <v>0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32.04</v>
      </c>
      <c r="AU655" t="s">
        <v>3</v>
      </c>
      <c r="AV655">
        <v>0</v>
      </c>
      <c r="AW655">
        <v>2</v>
      </c>
      <c r="AX655">
        <v>24910646</v>
      </c>
      <c r="AY655">
        <v>1</v>
      </c>
      <c r="AZ655">
        <v>0</v>
      </c>
      <c r="BA655">
        <v>665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B655">
        <v>0</v>
      </c>
    </row>
    <row r="656" spans="1:80" x14ac:dyDescent="0.2">
      <c r="A656">
        <f>ROW(Source!A631)</f>
        <v>631</v>
      </c>
      <c r="B656">
        <v>23982063</v>
      </c>
      <c r="C656">
        <v>24686707</v>
      </c>
      <c r="D656">
        <v>9430710</v>
      </c>
      <c r="E656">
        <v>1</v>
      </c>
      <c r="F656">
        <v>1</v>
      </c>
      <c r="G656">
        <v>1</v>
      </c>
      <c r="H656">
        <v>1</v>
      </c>
      <c r="I656" t="s">
        <v>1166</v>
      </c>
      <c r="J656" t="s">
        <v>3</v>
      </c>
      <c r="K656" t="s">
        <v>1167</v>
      </c>
      <c r="L656">
        <v>1369</v>
      </c>
      <c r="N656">
        <v>1013</v>
      </c>
      <c r="O656" t="s">
        <v>1148</v>
      </c>
      <c r="P656" t="s">
        <v>1148</v>
      </c>
      <c r="Q656">
        <v>1</v>
      </c>
      <c r="Y656">
        <v>119.205</v>
      </c>
      <c r="AA656">
        <v>0</v>
      </c>
      <c r="AB656">
        <v>0</v>
      </c>
      <c r="AC656">
        <v>0</v>
      </c>
      <c r="AD656">
        <v>9.6199999999999992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88.3</v>
      </c>
      <c r="AU656" t="s">
        <v>179</v>
      </c>
      <c r="AV656">
        <v>1</v>
      </c>
      <c r="AW656">
        <v>2</v>
      </c>
      <c r="AX656">
        <v>24686713</v>
      </c>
      <c r="AY656">
        <v>1</v>
      </c>
      <c r="AZ656">
        <v>0</v>
      </c>
      <c r="BA656">
        <v>666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B656">
        <v>0</v>
      </c>
    </row>
    <row r="657" spans="1:80" x14ac:dyDescent="0.2">
      <c r="A657">
        <f>ROW(Source!A631)</f>
        <v>631</v>
      </c>
      <c r="B657">
        <v>23982063</v>
      </c>
      <c r="C657">
        <v>24686707</v>
      </c>
      <c r="D657">
        <v>121548</v>
      </c>
      <c r="E657">
        <v>1</v>
      </c>
      <c r="F657">
        <v>1</v>
      </c>
      <c r="G657">
        <v>1</v>
      </c>
      <c r="H657">
        <v>1</v>
      </c>
      <c r="I657" t="s">
        <v>40</v>
      </c>
      <c r="J657" t="s">
        <v>3</v>
      </c>
      <c r="K657" t="s">
        <v>1173</v>
      </c>
      <c r="L657">
        <v>608254</v>
      </c>
      <c r="N657">
        <v>1013</v>
      </c>
      <c r="O657" t="s">
        <v>1174</v>
      </c>
      <c r="P657" t="s">
        <v>1174</v>
      </c>
      <c r="Q657">
        <v>1</v>
      </c>
      <c r="Y657">
        <v>4.7115000000000009</v>
      </c>
      <c r="AA657">
        <v>0</v>
      </c>
      <c r="AB657">
        <v>0</v>
      </c>
      <c r="AC657">
        <v>0</v>
      </c>
      <c r="AD657">
        <v>0</v>
      </c>
      <c r="AN657">
        <v>0</v>
      </c>
      <c r="AO657">
        <v>1</v>
      </c>
      <c r="AP657">
        <v>1</v>
      </c>
      <c r="AQ657">
        <v>0</v>
      </c>
      <c r="AR657">
        <v>0</v>
      </c>
      <c r="AS657" t="s">
        <v>3</v>
      </c>
      <c r="AT657">
        <v>3.49</v>
      </c>
      <c r="AU657" t="s">
        <v>179</v>
      </c>
      <c r="AV657">
        <v>2</v>
      </c>
      <c r="AW657">
        <v>2</v>
      </c>
      <c r="AX657">
        <v>24686714</v>
      </c>
      <c r="AY657">
        <v>1</v>
      </c>
      <c r="AZ657">
        <v>0</v>
      </c>
      <c r="BA657">
        <v>667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B657">
        <v>0</v>
      </c>
    </row>
    <row r="658" spans="1:80" x14ac:dyDescent="0.2">
      <c r="A658">
        <f>ROW(Source!A631)</f>
        <v>631</v>
      </c>
      <c r="B658">
        <v>23982063</v>
      </c>
      <c r="C658">
        <v>24686707</v>
      </c>
      <c r="D658">
        <v>14665676</v>
      </c>
      <c r="E658">
        <v>1</v>
      </c>
      <c r="F658">
        <v>1</v>
      </c>
      <c r="G658">
        <v>1</v>
      </c>
      <c r="H658">
        <v>2</v>
      </c>
      <c r="I658" t="s">
        <v>1175</v>
      </c>
      <c r="J658" t="s">
        <v>1239</v>
      </c>
      <c r="K658" t="s">
        <v>1177</v>
      </c>
      <c r="L658">
        <v>1368</v>
      </c>
      <c r="N658">
        <v>1011</v>
      </c>
      <c r="O658" t="s">
        <v>1152</v>
      </c>
      <c r="P658" t="s">
        <v>1152</v>
      </c>
      <c r="Q658">
        <v>1</v>
      </c>
      <c r="Y658">
        <v>4.7115000000000009</v>
      </c>
      <c r="AA658">
        <v>0</v>
      </c>
      <c r="AB658">
        <v>89.99</v>
      </c>
      <c r="AC658">
        <v>10.06</v>
      </c>
      <c r="AD658">
        <v>0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3.49</v>
      </c>
      <c r="AU658" t="s">
        <v>179</v>
      </c>
      <c r="AV658">
        <v>0</v>
      </c>
      <c r="AW658">
        <v>2</v>
      </c>
      <c r="AX658">
        <v>24686715</v>
      </c>
      <c r="AY658">
        <v>1</v>
      </c>
      <c r="AZ658">
        <v>0</v>
      </c>
      <c r="BA658">
        <v>668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B658">
        <v>0</v>
      </c>
    </row>
    <row r="659" spans="1:80" x14ac:dyDescent="0.2">
      <c r="A659">
        <f>ROW(Source!A631)</f>
        <v>631</v>
      </c>
      <c r="B659">
        <v>23982063</v>
      </c>
      <c r="C659">
        <v>24686707</v>
      </c>
      <c r="D659">
        <v>14613879</v>
      </c>
      <c r="E659">
        <v>1</v>
      </c>
      <c r="F659">
        <v>1</v>
      </c>
      <c r="G659">
        <v>1</v>
      </c>
      <c r="H659">
        <v>3</v>
      </c>
      <c r="I659" t="s">
        <v>1240</v>
      </c>
      <c r="J659" t="s">
        <v>1241</v>
      </c>
      <c r="K659" t="s">
        <v>1242</v>
      </c>
      <c r="L659">
        <v>1355</v>
      </c>
      <c r="N659">
        <v>1010</v>
      </c>
      <c r="O659" t="s">
        <v>910</v>
      </c>
      <c r="P659" t="s">
        <v>910</v>
      </c>
      <c r="Q659">
        <v>100</v>
      </c>
      <c r="Y659">
        <v>0.1</v>
      </c>
      <c r="AA659">
        <v>86</v>
      </c>
      <c r="AB659">
        <v>0</v>
      </c>
      <c r="AC659">
        <v>0</v>
      </c>
      <c r="AD659">
        <v>0</v>
      </c>
      <c r="AN659">
        <v>0</v>
      </c>
      <c r="AO659">
        <v>1</v>
      </c>
      <c r="AP659">
        <v>1</v>
      </c>
      <c r="AQ659">
        <v>0</v>
      </c>
      <c r="AR659">
        <v>0</v>
      </c>
      <c r="AS659" t="s">
        <v>3</v>
      </c>
      <c r="AT659">
        <v>0.1</v>
      </c>
      <c r="AU659" t="s">
        <v>3</v>
      </c>
      <c r="AV659">
        <v>0</v>
      </c>
      <c r="AW659">
        <v>2</v>
      </c>
      <c r="AX659">
        <v>24686716</v>
      </c>
      <c r="AY659">
        <v>1</v>
      </c>
      <c r="AZ659">
        <v>0</v>
      </c>
      <c r="BA659">
        <v>669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B659">
        <v>0</v>
      </c>
    </row>
    <row r="660" spans="1:80" x14ac:dyDescent="0.2">
      <c r="A660">
        <f>ROW(Source!A631)</f>
        <v>631</v>
      </c>
      <c r="B660">
        <v>23982063</v>
      </c>
      <c r="C660">
        <v>24686707</v>
      </c>
      <c r="D660">
        <v>14665295</v>
      </c>
      <c r="E660">
        <v>1</v>
      </c>
      <c r="F660">
        <v>1</v>
      </c>
      <c r="G660">
        <v>1</v>
      </c>
      <c r="H660">
        <v>3</v>
      </c>
      <c r="I660" t="s">
        <v>1159</v>
      </c>
      <c r="J660" t="s">
        <v>1168</v>
      </c>
      <c r="K660" t="s">
        <v>1169</v>
      </c>
      <c r="L660">
        <v>1344</v>
      </c>
      <c r="N660">
        <v>1008</v>
      </c>
      <c r="O660" t="s">
        <v>1170</v>
      </c>
      <c r="P660" t="s">
        <v>1170</v>
      </c>
      <c r="Q660">
        <v>1</v>
      </c>
      <c r="Y660">
        <v>16.989999999999998</v>
      </c>
      <c r="AA660">
        <v>1</v>
      </c>
      <c r="AB660">
        <v>0</v>
      </c>
      <c r="AC660">
        <v>0</v>
      </c>
      <c r="AD660">
        <v>0</v>
      </c>
      <c r="AN660">
        <v>0</v>
      </c>
      <c r="AO660">
        <v>1</v>
      </c>
      <c r="AP660">
        <v>1</v>
      </c>
      <c r="AQ660">
        <v>0</v>
      </c>
      <c r="AR660">
        <v>0</v>
      </c>
      <c r="AS660" t="s">
        <v>3</v>
      </c>
      <c r="AT660">
        <v>16.989999999999998</v>
      </c>
      <c r="AU660" t="s">
        <v>3</v>
      </c>
      <c r="AV660">
        <v>0</v>
      </c>
      <c r="AW660">
        <v>2</v>
      </c>
      <c r="AX660">
        <v>24686718</v>
      </c>
      <c r="AY660">
        <v>1</v>
      </c>
      <c r="AZ660">
        <v>0</v>
      </c>
      <c r="BA660">
        <v>671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B660">
        <v>0</v>
      </c>
    </row>
    <row r="661" spans="1:80" x14ac:dyDescent="0.2">
      <c r="A661">
        <f>ROW(Source!A632)</f>
        <v>632</v>
      </c>
      <c r="B661">
        <v>23982063</v>
      </c>
      <c r="C661">
        <v>24686719</v>
      </c>
      <c r="D661">
        <v>9436423</v>
      </c>
      <c r="E661">
        <v>1</v>
      </c>
      <c r="F661">
        <v>1</v>
      </c>
      <c r="G661">
        <v>1</v>
      </c>
      <c r="H661">
        <v>1</v>
      </c>
      <c r="I661" t="s">
        <v>1243</v>
      </c>
      <c r="J661" t="s">
        <v>3</v>
      </c>
      <c r="K661" t="s">
        <v>1244</v>
      </c>
      <c r="L661">
        <v>1369</v>
      </c>
      <c r="N661">
        <v>1013</v>
      </c>
      <c r="O661" t="s">
        <v>1148</v>
      </c>
      <c r="P661" t="s">
        <v>1148</v>
      </c>
      <c r="Q661">
        <v>1</v>
      </c>
      <c r="Y661">
        <v>328.05</v>
      </c>
      <c r="AA661">
        <v>0</v>
      </c>
      <c r="AB661">
        <v>0</v>
      </c>
      <c r="AC661">
        <v>0</v>
      </c>
      <c r="AD661">
        <v>12.92</v>
      </c>
      <c r="AN661">
        <v>0</v>
      </c>
      <c r="AO661">
        <v>1</v>
      </c>
      <c r="AP661">
        <v>1</v>
      </c>
      <c r="AQ661">
        <v>0</v>
      </c>
      <c r="AR661">
        <v>0</v>
      </c>
      <c r="AS661" t="s">
        <v>3</v>
      </c>
      <c r="AT661">
        <v>243</v>
      </c>
      <c r="AU661" t="s">
        <v>179</v>
      </c>
      <c r="AV661">
        <v>1</v>
      </c>
      <c r="AW661">
        <v>2</v>
      </c>
      <c r="AX661">
        <v>24725515</v>
      </c>
      <c r="AY661">
        <v>1</v>
      </c>
      <c r="AZ661">
        <v>0</v>
      </c>
      <c r="BA661">
        <v>672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B661">
        <v>0</v>
      </c>
    </row>
    <row r="662" spans="1:80" x14ac:dyDescent="0.2">
      <c r="A662">
        <f>ROW(Source!A632)</f>
        <v>632</v>
      </c>
      <c r="B662">
        <v>23982063</v>
      </c>
      <c r="C662">
        <v>24686719</v>
      </c>
      <c r="D662">
        <v>22865650</v>
      </c>
      <c r="E662">
        <v>1</v>
      </c>
      <c r="F662">
        <v>1</v>
      </c>
      <c r="G662">
        <v>1</v>
      </c>
      <c r="H662">
        <v>3</v>
      </c>
      <c r="I662" t="s">
        <v>1159</v>
      </c>
      <c r="J662" t="s">
        <v>1160</v>
      </c>
      <c r="K662" t="s">
        <v>1161</v>
      </c>
      <c r="L662">
        <v>1374</v>
      </c>
      <c r="N662">
        <v>1013</v>
      </c>
      <c r="O662" t="s">
        <v>1162</v>
      </c>
      <c r="P662" t="s">
        <v>1162</v>
      </c>
      <c r="Q662">
        <v>1</v>
      </c>
      <c r="Y662">
        <v>62.79</v>
      </c>
      <c r="AA662">
        <v>1</v>
      </c>
      <c r="AB662">
        <v>0</v>
      </c>
      <c r="AC662">
        <v>0</v>
      </c>
      <c r="AD662">
        <v>0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62.79</v>
      </c>
      <c r="AU662" t="s">
        <v>3</v>
      </c>
      <c r="AV662">
        <v>0</v>
      </c>
      <c r="AW662">
        <v>2</v>
      </c>
      <c r="AX662">
        <v>24725516</v>
      </c>
      <c r="AY662">
        <v>1</v>
      </c>
      <c r="AZ662">
        <v>0</v>
      </c>
      <c r="BA662">
        <v>673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B662">
        <v>0</v>
      </c>
    </row>
    <row r="663" spans="1:80" x14ac:dyDescent="0.2">
      <c r="A663">
        <f>ROW(Source!A633)</f>
        <v>633</v>
      </c>
      <c r="B663">
        <v>23982063</v>
      </c>
      <c r="C663">
        <v>24686759</v>
      </c>
      <c r="D663">
        <v>9436266</v>
      </c>
      <c r="E663">
        <v>1</v>
      </c>
      <c r="F663">
        <v>1</v>
      </c>
      <c r="G663">
        <v>1</v>
      </c>
      <c r="H663">
        <v>1</v>
      </c>
      <c r="I663" t="s">
        <v>1171</v>
      </c>
      <c r="J663" t="s">
        <v>3</v>
      </c>
      <c r="K663" t="s">
        <v>1172</v>
      </c>
      <c r="L663">
        <v>1369</v>
      </c>
      <c r="N663">
        <v>1013</v>
      </c>
      <c r="O663" t="s">
        <v>1148</v>
      </c>
      <c r="P663" t="s">
        <v>1148</v>
      </c>
      <c r="Q663">
        <v>1</v>
      </c>
      <c r="Y663">
        <v>13.635</v>
      </c>
      <c r="AA663">
        <v>0</v>
      </c>
      <c r="AB663">
        <v>0</v>
      </c>
      <c r="AC663">
        <v>0</v>
      </c>
      <c r="AD663">
        <v>11.09</v>
      </c>
      <c r="AN663">
        <v>0</v>
      </c>
      <c r="AO663">
        <v>1</v>
      </c>
      <c r="AP663">
        <v>1</v>
      </c>
      <c r="AQ663">
        <v>0</v>
      </c>
      <c r="AR663">
        <v>0</v>
      </c>
      <c r="AS663" t="s">
        <v>3</v>
      </c>
      <c r="AT663">
        <v>10.1</v>
      </c>
      <c r="AU663" t="s">
        <v>179</v>
      </c>
      <c r="AV663">
        <v>1</v>
      </c>
      <c r="AW663">
        <v>2</v>
      </c>
      <c r="AX663">
        <v>24686776</v>
      </c>
      <c r="AY663">
        <v>1</v>
      </c>
      <c r="AZ663">
        <v>0</v>
      </c>
      <c r="BA663">
        <v>674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B663">
        <v>0</v>
      </c>
    </row>
    <row r="664" spans="1:80" x14ac:dyDescent="0.2">
      <c r="A664">
        <f>ROW(Source!A633)</f>
        <v>633</v>
      </c>
      <c r="B664">
        <v>23982063</v>
      </c>
      <c r="C664">
        <v>24686759</v>
      </c>
      <c r="D664">
        <v>121548</v>
      </c>
      <c r="E664">
        <v>1</v>
      </c>
      <c r="F664">
        <v>1</v>
      </c>
      <c r="G664">
        <v>1</v>
      </c>
      <c r="H664">
        <v>1</v>
      </c>
      <c r="I664" t="s">
        <v>40</v>
      </c>
      <c r="J664" t="s">
        <v>3</v>
      </c>
      <c r="K664" t="s">
        <v>1173</v>
      </c>
      <c r="L664">
        <v>608254</v>
      </c>
      <c r="N664">
        <v>1013</v>
      </c>
      <c r="O664" t="s">
        <v>1174</v>
      </c>
      <c r="P664" t="s">
        <v>1174</v>
      </c>
      <c r="Q664">
        <v>1</v>
      </c>
      <c r="Y664">
        <v>0.59400000000000008</v>
      </c>
      <c r="AA664">
        <v>0</v>
      </c>
      <c r="AB664">
        <v>0</v>
      </c>
      <c r="AC664">
        <v>0</v>
      </c>
      <c r="AD664">
        <v>0</v>
      </c>
      <c r="AN664">
        <v>0</v>
      </c>
      <c r="AO664">
        <v>1</v>
      </c>
      <c r="AP664">
        <v>1</v>
      </c>
      <c r="AQ664">
        <v>0</v>
      </c>
      <c r="AR664">
        <v>0</v>
      </c>
      <c r="AS664" t="s">
        <v>3</v>
      </c>
      <c r="AT664">
        <v>0.44</v>
      </c>
      <c r="AU664" t="s">
        <v>179</v>
      </c>
      <c r="AV664">
        <v>2</v>
      </c>
      <c r="AW664">
        <v>2</v>
      </c>
      <c r="AX664">
        <v>24686777</v>
      </c>
      <c r="AY664">
        <v>1</v>
      </c>
      <c r="AZ664">
        <v>0</v>
      </c>
      <c r="BA664">
        <v>675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B664">
        <v>0</v>
      </c>
    </row>
    <row r="665" spans="1:80" x14ac:dyDescent="0.2">
      <c r="A665">
        <f>ROW(Source!A633)</f>
        <v>633</v>
      </c>
      <c r="B665">
        <v>23982063</v>
      </c>
      <c r="C665">
        <v>24686759</v>
      </c>
      <c r="D665">
        <v>14665676</v>
      </c>
      <c r="E665">
        <v>1</v>
      </c>
      <c r="F665">
        <v>1</v>
      </c>
      <c r="G665">
        <v>1</v>
      </c>
      <c r="H665">
        <v>2</v>
      </c>
      <c r="I665" t="s">
        <v>1175</v>
      </c>
      <c r="J665" t="s">
        <v>1239</v>
      </c>
      <c r="K665" t="s">
        <v>1177</v>
      </c>
      <c r="L665">
        <v>1368</v>
      </c>
      <c r="N665">
        <v>1011</v>
      </c>
      <c r="O665" t="s">
        <v>1152</v>
      </c>
      <c r="P665" t="s">
        <v>1152</v>
      </c>
      <c r="Q665">
        <v>1</v>
      </c>
      <c r="Y665">
        <v>0.59400000000000008</v>
      </c>
      <c r="AA665">
        <v>0</v>
      </c>
      <c r="AB665">
        <v>89.99</v>
      </c>
      <c r="AC665">
        <v>10.06</v>
      </c>
      <c r="AD665">
        <v>0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0.44</v>
      </c>
      <c r="AU665" t="s">
        <v>179</v>
      </c>
      <c r="AV665">
        <v>0</v>
      </c>
      <c r="AW665">
        <v>2</v>
      </c>
      <c r="AX665">
        <v>24686778</v>
      </c>
      <c r="AY665">
        <v>1</v>
      </c>
      <c r="AZ665">
        <v>0</v>
      </c>
      <c r="BA665">
        <v>676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B665">
        <v>0</v>
      </c>
    </row>
    <row r="666" spans="1:80" x14ac:dyDescent="0.2">
      <c r="A666">
        <f>ROW(Source!A633)</f>
        <v>633</v>
      </c>
      <c r="B666">
        <v>23982063</v>
      </c>
      <c r="C666">
        <v>24686759</v>
      </c>
      <c r="D666">
        <v>14610134</v>
      </c>
      <c r="E666">
        <v>1</v>
      </c>
      <c r="F666">
        <v>1</v>
      </c>
      <c r="G666">
        <v>1</v>
      </c>
      <c r="H666">
        <v>3</v>
      </c>
      <c r="I666" t="s">
        <v>1178</v>
      </c>
      <c r="J666" t="s">
        <v>1488</v>
      </c>
      <c r="K666" t="s">
        <v>1180</v>
      </c>
      <c r="L666">
        <v>1346</v>
      </c>
      <c r="N666">
        <v>1009</v>
      </c>
      <c r="O666" t="s">
        <v>1181</v>
      </c>
      <c r="P666" t="s">
        <v>1181</v>
      </c>
      <c r="Q666">
        <v>1</v>
      </c>
      <c r="Y666">
        <v>0.03</v>
      </c>
      <c r="AA666">
        <v>35.630000000000003</v>
      </c>
      <c r="AB666">
        <v>0</v>
      </c>
      <c r="AC666">
        <v>0</v>
      </c>
      <c r="AD666">
        <v>0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0.03</v>
      </c>
      <c r="AU666" t="s">
        <v>3</v>
      </c>
      <c r="AV666">
        <v>0</v>
      </c>
      <c r="AW666">
        <v>2</v>
      </c>
      <c r="AX666">
        <v>24686779</v>
      </c>
      <c r="AY666">
        <v>1</v>
      </c>
      <c r="AZ666">
        <v>0</v>
      </c>
      <c r="BA666">
        <v>677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B666">
        <v>0</v>
      </c>
    </row>
    <row r="667" spans="1:80" x14ac:dyDescent="0.2">
      <c r="A667">
        <f>ROW(Source!A633)</f>
        <v>633</v>
      </c>
      <c r="B667">
        <v>23982063</v>
      </c>
      <c r="C667">
        <v>24686759</v>
      </c>
      <c r="D667">
        <v>14610520</v>
      </c>
      <c r="E667">
        <v>1</v>
      </c>
      <c r="F667">
        <v>1</v>
      </c>
      <c r="G667">
        <v>1</v>
      </c>
      <c r="H667">
        <v>3</v>
      </c>
      <c r="I667" t="s">
        <v>1182</v>
      </c>
      <c r="J667" t="s">
        <v>1489</v>
      </c>
      <c r="K667" t="s">
        <v>1184</v>
      </c>
      <c r="L667">
        <v>1348</v>
      </c>
      <c r="N667">
        <v>1009</v>
      </c>
      <c r="O667" t="s">
        <v>1185</v>
      </c>
      <c r="P667" t="s">
        <v>1185</v>
      </c>
      <c r="Q667">
        <v>1000</v>
      </c>
      <c r="Y667">
        <v>2.0000000000000002E-5</v>
      </c>
      <c r="AA667">
        <v>15481</v>
      </c>
      <c r="AB667">
        <v>0</v>
      </c>
      <c r="AC667">
        <v>0</v>
      </c>
      <c r="AD667">
        <v>0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2.0000000000000002E-5</v>
      </c>
      <c r="AU667" t="s">
        <v>3</v>
      </c>
      <c r="AV667">
        <v>0</v>
      </c>
      <c r="AW667">
        <v>2</v>
      </c>
      <c r="AX667">
        <v>24686780</v>
      </c>
      <c r="AY667">
        <v>1</v>
      </c>
      <c r="AZ667">
        <v>0</v>
      </c>
      <c r="BA667">
        <v>678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B667">
        <v>0</v>
      </c>
    </row>
    <row r="668" spans="1:80" x14ac:dyDescent="0.2">
      <c r="A668">
        <f>ROW(Source!A633)</f>
        <v>633</v>
      </c>
      <c r="B668">
        <v>23982063</v>
      </c>
      <c r="C668">
        <v>24686759</v>
      </c>
      <c r="D668">
        <v>14610524</v>
      </c>
      <c r="E668">
        <v>1</v>
      </c>
      <c r="F668">
        <v>1</v>
      </c>
      <c r="G668">
        <v>1</v>
      </c>
      <c r="H668">
        <v>3</v>
      </c>
      <c r="I668" t="s">
        <v>1186</v>
      </c>
      <c r="J668" t="s">
        <v>1451</v>
      </c>
      <c r="K668" t="s">
        <v>1188</v>
      </c>
      <c r="L668">
        <v>1346</v>
      </c>
      <c r="N668">
        <v>1009</v>
      </c>
      <c r="O668" t="s">
        <v>1181</v>
      </c>
      <c r="P668" t="s">
        <v>1181</v>
      </c>
      <c r="Q668">
        <v>1</v>
      </c>
      <c r="Y668">
        <v>0.01</v>
      </c>
      <c r="AA668">
        <v>27.74</v>
      </c>
      <c r="AB668">
        <v>0</v>
      </c>
      <c r="AC668">
        <v>0</v>
      </c>
      <c r="AD668">
        <v>0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0.01</v>
      </c>
      <c r="AU668" t="s">
        <v>3</v>
      </c>
      <c r="AV668">
        <v>0</v>
      </c>
      <c r="AW668">
        <v>2</v>
      </c>
      <c r="AX668">
        <v>24686781</v>
      </c>
      <c r="AY668">
        <v>1</v>
      </c>
      <c r="AZ668">
        <v>0</v>
      </c>
      <c r="BA668">
        <v>679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B668">
        <v>0</v>
      </c>
    </row>
    <row r="669" spans="1:80" x14ac:dyDescent="0.2">
      <c r="A669">
        <f>ROW(Source!A633)</f>
        <v>633</v>
      </c>
      <c r="B669">
        <v>23982063</v>
      </c>
      <c r="C669">
        <v>24686759</v>
      </c>
      <c r="D669">
        <v>14610539</v>
      </c>
      <c r="E669">
        <v>1</v>
      </c>
      <c r="F669">
        <v>1</v>
      </c>
      <c r="G669">
        <v>1</v>
      </c>
      <c r="H669">
        <v>3</v>
      </c>
      <c r="I669" t="s">
        <v>1189</v>
      </c>
      <c r="J669" t="s">
        <v>1461</v>
      </c>
      <c r="K669" t="s">
        <v>1191</v>
      </c>
      <c r="L669">
        <v>1346</v>
      </c>
      <c r="N669">
        <v>1009</v>
      </c>
      <c r="O669" t="s">
        <v>1181</v>
      </c>
      <c r="P669" t="s">
        <v>1181</v>
      </c>
      <c r="Q669">
        <v>1</v>
      </c>
      <c r="Y669">
        <v>0.3</v>
      </c>
      <c r="AA669">
        <v>9.0399999999999991</v>
      </c>
      <c r="AB669">
        <v>0</v>
      </c>
      <c r="AC669">
        <v>0</v>
      </c>
      <c r="AD669">
        <v>0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0.3</v>
      </c>
      <c r="AU669" t="s">
        <v>3</v>
      </c>
      <c r="AV669">
        <v>0</v>
      </c>
      <c r="AW669">
        <v>2</v>
      </c>
      <c r="AX669">
        <v>24686782</v>
      </c>
      <c r="AY669">
        <v>1</v>
      </c>
      <c r="AZ669">
        <v>0</v>
      </c>
      <c r="BA669">
        <v>680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B669">
        <v>0</v>
      </c>
    </row>
    <row r="670" spans="1:80" x14ac:dyDescent="0.2">
      <c r="A670">
        <f>ROW(Source!A633)</f>
        <v>633</v>
      </c>
      <c r="B670">
        <v>23982063</v>
      </c>
      <c r="C670">
        <v>24686759</v>
      </c>
      <c r="D670">
        <v>14610834</v>
      </c>
      <c r="E670">
        <v>1</v>
      </c>
      <c r="F670">
        <v>1</v>
      </c>
      <c r="G670">
        <v>1</v>
      </c>
      <c r="H670">
        <v>3</v>
      </c>
      <c r="I670" t="s">
        <v>1192</v>
      </c>
      <c r="J670" t="s">
        <v>1452</v>
      </c>
      <c r="K670" t="s">
        <v>1194</v>
      </c>
      <c r="L670">
        <v>1358</v>
      </c>
      <c r="N670">
        <v>1010</v>
      </c>
      <c r="O670" t="s">
        <v>189</v>
      </c>
      <c r="P670" t="s">
        <v>189</v>
      </c>
      <c r="Q670">
        <v>10</v>
      </c>
      <c r="Y670">
        <v>1</v>
      </c>
      <c r="AA670">
        <v>8.3000000000000007</v>
      </c>
      <c r="AB670">
        <v>0</v>
      </c>
      <c r="AC670">
        <v>0</v>
      </c>
      <c r="AD670">
        <v>0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1</v>
      </c>
      <c r="AU670" t="s">
        <v>3</v>
      </c>
      <c r="AV670">
        <v>0</v>
      </c>
      <c r="AW670">
        <v>2</v>
      </c>
      <c r="AX670">
        <v>24686783</v>
      </c>
      <c r="AY670">
        <v>1</v>
      </c>
      <c r="AZ670">
        <v>0</v>
      </c>
      <c r="BA670">
        <v>681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B670">
        <v>0</v>
      </c>
    </row>
    <row r="671" spans="1:80" x14ac:dyDescent="0.2">
      <c r="A671">
        <f>ROW(Source!A633)</f>
        <v>633</v>
      </c>
      <c r="B671">
        <v>23982063</v>
      </c>
      <c r="C671">
        <v>24686759</v>
      </c>
      <c r="D671">
        <v>14611294</v>
      </c>
      <c r="E671">
        <v>1</v>
      </c>
      <c r="F671">
        <v>1</v>
      </c>
      <c r="G671">
        <v>1</v>
      </c>
      <c r="H671">
        <v>3</v>
      </c>
      <c r="I671" t="s">
        <v>1195</v>
      </c>
      <c r="J671" t="s">
        <v>1490</v>
      </c>
      <c r="K671" t="s">
        <v>1197</v>
      </c>
      <c r="L671">
        <v>1346</v>
      </c>
      <c r="N671">
        <v>1009</v>
      </c>
      <c r="O671" t="s">
        <v>1181</v>
      </c>
      <c r="P671" t="s">
        <v>1181</v>
      </c>
      <c r="Q671">
        <v>1</v>
      </c>
      <c r="Y671">
        <v>0.02</v>
      </c>
      <c r="AA671">
        <v>91.29</v>
      </c>
      <c r="AB671">
        <v>0</v>
      </c>
      <c r="AC671">
        <v>0</v>
      </c>
      <c r="AD671">
        <v>0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0.02</v>
      </c>
      <c r="AU671" t="s">
        <v>3</v>
      </c>
      <c r="AV671">
        <v>0</v>
      </c>
      <c r="AW671">
        <v>2</v>
      </c>
      <c r="AX671">
        <v>24686784</v>
      </c>
      <c r="AY671">
        <v>1</v>
      </c>
      <c r="AZ671">
        <v>0</v>
      </c>
      <c r="BA671">
        <v>682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B671">
        <v>0</v>
      </c>
    </row>
    <row r="672" spans="1:80" x14ac:dyDescent="0.2">
      <c r="A672">
        <f>ROW(Source!A633)</f>
        <v>633</v>
      </c>
      <c r="B672">
        <v>23982063</v>
      </c>
      <c r="C672">
        <v>24686759</v>
      </c>
      <c r="D672">
        <v>14680937</v>
      </c>
      <c r="E672">
        <v>1</v>
      </c>
      <c r="F672">
        <v>1</v>
      </c>
      <c r="G672">
        <v>1</v>
      </c>
      <c r="H672">
        <v>3</v>
      </c>
      <c r="I672" t="s">
        <v>1198</v>
      </c>
      <c r="J672" t="s">
        <v>1491</v>
      </c>
      <c r="K672" t="s">
        <v>1200</v>
      </c>
      <c r="L672">
        <v>1346</v>
      </c>
      <c r="N672">
        <v>1009</v>
      </c>
      <c r="O672" t="s">
        <v>1181</v>
      </c>
      <c r="P672" t="s">
        <v>1181</v>
      </c>
      <c r="Q672">
        <v>1</v>
      </c>
      <c r="Y672">
        <v>0.02</v>
      </c>
      <c r="AA672">
        <v>15.37</v>
      </c>
      <c r="AB672">
        <v>0</v>
      </c>
      <c r="AC672">
        <v>0</v>
      </c>
      <c r="AD672">
        <v>0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0.02</v>
      </c>
      <c r="AU672" t="s">
        <v>3</v>
      </c>
      <c r="AV672">
        <v>0</v>
      </c>
      <c r="AW672">
        <v>2</v>
      </c>
      <c r="AX672">
        <v>24686785</v>
      </c>
      <c r="AY672">
        <v>1</v>
      </c>
      <c r="AZ672">
        <v>0</v>
      </c>
      <c r="BA672">
        <v>683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B672">
        <v>0</v>
      </c>
    </row>
    <row r="673" spans="1:80" x14ac:dyDescent="0.2">
      <c r="A673">
        <f>ROW(Source!A633)</f>
        <v>633</v>
      </c>
      <c r="B673">
        <v>23982063</v>
      </c>
      <c r="C673">
        <v>24686759</v>
      </c>
      <c r="D673">
        <v>14652403</v>
      </c>
      <c r="E673">
        <v>1</v>
      </c>
      <c r="F673">
        <v>1</v>
      </c>
      <c r="G673">
        <v>1</v>
      </c>
      <c r="H673">
        <v>3</v>
      </c>
      <c r="I673" t="s">
        <v>1201</v>
      </c>
      <c r="J673" t="s">
        <v>1453</v>
      </c>
      <c r="K673" t="s">
        <v>1203</v>
      </c>
      <c r="L673">
        <v>1348</v>
      </c>
      <c r="N673">
        <v>1009</v>
      </c>
      <c r="O673" t="s">
        <v>1185</v>
      </c>
      <c r="P673" t="s">
        <v>1185</v>
      </c>
      <c r="Q673">
        <v>1000</v>
      </c>
      <c r="Y673">
        <v>2.9999999999999997E-4</v>
      </c>
      <c r="AA673">
        <v>729.98</v>
      </c>
      <c r="AB673">
        <v>0</v>
      </c>
      <c r="AC673">
        <v>0</v>
      </c>
      <c r="AD673">
        <v>0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2.9999999999999997E-4</v>
      </c>
      <c r="AU673" t="s">
        <v>3</v>
      </c>
      <c r="AV673">
        <v>0</v>
      </c>
      <c r="AW673">
        <v>2</v>
      </c>
      <c r="AX673">
        <v>24686786</v>
      </c>
      <c r="AY673">
        <v>1</v>
      </c>
      <c r="AZ673">
        <v>0</v>
      </c>
      <c r="BA673">
        <v>684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B673">
        <v>0</v>
      </c>
    </row>
    <row r="674" spans="1:80" x14ac:dyDescent="0.2">
      <c r="A674">
        <f>ROW(Source!A633)</f>
        <v>633</v>
      </c>
      <c r="B674">
        <v>23982063</v>
      </c>
      <c r="C674">
        <v>24686759</v>
      </c>
      <c r="D674">
        <v>14664232</v>
      </c>
      <c r="E674">
        <v>1</v>
      </c>
      <c r="F674">
        <v>1</v>
      </c>
      <c r="G674">
        <v>1</v>
      </c>
      <c r="H674">
        <v>3</v>
      </c>
      <c r="I674" t="s">
        <v>1204</v>
      </c>
      <c r="J674" t="s">
        <v>1492</v>
      </c>
      <c r="K674" t="s">
        <v>1206</v>
      </c>
      <c r="L674">
        <v>1348</v>
      </c>
      <c r="N674">
        <v>1009</v>
      </c>
      <c r="O674" t="s">
        <v>1185</v>
      </c>
      <c r="P674" t="s">
        <v>1185</v>
      </c>
      <c r="Q674">
        <v>1000</v>
      </c>
      <c r="Y674">
        <v>1E-4</v>
      </c>
      <c r="AA674">
        <v>37517</v>
      </c>
      <c r="AB674">
        <v>0</v>
      </c>
      <c r="AC674">
        <v>0</v>
      </c>
      <c r="AD674">
        <v>0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1E-4</v>
      </c>
      <c r="AU674" t="s">
        <v>3</v>
      </c>
      <c r="AV674">
        <v>0</v>
      </c>
      <c r="AW674">
        <v>2</v>
      </c>
      <c r="AX674">
        <v>24686787</v>
      </c>
      <c r="AY674">
        <v>1</v>
      </c>
      <c r="AZ674">
        <v>0</v>
      </c>
      <c r="BA674">
        <v>685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B674">
        <v>0</v>
      </c>
    </row>
    <row r="675" spans="1:80" x14ac:dyDescent="0.2">
      <c r="A675">
        <f>ROW(Source!A633)</f>
        <v>633</v>
      </c>
      <c r="B675">
        <v>23982063</v>
      </c>
      <c r="C675">
        <v>24686759</v>
      </c>
      <c r="D675">
        <v>14665222</v>
      </c>
      <c r="E675">
        <v>1</v>
      </c>
      <c r="F675">
        <v>1</v>
      </c>
      <c r="G675">
        <v>1</v>
      </c>
      <c r="H675">
        <v>3</v>
      </c>
      <c r="I675" t="s">
        <v>1207</v>
      </c>
      <c r="J675" t="s">
        <v>1454</v>
      </c>
      <c r="K675" t="s">
        <v>1209</v>
      </c>
      <c r="L675">
        <v>1346</v>
      </c>
      <c r="N675">
        <v>1009</v>
      </c>
      <c r="O675" t="s">
        <v>1181</v>
      </c>
      <c r="P675" t="s">
        <v>1181</v>
      </c>
      <c r="Q675">
        <v>1</v>
      </c>
      <c r="Y675">
        <v>0.06</v>
      </c>
      <c r="AA675">
        <v>65.75</v>
      </c>
      <c r="AB675">
        <v>0</v>
      </c>
      <c r="AC675">
        <v>0</v>
      </c>
      <c r="AD675">
        <v>0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0.06</v>
      </c>
      <c r="AU675" t="s">
        <v>3</v>
      </c>
      <c r="AV675">
        <v>0</v>
      </c>
      <c r="AW675">
        <v>2</v>
      </c>
      <c r="AX675">
        <v>24686788</v>
      </c>
      <c r="AY675">
        <v>1</v>
      </c>
      <c r="AZ675">
        <v>0</v>
      </c>
      <c r="BA675">
        <v>686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B675">
        <v>0</v>
      </c>
    </row>
    <row r="676" spans="1:80" x14ac:dyDescent="0.2">
      <c r="A676">
        <f>ROW(Source!A633)</f>
        <v>633</v>
      </c>
      <c r="B676">
        <v>23982063</v>
      </c>
      <c r="C676">
        <v>24686759</v>
      </c>
      <c r="D676">
        <v>14689643</v>
      </c>
      <c r="E676">
        <v>1</v>
      </c>
      <c r="F676">
        <v>1</v>
      </c>
      <c r="G676">
        <v>1</v>
      </c>
      <c r="H676">
        <v>3</v>
      </c>
      <c r="I676" t="s">
        <v>1210</v>
      </c>
      <c r="J676" t="s">
        <v>1493</v>
      </c>
      <c r="K676" t="s">
        <v>1212</v>
      </c>
      <c r="L676">
        <v>1346</v>
      </c>
      <c r="N676">
        <v>1009</v>
      </c>
      <c r="O676" t="s">
        <v>1181</v>
      </c>
      <c r="P676" t="s">
        <v>1181</v>
      </c>
      <c r="Q676">
        <v>1</v>
      </c>
      <c r="Y676">
        <v>0.08</v>
      </c>
      <c r="AA676">
        <v>38.340000000000003</v>
      </c>
      <c r="AB676">
        <v>0</v>
      </c>
      <c r="AC676">
        <v>0</v>
      </c>
      <c r="AD676">
        <v>0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0.08</v>
      </c>
      <c r="AU676" t="s">
        <v>3</v>
      </c>
      <c r="AV676">
        <v>0</v>
      </c>
      <c r="AW676">
        <v>2</v>
      </c>
      <c r="AX676">
        <v>24686789</v>
      </c>
      <c r="AY676">
        <v>1</v>
      </c>
      <c r="AZ676">
        <v>0</v>
      </c>
      <c r="BA676">
        <v>687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B676">
        <v>0</v>
      </c>
    </row>
    <row r="677" spans="1:80" x14ac:dyDescent="0.2">
      <c r="A677">
        <f>ROW(Source!A633)</f>
        <v>633</v>
      </c>
      <c r="B677">
        <v>23982063</v>
      </c>
      <c r="C677">
        <v>24686759</v>
      </c>
      <c r="D677">
        <v>14697310</v>
      </c>
      <c r="E677">
        <v>1</v>
      </c>
      <c r="F677">
        <v>1</v>
      </c>
      <c r="G677">
        <v>1</v>
      </c>
      <c r="H677">
        <v>3</v>
      </c>
      <c r="I677" t="s">
        <v>1213</v>
      </c>
      <c r="J677" t="s">
        <v>1494</v>
      </c>
      <c r="K677" t="s">
        <v>1215</v>
      </c>
      <c r="L677">
        <v>1354</v>
      </c>
      <c r="N677">
        <v>1010</v>
      </c>
      <c r="O677" t="s">
        <v>209</v>
      </c>
      <c r="P677" t="s">
        <v>209</v>
      </c>
      <c r="Q677">
        <v>1</v>
      </c>
      <c r="Y677">
        <v>10</v>
      </c>
      <c r="AA677">
        <v>2.0299999999999998</v>
      </c>
      <c r="AB677">
        <v>0</v>
      </c>
      <c r="AC677">
        <v>0</v>
      </c>
      <c r="AD677">
        <v>0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10</v>
      </c>
      <c r="AU677" t="s">
        <v>3</v>
      </c>
      <c r="AV677">
        <v>0</v>
      </c>
      <c r="AW677">
        <v>2</v>
      </c>
      <c r="AX677">
        <v>24686790</v>
      </c>
      <c r="AY677">
        <v>1</v>
      </c>
      <c r="AZ677">
        <v>0</v>
      </c>
      <c r="BA677">
        <v>688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B677">
        <v>0</v>
      </c>
    </row>
    <row r="678" spans="1:80" x14ac:dyDescent="0.2">
      <c r="A678">
        <f>ROW(Source!A633)</f>
        <v>633</v>
      </c>
      <c r="B678">
        <v>23982063</v>
      </c>
      <c r="C678">
        <v>24686759</v>
      </c>
      <c r="D678">
        <v>14665295</v>
      </c>
      <c r="E678">
        <v>1</v>
      </c>
      <c r="F678">
        <v>1</v>
      </c>
      <c r="G678">
        <v>1</v>
      </c>
      <c r="H678">
        <v>3</v>
      </c>
      <c r="I678" t="s">
        <v>1159</v>
      </c>
      <c r="J678" t="s">
        <v>1168</v>
      </c>
      <c r="K678" t="s">
        <v>1169</v>
      </c>
      <c r="L678">
        <v>1344</v>
      </c>
      <c r="N678">
        <v>1008</v>
      </c>
      <c r="O678" t="s">
        <v>1170</v>
      </c>
      <c r="P678" t="s">
        <v>1170</v>
      </c>
      <c r="Q678">
        <v>1</v>
      </c>
      <c r="Y678">
        <v>2.2400000000000002</v>
      </c>
      <c r="AA678">
        <v>1</v>
      </c>
      <c r="AB678">
        <v>0</v>
      </c>
      <c r="AC678">
        <v>0</v>
      </c>
      <c r="AD678">
        <v>0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2.2400000000000002</v>
      </c>
      <c r="AU678" t="s">
        <v>3</v>
      </c>
      <c r="AV678">
        <v>0</v>
      </c>
      <c r="AW678">
        <v>2</v>
      </c>
      <c r="AX678">
        <v>24686792</v>
      </c>
      <c r="AY678">
        <v>1</v>
      </c>
      <c r="AZ678">
        <v>0</v>
      </c>
      <c r="BA678">
        <v>690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B678">
        <v>0</v>
      </c>
    </row>
    <row r="679" spans="1:80" x14ac:dyDescent="0.2">
      <c r="A679">
        <f>ROW(Source!A634)</f>
        <v>634</v>
      </c>
      <c r="B679">
        <v>23982063</v>
      </c>
      <c r="C679">
        <v>24686794</v>
      </c>
      <c r="D679">
        <v>9436266</v>
      </c>
      <c r="E679">
        <v>1</v>
      </c>
      <c r="F679">
        <v>1</v>
      </c>
      <c r="G679">
        <v>1</v>
      </c>
      <c r="H679">
        <v>1</v>
      </c>
      <c r="I679" t="s">
        <v>1171</v>
      </c>
      <c r="J679" t="s">
        <v>3</v>
      </c>
      <c r="K679" t="s">
        <v>1172</v>
      </c>
      <c r="L679">
        <v>1369</v>
      </c>
      <c r="N679">
        <v>1013</v>
      </c>
      <c r="O679" t="s">
        <v>1148</v>
      </c>
      <c r="P679" t="s">
        <v>1148</v>
      </c>
      <c r="Q679">
        <v>1</v>
      </c>
      <c r="Y679">
        <v>13.635</v>
      </c>
      <c r="AA679">
        <v>0</v>
      </c>
      <c r="AB679">
        <v>0</v>
      </c>
      <c r="AC679">
        <v>0</v>
      </c>
      <c r="AD679">
        <v>11.09</v>
      </c>
      <c r="AN679">
        <v>0</v>
      </c>
      <c r="AO679">
        <v>1</v>
      </c>
      <c r="AP679">
        <v>1</v>
      </c>
      <c r="AQ679">
        <v>0</v>
      </c>
      <c r="AR679">
        <v>0</v>
      </c>
      <c r="AS679" t="s">
        <v>3</v>
      </c>
      <c r="AT679">
        <v>10.1</v>
      </c>
      <c r="AU679" t="s">
        <v>179</v>
      </c>
      <c r="AV679">
        <v>1</v>
      </c>
      <c r="AW679">
        <v>2</v>
      </c>
      <c r="AX679">
        <v>24686811</v>
      </c>
      <c r="AY679">
        <v>1</v>
      </c>
      <c r="AZ679">
        <v>0</v>
      </c>
      <c r="BA679">
        <v>691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B679">
        <v>0</v>
      </c>
    </row>
    <row r="680" spans="1:80" x14ac:dyDescent="0.2">
      <c r="A680">
        <f>ROW(Source!A634)</f>
        <v>634</v>
      </c>
      <c r="B680">
        <v>23982063</v>
      </c>
      <c r="C680">
        <v>24686794</v>
      </c>
      <c r="D680">
        <v>121548</v>
      </c>
      <c r="E680">
        <v>1</v>
      </c>
      <c r="F680">
        <v>1</v>
      </c>
      <c r="G680">
        <v>1</v>
      </c>
      <c r="H680">
        <v>1</v>
      </c>
      <c r="I680" t="s">
        <v>40</v>
      </c>
      <c r="J680" t="s">
        <v>3</v>
      </c>
      <c r="K680" t="s">
        <v>1173</v>
      </c>
      <c r="L680">
        <v>608254</v>
      </c>
      <c r="N680">
        <v>1013</v>
      </c>
      <c r="O680" t="s">
        <v>1174</v>
      </c>
      <c r="P680" t="s">
        <v>1174</v>
      </c>
      <c r="Q680">
        <v>1</v>
      </c>
      <c r="Y680">
        <v>0.59400000000000008</v>
      </c>
      <c r="AA680">
        <v>0</v>
      </c>
      <c r="AB680">
        <v>0</v>
      </c>
      <c r="AC680">
        <v>0</v>
      </c>
      <c r="AD680">
        <v>0</v>
      </c>
      <c r="AN680">
        <v>0</v>
      </c>
      <c r="AO680">
        <v>1</v>
      </c>
      <c r="AP680">
        <v>1</v>
      </c>
      <c r="AQ680">
        <v>0</v>
      </c>
      <c r="AR680">
        <v>0</v>
      </c>
      <c r="AS680" t="s">
        <v>3</v>
      </c>
      <c r="AT680">
        <v>0.44</v>
      </c>
      <c r="AU680" t="s">
        <v>179</v>
      </c>
      <c r="AV680">
        <v>2</v>
      </c>
      <c r="AW680">
        <v>2</v>
      </c>
      <c r="AX680">
        <v>24686812</v>
      </c>
      <c r="AY680">
        <v>1</v>
      </c>
      <c r="AZ680">
        <v>0</v>
      </c>
      <c r="BA680">
        <v>692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B680">
        <v>0</v>
      </c>
    </row>
    <row r="681" spans="1:80" x14ac:dyDescent="0.2">
      <c r="A681">
        <f>ROW(Source!A634)</f>
        <v>634</v>
      </c>
      <c r="B681">
        <v>23982063</v>
      </c>
      <c r="C681">
        <v>24686794</v>
      </c>
      <c r="D681">
        <v>14665676</v>
      </c>
      <c r="E681">
        <v>1</v>
      </c>
      <c r="F681">
        <v>1</v>
      </c>
      <c r="G681">
        <v>1</v>
      </c>
      <c r="H681">
        <v>2</v>
      </c>
      <c r="I681" t="s">
        <v>1175</v>
      </c>
      <c r="J681" t="s">
        <v>1239</v>
      </c>
      <c r="K681" t="s">
        <v>1177</v>
      </c>
      <c r="L681">
        <v>1368</v>
      </c>
      <c r="N681">
        <v>1011</v>
      </c>
      <c r="O681" t="s">
        <v>1152</v>
      </c>
      <c r="P681" t="s">
        <v>1152</v>
      </c>
      <c r="Q681">
        <v>1</v>
      </c>
      <c r="Y681">
        <v>0.59400000000000008</v>
      </c>
      <c r="AA681">
        <v>0</v>
      </c>
      <c r="AB681">
        <v>89.99</v>
      </c>
      <c r="AC681">
        <v>10.06</v>
      </c>
      <c r="AD681">
        <v>0</v>
      </c>
      <c r="AN681">
        <v>0</v>
      </c>
      <c r="AO681">
        <v>1</v>
      </c>
      <c r="AP681">
        <v>1</v>
      </c>
      <c r="AQ681">
        <v>0</v>
      </c>
      <c r="AR681">
        <v>0</v>
      </c>
      <c r="AS681" t="s">
        <v>3</v>
      </c>
      <c r="AT681">
        <v>0.44</v>
      </c>
      <c r="AU681" t="s">
        <v>179</v>
      </c>
      <c r="AV681">
        <v>0</v>
      </c>
      <c r="AW681">
        <v>2</v>
      </c>
      <c r="AX681">
        <v>24686813</v>
      </c>
      <c r="AY681">
        <v>1</v>
      </c>
      <c r="AZ681">
        <v>0</v>
      </c>
      <c r="BA681">
        <v>693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B681">
        <v>0</v>
      </c>
    </row>
    <row r="682" spans="1:80" x14ac:dyDescent="0.2">
      <c r="A682">
        <f>ROW(Source!A634)</f>
        <v>634</v>
      </c>
      <c r="B682">
        <v>23982063</v>
      </c>
      <c r="C682">
        <v>24686794</v>
      </c>
      <c r="D682">
        <v>14610134</v>
      </c>
      <c r="E682">
        <v>1</v>
      </c>
      <c r="F682">
        <v>1</v>
      </c>
      <c r="G682">
        <v>1</v>
      </c>
      <c r="H682">
        <v>3</v>
      </c>
      <c r="I682" t="s">
        <v>1178</v>
      </c>
      <c r="J682" t="s">
        <v>1488</v>
      </c>
      <c r="K682" t="s">
        <v>1180</v>
      </c>
      <c r="L682">
        <v>1346</v>
      </c>
      <c r="N682">
        <v>1009</v>
      </c>
      <c r="O682" t="s">
        <v>1181</v>
      </c>
      <c r="P682" t="s">
        <v>1181</v>
      </c>
      <c r="Q682">
        <v>1</v>
      </c>
      <c r="Y682">
        <v>0.03</v>
      </c>
      <c r="AA682">
        <v>35.630000000000003</v>
      </c>
      <c r="AB682">
        <v>0</v>
      </c>
      <c r="AC682">
        <v>0</v>
      </c>
      <c r="AD682">
        <v>0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0.03</v>
      </c>
      <c r="AU682" t="s">
        <v>3</v>
      </c>
      <c r="AV682">
        <v>0</v>
      </c>
      <c r="AW682">
        <v>2</v>
      </c>
      <c r="AX682">
        <v>24686814</v>
      </c>
      <c r="AY682">
        <v>1</v>
      </c>
      <c r="AZ682">
        <v>0</v>
      </c>
      <c r="BA682">
        <v>694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B682">
        <v>0</v>
      </c>
    </row>
    <row r="683" spans="1:80" x14ac:dyDescent="0.2">
      <c r="A683">
        <f>ROW(Source!A634)</f>
        <v>634</v>
      </c>
      <c r="B683">
        <v>23982063</v>
      </c>
      <c r="C683">
        <v>24686794</v>
      </c>
      <c r="D683">
        <v>14610520</v>
      </c>
      <c r="E683">
        <v>1</v>
      </c>
      <c r="F683">
        <v>1</v>
      </c>
      <c r="G683">
        <v>1</v>
      </c>
      <c r="H683">
        <v>3</v>
      </c>
      <c r="I683" t="s">
        <v>1182</v>
      </c>
      <c r="J683" t="s">
        <v>1489</v>
      </c>
      <c r="K683" t="s">
        <v>1184</v>
      </c>
      <c r="L683">
        <v>1348</v>
      </c>
      <c r="N683">
        <v>1009</v>
      </c>
      <c r="O683" t="s">
        <v>1185</v>
      </c>
      <c r="P683" t="s">
        <v>1185</v>
      </c>
      <c r="Q683">
        <v>1000</v>
      </c>
      <c r="Y683">
        <v>2.0000000000000002E-5</v>
      </c>
      <c r="AA683">
        <v>15481</v>
      </c>
      <c r="AB683">
        <v>0</v>
      </c>
      <c r="AC683">
        <v>0</v>
      </c>
      <c r="AD683">
        <v>0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2.0000000000000002E-5</v>
      </c>
      <c r="AU683" t="s">
        <v>3</v>
      </c>
      <c r="AV683">
        <v>0</v>
      </c>
      <c r="AW683">
        <v>2</v>
      </c>
      <c r="AX683">
        <v>24686815</v>
      </c>
      <c r="AY683">
        <v>1</v>
      </c>
      <c r="AZ683">
        <v>0</v>
      </c>
      <c r="BA683">
        <v>695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B683">
        <v>0</v>
      </c>
    </row>
    <row r="684" spans="1:80" x14ac:dyDescent="0.2">
      <c r="A684">
        <f>ROW(Source!A634)</f>
        <v>634</v>
      </c>
      <c r="B684">
        <v>23982063</v>
      </c>
      <c r="C684">
        <v>24686794</v>
      </c>
      <c r="D684">
        <v>14610524</v>
      </c>
      <c r="E684">
        <v>1</v>
      </c>
      <c r="F684">
        <v>1</v>
      </c>
      <c r="G684">
        <v>1</v>
      </c>
      <c r="H684">
        <v>3</v>
      </c>
      <c r="I684" t="s">
        <v>1186</v>
      </c>
      <c r="J684" t="s">
        <v>1451</v>
      </c>
      <c r="K684" t="s">
        <v>1188</v>
      </c>
      <c r="L684">
        <v>1346</v>
      </c>
      <c r="N684">
        <v>1009</v>
      </c>
      <c r="O684" t="s">
        <v>1181</v>
      </c>
      <c r="P684" t="s">
        <v>1181</v>
      </c>
      <c r="Q684">
        <v>1</v>
      </c>
      <c r="Y684">
        <v>0.01</v>
      </c>
      <c r="AA684">
        <v>27.74</v>
      </c>
      <c r="AB684">
        <v>0</v>
      </c>
      <c r="AC684">
        <v>0</v>
      </c>
      <c r="AD684">
        <v>0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0.01</v>
      </c>
      <c r="AU684" t="s">
        <v>3</v>
      </c>
      <c r="AV684">
        <v>0</v>
      </c>
      <c r="AW684">
        <v>2</v>
      </c>
      <c r="AX684">
        <v>24686816</v>
      </c>
      <c r="AY684">
        <v>1</v>
      </c>
      <c r="AZ684">
        <v>0</v>
      </c>
      <c r="BA684">
        <v>696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B684">
        <v>0</v>
      </c>
    </row>
    <row r="685" spans="1:80" x14ac:dyDescent="0.2">
      <c r="A685">
        <f>ROW(Source!A634)</f>
        <v>634</v>
      </c>
      <c r="B685">
        <v>23982063</v>
      </c>
      <c r="C685">
        <v>24686794</v>
      </c>
      <c r="D685">
        <v>14610539</v>
      </c>
      <c r="E685">
        <v>1</v>
      </c>
      <c r="F685">
        <v>1</v>
      </c>
      <c r="G685">
        <v>1</v>
      </c>
      <c r="H685">
        <v>3</v>
      </c>
      <c r="I685" t="s">
        <v>1189</v>
      </c>
      <c r="J685" t="s">
        <v>1461</v>
      </c>
      <c r="K685" t="s">
        <v>1191</v>
      </c>
      <c r="L685">
        <v>1346</v>
      </c>
      <c r="N685">
        <v>1009</v>
      </c>
      <c r="O685" t="s">
        <v>1181</v>
      </c>
      <c r="P685" t="s">
        <v>1181</v>
      </c>
      <c r="Q685">
        <v>1</v>
      </c>
      <c r="Y685">
        <v>0.3</v>
      </c>
      <c r="AA685">
        <v>9.0399999999999991</v>
      </c>
      <c r="AB685">
        <v>0</v>
      </c>
      <c r="AC685">
        <v>0</v>
      </c>
      <c r="AD685">
        <v>0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0.3</v>
      </c>
      <c r="AU685" t="s">
        <v>3</v>
      </c>
      <c r="AV685">
        <v>0</v>
      </c>
      <c r="AW685">
        <v>2</v>
      </c>
      <c r="AX685">
        <v>24686817</v>
      </c>
      <c r="AY685">
        <v>1</v>
      </c>
      <c r="AZ685">
        <v>0</v>
      </c>
      <c r="BA685">
        <v>697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B685">
        <v>0</v>
      </c>
    </row>
    <row r="686" spans="1:80" x14ac:dyDescent="0.2">
      <c r="A686">
        <f>ROW(Source!A634)</f>
        <v>634</v>
      </c>
      <c r="B686">
        <v>23982063</v>
      </c>
      <c r="C686">
        <v>24686794</v>
      </c>
      <c r="D686">
        <v>14610834</v>
      </c>
      <c r="E686">
        <v>1</v>
      </c>
      <c r="F686">
        <v>1</v>
      </c>
      <c r="G686">
        <v>1</v>
      </c>
      <c r="H686">
        <v>3</v>
      </c>
      <c r="I686" t="s">
        <v>1192</v>
      </c>
      <c r="J686" t="s">
        <v>1452</v>
      </c>
      <c r="K686" t="s">
        <v>1194</v>
      </c>
      <c r="L686">
        <v>1358</v>
      </c>
      <c r="N686">
        <v>1010</v>
      </c>
      <c r="O686" t="s">
        <v>189</v>
      </c>
      <c r="P686" t="s">
        <v>189</v>
      </c>
      <c r="Q686">
        <v>10</v>
      </c>
      <c r="Y686">
        <v>1</v>
      </c>
      <c r="AA686">
        <v>8.3000000000000007</v>
      </c>
      <c r="AB686">
        <v>0</v>
      </c>
      <c r="AC686">
        <v>0</v>
      </c>
      <c r="AD686">
        <v>0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1</v>
      </c>
      <c r="AU686" t="s">
        <v>3</v>
      </c>
      <c r="AV686">
        <v>0</v>
      </c>
      <c r="AW686">
        <v>2</v>
      </c>
      <c r="AX686">
        <v>24686818</v>
      </c>
      <c r="AY686">
        <v>1</v>
      </c>
      <c r="AZ686">
        <v>0</v>
      </c>
      <c r="BA686">
        <v>698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B686">
        <v>0</v>
      </c>
    </row>
    <row r="687" spans="1:80" x14ac:dyDescent="0.2">
      <c r="A687">
        <f>ROW(Source!A634)</f>
        <v>634</v>
      </c>
      <c r="B687">
        <v>23982063</v>
      </c>
      <c r="C687">
        <v>24686794</v>
      </c>
      <c r="D687">
        <v>14611294</v>
      </c>
      <c r="E687">
        <v>1</v>
      </c>
      <c r="F687">
        <v>1</v>
      </c>
      <c r="G687">
        <v>1</v>
      </c>
      <c r="H687">
        <v>3</v>
      </c>
      <c r="I687" t="s">
        <v>1195</v>
      </c>
      <c r="J687" t="s">
        <v>1490</v>
      </c>
      <c r="K687" t="s">
        <v>1197</v>
      </c>
      <c r="L687">
        <v>1346</v>
      </c>
      <c r="N687">
        <v>1009</v>
      </c>
      <c r="O687" t="s">
        <v>1181</v>
      </c>
      <c r="P687" t="s">
        <v>1181</v>
      </c>
      <c r="Q687">
        <v>1</v>
      </c>
      <c r="Y687">
        <v>0.02</v>
      </c>
      <c r="AA687">
        <v>91.29</v>
      </c>
      <c r="AB687">
        <v>0</v>
      </c>
      <c r="AC687">
        <v>0</v>
      </c>
      <c r="AD687">
        <v>0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0.02</v>
      </c>
      <c r="AU687" t="s">
        <v>3</v>
      </c>
      <c r="AV687">
        <v>0</v>
      </c>
      <c r="AW687">
        <v>2</v>
      </c>
      <c r="AX687">
        <v>24686819</v>
      </c>
      <c r="AY687">
        <v>1</v>
      </c>
      <c r="AZ687">
        <v>0</v>
      </c>
      <c r="BA687">
        <v>699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B687">
        <v>0</v>
      </c>
    </row>
    <row r="688" spans="1:80" x14ac:dyDescent="0.2">
      <c r="A688">
        <f>ROW(Source!A634)</f>
        <v>634</v>
      </c>
      <c r="B688">
        <v>23982063</v>
      </c>
      <c r="C688">
        <v>24686794</v>
      </c>
      <c r="D688">
        <v>14680937</v>
      </c>
      <c r="E688">
        <v>1</v>
      </c>
      <c r="F688">
        <v>1</v>
      </c>
      <c r="G688">
        <v>1</v>
      </c>
      <c r="H688">
        <v>3</v>
      </c>
      <c r="I688" t="s">
        <v>1198</v>
      </c>
      <c r="J688" t="s">
        <v>1491</v>
      </c>
      <c r="K688" t="s">
        <v>1200</v>
      </c>
      <c r="L688">
        <v>1346</v>
      </c>
      <c r="N688">
        <v>1009</v>
      </c>
      <c r="O688" t="s">
        <v>1181</v>
      </c>
      <c r="P688" t="s">
        <v>1181</v>
      </c>
      <c r="Q688">
        <v>1</v>
      </c>
      <c r="Y688">
        <v>0.02</v>
      </c>
      <c r="AA688">
        <v>15.37</v>
      </c>
      <c r="AB688">
        <v>0</v>
      </c>
      <c r="AC688">
        <v>0</v>
      </c>
      <c r="AD688">
        <v>0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0.02</v>
      </c>
      <c r="AU688" t="s">
        <v>3</v>
      </c>
      <c r="AV688">
        <v>0</v>
      </c>
      <c r="AW688">
        <v>2</v>
      </c>
      <c r="AX688">
        <v>24686820</v>
      </c>
      <c r="AY688">
        <v>1</v>
      </c>
      <c r="AZ688">
        <v>0</v>
      </c>
      <c r="BA688">
        <v>700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B688">
        <v>0</v>
      </c>
    </row>
    <row r="689" spans="1:80" x14ac:dyDescent="0.2">
      <c r="A689">
        <f>ROW(Source!A634)</f>
        <v>634</v>
      </c>
      <c r="B689">
        <v>23982063</v>
      </c>
      <c r="C689">
        <v>24686794</v>
      </c>
      <c r="D689">
        <v>14652403</v>
      </c>
      <c r="E689">
        <v>1</v>
      </c>
      <c r="F689">
        <v>1</v>
      </c>
      <c r="G689">
        <v>1</v>
      </c>
      <c r="H689">
        <v>3</v>
      </c>
      <c r="I689" t="s">
        <v>1201</v>
      </c>
      <c r="J689" t="s">
        <v>1453</v>
      </c>
      <c r="K689" t="s">
        <v>1203</v>
      </c>
      <c r="L689">
        <v>1348</v>
      </c>
      <c r="N689">
        <v>1009</v>
      </c>
      <c r="O689" t="s">
        <v>1185</v>
      </c>
      <c r="P689" t="s">
        <v>1185</v>
      </c>
      <c r="Q689">
        <v>1000</v>
      </c>
      <c r="Y689">
        <v>2.9999999999999997E-4</v>
      </c>
      <c r="AA689">
        <v>729.98</v>
      </c>
      <c r="AB689">
        <v>0</v>
      </c>
      <c r="AC689">
        <v>0</v>
      </c>
      <c r="AD689">
        <v>0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2.9999999999999997E-4</v>
      </c>
      <c r="AU689" t="s">
        <v>3</v>
      </c>
      <c r="AV689">
        <v>0</v>
      </c>
      <c r="AW689">
        <v>2</v>
      </c>
      <c r="AX689">
        <v>24686821</v>
      </c>
      <c r="AY689">
        <v>1</v>
      </c>
      <c r="AZ689">
        <v>0</v>
      </c>
      <c r="BA689">
        <v>701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B689">
        <v>0</v>
      </c>
    </row>
    <row r="690" spans="1:80" x14ac:dyDescent="0.2">
      <c r="A690">
        <f>ROW(Source!A634)</f>
        <v>634</v>
      </c>
      <c r="B690">
        <v>23982063</v>
      </c>
      <c r="C690">
        <v>24686794</v>
      </c>
      <c r="D690">
        <v>14664232</v>
      </c>
      <c r="E690">
        <v>1</v>
      </c>
      <c r="F690">
        <v>1</v>
      </c>
      <c r="G690">
        <v>1</v>
      </c>
      <c r="H690">
        <v>3</v>
      </c>
      <c r="I690" t="s">
        <v>1204</v>
      </c>
      <c r="J690" t="s">
        <v>1492</v>
      </c>
      <c r="K690" t="s">
        <v>1206</v>
      </c>
      <c r="L690">
        <v>1348</v>
      </c>
      <c r="N690">
        <v>1009</v>
      </c>
      <c r="O690" t="s">
        <v>1185</v>
      </c>
      <c r="P690" t="s">
        <v>1185</v>
      </c>
      <c r="Q690">
        <v>1000</v>
      </c>
      <c r="Y690">
        <v>1E-4</v>
      </c>
      <c r="AA690">
        <v>37517</v>
      </c>
      <c r="AB690">
        <v>0</v>
      </c>
      <c r="AC690">
        <v>0</v>
      </c>
      <c r="AD690">
        <v>0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1E-4</v>
      </c>
      <c r="AU690" t="s">
        <v>3</v>
      </c>
      <c r="AV690">
        <v>0</v>
      </c>
      <c r="AW690">
        <v>2</v>
      </c>
      <c r="AX690">
        <v>24686822</v>
      </c>
      <c r="AY690">
        <v>1</v>
      </c>
      <c r="AZ690">
        <v>0</v>
      </c>
      <c r="BA690">
        <v>702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B690">
        <v>0</v>
      </c>
    </row>
    <row r="691" spans="1:80" x14ac:dyDescent="0.2">
      <c r="A691">
        <f>ROW(Source!A634)</f>
        <v>634</v>
      </c>
      <c r="B691">
        <v>23982063</v>
      </c>
      <c r="C691">
        <v>24686794</v>
      </c>
      <c r="D691">
        <v>14665222</v>
      </c>
      <c r="E691">
        <v>1</v>
      </c>
      <c r="F691">
        <v>1</v>
      </c>
      <c r="G691">
        <v>1</v>
      </c>
      <c r="H691">
        <v>3</v>
      </c>
      <c r="I691" t="s">
        <v>1207</v>
      </c>
      <c r="J691" t="s">
        <v>1454</v>
      </c>
      <c r="K691" t="s">
        <v>1209</v>
      </c>
      <c r="L691">
        <v>1346</v>
      </c>
      <c r="N691">
        <v>1009</v>
      </c>
      <c r="O691" t="s">
        <v>1181</v>
      </c>
      <c r="P691" t="s">
        <v>1181</v>
      </c>
      <c r="Q691">
        <v>1</v>
      </c>
      <c r="Y691">
        <v>0.06</v>
      </c>
      <c r="AA691">
        <v>65.75</v>
      </c>
      <c r="AB691">
        <v>0</v>
      </c>
      <c r="AC691">
        <v>0</v>
      </c>
      <c r="AD691">
        <v>0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0.06</v>
      </c>
      <c r="AU691" t="s">
        <v>3</v>
      </c>
      <c r="AV691">
        <v>0</v>
      </c>
      <c r="AW691">
        <v>2</v>
      </c>
      <c r="AX691">
        <v>24686823</v>
      </c>
      <c r="AY691">
        <v>1</v>
      </c>
      <c r="AZ691">
        <v>0</v>
      </c>
      <c r="BA691">
        <v>703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B691">
        <v>0</v>
      </c>
    </row>
    <row r="692" spans="1:80" x14ac:dyDescent="0.2">
      <c r="A692">
        <f>ROW(Source!A634)</f>
        <v>634</v>
      </c>
      <c r="B692">
        <v>23982063</v>
      </c>
      <c r="C692">
        <v>24686794</v>
      </c>
      <c r="D692">
        <v>14689643</v>
      </c>
      <c r="E692">
        <v>1</v>
      </c>
      <c r="F692">
        <v>1</v>
      </c>
      <c r="G692">
        <v>1</v>
      </c>
      <c r="H692">
        <v>3</v>
      </c>
      <c r="I692" t="s">
        <v>1210</v>
      </c>
      <c r="J692" t="s">
        <v>1493</v>
      </c>
      <c r="K692" t="s">
        <v>1212</v>
      </c>
      <c r="L692">
        <v>1346</v>
      </c>
      <c r="N692">
        <v>1009</v>
      </c>
      <c r="O692" t="s">
        <v>1181</v>
      </c>
      <c r="P692" t="s">
        <v>1181</v>
      </c>
      <c r="Q692">
        <v>1</v>
      </c>
      <c r="Y692">
        <v>0.08</v>
      </c>
      <c r="AA692">
        <v>38.340000000000003</v>
      </c>
      <c r="AB692">
        <v>0</v>
      </c>
      <c r="AC692">
        <v>0</v>
      </c>
      <c r="AD692">
        <v>0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0.08</v>
      </c>
      <c r="AU692" t="s">
        <v>3</v>
      </c>
      <c r="AV692">
        <v>0</v>
      </c>
      <c r="AW692">
        <v>2</v>
      </c>
      <c r="AX692">
        <v>24686824</v>
      </c>
      <c r="AY692">
        <v>1</v>
      </c>
      <c r="AZ692">
        <v>0</v>
      </c>
      <c r="BA692">
        <v>704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B692">
        <v>0</v>
      </c>
    </row>
    <row r="693" spans="1:80" x14ac:dyDescent="0.2">
      <c r="A693">
        <f>ROW(Source!A634)</f>
        <v>634</v>
      </c>
      <c r="B693">
        <v>23982063</v>
      </c>
      <c r="C693">
        <v>24686794</v>
      </c>
      <c r="D693">
        <v>14697310</v>
      </c>
      <c r="E693">
        <v>1</v>
      </c>
      <c r="F693">
        <v>1</v>
      </c>
      <c r="G693">
        <v>1</v>
      </c>
      <c r="H693">
        <v>3</v>
      </c>
      <c r="I693" t="s">
        <v>1213</v>
      </c>
      <c r="J693" t="s">
        <v>1494</v>
      </c>
      <c r="K693" t="s">
        <v>1215</v>
      </c>
      <c r="L693">
        <v>1354</v>
      </c>
      <c r="N693">
        <v>1010</v>
      </c>
      <c r="O693" t="s">
        <v>209</v>
      </c>
      <c r="P693" t="s">
        <v>209</v>
      </c>
      <c r="Q693">
        <v>1</v>
      </c>
      <c r="Y693">
        <v>10</v>
      </c>
      <c r="AA693">
        <v>2.0299999999999998</v>
      </c>
      <c r="AB693">
        <v>0</v>
      </c>
      <c r="AC693">
        <v>0</v>
      </c>
      <c r="AD693">
        <v>0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10</v>
      </c>
      <c r="AU693" t="s">
        <v>3</v>
      </c>
      <c r="AV693">
        <v>0</v>
      </c>
      <c r="AW693">
        <v>2</v>
      </c>
      <c r="AX693">
        <v>24686825</v>
      </c>
      <c r="AY693">
        <v>1</v>
      </c>
      <c r="AZ693">
        <v>0</v>
      </c>
      <c r="BA693">
        <v>705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B693">
        <v>0</v>
      </c>
    </row>
    <row r="694" spans="1:80" x14ac:dyDescent="0.2">
      <c r="A694">
        <f>ROW(Source!A634)</f>
        <v>634</v>
      </c>
      <c r="B694">
        <v>23982063</v>
      </c>
      <c r="C694">
        <v>24686794</v>
      </c>
      <c r="D694">
        <v>14665295</v>
      </c>
      <c r="E694">
        <v>1</v>
      </c>
      <c r="F694">
        <v>1</v>
      </c>
      <c r="G694">
        <v>1</v>
      </c>
      <c r="H694">
        <v>3</v>
      </c>
      <c r="I694" t="s">
        <v>1159</v>
      </c>
      <c r="J694" t="s">
        <v>1168</v>
      </c>
      <c r="K694" t="s">
        <v>1169</v>
      </c>
      <c r="L694">
        <v>1344</v>
      </c>
      <c r="N694">
        <v>1008</v>
      </c>
      <c r="O694" t="s">
        <v>1170</v>
      </c>
      <c r="P694" t="s">
        <v>1170</v>
      </c>
      <c r="Q694">
        <v>1</v>
      </c>
      <c r="Y694">
        <v>2.2400000000000002</v>
      </c>
      <c r="AA694">
        <v>1</v>
      </c>
      <c r="AB694">
        <v>0</v>
      </c>
      <c r="AC694">
        <v>0</v>
      </c>
      <c r="AD694">
        <v>0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2.2400000000000002</v>
      </c>
      <c r="AU694" t="s">
        <v>3</v>
      </c>
      <c r="AV694">
        <v>0</v>
      </c>
      <c r="AW694">
        <v>2</v>
      </c>
      <c r="AX694">
        <v>24686827</v>
      </c>
      <c r="AY694">
        <v>1</v>
      </c>
      <c r="AZ694">
        <v>0</v>
      </c>
      <c r="BA694">
        <v>707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B694">
        <v>0</v>
      </c>
    </row>
    <row r="695" spans="1:80" x14ac:dyDescent="0.2">
      <c r="A695">
        <f>ROW(Source!A635)</f>
        <v>635</v>
      </c>
      <c r="B695">
        <v>23982063</v>
      </c>
      <c r="C695">
        <v>24686863</v>
      </c>
      <c r="D695">
        <v>9436266</v>
      </c>
      <c r="E695">
        <v>1</v>
      </c>
      <c r="F695">
        <v>1</v>
      </c>
      <c r="G695">
        <v>1</v>
      </c>
      <c r="H695">
        <v>1</v>
      </c>
      <c r="I695" t="s">
        <v>1171</v>
      </c>
      <c r="J695" t="s">
        <v>3</v>
      </c>
      <c r="K695" t="s">
        <v>1172</v>
      </c>
      <c r="L695">
        <v>1369</v>
      </c>
      <c r="N695">
        <v>1013</v>
      </c>
      <c r="O695" t="s">
        <v>1148</v>
      </c>
      <c r="P695" t="s">
        <v>1148</v>
      </c>
      <c r="Q695">
        <v>1</v>
      </c>
      <c r="Y695">
        <v>13.635</v>
      </c>
      <c r="AA695">
        <v>0</v>
      </c>
      <c r="AB695">
        <v>0</v>
      </c>
      <c r="AC695">
        <v>0</v>
      </c>
      <c r="AD695">
        <v>11.09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10.1</v>
      </c>
      <c r="AU695" t="s">
        <v>179</v>
      </c>
      <c r="AV695">
        <v>1</v>
      </c>
      <c r="AW695">
        <v>2</v>
      </c>
      <c r="AX695">
        <v>24686880</v>
      </c>
      <c r="AY695">
        <v>1</v>
      </c>
      <c r="AZ695">
        <v>0</v>
      </c>
      <c r="BA695">
        <v>708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B695">
        <v>0</v>
      </c>
    </row>
    <row r="696" spans="1:80" x14ac:dyDescent="0.2">
      <c r="A696">
        <f>ROW(Source!A635)</f>
        <v>635</v>
      </c>
      <c r="B696">
        <v>23982063</v>
      </c>
      <c r="C696">
        <v>24686863</v>
      </c>
      <c r="D696">
        <v>121548</v>
      </c>
      <c r="E696">
        <v>1</v>
      </c>
      <c r="F696">
        <v>1</v>
      </c>
      <c r="G696">
        <v>1</v>
      </c>
      <c r="H696">
        <v>1</v>
      </c>
      <c r="I696" t="s">
        <v>40</v>
      </c>
      <c r="J696" t="s">
        <v>3</v>
      </c>
      <c r="K696" t="s">
        <v>1173</v>
      </c>
      <c r="L696">
        <v>608254</v>
      </c>
      <c r="N696">
        <v>1013</v>
      </c>
      <c r="O696" t="s">
        <v>1174</v>
      </c>
      <c r="P696" t="s">
        <v>1174</v>
      </c>
      <c r="Q696">
        <v>1</v>
      </c>
      <c r="Y696">
        <v>0.59400000000000008</v>
      </c>
      <c r="AA696">
        <v>0</v>
      </c>
      <c r="AB696">
        <v>0</v>
      </c>
      <c r="AC696">
        <v>0</v>
      </c>
      <c r="AD696">
        <v>0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0.44</v>
      </c>
      <c r="AU696" t="s">
        <v>179</v>
      </c>
      <c r="AV696">
        <v>2</v>
      </c>
      <c r="AW696">
        <v>2</v>
      </c>
      <c r="AX696">
        <v>24686881</v>
      </c>
      <c r="AY696">
        <v>1</v>
      </c>
      <c r="AZ696">
        <v>0</v>
      </c>
      <c r="BA696">
        <v>709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B696">
        <v>0</v>
      </c>
    </row>
    <row r="697" spans="1:80" x14ac:dyDescent="0.2">
      <c r="A697">
        <f>ROW(Source!A635)</f>
        <v>635</v>
      </c>
      <c r="B697">
        <v>23982063</v>
      </c>
      <c r="C697">
        <v>24686863</v>
      </c>
      <c r="D697">
        <v>14665676</v>
      </c>
      <c r="E697">
        <v>1</v>
      </c>
      <c r="F697">
        <v>1</v>
      </c>
      <c r="G697">
        <v>1</v>
      </c>
      <c r="H697">
        <v>2</v>
      </c>
      <c r="I697" t="s">
        <v>1175</v>
      </c>
      <c r="J697" t="s">
        <v>1239</v>
      </c>
      <c r="K697" t="s">
        <v>1177</v>
      </c>
      <c r="L697">
        <v>1368</v>
      </c>
      <c r="N697">
        <v>1011</v>
      </c>
      <c r="O697" t="s">
        <v>1152</v>
      </c>
      <c r="P697" t="s">
        <v>1152</v>
      </c>
      <c r="Q697">
        <v>1</v>
      </c>
      <c r="Y697">
        <v>0.59400000000000008</v>
      </c>
      <c r="AA697">
        <v>0</v>
      </c>
      <c r="AB697">
        <v>89.99</v>
      </c>
      <c r="AC697">
        <v>10.06</v>
      </c>
      <c r="AD697">
        <v>0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0.44</v>
      </c>
      <c r="AU697" t="s">
        <v>179</v>
      </c>
      <c r="AV697">
        <v>0</v>
      </c>
      <c r="AW697">
        <v>2</v>
      </c>
      <c r="AX697">
        <v>24686882</v>
      </c>
      <c r="AY697">
        <v>1</v>
      </c>
      <c r="AZ697">
        <v>0</v>
      </c>
      <c r="BA697">
        <v>710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B697">
        <v>0</v>
      </c>
    </row>
    <row r="698" spans="1:80" x14ac:dyDescent="0.2">
      <c r="A698">
        <f>ROW(Source!A635)</f>
        <v>635</v>
      </c>
      <c r="B698">
        <v>23982063</v>
      </c>
      <c r="C698">
        <v>24686863</v>
      </c>
      <c r="D698">
        <v>14610134</v>
      </c>
      <c r="E698">
        <v>1</v>
      </c>
      <c r="F698">
        <v>1</v>
      </c>
      <c r="G698">
        <v>1</v>
      </c>
      <c r="H698">
        <v>3</v>
      </c>
      <c r="I698" t="s">
        <v>1178</v>
      </c>
      <c r="J698" t="s">
        <v>1488</v>
      </c>
      <c r="K698" t="s">
        <v>1180</v>
      </c>
      <c r="L698">
        <v>1346</v>
      </c>
      <c r="N698">
        <v>1009</v>
      </c>
      <c r="O698" t="s">
        <v>1181</v>
      </c>
      <c r="P698" t="s">
        <v>1181</v>
      </c>
      <c r="Q698">
        <v>1</v>
      </c>
      <c r="Y698">
        <v>0.03</v>
      </c>
      <c r="AA698">
        <v>35.630000000000003</v>
      </c>
      <c r="AB698">
        <v>0</v>
      </c>
      <c r="AC698">
        <v>0</v>
      </c>
      <c r="AD698">
        <v>0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0.03</v>
      </c>
      <c r="AU698" t="s">
        <v>3</v>
      </c>
      <c r="AV698">
        <v>0</v>
      </c>
      <c r="AW698">
        <v>2</v>
      </c>
      <c r="AX698">
        <v>24686883</v>
      </c>
      <c r="AY698">
        <v>1</v>
      </c>
      <c r="AZ698">
        <v>0</v>
      </c>
      <c r="BA698">
        <v>711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B698">
        <v>0</v>
      </c>
    </row>
    <row r="699" spans="1:80" x14ac:dyDescent="0.2">
      <c r="A699">
        <f>ROW(Source!A635)</f>
        <v>635</v>
      </c>
      <c r="B699">
        <v>23982063</v>
      </c>
      <c r="C699">
        <v>24686863</v>
      </c>
      <c r="D699">
        <v>14610520</v>
      </c>
      <c r="E699">
        <v>1</v>
      </c>
      <c r="F699">
        <v>1</v>
      </c>
      <c r="G699">
        <v>1</v>
      </c>
      <c r="H699">
        <v>3</v>
      </c>
      <c r="I699" t="s">
        <v>1182</v>
      </c>
      <c r="J699" t="s">
        <v>1489</v>
      </c>
      <c r="K699" t="s">
        <v>1184</v>
      </c>
      <c r="L699">
        <v>1348</v>
      </c>
      <c r="N699">
        <v>1009</v>
      </c>
      <c r="O699" t="s">
        <v>1185</v>
      </c>
      <c r="P699" t="s">
        <v>1185</v>
      </c>
      <c r="Q699">
        <v>1000</v>
      </c>
      <c r="Y699">
        <v>2.0000000000000002E-5</v>
      </c>
      <c r="AA699">
        <v>15481</v>
      </c>
      <c r="AB699">
        <v>0</v>
      </c>
      <c r="AC699">
        <v>0</v>
      </c>
      <c r="AD699">
        <v>0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2.0000000000000002E-5</v>
      </c>
      <c r="AU699" t="s">
        <v>3</v>
      </c>
      <c r="AV699">
        <v>0</v>
      </c>
      <c r="AW699">
        <v>2</v>
      </c>
      <c r="AX699">
        <v>24686884</v>
      </c>
      <c r="AY699">
        <v>1</v>
      </c>
      <c r="AZ699">
        <v>0</v>
      </c>
      <c r="BA699">
        <v>712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B699">
        <v>0</v>
      </c>
    </row>
    <row r="700" spans="1:80" x14ac:dyDescent="0.2">
      <c r="A700">
        <f>ROW(Source!A635)</f>
        <v>635</v>
      </c>
      <c r="B700">
        <v>23982063</v>
      </c>
      <c r="C700">
        <v>24686863</v>
      </c>
      <c r="D700">
        <v>14610524</v>
      </c>
      <c r="E700">
        <v>1</v>
      </c>
      <c r="F700">
        <v>1</v>
      </c>
      <c r="G700">
        <v>1</v>
      </c>
      <c r="H700">
        <v>3</v>
      </c>
      <c r="I700" t="s">
        <v>1186</v>
      </c>
      <c r="J700" t="s">
        <v>1451</v>
      </c>
      <c r="K700" t="s">
        <v>1188</v>
      </c>
      <c r="L700">
        <v>1346</v>
      </c>
      <c r="N700">
        <v>1009</v>
      </c>
      <c r="O700" t="s">
        <v>1181</v>
      </c>
      <c r="P700" t="s">
        <v>1181</v>
      </c>
      <c r="Q700">
        <v>1</v>
      </c>
      <c r="Y700">
        <v>0.01</v>
      </c>
      <c r="AA700">
        <v>27.74</v>
      </c>
      <c r="AB700">
        <v>0</v>
      </c>
      <c r="AC700">
        <v>0</v>
      </c>
      <c r="AD700">
        <v>0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0.01</v>
      </c>
      <c r="AU700" t="s">
        <v>3</v>
      </c>
      <c r="AV700">
        <v>0</v>
      </c>
      <c r="AW700">
        <v>2</v>
      </c>
      <c r="AX700">
        <v>24686885</v>
      </c>
      <c r="AY700">
        <v>1</v>
      </c>
      <c r="AZ700">
        <v>0</v>
      </c>
      <c r="BA700">
        <v>713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B700">
        <v>0</v>
      </c>
    </row>
    <row r="701" spans="1:80" x14ac:dyDescent="0.2">
      <c r="A701">
        <f>ROW(Source!A635)</f>
        <v>635</v>
      </c>
      <c r="B701">
        <v>23982063</v>
      </c>
      <c r="C701">
        <v>24686863</v>
      </c>
      <c r="D701">
        <v>14610539</v>
      </c>
      <c r="E701">
        <v>1</v>
      </c>
      <c r="F701">
        <v>1</v>
      </c>
      <c r="G701">
        <v>1</v>
      </c>
      <c r="H701">
        <v>3</v>
      </c>
      <c r="I701" t="s">
        <v>1189</v>
      </c>
      <c r="J701" t="s">
        <v>1461</v>
      </c>
      <c r="K701" t="s">
        <v>1191</v>
      </c>
      <c r="L701">
        <v>1346</v>
      </c>
      <c r="N701">
        <v>1009</v>
      </c>
      <c r="O701" t="s">
        <v>1181</v>
      </c>
      <c r="P701" t="s">
        <v>1181</v>
      </c>
      <c r="Q701">
        <v>1</v>
      </c>
      <c r="Y701">
        <v>0.3</v>
      </c>
      <c r="AA701">
        <v>9.0399999999999991</v>
      </c>
      <c r="AB701">
        <v>0</v>
      </c>
      <c r="AC701">
        <v>0</v>
      </c>
      <c r="AD701">
        <v>0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0.3</v>
      </c>
      <c r="AU701" t="s">
        <v>3</v>
      </c>
      <c r="AV701">
        <v>0</v>
      </c>
      <c r="AW701">
        <v>2</v>
      </c>
      <c r="AX701">
        <v>24686886</v>
      </c>
      <c r="AY701">
        <v>1</v>
      </c>
      <c r="AZ701">
        <v>0</v>
      </c>
      <c r="BA701">
        <v>714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B701">
        <v>0</v>
      </c>
    </row>
    <row r="702" spans="1:80" x14ac:dyDescent="0.2">
      <c r="A702">
        <f>ROW(Source!A635)</f>
        <v>635</v>
      </c>
      <c r="B702">
        <v>23982063</v>
      </c>
      <c r="C702">
        <v>24686863</v>
      </c>
      <c r="D702">
        <v>14610834</v>
      </c>
      <c r="E702">
        <v>1</v>
      </c>
      <c r="F702">
        <v>1</v>
      </c>
      <c r="G702">
        <v>1</v>
      </c>
      <c r="H702">
        <v>3</v>
      </c>
      <c r="I702" t="s">
        <v>1192</v>
      </c>
      <c r="J702" t="s">
        <v>1452</v>
      </c>
      <c r="K702" t="s">
        <v>1194</v>
      </c>
      <c r="L702">
        <v>1358</v>
      </c>
      <c r="N702">
        <v>1010</v>
      </c>
      <c r="O702" t="s">
        <v>189</v>
      </c>
      <c r="P702" t="s">
        <v>189</v>
      </c>
      <c r="Q702">
        <v>10</v>
      </c>
      <c r="Y702">
        <v>1</v>
      </c>
      <c r="AA702">
        <v>8.3000000000000007</v>
      </c>
      <c r="AB702">
        <v>0</v>
      </c>
      <c r="AC702">
        <v>0</v>
      </c>
      <c r="AD702">
        <v>0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1</v>
      </c>
      <c r="AU702" t="s">
        <v>3</v>
      </c>
      <c r="AV702">
        <v>0</v>
      </c>
      <c r="AW702">
        <v>2</v>
      </c>
      <c r="AX702">
        <v>24686887</v>
      </c>
      <c r="AY702">
        <v>1</v>
      </c>
      <c r="AZ702">
        <v>0</v>
      </c>
      <c r="BA702">
        <v>715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B702">
        <v>0</v>
      </c>
    </row>
    <row r="703" spans="1:80" x14ac:dyDescent="0.2">
      <c r="A703">
        <f>ROW(Source!A635)</f>
        <v>635</v>
      </c>
      <c r="B703">
        <v>23982063</v>
      </c>
      <c r="C703">
        <v>24686863</v>
      </c>
      <c r="D703">
        <v>14611294</v>
      </c>
      <c r="E703">
        <v>1</v>
      </c>
      <c r="F703">
        <v>1</v>
      </c>
      <c r="G703">
        <v>1</v>
      </c>
      <c r="H703">
        <v>3</v>
      </c>
      <c r="I703" t="s">
        <v>1195</v>
      </c>
      <c r="J703" t="s">
        <v>1490</v>
      </c>
      <c r="K703" t="s">
        <v>1197</v>
      </c>
      <c r="L703">
        <v>1346</v>
      </c>
      <c r="N703">
        <v>1009</v>
      </c>
      <c r="O703" t="s">
        <v>1181</v>
      </c>
      <c r="P703" t="s">
        <v>1181</v>
      </c>
      <c r="Q703">
        <v>1</v>
      </c>
      <c r="Y703">
        <v>0.02</v>
      </c>
      <c r="AA703">
        <v>91.29</v>
      </c>
      <c r="AB703">
        <v>0</v>
      </c>
      <c r="AC703">
        <v>0</v>
      </c>
      <c r="AD703">
        <v>0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0.02</v>
      </c>
      <c r="AU703" t="s">
        <v>3</v>
      </c>
      <c r="AV703">
        <v>0</v>
      </c>
      <c r="AW703">
        <v>2</v>
      </c>
      <c r="AX703">
        <v>24686888</v>
      </c>
      <c r="AY703">
        <v>1</v>
      </c>
      <c r="AZ703">
        <v>0</v>
      </c>
      <c r="BA703">
        <v>716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B703">
        <v>0</v>
      </c>
    </row>
    <row r="704" spans="1:80" x14ac:dyDescent="0.2">
      <c r="A704">
        <f>ROW(Source!A635)</f>
        <v>635</v>
      </c>
      <c r="B704">
        <v>23982063</v>
      </c>
      <c r="C704">
        <v>24686863</v>
      </c>
      <c r="D704">
        <v>14680937</v>
      </c>
      <c r="E704">
        <v>1</v>
      </c>
      <c r="F704">
        <v>1</v>
      </c>
      <c r="G704">
        <v>1</v>
      </c>
      <c r="H704">
        <v>3</v>
      </c>
      <c r="I704" t="s">
        <v>1198</v>
      </c>
      <c r="J704" t="s">
        <v>1491</v>
      </c>
      <c r="K704" t="s">
        <v>1200</v>
      </c>
      <c r="L704">
        <v>1346</v>
      </c>
      <c r="N704">
        <v>1009</v>
      </c>
      <c r="O704" t="s">
        <v>1181</v>
      </c>
      <c r="P704" t="s">
        <v>1181</v>
      </c>
      <c r="Q704">
        <v>1</v>
      </c>
      <c r="Y704">
        <v>0.02</v>
      </c>
      <c r="AA704">
        <v>15.37</v>
      </c>
      <c r="AB704">
        <v>0</v>
      </c>
      <c r="AC704">
        <v>0</v>
      </c>
      <c r="AD704">
        <v>0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0.02</v>
      </c>
      <c r="AU704" t="s">
        <v>3</v>
      </c>
      <c r="AV704">
        <v>0</v>
      </c>
      <c r="AW704">
        <v>2</v>
      </c>
      <c r="AX704">
        <v>24686889</v>
      </c>
      <c r="AY704">
        <v>1</v>
      </c>
      <c r="AZ704">
        <v>0</v>
      </c>
      <c r="BA704">
        <v>717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B704">
        <v>0</v>
      </c>
    </row>
    <row r="705" spans="1:80" x14ac:dyDescent="0.2">
      <c r="A705">
        <f>ROW(Source!A635)</f>
        <v>635</v>
      </c>
      <c r="B705">
        <v>23982063</v>
      </c>
      <c r="C705">
        <v>24686863</v>
      </c>
      <c r="D705">
        <v>14652403</v>
      </c>
      <c r="E705">
        <v>1</v>
      </c>
      <c r="F705">
        <v>1</v>
      </c>
      <c r="G705">
        <v>1</v>
      </c>
      <c r="H705">
        <v>3</v>
      </c>
      <c r="I705" t="s">
        <v>1201</v>
      </c>
      <c r="J705" t="s">
        <v>1453</v>
      </c>
      <c r="K705" t="s">
        <v>1203</v>
      </c>
      <c r="L705">
        <v>1348</v>
      </c>
      <c r="N705">
        <v>1009</v>
      </c>
      <c r="O705" t="s">
        <v>1185</v>
      </c>
      <c r="P705" t="s">
        <v>1185</v>
      </c>
      <c r="Q705">
        <v>1000</v>
      </c>
      <c r="Y705">
        <v>2.9999999999999997E-4</v>
      </c>
      <c r="AA705">
        <v>729.98</v>
      </c>
      <c r="AB705">
        <v>0</v>
      </c>
      <c r="AC705">
        <v>0</v>
      </c>
      <c r="AD705">
        <v>0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2.9999999999999997E-4</v>
      </c>
      <c r="AU705" t="s">
        <v>3</v>
      </c>
      <c r="AV705">
        <v>0</v>
      </c>
      <c r="AW705">
        <v>2</v>
      </c>
      <c r="AX705">
        <v>24686890</v>
      </c>
      <c r="AY705">
        <v>1</v>
      </c>
      <c r="AZ705">
        <v>0</v>
      </c>
      <c r="BA705">
        <v>718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B705">
        <v>0</v>
      </c>
    </row>
    <row r="706" spans="1:80" x14ac:dyDescent="0.2">
      <c r="A706">
        <f>ROW(Source!A635)</f>
        <v>635</v>
      </c>
      <c r="B706">
        <v>23982063</v>
      </c>
      <c r="C706">
        <v>24686863</v>
      </c>
      <c r="D706">
        <v>14664232</v>
      </c>
      <c r="E706">
        <v>1</v>
      </c>
      <c r="F706">
        <v>1</v>
      </c>
      <c r="G706">
        <v>1</v>
      </c>
      <c r="H706">
        <v>3</v>
      </c>
      <c r="I706" t="s">
        <v>1204</v>
      </c>
      <c r="J706" t="s">
        <v>1492</v>
      </c>
      <c r="K706" t="s">
        <v>1206</v>
      </c>
      <c r="L706">
        <v>1348</v>
      </c>
      <c r="N706">
        <v>1009</v>
      </c>
      <c r="O706" t="s">
        <v>1185</v>
      </c>
      <c r="P706" t="s">
        <v>1185</v>
      </c>
      <c r="Q706">
        <v>1000</v>
      </c>
      <c r="Y706">
        <v>1E-4</v>
      </c>
      <c r="AA706">
        <v>37517</v>
      </c>
      <c r="AB706">
        <v>0</v>
      </c>
      <c r="AC706">
        <v>0</v>
      </c>
      <c r="AD706">
        <v>0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1E-4</v>
      </c>
      <c r="AU706" t="s">
        <v>3</v>
      </c>
      <c r="AV706">
        <v>0</v>
      </c>
      <c r="AW706">
        <v>2</v>
      </c>
      <c r="AX706">
        <v>24686891</v>
      </c>
      <c r="AY706">
        <v>1</v>
      </c>
      <c r="AZ706">
        <v>0</v>
      </c>
      <c r="BA706">
        <v>719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B706">
        <v>0</v>
      </c>
    </row>
    <row r="707" spans="1:80" x14ac:dyDescent="0.2">
      <c r="A707">
        <f>ROW(Source!A635)</f>
        <v>635</v>
      </c>
      <c r="B707">
        <v>23982063</v>
      </c>
      <c r="C707">
        <v>24686863</v>
      </c>
      <c r="D707">
        <v>14665222</v>
      </c>
      <c r="E707">
        <v>1</v>
      </c>
      <c r="F707">
        <v>1</v>
      </c>
      <c r="G707">
        <v>1</v>
      </c>
      <c r="H707">
        <v>3</v>
      </c>
      <c r="I707" t="s">
        <v>1207</v>
      </c>
      <c r="J707" t="s">
        <v>1454</v>
      </c>
      <c r="K707" t="s">
        <v>1209</v>
      </c>
      <c r="L707">
        <v>1346</v>
      </c>
      <c r="N707">
        <v>1009</v>
      </c>
      <c r="O707" t="s">
        <v>1181</v>
      </c>
      <c r="P707" t="s">
        <v>1181</v>
      </c>
      <c r="Q707">
        <v>1</v>
      </c>
      <c r="Y707">
        <v>0.06</v>
      </c>
      <c r="AA707">
        <v>65.75</v>
      </c>
      <c r="AB707">
        <v>0</v>
      </c>
      <c r="AC707">
        <v>0</v>
      </c>
      <c r="AD707">
        <v>0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0.06</v>
      </c>
      <c r="AU707" t="s">
        <v>3</v>
      </c>
      <c r="AV707">
        <v>0</v>
      </c>
      <c r="AW707">
        <v>2</v>
      </c>
      <c r="AX707">
        <v>24686892</v>
      </c>
      <c r="AY707">
        <v>1</v>
      </c>
      <c r="AZ707">
        <v>0</v>
      </c>
      <c r="BA707">
        <v>720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B707">
        <v>0</v>
      </c>
    </row>
    <row r="708" spans="1:80" x14ac:dyDescent="0.2">
      <c r="A708">
        <f>ROW(Source!A635)</f>
        <v>635</v>
      </c>
      <c r="B708">
        <v>23982063</v>
      </c>
      <c r="C708">
        <v>24686863</v>
      </c>
      <c r="D708">
        <v>14689643</v>
      </c>
      <c r="E708">
        <v>1</v>
      </c>
      <c r="F708">
        <v>1</v>
      </c>
      <c r="G708">
        <v>1</v>
      </c>
      <c r="H708">
        <v>3</v>
      </c>
      <c r="I708" t="s">
        <v>1210</v>
      </c>
      <c r="J708" t="s">
        <v>1493</v>
      </c>
      <c r="K708" t="s">
        <v>1212</v>
      </c>
      <c r="L708">
        <v>1346</v>
      </c>
      <c r="N708">
        <v>1009</v>
      </c>
      <c r="O708" t="s">
        <v>1181</v>
      </c>
      <c r="P708" t="s">
        <v>1181</v>
      </c>
      <c r="Q708">
        <v>1</v>
      </c>
      <c r="Y708">
        <v>0.08</v>
      </c>
      <c r="AA708">
        <v>38.340000000000003</v>
      </c>
      <c r="AB708">
        <v>0</v>
      </c>
      <c r="AC708">
        <v>0</v>
      </c>
      <c r="AD708">
        <v>0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0.08</v>
      </c>
      <c r="AU708" t="s">
        <v>3</v>
      </c>
      <c r="AV708">
        <v>0</v>
      </c>
      <c r="AW708">
        <v>2</v>
      </c>
      <c r="AX708">
        <v>24686893</v>
      </c>
      <c r="AY708">
        <v>1</v>
      </c>
      <c r="AZ708">
        <v>0</v>
      </c>
      <c r="BA708">
        <v>721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B708">
        <v>0</v>
      </c>
    </row>
    <row r="709" spans="1:80" x14ac:dyDescent="0.2">
      <c r="A709">
        <f>ROW(Source!A635)</f>
        <v>635</v>
      </c>
      <c r="B709">
        <v>23982063</v>
      </c>
      <c r="C709">
        <v>24686863</v>
      </c>
      <c r="D709">
        <v>14697310</v>
      </c>
      <c r="E709">
        <v>1</v>
      </c>
      <c r="F709">
        <v>1</v>
      </c>
      <c r="G709">
        <v>1</v>
      </c>
      <c r="H709">
        <v>3</v>
      </c>
      <c r="I709" t="s">
        <v>1213</v>
      </c>
      <c r="J709" t="s">
        <v>1494</v>
      </c>
      <c r="K709" t="s">
        <v>1215</v>
      </c>
      <c r="L709">
        <v>1354</v>
      </c>
      <c r="N709">
        <v>1010</v>
      </c>
      <c r="O709" t="s">
        <v>209</v>
      </c>
      <c r="P709" t="s">
        <v>209</v>
      </c>
      <c r="Q709">
        <v>1</v>
      </c>
      <c r="Y709">
        <v>10</v>
      </c>
      <c r="AA709">
        <v>2.0299999999999998</v>
      </c>
      <c r="AB709">
        <v>0</v>
      </c>
      <c r="AC709">
        <v>0</v>
      </c>
      <c r="AD709">
        <v>0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10</v>
      </c>
      <c r="AU709" t="s">
        <v>3</v>
      </c>
      <c r="AV709">
        <v>0</v>
      </c>
      <c r="AW709">
        <v>2</v>
      </c>
      <c r="AX709">
        <v>24686894</v>
      </c>
      <c r="AY709">
        <v>1</v>
      </c>
      <c r="AZ709">
        <v>0</v>
      </c>
      <c r="BA709">
        <v>722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B709">
        <v>0</v>
      </c>
    </row>
    <row r="710" spans="1:80" x14ac:dyDescent="0.2">
      <c r="A710">
        <f>ROW(Source!A635)</f>
        <v>635</v>
      </c>
      <c r="B710">
        <v>23982063</v>
      </c>
      <c r="C710">
        <v>24686863</v>
      </c>
      <c r="D710">
        <v>14665295</v>
      </c>
      <c r="E710">
        <v>1</v>
      </c>
      <c r="F710">
        <v>1</v>
      </c>
      <c r="G710">
        <v>1</v>
      </c>
      <c r="H710">
        <v>3</v>
      </c>
      <c r="I710" t="s">
        <v>1159</v>
      </c>
      <c r="J710" t="s">
        <v>1168</v>
      </c>
      <c r="K710" t="s">
        <v>1169</v>
      </c>
      <c r="L710">
        <v>1344</v>
      </c>
      <c r="N710">
        <v>1008</v>
      </c>
      <c r="O710" t="s">
        <v>1170</v>
      </c>
      <c r="P710" t="s">
        <v>1170</v>
      </c>
      <c r="Q710">
        <v>1</v>
      </c>
      <c r="Y710">
        <v>2.2400000000000002</v>
      </c>
      <c r="AA710">
        <v>1</v>
      </c>
      <c r="AB710">
        <v>0</v>
      </c>
      <c r="AC710">
        <v>0</v>
      </c>
      <c r="AD710">
        <v>0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2.2400000000000002</v>
      </c>
      <c r="AU710" t="s">
        <v>3</v>
      </c>
      <c r="AV710">
        <v>0</v>
      </c>
      <c r="AW710">
        <v>2</v>
      </c>
      <c r="AX710">
        <v>24686896</v>
      </c>
      <c r="AY710">
        <v>1</v>
      </c>
      <c r="AZ710">
        <v>0</v>
      </c>
      <c r="BA710">
        <v>724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B710">
        <v>0</v>
      </c>
    </row>
    <row r="711" spans="1:80" x14ac:dyDescent="0.2">
      <c r="A711">
        <f>ROW(Source!A636)</f>
        <v>636</v>
      </c>
      <c r="B711">
        <v>23982063</v>
      </c>
      <c r="C711">
        <v>24686829</v>
      </c>
      <c r="D711">
        <v>9436266</v>
      </c>
      <c r="E711">
        <v>1</v>
      </c>
      <c r="F711">
        <v>1</v>
      </c>
      <c r="G711">
        <v>1</v>
      </c>
      <c r="H711">
        <v>1</v>
      </c>
      <c r="I711" t="s">
        <v>1171</v>
      </c>
      <c r="J711" t="s">
        <v>3</v>
      </c>
      <c r="K711" t="s">
        <v>1172</v>
      </c>
      <c r="L711">
        <v>1369</v>
      </c>
      <c r="N711">
        <v>1013</v>
      </c>
      <c r="O711" t="s">
        <v>1148</v>
      </c>
      <c r="P711" t="s">
        <v>1148</v>
      </c>
      <c r="Q711">
        <v>1</v>
      </c>
      <c r="Y711">
        <v>13.635</v>
      </c>
      <c r="AA711">
        <v>0</v>
      </c>
      <c r="AB711">
        <v>0</v>
      </c>
      <c r="AC711">
        <v>0</v>
      </c>
      <c r="AD711">
        <v>11.09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10.1</v>
      </c>
      <c r="AU711" t="s">
        <v>179</v>
      </c>
      <c r="AV711">
        <v>1</v>
      </c>
      <c r="AW711">
        <v>2</v>
      </c>
      <c r="AX711">
        <v>24686846</v>
      </c>
      <c r="AY711">
        <v>1</v>
      </c>
      <c r="AZ711">
        <v>0</v>
      </c>
      <c r="BA711">
        <v>725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B711">
        <v>0</v>
      </c>
    </row>
    <row r="712" spans="1:80" x14ac:dyDescent="0.2">
      <c r="A712">
        <f>ROW(Source!A636)</f>
        <v>636</v>
      </c>
      <c r="B712">
        <v>23982063</v>
      </c>
      <c r="C712">
        <v>24686829</v>
      </c>
      <c r="D712">
        <v>121548</v>
      </c>
      <c r="E712">
        <v>1</v>
      </c>
      <c r="F712">
        <v>1</v>
      </c>
      <c r="G712">
        <v>1</v>
      </c>
      <c r="H712">
        <v>1</v>
      </c>
      <c r="I712" t="s">
        <v>40</v>
      </c>
      <c r="J712" t="s">
        <v>3</v>
      </c>
      <c r="K712" t="s">
        <v>1173</v>
      </c>
      <c r="L712">
        <v>608254</v>
      </c>
      <c r="N712">
        <v>1013</v>
      </c>
      <c r="O712" t="s">
        <v>1174</v>
      </c>
      <c r="P712" t="s">
        <v>1174</v>
      </c>
      <c r="Q712">
        <v>1</v>
      </c>
      <c r="Y712">
        <v>0.59400000000000008</v>
      </c>
      <c r="AA712">
        <v>0</v>
      </c>
      <c r="AB712">
        <v>0</v>
      </c>
      <c r="AC712">
        <v>0</v>
      </c>
      <c r="AD712">
        <v>0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0.44</v>
      </c>
      <c r="AU712" t="s">
        <v>179</v>
      </c>
      <c r="AV712">
        <v>2</v>
      </c>
      <c r="AW712">
        <v>2</v>
      </c>
      <c r="AX712">
        <v>24686847</v>
      </c>
      <c r="AY712">
        <v>1</v>
      </c>
      <c r="AZ712">
        <v>0</v>
      </c>
      <c r="BA712">
        <v>726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B712">
        <v>0</v>
      </c>
    </row>
    <row r="713" spans="1:80" x14ac:dyDescent="0.2">
      <c r="A713">
        <f>ROW(Source!A636)</f>
        <v>636</v>
      </c>
      <c r="B713">
        <v>23982063</v>
      </c>
      <c r="C713">
        <v>24686829</v>
      </c>
      <c r="D713">
        <v>14665676</v>
      </c>
      <c r="E713">
        <v>1</v>
      </c>
      <c r="F713">
        <v>1</v>
      </c>
      <c r="G713">
        <v>1</v>
      </c>
      <c r="H713">
        <v>2</v>
      </c>
      <c r="I713" t="s">
        <v>1175</v>
      </c>
      <c r="J713" t="s">
        <v>1239</v>
      </c>
      <c r="K713" t="s">
        <v>1177</v>
      </c>
      <c r="L713">
        <v>1368</v>
      </c>
      <c r="N713">
        <v>1011</v>
      </c>
      <c r="O713" t="s">
        <v>1152</v>
      </c>
      <c r="P713" t="s">
        <v>1152</v>
      </c>
      <c r="Q713">
        <v>1</v>
      </c>
      <c r="Y713">
        <v>0.59400000000000008</v>
      </c>
      <c r="AA713">
        <v>0</v>
      </c>
      <c r="AB713">
        <v>89.99</v>
      </c>
      <c r="AC713">
        <v>10.06</v>
      </c>
      <c r="AD713">
        <v>0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0.44</v>
      </c>
      <c r="AU713" t="s">
        <v>179</v>
      </c>
      <c r="AV713">
        <v>0</v>
      </c>
      <c r="AW713">
        <v>2</v>
      </c>
      <c r="AX713">
        <v>24686848</v>
      </c>
      <c r="AY713">
        <v>1</v>
      </c>
      <c r="AZ713">
        <v>0</v>
      </c>
      <c r="BA713">
        <v>727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B713">
        <v>0</v>
      </c>
    </row>
    <row r="714" spans="1:80" x14ac:dyDescent="0.2">
      <c r="A714">
        <f>ROW(Source!A636)</f>
        <v>636</v>
      </c>
      <c r="B714">
        <v>23982063</v>
      </c>
      <c r="C714">
        <v>24686829</v>
      </c>
      <c r="D714">
        <v>14610134</v>
      </c>
      <c r="E714">
        <v>1</v>
      </c>
      <c r="F714">
        <v>1</v>
      </c>
      <c r="G714">
        <v>1</v>
      </c>
      <c r="H714">
        <v>3</v>
      </c>
      <c r="I714" t="s">
        <v>1178</v>
      </c>
      <c r="J714" t="s">
        <v>1488</v>
      </c>
      <c r="K714" t="s">
        <v>1180</v>
      </c>
      <c r="L714">
        <v>1346</v>
      </c>
      <c r="N714">
        <v>1009</v>
      </c>
      <c r="O714" t="s">
        <v>1181</v>
      </c>
      <c r="P714" t="s">
        <v>1181</v>
      </c>
      <c r="Q714">
        <v>1</v>
      </c>
      <c r="Y714">
        <v>0.03</v>
      </c>
      <c r="AA714">
        <v>35.630000000000003</v>
      </c>
      <c r="AB714">
        <v>0</v>
      </c>
      <c r="AC714">
        <v>0</v>
      </c>
      <c r="AD714">
        <v>0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0.03</v>
      </c>
      <c r="AU714" t="s">
        <v>3</v>
      </c>
      <c r="AV714">
        <v>0</v>
      </c>
      <c r="AW714">
        <v>2</v>
      </c>
      <c r="AX714">
        <v>24686849</v>
      </c>
      <c r="AY714">
        <v>1</v>
      </c>
      <c r="AZ714">
        <v>0</v>
      </c>
      <c r="BA714">
        <v>728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B714">
        <v>0</v>
      </c>
    </row>
    <row r="715" spans="1:80" x14ac:dyDescent="0.2">
      <c r="A715">
        <f>ROW(Source!A636)</f>
        <v>636</v>
      </c>
      <c r="B715">
        <v>23982063</v>
      </c>
      <c r="C715">
        <v>24686829</v>
      </c>
      <c r="D715">
        <v>14610520</v>
      </c>
      <c r="E715">
        <v>1</v>
      </c>
      <c r="F715">
        <v>1</v>
      </c>
      <c r="G715">
        <v>1</v>
      </c>
      <c r="H715">
        <v>3</v>
      </c>
      <c r="I715" t="s">
        <v>1182</v>
      </c>
      <c r="J715" t="s">
        <v>1489</v>
      </c>
      <c r="K715" t="s">
        <v>1184</v>
      </c>
      <c r="L715">
        <v>1348</v>
      </c>
      <c r="N715">
        <v>1009</v>
      </c>
      <c r="O715" t="s">
        <v>1185</v>
      </c>
      <c r="P715" t="s">
        <v>1185</v>
      </c>
      <c r="Q715">
        <v>1000</v>
      </c>
      <c r="Y715">
        <v>2.0000000000000002E-5</v>
      </c>
      <c r="AA715">
        <v>15481</v>
      </c>
      <c r="AB715">
        <v>0</v>
      </c>
      <c r="AC715">
        <v>0</v>
      </c>
      <c r="AD715">
        <v>0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2.0000000000000002E-5</v>
      </c>
      <c r="AU715" t="s">
        <v>3</v>
      </c>
      <c r="AV715">
        <v>0</v>
      </c>
      <c r="AW715">
        <v>2</v>
      </c>
      <c r="AX715">
        <v>24686850</v>
      </c>
      <c r="AY715">
        <v>1</v>
      </c>
      <c r="AZ715">
        <v>0</v>
      </c>
      <c r="BA715">
        <v>729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B715">
        <v>0</v>
      </c>
    </row>
    <row r="716" spans="1:80" x14ac:dyDescent="0.2">
      <c r="A716">
        <f>ROW(Source!A636)</f>
        <v>636</v>
      </c>
      <c r="B716">
        <v>23982063</v>
      </c>
      <c r="C716">
        <v>24686829</v>
      </c>
      <c r="D716">
        <v>14610524</v>
      </c>
      <c r="E716">
        <v>1</v>
      </c>
      <c r="F716">
        <v>1</v>
      </c>
      <c r="G716">
        <v>1</v>
      </c>
      <c r="H716">
        <v>3</v>
      </c>
      <c r="I716" t="s">
        <v>1186</v>
      </c>
      <c r="J716" t="s">
        <v>1451</v>
      </c>
      <c r="K716" t="s">
        <v>1188</v>
      </c>
      <c r="L716">
        <v>1346</v>
      </c>
      <c r="N716">
        <v>1009</v>
      </c>
      <c r="O716" t="s">
        <v>1181</v>
      </c>
      <c r="P716" t="s">
        <v>1181</v>
      </c>
      <c r="Q716">
        <v>1</v>
      </c>
      <c r="Y716">
        <v>0.01</v>
      </c>
      <c r="AA716">
        <v>27.74</v>
      </c>
      <c r="AB716">
        <v>0</v>
      </c>
      <c r="AC716">
        <v>0</v>
      </c>
      <c r="AD716">
        <v>0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0.01</v>
      </c>
      <c r="AU716" t="s">
        <v>3</v>
      </c>
      <c r="AV716">
        <v>0</v>
      </c>
      <c r="AW716">
        <v>2</v>
      </c>
      <c r="AX716">
        <v>24686851</v>
      </c>
      <c r="AY716">
        <v>1</v>
      </c>
      <c r="AZ716">
        <v>0</v>
      </c>
      <c r="BA716">
        <v>730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B716">
        <v>0</v>
      </c>
    </row>
    <row r="717" spans="1:80" x14ac:dyDescent="0.2">
      <c r="A717">
        <f>ROW(Source!A636)</f>
        <v>636</v>
      </c>
      <c r="B717">
        <v>23982063</v>
      </c>
      <c r="C717">
        <v>24686829</v>
      </c>
      <c r="D717">
        <v>14610539</v>
      </c>
      <c r="E717">
        <v>1</v>
      </c>
      <c r="F717">
        <v>1</v>
      </c>
      <c r="G717">
        <v>1</v>
      </c>
      <c r="H717">
        <v>3</v>
      </c>
      <c r="I717" t="s">
        <v>1189</v>
      </c>
      <c r="J717" t="s">
        <v>1461</v>
      </c>
      <c r="K717" t="s">
        <v>1191</v>
      </c>
      <c r="L717">
        <v>1346</v>
      </c>
      <c r="N717">
        <v>1009</v>
      </c>
      <c r="O717" t="s">
        <v>1181</v>
      </c>
      <c r="P717" t="s">
        <v>1181</v>
      </c>
      <c r="Q717">
        <v>1</v>
      </c>
      <c r="Y717">
        <v>0.3</v>
      </c>
      <c r="AA717">
        <v>9.0399999999999991</v>
      </c>
      <c r="AB717">
        <v>0</v>
      </c>
      <c r="AC717">
        <v>0</v>
      </c>
      <c r="AD717">
        <v>0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0.3</v>
      </c>
      <c r="AU717" t="s">
        <v>3</v>
      </c>
      <c r="AV717">
        <v>0</v>
      </c>
      <c r="AW717">
        <v>2</v>
      </c>
      <c r="AX717">
        <v>24686852</v>
      </c>
      <c r="AY717">
        <v>1</v>
      </c>
      <c r="AZ717">
        <v>0</v>
      </c>
      <c r="BA717">
        <v>731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B717">
        <v>0</v>
      </c>
    </row>
    <row r="718" spans="1:80" x14ac:dyDescent="0.2">
      <c r="A718">
        <f>ROW(Source!A636)</f>
        <v>636</v>
      </c>
      <c r="B718">
        <v>23982063</v>
      </c>
      <c r="C718">
        <v>24686829</v>
      </c>
      <c r="D718">
        <v>14610834</v>
      </c>
      <c r="E718">
        <v>1</v>
      </c>
      <c r="F718">
        <v>1</v>
      </c>
      <c r="G718">
        <v>1</v>
      </c>
      <c r="H718">
        <v>3</v>
      </c>
      <c r="I718" t="s">
        <v>1192</v>
      </c>
      <c r="J718" t="s">
        <v>1452</v>
      </c>
      <c r="K718" t="s">
        <v>1194</v>
      </c>
      <c r="L718">
        <v>1358</v>
      </c>
      <c r="N718">
        <v>1010</v>
      </c>
      <c r="O718" t="s">
        <v>189</v>
      </c>
      <c r="P718" t="s">
        <v>189</v>
      </c>
      <c r="Q718">
        <v>10</v>
      </c>
      <c r="Y718">
        <v>1</v>
      </c>
      <c r="AA718">
        <v>8.3000000000000007</v>
      </c>
      <c r="AB718">
        <v>0</v>
      </c>
      <c r="AC718">
        <v>0</v>
      </c>
      <c r="AD718">
        <v>0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1</v>
      </c>
      <c r="AU718" t="s">
        <v>3</v>
      </c>
      <c r="AV718">
        <v>0</v>
      </c>
      <c r="AW718">
        <v>2</v>
      </c>
      <c r="AX718">
        <v>24686853</v>
      </c>
      <c r="AY718">
        <v>1</v>
      </c>
      <c r="AZ718">
        <v>0</v>
      </c>
      <c r="BA718">
        <v>732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B718">
        <v>0</v>
      </c>
    </row>
    <row r="719" spans="1:80" x14ac:dyDescent="0.2">
      <c r="A719">
        <f>ROW(Source!A636)</f>
        <v>636</v>
      </c>
      <c r="B719">
        <v>23982063</v>
      </c>
      <c r="C719">
        <v>24686829</v>
      </c>
      <c r="D719">
        <v>14611294</v>
      </c>
      <c r="E719">
        <v>1</v>
      </c>
      <c r="F719">
        <v>1</v>
      </c>
      <c r="G719">
        <v>1</v>
      </c>
      <c r="H719">
        <v>3</v>
      </c>
      <c r="I719" t="s">
        <v>1195</v>
      </c>
      <c r="J719" t="s">
        <v>1490</v>
      </c>
      <c r="K719" t="s">
        <v>1197</v>
      </c>
      <c r="L719">
        <v>1346</v>
      </c>
      <c r="N719">
        <v>1009</v>
      </c>
      <c r="O719" t="s">
        <v>1181</v>
      </c>
      <c r="P719" t="s">
        <v>1181</v>
      </c>
      <c r="Q719">
        <v>1</v>
      </c>
      <c r="Y719">
        <v>0.02</v>
      </c>
      <c r="AA719">
        <v>91.29</v>
      </c>
      <c r="AB719">
        <v>0</v>
      </c>
      <c r="AC719">
        <v>0</v>
      </c>
      <c r="AD719">
        <v>0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0.02</v>
      </c>
      <c r="AU719" t="s">
        <v>3</v>
      </c>
      <c r="AV719">
        <v>0</v>
      </c>
      <c r="AW719">
        <v>2</v>
      </c>
      <c r="AX719">
        <v>24686854</v>
      </c>
      <c r="AY719">
        <v>1</v>
      </c>
      <c r="AZ719">
        <v>0</v>
      </c>
      <c r="BA719">
        <v>733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B719">
        <v>0</v>
      </c>
    </row>
    <row r="720" spans="1:80" x14ac:dyDescent="0.2">
      <c r="A720">
        <f>ROW(Source!A636)</f>
        <v>636</v>
      </c>
      <c r="B720">
        <v>23982063</v>
      </c>
      <c r="C720">
        <v>24686829</v>
      </c>
      <c r="D720">
        <v>14680937</v>
      </c>
      <c r="E720">
        <v>1</v>
      </c>
      <c r="F720">
        <v>1</v>
      </c>
      <c r="G720">
        <v>1</v>
      </c>
      <c r="H720">
        <v>3</v>
      </c>
      <c r="I720" t="s">
        <v>1198</v>
      </c>
      <c r="J720" t="s">
        <v>1491</v>
      </c>
      <c r="K720" t="s">
        <v>1200</v>
      </c>
      <c r="L720">
        <v>1346</v>
      </c>
      <c r="N720">
        <v>1009</v>
      </c>
      <c r="O720" t="s">
        <v>1181</v>
      </c>
      <c r="P720" t="s">
        <v>1181</v>
      </c>
      <c r="Q720">
        <v>1</v>
      </c>
      <c r="Y720">
        <v>0.02</v>
      </c>
      <c r="AA720">
        <v>15.37</v>
      </c>
      <c r="AB720">
        <v>0</v>
      </c>
      <c r="AC720">
        <v>0</v>
      </c>
      <c r="AD720">
        <v>0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0.02</v>
      </c>
      <c r="AU720" t="s">
        <v>3</v>
      </c>
      <c r="AV720">
        <v>0</v>
      </c>
      <c r="AW720">
        <v>2</v>
      </c>
      <c r="AX720">
        <v>24686855</v>
      </c>
      <c r="AY720">
        <v>1</v>
      </c>
      <c r="AZ720">
        <v>0</v>
      </c>
      <c r="BA720">
        <v>734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B720">
        <v>0</v>
      </c>
    </row>
    <row r="721" spans="1:80" x14ac:dyDescent="0.2">
      <c r="A721">
        <f>ROW(Source!A636)</f>
        <v>636</v>
      </c>
      <c r="B721">
        <v>23982063</v>
      </c>
      <c r="C721">
        <v>24686829</v>
      </c>
      <c r="D721">
        <v>14652403</v>
      </c>
      <c r="E721">
        <v>1</v>
      </c>
      <c r="F721">
        <v>1</v>
      </c>
      <c r="G721">
        <v>1</v>
      </c>
      <c r="H721">
        <v>3</v>
      </c>
      <c r="I721" t="s">
        <v>1201</v>
      </c>
      <c r="J721" t="s">
        <v>1453</v>
      </c>
      <c r="K721" t="s">
        <v>1203</v>
      </c>
      <c r="L721">
        <v>1348</v>
      </c>
      <c r="N721">
        <v>1009</v>
      </c>
      <c r="O721" t="s">
        <v>1185</v>
      </c>
      <c r="P721" t="s">
        <v>1185</v>
      </c>
      <c r="Q721">
        <v>1000</v>
      </c>
      <c r="Y721">
        <v>2.9999999999999997E-4</v>
      </c>
      <c r="AA721">
        <v>729.98</v>
      </c>
      <c r="AB721">
        <v>0</v>
      </c>
      <c r="AC721">
        <v>0</v>
      </c>
      <c r="AD721">
        <v>0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2.9999999999999997E-4</v>
      </c>
      <c r="AU721" t="s">
        <v>3</v>
      </c>
      <c r="AV721">
        <v>0</v>
      </c>
      <c r="AW721">
        <v>2</v>
      </c>
      <c r="AX721">
        <v>24686856</v>
      </c>
      <c r="AY721">
        <v>1</v>
      </c>
      <c r="AZ721">
        <v>0</v>
      </c>
      <c r="BA721">
        <v>735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B721">
        <v>0</v>
      </c>
    </row>
    <row r="722" spans="1:80" x14ac:dyDescent="0.2">
      <c r="A722">
        <f>ROW(Source!A636)</f>
        <v>636</v>
      </c>
      <c r="B722">
        <v>23982063</v>
      </c>
      <c r="C722">
        <v>24686829</v>
      </c>
      <c r="D722">
        <v>14664232</v>
      </c>
      <c r="E722">
        <v>1</v>
      </c>
      <c r="F722">
        <v>1</v>
      </c>
      <c r="G722">
        <v>1</v>
      </c>
      <c r="H722">
        <v>3</v>
      </c>
      <c r="I722" t="s">
        <v>1204</v>
      </c>
      <c r="J722" t="s">
        <v>1492</v>
      </c>
      <c r="K722" t="s">
        <v>1206</v>
      </c>
      <c r="L722">
        <v>1348</v>
      </c>
      <c r="N722">
        <v>1009</v>
      </c>
      <c r="O722" t="s">
        <v>1185</v>
      </c>
      <c r="P722" t="s">
        <v>1185</v>
      </c>
      <c r="Q722">
        <v>1000</v>
      </c>
      <c r="Y722">
        <v>1E-4</v>
      </c>
      <c r="AA722">
        <v>37517</v>
      </c>
      <c r="AB722">
        <v>0</v>
      </c>
      <c r="AC722">
        <v>0</v>
      </c>
      <c r="AD722">
        <v>0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1E-4</v>
      </c>
      <c r="AU722" t="s">
        <v>3</v>
      </c>
      <c r="AV722">
        <v>0</v>
      </c>
      <c r="AW722">
        <v>2</v>
      </c>
      <c r="AX722">
        <v>24686857</v>
      </c>
      <c r="AY722">
        <v>1</v>
      </c>
      <c r="AZ722">
        <v>0</v>
      </c>
      <c r="BA722">
        <v>736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B722">
        <v>0</v>
      </c>
    </row>
    <row r="723" spans="1:80" x14ac:dyDescent="0.2">
      <c r="A723">
        <f>ROW(Source!A636)</f>
        <v>636</v>
      </c>
      <c r="B723">
        <v>23982063</v>
      </c>
      <c r="C723">
        <v>24686829</v>
      </c>
      <c r="D723">
        <v>14665222</v>
      </c>
      <c r="E723">
        <v>1</v>
      </c>
      <c r="F723">
        <v>1</v>
      </c>
      <c r="G723">
        <v>1</v>
      </c>
      <c r="H723">
        <v>3</v>
      </c>
      <c r="I723" t="s">
        <v>1207</v>
      </c>
      <c r="J723" t="s">
        <v>1454</v>
      </c>
      <c r="K723" t="s">
        <v>1209</v>
      </c>
      <c r="L723">
        <v>1346</v>
      </c>
      <c r="N723">
        <v>1009</v>
      </c>
      <c r="O723" t="s">
        <v>1181</v>
      </c>
      <c r="P723" t="s">
        <v>1181</v>
      </c>
      <c r="Q723">
        <v>1</v>
      </c>
      <c r="Y723">
        <v>0.06</v>
      </c>
      <c r="AA723">
        <v>65.75</v>
      </c>
      <c r="AB723">
        <v>0</v>
      </c>
      <c r="AC723">
        <v>0</v>
      </c>
      <c r="AD723">
        <v>0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0.06</v>
      </c>
      <c r="AU723" t="s">
        <v>3</v>
      </c>
      <c r="AV723">
        <v>0</v>
      </c>
      <c r="AW723">
        <v>2</v>
      </c>
      <c r="AX723">
        <v>24686858</v>
      </c>
      <c r="AY723">
        <v>1</v>
      </c>
      <c r="AZ723">
        <v>0</v>
      </c>
      <c r="BA723">
        <v>737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B723">
        <v>0</v>
      </c>
    </row>
    <row r="724" spans="1:80" x14ac:dyDescent="0.2">
      <c r="A724">
        <f>ROW(Source!A636)</f>
        <v>636</v>
      </c>
      <c r="B724">
        <v>23982063</v>
      </c>
      <c r="C724">
        <v>24686829</v>
      </c>
      <c r="D724">
        <v>14689643</v>
      </c>
      <c r="E724">
        <v>1</v>
      </c>
      <c r="F724">
        <v>1</v>
      </c>
      <c r="G724">
        <v>1</v>
      </c>
      <c r="H724">
        <v>3</v>
      </c>
      <c r="I724" t="s">
        <v>1210</v>
      </c>
      <c r="J724" t="s">
        <v>1493</v>
      </c>
      <c r="K724" t="s">
        <v>1212</v>
      </c>
      <c r="L724">
        <v>1346</v>
      </c>
      <c r="N724">
        <v>1009</v>
      </c>
      <c r="O724" t="s">
        <v>1181</v>
      </c>
      <c r="P724" t="s">
        <v>1181</v>
      </c>
      <c r="Q724">
        <v>1</v>
      </c>
      <c r="Y724">
        <v>0.08</v>
      </c>
      <c r="AA724">
        <v>38.340000000000003</v>
      </c>
      <c r="AB724">
        <v>0</v>
      </c>
      <c r="AC724">
        <v>0</v>
      </c>
      <c r="AD724">
        <v>0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0.08</v>
      </c>
      <c r="AU724" t="s">
        <v>3</v>
      </c>
      <c r="AV724">
        <v>0</v>
      </c>
      <c r="AW724">
        <v>2</v>
      </c>
      <c r="AX724">
        <v>24686859</v>
      </c>
      <c r="AY724">
        <v>1</v>
      </c>
      <c r="AZ724">
        <v>0</v>
      </c>
      <c r="BA724">
        <v>738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B724">
        <v>0</v>
      </c>
    </row>
    <row r="725" spans="1:80" x14ac:dyDescent="0.2">
      <c r="A725">
        <f>ROW(Source!A636)</f>
        <v>636</v>
      </c>
      <c r="B725">
        <v>23982063</v>
      </c>
      <c r="C725">
        <v>24686829</v>
      </c>
      <c r="D725">
        <v>14697310</v>
      </c>
      <c r="E725">
        <v>1</v>
      </c>
      <c r="F725">
        <v>1</v>
      </c>
      <c r="G725">
        <v>1</v>
      </c>
      <c r="H725">
        <v>3</v>
      </c>
      <c r="I725" t="s">
        <v>1213</v>
      </c>
      <c r="J725" t="s">
        <v>1494</v>
      </c>
      <c r="K725" t="s">
        <v>1215</v>
      </c>
      <c r="L725">
        <v>1354</v>
      </c>
      <c r="N725">
        <v>1010</v>
      </c>
      <c r="O725" t="s">
        <v>209</v>
      </c>
      <c r="P725" t="s">
        <v>209</v>
      </c>
      <c r="Q725">
        <v>1</v>
      </c>
      <c r="Y725">
        <v>10</v>
      </c>
      <c r="AA725">
        <v>2.0299999999999998</v>
      </c>
      <c r="AB725">
        <v>0</v>
      </c>
      <c r="AC725">
        <v>0</v>
      </c>
      <c r="AD725">
        <v>0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10</v>
      </c>
      <c r="AU725" t="s">
        <v>3</v>
      </c>
      <c r="AV725">
        <v>0</v>
      </c>
      <c r="AW725">
        <v>2</v>
      </c>
      <c r="AX725">
        <v>24686860</v>
      </c>
      <c r="AY725">
        <v>1</v>
      </c>
      <c r="AZ725">
        <v>0</v>
      </c>
      <c r="BA725">
        <v>739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B725">
        <v>0</v>
      </c>
    </row>
    <row r="726" spans="1:80" x14ac:dyDescent="0.2">
      <c r="A726">
        <f>ROW(Source!A636)</f>
        <v>636</v>
      </c>
      <c r="B726">
        <v>23982063</v>
      </c>
      <c r="C726">
        <v>24686829</v>
      </c>
      <c r="D726">
        <v>14665295</v>
      </c>
      <c r="E726">
        <v>1</v>
      </c>
      <c r="F726">
        <v>1</v>
      </c>
      <c r="G726">
        <v>1</v>
      </c>
      <c r="H726">
        <v>3</v>
      </c>
      <c r="I726" t="s">
        <v>1159</v>
      </c>
      <c r="J726" t="s">
        <v>1168</v>
      </c>
      <c r="K726" t="s">
        <v>1169</v>
      </c>
      <c r="L726">
        <v>1344</v>
      </c>
      <c r="N726">
        <v>1008</v>
      </c>
      <c r="O726" t="s">
        <v>1170</v>
      </c>
      <c r="P726" t="s">
        <v>1170</v>
      </c>
      <c r="Q726">
        <v>1</v>
      </c>
      <c r="Y726">
        <v>2.2400000000000002</v>
      </c>
      <c r="AA726">
        <v>1</v>
      </c>
      <c r="AB726">
        <v>0</v>
      </c>
      <c r="AC726">
        <v>0</v>
      </c>
      <c r="AD726">
        <v>0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2.2400000000000002</v>
      </c>
      <c r="AU726" t="s">
        <v>3</v>
      </c>
      <c r="AV726">
        <v>0</v>
      </c>
      <c r="AW726">
        <v>2</v>
      </c>
      <c r="AX726">
        <v>24686862</v>
      </c>
      <c r="AY726">
        <v>1</v>
      </c>
      <c r="AZ726">
        <v>0</v>
      </c>
      <c r="BA726">
        <v>741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B726">
        <v>0</v>
      </c>
    </row>
    <row r="727" spans="1:80" x14ac:dyDescent="0.2">
      <c r="A727">
        <f>ROW(Source!A637)</f>
        <v>637</v>
      </c>
      <c r="B727">
        <v>23982063</v>
      </c>
      <c r="C727">
        <v>24724603</v>
      </c>
      <c r="D727">
        <v>9431572</v>
      </c>
      <c r="E727">
        <v>1</v>
      </c>
      <c r="F727">
        <v>1</v>
      </c>
      <c r="G727">
        <v>1</v>
      </c>
      <c r="H727">
        <v>1</v>
      </c>
      <c r="I727" t="s">
        <v>1495</v>
      </c>
      <c r="J727" t="s">
        <v>3</v>
      </c>
      <c r="K727" t="s">
        <v>1496</v>
      </c>
      <c r="L727">
        <v>1369</v>
      </c>
      <c r="N727">
        <v>1013</v>
      </c>
      <c r="O727" t="s">
        <v>1148</v>
      </c>
      <c r="P727" t="s">
        <v>1148</v>
      </c>
      <c r="Q727">
        <v>1</v>
      </c>
      <c r="Y727">
        <v>594</v>
      </c>
      <c r="AA727">
        <v>0</v>
      </c>
      <c r="AB727">
        <v>0</v>
      </c>
      <c r="AC727">
        <v>0</v>
      </c>
      <c r="AD727">
        <v>10.210000000000001</v>
      </c>
      <c r="AN727">
        <v>0</v>
      </c>
      <c r="AO727">
        <v>1</v>
      </c>
      <c r="AP727">
        <v>1</v>
      </c>
      <c r="AQ727">
        <v>0</v>
      </c>
      <c r="AR727">
        <v>0</v>
      </c>
      <c r="AS727" t="s">
        <v>3</v>
      </c>
      <c r="AT727">
        <v>440</v>
      </c>
      <c r="AU727" t="s">
        <v>179</v>
      </c>
      <c r="AV727">
        <v>1</v>
      </c>
      <c r="AW727">
        <v>2</v>
      </c>
      <c r="AX727">
        <v>24724604</v>
      </c>
      <c r="AY727">
        <v>1</v>
      </c>
      <c r="AZ727">
        <v>0</v>
      </c>
      <c r="BA727">
        <v>742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B727">
        <v>0</v>
      </c>
    </row>
    <row r="728" spans="1:80" x14ac:dyDescent="0.2">
      <c r="A728">
        <f>ROW(Source!A637)</f>
        <v>637</v>
      </c>
      <c r="B728">
        <v>23982063</v>
      </c>
      <c r="C728">
        <v>24724603</v>
      </c>
      <c r="D728">
        <v>22813090</v>
      </c>
      <c r="E728">
        <v>1</v>
      </c>
      <c r="F728">
        <v>1</v>
      </c>
      <c r="G728">
        <v>1</v>
      </c>
      <c r="H728">
        <v>3</v>
      </c>
      <c r="I728" t="s">
        <v>1497</v>
      </c>
      <c r="J728" t="s">
        <v>1498</v>
      </c>
      <c r="K728" t="s">
        <v>1188</v>
      </c>
      <c r="L728">
        <v>1348</v>
      </c>
      <c r="N728">
        <v>1009</v>
      </c>
      <c r="O728" t="s">
        <v>1185</v>
      </c>
      <c r="P728" t="s">
        <v>1185</v>
      </c>
      <c r="Q728">
        <v>1000</v>
      </c>
      <c r="Y728">
        <v>1.1E-4</v>
      </c>
      <c r="AA728">
        <v>27740</v>
      </c>
      <c r="AB728">
        <v>0</v>
      </c>
      <c r="AC728">
        <v>0</v>
      </c>
      <c r="AD728">
        <v>0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1.1E-4</v>
      </c>
      <c r="AU728" t="s">
        <v>3</v>
      </c>
      <c r="AV728">
        <v>0</v>
      </c>
      <c r="AW728">
        <v>2</v>
      </c>
      <c r="AX728">
        <v>24724605</v>
      </c>
      <c r="AY728">
        <v>1</v>
      </c>
      <c r="AZ728">
        <v>0</v>
      </c>
      <c r="BA728">
        <v>743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B728">
        <v>0</v>
      </c>
    </row>
    <row r="729" spans="1:80" x14ac:dyDescent="0.2">
      <c r="A729">
        <f>ROW(Source!A637)</f>
        <v>637</v>
      </c>
      <c r="B729">
        <v>23982063</v>
      </c>
      <c r="C729">
        <v>24724603</v>
      </c>
      <c r="D729">
        <v>22813049</v>
      </c>
      <c r="E729">
        <v>1</v>
      </c>
      <c r="F729">
        <v>1</v>
      </c>
      <c r="G729">
        <v>1</v>
      </c>
      <c r="H729">
        <v>3</v>
      </c>
      <c r="I729" t="s">
        <v>1499</v>
      </c>
      <c r="J729" t="s">
        <v>1500</v>
      </c>
      <c r="K729" t="s">
        <v>1501</v>
      </c>
      <c r="L729">
        <v>1348</v>
      </c>
      <c r="N729">
        <v>1009</v>
      </c>
      <c r="O729" t="s">
        <v>1185</v>
      </c>
      <c r="P729" t="s">
        <v>1185</v>
      </c>
      <c r="Q729">
        <v>1000</v>
      </c>
      <c r="Y729">
        <v>7.6999999999999996E-4</v>
      </c>
      <c r="AA729">
        <v>2606.9</v>
      </c>
      <c r="AB729">
        <v>0</v>
      </c>
      <c r="AC729">
        <v>0</v>
      </c>
      <c r="AD729">
        <v>0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7.6999999999999996E-4</v>
      </c>
      <c r="AU729" t="s">
        <v>3</v>
      </c>
      <c r="AV729">
        <v>0</v>
      </c>
      <c r="AW729">
        <v>2</v>
      </c>
      <c r="AX729">
        <v>24724606</v>
      </c>
      <c r="AY729">
        <v>1</v>
      </c>
      <c r="AZ729">
        <v>0</v>
      </c>
      <c r="BA729">
        <v>744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B729">
        <v>0</v>
      </c>
    </row>
    <row r="730" spans="1:80" x14ac:dyDescent="0.2">
      <c r="A730">
        <f>ROW(Source!A637)</f>
        <v>637</v>
      </c>
      <c r="B730">
        <v>23982063</v>
      </c>
      <c r="C730">
        <v>24724603</v>
      </c>
      <c r="D730">
        <v>22814836</v>
      </c>
      <c r="E730">
        <v>1</v>
      </c>
      <c r="F730">
        <v>1</v>
      </c>
      <c r="G730">
        <v>1</v>
      </c>
      <c r="H730">
        <v>3</v>
      </c>
      <c r="I730" t="s">
        <v>1502</v>
      </c>
      <c r="J730" t="s">
        <v>1503</v>
      </c>
      <c r="K730" t="s">
        <v>1504</v>
      </c>
      <c r="L730">
        <v>1348</v>
      </c>
      <c r="N730">
        <v>1009</v>
      </c>
      <c r="O730" t="s">
        <v>1185</v>
      </c>
      <c r="P730" t="s">
        <v>1185</v>
      </c>
      <c r="Q730">
        <v>1000</v>
      </c>
      <c r="Y730">
        <v>9.8999999999999999E-4</v>
      </c>
      <c r="AA730">
        <v>300</v>
      </c>
      <c r="AB730">
        <v>0</v>
      </c>
      <c r="AC730">
        <v>0</v>
      </c>
      <c r="AD730">
        <v>0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9.8999999999999999E-4</v>
      </c>
      <c r="AU730" t="s">
        <v>3</v>
      </c>
      <c r="AV730">
        <v>0</v>
      </c>
      <c r="AW730">
        <v>2</v>
      </c>
      <c r="AX730">
        <v>24724607</v>
      </c>
      <c r="AY730">
        <v>1</v>
      </c>
      <c r="AZ730">
        <v>0</v>
      </c>
      <c r="BA730">
        <v>745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B730">
        <v>0</v>
      </c>
    </row>
    <row r="731" spans="1:80" x14ac:dyDescent="0.2">
      <c r="A731">
        <f>ROW(Source!A637)</f>
        <v>637</v>
      </c>
      <c r="B731">
        <v>23982063</v>
      </c>
      <c r="C731">
        <v>24724603</v>
      </c>
      <c r="D731">
        <v>22819248</v>
      </c>
      <c r="E731">
        <v>1</v>
      </c>
      <c r="F731">
        <v>1</v>
      </c>
      <c r="G731">
        <v>1</v>
      </c>
      <c r="H731">
        <v>3</v>
      </c>
      <c r="I731" t="s">
        <v>1505</v>
      </c>
      <c r="J731" t="s">
        <v>1506</v>
      </c>
      <c r="K731" t="s">
        <v>1507</v>
      </c>
      <c r="L731">
        <v>1348</v>
      </c>
      <c r="N731">
        <v>1009</v>
      </c>
      <c r="O731" t="s">
        <v>1185</v>
      </c>
      <c r="P731" t="s">
        <v>1185</v>
      </c>
      <c r="Q731">
        <v>1000</v>
      </c>
      <c r="Y731">
        <v>2.1000000000000001E-2</v>
      </c>
      <c r="AA731">
        <v>5763</v>
      </c>
      <c r="AB731">
        <v>0</v>
      </c>
      <c r="AC731">
        <v>0</v>
      </c>
      <c r="AD731">
        <v>0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2.1000000000000001E-2</v>
      </c>
      <c r="AU731" t="s">
        <v>3</v>
      </c>
      <c r="AV731">
        <v>0</v>
      </c>
      <c r="AW731">
        <v>2</v>
      </c>
      <c r="AX731">
        <v>24724608</v>
      </c>
      <c r="AY731">
        <v>1</v>
      </c>
      <c r="AZ731">
        <v>0</v>
      </c>
      <c r="BA731">
        <v>746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B731">
        <v>0</v>
      </c>
    </row>
    <row r="732" spans="1:80" x14ac:dyDescent="0.2">
      <c r="A732">
        <f>ROW(Source!A637)</f>
        <v>637</v>
      </c>
      <c r="B732">
        <v>23982063</v>
      </c>
      <c r="C732">
        <v>24724603</v>
      </c>
      <c r="D732">
        <v>22820082</v>
      </c>
      <c r="E732">
        <v>1</v>
      </c>
      <c r="F732">
        <v>1</v>
      </c>
      <c r="G732">
        <v>1</v>
      </c>
      <c r="H732">
        <v>3</v>
      </c>
      <c r="I732" t="s">
        <v>1468</v>
      </c>
      <c r="J732" t="s">
        <v>1469</v>
      </c>
      <c r="K732" t="s">
        <v>1191</v>
      </c>
      <c r="L732">
        <v>1348</v>
      </c>
      <c r="N732">
        <v>1009</v>
      </c>
      <c r="O732" t="s">
        <v>1185</v>
      </c>
      <c r="P732" t="s">
        <v>1185</v>
      </c>
      <c r="Q732">
        <v>1000</v>
      </c>
      <c r="Y732">
        <v>1E-3</v>
      </c>
      <c r="AA732">
        <v>9040</v>
      </c>
      <c r="AB732">
        <v>0</v>
      </c>
      <c r="AC732">
        <v>0</v>
      </c>
      <c r="AD732">
        <v>0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1E-3</v>
      </c>
      <c r="AU732" t="s">
        <v>3</v>
      </c>
      <c r="AV732">
        <v>0</v>
      </c>
      <c r="AW732">
        <v>2</v>
      </c>
      <c r="AX732">
        <v>24724609</v>
      </c>
      <c r="AY732">
        <v>1</v>
      </c>
      <c r="AZ732">
        <v>0</v>
      </c>
      <c r="BA732">
        <v>747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B732">
        <v>0</v>
      </c>
    </row>
    <row r="733" spans="1:80" x14ac:dyDescent="0.2">
      <c r="A733">
        <f>ROW(Source!A637)</f>
        <v>637</v>
      </c>
      <c r="B733">
        <v>23982063</v>
      </c>
      <c r="C733">
        <v>24724603</v>
      </c>
      <c r="D733">
        <v>22813501</v>
      </c>
      <c r="E733">
        <v>1</v>
      </c>
      <c r="F733">
        <v>1</v>
      </c>
      <c r="G733">
        <v>1</v>
      </c>
      <c r="H733">
        <v>3</v>
      </c>
      <c r="I733" t="s">
        <v>1294</v>
      </c>
      <c r="J733" t="s">
        <v>1295</v>
      </c>
      <c r="K733" t="s">
        <v>1296</v>
      </c>
      <c r="L733">
        <v>1346</v>
      </c>
      <c r="N733">
        <v>1009</v>
      </c>
      <c r="O733" t="s">
        <v>1181</v>
      </c>
      <c r="P733" t="s">
        <v>1181</v>
      </c>
      <c r="Q733">
        <v>1</v>
      </c>
      <c r="Y733">
        <v>8.5999999999999993E-2</v>
      </c>
      <c r="AA733">
        <v>155</v>
      </c>
      <c r="AB733">
        <v>0</v>
      </c>
      <c r="AC733">
        <v>0</v>
      </c>
      <c r="AD733">
        <v>0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8.5999999999999993E-2</v>
      </c>
      <c r="AU733" t="s">
        <v>3</v>
      </c>
      <c r="AV733">
        <v>0</v>
      </c>
      <c r="AW733">
        <v>2</v>
      </c>
      <c r="AX733">
        <v>24724610</v>
      </c>
      <c r="AY733">
        <v>1</v>
      </c>
      <c r="AZ733">
        <v>0</v>
      </c>
      <c r="BA733">
        <v>748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B733">
        <v>0</v>
      </c>
    </row>
    <row r="734" spans="1:80" x14ac:dyDescent="0.2">
      <c r="A734">
        <f>ROW(Source!A637)</f>
        <v>637</v>
      </c>
      <c r="B734">
        <v>23982063</v>
      </c>
      <c r="C734">
        <v>24724603</v>
      </c>
      <c r="D734">
        <v>22820293</v>
      </c>
      <c r="E734">
        <v>1</v>
      </c>
      <c r="F734">
        <v>1</v>
      </c>
      <c r="G734">
        <v>1</v>
      </c>
      <c r="H734">
        <v>3</v>
      </c>
      <c r="I734" t="s">
        <v>1192</v>
      </c>
      <c r="J734" t="s">
        <v>1193</v>
      </c>
      <c r="K734" t="s">
        <v>1194</v>
      </c>
      <c r="L734">
        <v>1358</v>
      </c>
      <c r="N734">
        <v>1010</v>
      </c>
      <c r="O734" t="s">
        <v>189</v>
      </c>
      <c r="P734" t="s">
        <v>189</v>
      </c>
      <c r="Q734">
        <v>10</v>
      </c>
      <c r="Y734">
        <v>1.2</v>
      </c>
      <c r="AA734">
        <v>8.3000000000000007</v>
      </c>
      <c r="AB734">
        <v>0</v>
      </c>
      <c r="AC734">
        <v>0</v>
      </c>
      <c r="AD734">
        <v>0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1.2</v>
      </c>
      <c r="AU734" t="s">
        <v>3</v>
      </c>
      <c r="AV734">
        <v>0</v>
      </c>
      <c r="AW734">
        <v>2</v>
      </c>
      <c r="AX734">
        <v>24724611</v>
      </c>
      <c r="AY734">
        <v>1</v>
      </c>
      <c r="AZ734">
        <v>0</v>
      </c>
      <c r="BA734">
        <v>749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B734">
        <v>0</v>
      </c>
    </row>
    <row r="735" spans="1:80" x14ac:dyDescent="0.2">
      <c r="A735">
        <f>ROW(Source!A637)</f>
        <v>637</v>
      </c>
      <c r="B735">
        <v>23982063</v>
      </c>
      <c r="C735">
        <v>24724603</v>
      </c>
      <c r="D735">
        <v>22819306</v>
      </c>
      <c r="E735">
        <v>1</v>
      </c>
      <c r="F735">
        <v>1</v>
      </c>
      <c r="G735">
        <v>1</v>
      </c>
      <c r="H735">
        <v>3</v>
      </c>
      <c r="I735" t="s">
        <v>1508</v>
      </c>
      <c r="J735" t="s">
        <v>1509</v>
      </c>
      <c r="K735" t="s">
        <v>1510</v>
      </c>
      <c r="L735">
        <v>1348</v>
      </c>
      <c r="N735">
        <v>1009</v>
      </c>
      <c r="O735" t="s">
        <v>1185</v>
      </c>
      <c r="P735" t="s">
        <v>1185</v>
      </c>
      <c r="Q735">
        <v>1000</v>
      </c>
      <c r="Y735">
        <v>6.0000000000000001E-3</v>
      </c>
      <c r="AA735">
        <v>6100</v>
      </c>
      <c r="AB735">
        <v>0</v>
      </c>
      <c r="AC735">
        <v>0</v>
      </c>
      <c r="AD735">
        <v>0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6.0000000000000001E-3</v>
      </c>
      <c r="AU735" t="s">
        <v>3</v>
      </c>
      <c r="AV735">
        <v>0</v>
      </c>
      <c r="AW735">
        <v>2</v>
      </c>
      <c r="AX735">
        <v>24724612</v>
      </c>
      <c r="AY735">
        <v>1</v>
      </c>
      <c r="AZ735">
        <v>0</v>
      </c>
      <c r="BA735">
        <v>750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B735">
        <v>0</v>
      </c>
    </row>
    <row r="736" spans="1:80" x14ac:dyDescent="0.2">
      <c r="A736">
        <f>ROW(Source!A637)</f>
        <v>637</v>
      </c>
      <c r="B736">
        <v>23982063</v>
      </c>
      <c r="C736">
        <v>24724603</v>
      </c>
      <c r="D736">
        <v>22827012</v>
      </c>
      <c r="E736">
        <v>1</v>
      </c>
      <c r="F736">
        <v>1</v>
      </c>
      <c r="G736">
        <v>1</v>
      </c>
      <c r="H736">
        <v>3</v>
      </c>
      <c r="I736" t="s">
        <v>1511</v>
      </c>
      <c r="J736" t="s">
        <v>1512</v>
      </c>
      <c r="K736" t="s">
        <v>1513</v>
      </c>
      <c r="L736">
        <v>1355</v>
      </c>
      <c r="N736">
        <v>1010</v>
      </c>
      <c r="O736" t="s">
        <v>910</v>
      </c>
      <c r="P736" t="s">
        <v>910</v>
      </c>
      <c r="Q736">
        <v>100</v>
      </c>
      <c r="Y736">
        <v>0.26</v>
      </c>
      <c r="AA736">
        <v>164</v>
      </c>
      <c r="AB736">
        <v>0</v>
      </c>
      <c r="AC736">
        <v>0</v>
      </c>
      <c r="AD736">
        <v>0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0.26</v>
      </c>
      <c r="AU736" t="s">
        <v>3</v>
      </c>
      <c r="AV736">
        <v>0</v>
      </c>
      <c r="AW736">
        <v>2</v>
      </c>
      <c r="AX736">
        <v>24724613</v>
      </c>
      <c r="AY736">
        <v>1</v>
      </c>
      <c r="AZ736">
        <v>0</v>
      </c>
      <c r="BA736">
        <v>751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B736">
        <v>0</v>
      </c>
    </row>
    <row r="737" spans="1:80" x14ac:dyDescent="0.2">
      <c r="A737">
        <f>ROW(Source!A637)</f>
        <v>637</v>
      </c>
      <c r="B737">
        <v>23982063</v>
      </c>
      <c r="C737">
        <v>24724603</v>
      </c>
      <c r="D737">
        <v>22827264</v>
      </c>
      <c r="E737">
        <v>1</v>
      </c>
      <c r="F737">
        <v>1</v>
      </c>
      <c r="G737">
        <v>1</v>
      </c>
      <c r="H737">
        <v>3</v>
      </c>
      <c r="I737" t="s">
        <v>1514</v>
      </c>
      <c r="J737" t="s">
        <v>1515</v>
      </c>
      <c r="K737" t="s">
        <v>1516</v>
      </c>
      <c r="L737">
        <v>1348</v>
      </c>
      <c r="N737">
        <v>1009</v>
      </c>
      <c r="O737" t="s">
        <v>1185</v>
      </c>
      <c r="P737" t="s">
        <v>1185</v>
      </c>
      <c r="Q737">
        <v>1000</v>
      </c>
      <c r="Y737">
        <v>2.4000000000000001E-4</v>
      </c>
      <c r="AA737">
        <v>12600</v>
      </c>
      <c r="AB737">
        <v>0</v>
      </c>
      <c r="AC737">
        <v>0</v>
      </c>
      <c r="AD737">
        <v>0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2.4000000000000001E-4</v>
      </c>
      <c r="AU737" t="s">
        <v>3</v>
      </c>
      <c r="AV737">
        <v>0</v>
      </c>
      <c r="AW737">
        <v>2</v>
      </c>
      <c r="AX737">
        <v>24724614</v>
      </c>
      <c r="AY737">
        <v>1</v>
      </c>
      <c r="AZ737">
        <v>0</v>
      </c>
      <c r="BA737">
        <v>752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B737">
        <v>0</v>
      </c>
    </row>
    <row r="738" spans="1:80" x14ac:dyDescent="0.2">
      <c r="A738">
        <f>ROW(Source!A637)</f>
        <v>637</v>
      </c>
      <c r="B738">
        <v>23982063</v>
      </c>
      <c r="C738">
        <v>24724603</v>
      </c>
      <c r="D738">
        <v>22828713</v>
      </c>
      <c r="E738">
        <v>1</v>
      </c>
      <c r="F738">
        <v>1</v>
      </c>
      <c r="G738">
        <v>1</v>
      </c>
      <c r="H738">
        <v>3</v>
      </c>
      <c r="I738" t="s">
        <v>1517</v>
      </c>
      <c r="J738" t="s">
        <v>1518</v>
      </c>
      <c r="K738" t="s">
        <v>1519</v>
      </c>
      <c r="L738">
        <v>1348</v>
      </c>
      <c r="N738">
        <v>1009</v>
      </c>
      <c r="O738" t="s">
        <v>1185</v>
      </c>
      <c r="P738" t="s">
        <v>1185</v>
      </c>
      <c r="Q738">
        <v>1000</v>
      </c>
      <c r="Y738">
        <v>2.15E-3</v>
      </c>
      <c r="AA738">
        <v>27278</v>
      </c>
      <c r="AB738">
        <v>0</v>
      </c>
      <c r="AC738">
        <v>0</v>
      </c>
      <c r="AD738">
        <v>0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2.15E-3</v>
      </c>
      <c r="AU738" t="s">
        <v>3</v>
      </c>
      <c r="AV738">
        <v>0</v>
      </c>
      <c r="AW738">
        <v>2</v>
      </c>
      <c r="AX738">
        <v>24724615</v>
      </c>
      <c r="AY738">
        <v>1</v>
      </c>
      <c r="AZ738">
        <v>0</v>
      </c>
      <c r="BA738">
        <v>753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B738">
        <v>0</v>
      </c>
    </row>
    <row r="739" spans="1:80" x14ac:dyDescent="0.2">
      <c r="A739">
        <f>ROW(Source!A637)</f>
        <v>637</v>
      </c>
      <c r="B739">
        <v>23982063</v>
      </c>
      <c r="C739">
        <v>24724603</v>
      </c>
      <c r="D739">
        <v>22848302</v>
      </c>
      <c r="E739">
        <v>1</v>
      </c>
      <c r="F739">
        <v>1</v>
      </c>
      <c r="G739">
        <v>1</v>
      </c>
      <c r="H739">
        <v>3</v>
      </c>
      <c r="I739" t="s">
        <v>1520</v>
      </c>
      <c r="J739" t="s">
        <v>1521</v>
      </c>
      <c r="K739" t="s">
        <v>1522</v>
      </c>
      <c r="L739">
        <v>1477</v>
      </c>
      <c r="N739">
        <v>1013</v>
      </c>
      <c r="O739" t="s">
        <v>333</v>
      </c>
      <c r="P739" t="s">
        <v>335</v>
      </c>
      <c r="Q739">
        <v>1</v>
      </c>
      <c r="Y739">
        <v>0.06</v>
      </c>
      <c r="AA739">
        <v>500</v>
      </c>
      <c r="AB739">
        <v>0</v>
      </c>
      <c r="AC739">
        <v>0</v>
      </c>
      <c r="AD739">
        <v>0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0.06</v>
      </c>
      <c r="AU739" t="s">
        <v>3</v>
      </c>
      <c r="AV739">
        <v>0</v>
      </c>
      <c r="AW739">
        <v>2</v>
      </c>
      <c r="AX739">
        <v>24724616</v>
      </c>
      <c r="AY739">
        <v>1</v>
      </c>
      <c r="AZ739">
        <v>0</v>
      </c>
      <c r="BA739">
        <v>754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B739">
        <v>0</v>
      </c>
    </row>
    <row r="740" spans="1:80" x14ac:dyDescent="0.2">
      <c r="A740">
        <f>ROW(Source!A637)</f>
        <v>637</v>
      </c>
      <c r="B740">
        <v>23982063</v>
      </c>
      <c r="C740">
        <v>24724603</v>
      </c>
      <c r="D740">
        <v>22850615</v>
      </c>
      <c r="E740">
        <v>1</v>
      </c>
      <c r="F740">
        <v>1</v>
      </c>
      <c r="G740">
        <v>1</v>
      </c>
      <c r="H740">
        <v>3</v>
      </c>
      <c r="I740" t="s">
        <v>1473</v>
      </c>
      <c r="J740" t="s">
        <v>1474</v>
      </c>
      <c r="K740" t="s">
        <v>1475</v>
      </c>
      <c r="L740">
        <v>1348</v>
      </c>
      <c r="N740">
        <v>1009</v>
      </c>
      <c r="O740" t="s">
        <v>1185</v>
      </c>
      <c r="P740" t="s">
        <v>1185</v>
      </c>
      <c r="Q740">
        <v>1000</v>
      </c>
      <c r="Y740">
        <v>2.5999999999999998E-4</v>
      </c>
      <c r="AA740">
        <v>85399.75</v>
      </c>
      <c r="AB740">
        <v>0</v>
      </c>
      <c r="AC740">
        <v>0</v>
      </c>
      <c r="AD740">
        <v>0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2.5999999999999998E-4</v>
      </c>
      <c r="AU740" t="s">
        <v>3</v>
      </c>
      <c r="AV740">
        <v>0</v>
      </c>
      <c r="AW740">
        <v>2</v>
      </c>
      <c r="AX740">
        <v>24724617</v>
      </c>
      <c r="AY740">
        <v>1</v>
      </c>
      <c r="AZ740">
        <v>0</v>
      </c>
      <c r="BA740">
        <v>755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B740">
        <v>0</v>
      </c>
    </row>
    <row r="741" spans="1:80" x14ac:dyDescent="0.2">
      <c r="A741">
        <f>ROW(Source!A637)</f>
        <v>637</v>
      </c>
      <c r="B741">
        <v>23982063</v>
      </c>
      <c r="C741">
        <v>24724603</v>
      </c>
      <c r="D741">
        <v>22857502</v>
      </c>
      <c r="E741">
        <v>1</v>
      </c>
      <c r="F741">
        <v>1</v>
      </c>
      <c r="G741">
        <v>1</v>
      </c>
      <c r="H741">
        <v>3</v>
      </c>
      <c r="I741" t="s">
        <v>1523</v>
      </c>
      <c r="J741" t="s">
        <v>1524</v>
      </c>
      <c r="K741" t="s">
        <v>1525</v>
      </c>
      <c r="L741">
        <v>1354</v>
      </c>
      <c r="N741">
        <v>1010</v>
      </c>
      <c r="O741" t="s">
        <v>209</v>
      </c>
      <c r="P741" t="s">
        <v>209</v>
      </c>
      <c r="Q741">
        <v>1</v>
      </c>
      <c r="Y741">
        <v>12</v>
      </c>
      <c r="AA741">
        <v>0.53</v>
      </c>
      <c r="AB741">
        <v>0</v>
      </c>
      <c r="AC741">
        <v>0</v>
      </c>
      <c r="AD741">
        <v>0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12</v>
      </c>
      <c r="AU741" t="s">
        <v>3</v>
      </c>
      <c r="AV741">
        <v>0</v>
      </c>
      <c r="AW741">
        <v>2</v>
      </c>
      <c r="AX741">
        <v>24724618</v>
      </c>
      <c r="AY741">
        <v>1</v>
      </c>
      <c r="AZ741">
        <v>0</v>
      </c>
      <c r="BA741">
        <v>756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B741">
        <v>0</v>
      </c>
    </row>
    <row r="742" spans="1:80" x14ac:dyDescent="0.2">
      <c r="A742">
        <f>ROW(Source!A637)</f>
        <v>637</v>
      </c>
      <c r="B742">
        <v>23982063</v>
      </c>
      <c r="C742">
        <v>24724603</v>
      </c>
      <c r="D742">
        <v>22865358</v>
      </c>
      <c r="E742">
        <v>1</v>
      </c>
      <c r="F742">
        <v>1</v>
      </c>
      <c r="G742">
        <v>1</v>
      </c>
      <c r="H742">
        <v>3</v>
      </c>
      <c r="I742" t="s">
        <v>1526</v>
      </c>
      <c r="J742" t="s">
        <v>1527</v>
      </c>
      <c r="K742" t="s">
        <v>1528</v>
      </c>
      <c r="L742">
        <v>1346</v>
      </c>
      <c r="N742">
        <v>1009</v>
      </c>
      <c r="O742" t="s">
        <v>1181</v>
      </c>
      <c r="P742" t="s">
        <v>1181</v>
      </c>
      <c r="Q742">
        <v>1</v>
      </c>
      <c r="Y742">
        <v>0.30599999999999999</v>
      </c>
      <c r="AA742">
        <v>41.7</v>
      </c>
      <c r="AB742">
        <v>0</v>
      </c>
      <c r="AC742">
        <v>0</v>
      </c>
      <c r="AD742">
        <v>0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0.30599999999999999</v>
      </c>
      <c r="AU742" t="s">
        <v>3</v>
      </c>
      <c r="AV742">
        <v>0</v>
      </c>
      <c r="AW742">
        <v>2</v>
      </c>
      <c r="AX742">
        <v>24724619</v>
      </c>
      <c r="AY742">
        <v>1</v>
      </c>
      <c r="AZ742">
        <v>0</v>
      </c>
      <c r="BA742">
        <v>757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B742">
        <v>0</v>
      </c>
    </row>
    <row r="743" spans="1:80" x14ac:dyDescent="0.2">
      <c r="A743">
        <f>ROW(Source!A637)</f>
        <v>637</v>
      </c>
      <c r="B743">
        <v>23982063</v>
      </c>
      <c r="C743">
        <v>24724603</v>
      </c>
      <c r="D743">
        <v>22865650</v>
      </c>
      <c r="E743">
        <v>1</v>
      </c>
      <c r="F743">
        <v>1</v>
      </c>
      <c r="G743">
        <v>1</v>
      </c>
      <c r="H743">
        <v>3</v>
      </c>
      <c r="I743" t="s">
        <v>1159</v>
      </c>
      <c r="J743" t="s">
        <v>1160</v>
      </c>
      <c r="K743" t="s">
        <v>1161</v>
      </c>
      <c r="L743">
        <v>1374</v>
      </c>
      <c r="N743">
        <v>1013</v>
      </c>
      <c r="O743" t="s">
        <v>1162</v>
      </c>
      <c r="P743" t="s">
        <v>1162</v>
      </c>
      <c r="Q743">
        <v>1</v>
      </c>
      <c r="Y743">
        <v>89.85</v>
      </c>
      <c r="AA743">
        <v>1</v>
      </c>
      <c r="AB743">
        <v>0</v>
      </c>
      <c r="AC743">
        <v>0</v>
      </c>
      <c r="AD743">
        <v>0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89.85</v>
      </c>
      <c r="AU743" t="s">
        <v>3</v>
      </c>
      <c r="AV743">
        <v>0</v>
      </c>
      <c r="AW743">
        <v>2</v>
      </c>
      <c r="AX743">
        <v>24724621</v>
      </c>
      <c r="AY743">
        <v>1</v>
      </c>
      <c r="AZ743">
        <v>0</v>
      </c>
      <c r="BA743">
        <v>759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B743">
        <v>0</v>
      </c>
    </row>
    <row r="744" spans="1:80" x14ac:dyDescent="0.2">
      <c r="A744">
        <f>ROW(Source!A638)</f>
        <v>638</v>
      </c>
      <c r="B744">
        <v>23982063</v>
      </c>
      <c r="C744">
        <v>24724625</v>
      </c>
      <c r="D744">
        <v>9442491</v>
      </c>
      <c r="E744">
        <v>1</v>
      </c>
      <c r="F744">
        <v>1</v>
      </c>
      <c r="G744">
        <v>1</v>
      </c>
      <c r="H744">
        <v>1</v>
      </c>
      <c r="I744" t="s">
        <v>1529</v>
      </c>
      <c r="J744" t="s">
        <v>3</v>
      </c>
      <c r="K744" t="s">
        <v>1530</v>
      </c>
      <c r="L744">
        <v>1369</v>
      </c>
      <c r="N744">
        <v>1013</v>
      </c>
      <c r="O744" t="s">
        <v>1148</v>
      </c>
      <c r="P744" t="s">
        <v>1148</v>
      </c>
      <c r="Q744">
        <v>1</v>
      </c>
      <c r="Y744">
        <v>26.460000000000004</v>
      </c>
      <c r="AA744">
        <v>0</v>
      </c>
      <c r="AB744">
        <v>0</v>
      </c>
      <c r="AC744">
        <v>0</v>
      </c>
      <c r="AD744">
        <v>10.79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19.600000000000001</v>
      </c>
      <c r="AU744" t="s">
        <v>179</v>
      </c>
      <c r="AV744">
        <v>1</v>
      </c>
      <c r="AW744">
        <v>2</v>
      </c>
      <c r="AX744">
        <v>24724626</v>
      </c>
      <c r="AY744">
        <v>1</v>
      </c>
      <c r="AZ744">
        <v>0</v>
      </c>
      <c r="BA744">
        <v>760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B744">
        <v>0</v>
      </c>
    </row>
    <row r="745" spans="1:80" x14ac:dyDescent="0.2">
      <c r="A745">
        <f>ROW(Source!A638)</f>
        <v>638</v>
      </c>
      <c r="B745">
        <v>23982063</v>
      </c>
      <c r="C745">
        <v>24724625</v>
      </c>
      <c r="D745">
        <v>22819248</v>
      </c>
      <c r="E745">
        <v>1</v>
      </c>
      <c r="F745">
        <v>1</v>
      </c>
      <c r="G745">
        <v>1</v>
      </c>
      <c r="H745">
        <v>3</v>
      </c>
      <c r="I745" t="s">
        <v>1505</v>
      </c>
      <c r="J745" t="s">
        <v>1506</v>
      </c>
      <c r="K745" t="s">
        <v>1507</v>
      </c>
      <c r="L745">
        <v>1348</v>
      </c>
      <c r="N745">
        <v>1009</v>
      </c>
      <c r="O745" t="s">
        <v>1185</v>
      </c>
      <c r="P745" t="s">
        <v>1185</v>
      </c>
      <c r="Q745">
        <v>1000</v>
      </c>
      <c r="Y745">
        <v>9.4199999999999996E-3</v>
      </c>
      <c r="AA745">
        <v>5763</v>
      </c>
      <c r="AB745">
        <v>0</v>
      </c>
      <c r="AC745">
        <v>0</v>
      </c>
      <c r="AD745">
        <v>0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9.4199999999999996E-3</v>
      </c>
      <c r="AU745" t="s">
        <v>3</v>
      </c>
      <c r="AV745">
        <v>0</v>
      </c>
      <c r="AW745">
        <v>2</v>
      </c>
      <c r="AX745">
        <v>24724627</v>
      </c>
      <c r="AY745">
        <v>1</v>
      </c>
      <c r="AZ745">
        <v>0</v>
      </c>
      <c r="BA745">
        <v>761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B745">
        <v>0</v>
      </c>
    </row>
    <row r="746" spans="1:80" x14ac:dyDescent="0.2">
      <c r="A746">
        <f>ROW(Source!A638)</f>
        <v>638</v>
      </c>
      <c r="B746">
        <v>23982063</v>
      </c>
      <c r="C746">
        <v>24724625</v>
      </c>
      <c r="D746">
        <v>22820293</v>
      </c>
      <c r="E746">
        <v>1</v>
      </c>
      <c r="F746">
        <v>1</v>
      </c>
      <c r="G746">
        <v>1</v>
      </c>
      <c r="H746">
        <v>3</v>
      </c>
      <c r="I746" t="s">
        <v>1192</v>
      </c>
      <c r="J746" t="s">
        <v>1193</v>
      </c>
      <c r="K746" t="s">
        <v>1194</v>
      </c>
      <c r="L746">
        <v>1358</v>
      </c>
      <c r="N746">
        <v>1010</v>
      </c>
      <c r="O746" t="s">
        <v>189</v>
      </c>
      <c r="P746" t="s">
        <v>189</v>
      </c>
      <c r="Q746">
        <v>10</v>
      </c>
      <c r="Y746">
        <v>1.5</v>
      </c>
      <c r="AA746">
        <v>8.3000000000000007</v>
      </c>
      <c r="AB746">
        <v>0</v>
      </c>
      <c r="AC746">
        <v>0</v>
      </c>
      <c r="AD746">
        <v>0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1.5</v>
      </c>
      <c r="AU746" t="s">
        <v>3</v>
      </c>
      <c r="AV746">
        <v>0</v>
      </c>
      <c r="AW746">
        <v>2</v>
      </c>
      <c r="AX746">
        <v>24724628</v>
      </c>
      <c r="AY746">
        <v>1</v>
      </c>
      <c r="AZ746">
        <v>0</v>
      </c>
      <c r="BA746">
        <v>762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B746">
        <v>0</v>
      </c>
    </row>
    <row r="747" spans="1:80" x14ac:dyDescent="0.2">
      <c r="A747">
        <f>ROW(Source!A638)</f>
        <v>638</v>
      </c>
      <c r="B747">
        <v>23982063</v>
      </c>
      <c r="C747">
        <v>24724625</v>
      </c>
      <c r="D747">
        <v>22819825</v>
      </c>
      <c r="E747">
        <v>1</v>
      </c>
      <c r="F747">
        <v>1</v>
      </c>
      <c r="G747">
        <v>1</v>
      </c>
      <c r="H747">
        <v>3</v>
      </c>
      <c r="I747" t="s">
        <v>1531</v>
      </c>
      <c r="J747" t="s">
        <v>1532</v>
      </c>
      <c r="K747" t="s">
        <v>1533</v>
      </c>
      <c r="L747">
        <v>1346</v>
      </c>
      <c r="N747">
        <v>1009</v>
      </c>
      <c r="O747" t="s">
        <v>1181</v>
      </c>
      <c r="P747" t="s">
        <v>1181</v>
      </c>
      <c r="Q747">
        <v>1</v>
      </c>
      <c r="Y747">
        <v>3.0000000000000001E-3</v>
      </c>
      <c r="AA747">
        <v>16.8</v>
      </c>
      <c r="AB747">
        <v>0</v>
      </c>
      <c r="AC747">
        <v>0</v>
      </c>
      <c r="AD747">
        <v>0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3.0000000000000001E-3</v>
      </c>
      <c r="AU747" t="s">
        <v>3</v>
      </c>
      <c r="AV747">
        <v>0</v>
      </c>
      <c r="AW747">
        <v>2</v>
      </c>
      <c r="AX747">
        <v>24724629</v>
      </c>
      <c r="AY747">
        <v>1</v>
      </c>
      <c r="AZ747">
        <v>0</v>
      </c>
      <c r="BA747">
        <v>763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B747">
        <v>0</v>
      </c>
    </row>
    <row r="748" spans="1:80" x14ac:dyDescent="0.2">
      <c r="A748">
        <f>ROW(Source!A638)</f>
        <v>638</v>
      </c>
      <c r="B748">
        <v>23982063</v>
      </c>
      <c r="C748">
        <v>24724625</v>
      </c>
      <c r="D748">
        <v>22848312</v>
      </c>
      <c r="E748">
        <v>1</v>
      </c>
      <c r="F748">
        <v>1</v>
      </c>
      <c r="G748">
        <v>1</v>
      </c>
      <c r="H748">
        <v>3</v>
      </c>
      <c r="I748" t="s">
        <v>1534</v>
      </c>
      <c r="J748" t="s">
        <v>1535</v>
      </c>
      <c r="K748" t="s">
        <v>1536</v>
      </c>
      <c r="L748">
        <v>1477</v>
      </c>
      <c r="N748">
        <v>1013</v>
      </c>
      <c r="O748" t="s">
        <v>333</v>
      </c>
      <c r="P748" t="s">
        <v>335</v>
      </c>
      <c r="Q748">
        <v>1</v>
      </c>
      <c r="Y748">
        <v>1.4999999999999999E-2</v>
      </c>
      <c r="AA748">
        <v>480</v>
      </c>
      <c r="AB748">
        <v>0</v>
      </c>
      <c r="AC748">
        <v>0</v>
      </c>
      <c r="AD748">
        <v>0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1.4999999999999999E-2</v>
      </c>
      <c r="AU748" t="s">
        <v>3</v>
      </c>
      <c r="AV748">
        <v>0</v>
      </c>
      <c r="AW748">
        <v>2</v>
      </c>
      <c r="AX748">
        <v>24724630</v>
      </c>
      <c r="AY748">
        <v>1</v>
      </c>
      <c r="AZ748">
        <v>0</v>
      </c>
      <c r="BA748">
        <v>764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B748">
        <v>0</v>
      </c>
    </row>
    <row r="749" spans="1:80" x14ac:dyDescent="0.2">
      <c r="A749">
        <f>ROW(Source!A638)</f>
        <v>638</v>
      </c>
      <c r="B749">
        <v>23982063</v>
      </c>
      <c r="C749">
        <v>24724625</v>
      </c>
      <c r="D749">
        <v>22848293</v>
      </c>
      <c r="E749">
        <v>1</v>
      </c>
      <c r="F749">
        <v>1</v>
      </c>
      <c r="G749">
        <v>1</v>
      </c>
      <c r="H749">
        <v>3</v>
      </c>
      <c r="I749" t="s">
        <v>1537</v>
      </c>
      <c r="J749" t="s">
        <v>1538</v>
      </c>
      <c r="K749" t="s">
        <v>1539</v>
      </c>
      <c r="L749">
        <v>1477</v>
      </c>
      <c r="N749">
        <v>1013</v>
      </c>
      <c r="O749" t="s">
        <v>333</v>
      </c>
      <c r="P749" t="s">
        <v>335</v>
      </c>
      <c r="Q749">
        <v>1</v>
      </c>
      <c r="Y749">
        <v>1.4999999999999999E-2</v>
      </c>
      <c r="AA749">
        <v>3625</v>
      </c>
      <c r="AB749">
        <v>0</v>
      </c>
      <c r="AC749">
        <v>0</v>
      </c>
      <c r="AD749">
        <v>0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1.4999999999999999E-2</v>
      </c>
      <c r="AU749" t="s">
        <v>3</v>
      </c>
      <c r="AV749">
        <v>0</v>
      </c>
      <c r="AW749">
        <v>2</v>
      </c>
      <c r="AX749">
        <v>24724631</v>
      </c>
      <c r="AY749">
        <v>1</v>
      </c>
      <c r="AZ749">
        <v>0</v>
      </c>
      <c r="BA749">
        <v>765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B749">
        <v>0</v>
      </c>
    </row>
    <row r="750" spans="1:80" x14ac:dyDescent="0.2">
      <c r="A750">
        <f>ROW(Source!A638)</f>
        <v>638</v>
      </c>
      <c r="B750">
        <v>23982063</v>
      </c>
      <c r="C750">
        <v>24724625</v>
      </c>
      <c r="D750">
        <v>22848870</v>
      </c>
      <c r="E750">
        <v>1</v>
      </c>
      <c r="F750">
        <v>1</v>
      </c>
      <c r="G750">
        <v>1</v>
      </c>
      <c r="H750">
        <v>3</v>
      </c>
      <c r="I750" t="s">
        <v>1540</v>
      </c>
      <c r="J750" t="s">
        <v>1541</v>
      </c>
      <c r="K750" t="s">
        <v>1542</v>
      </c>
      <c r="L750">
        <v>1354</v>
      </c>
      <c r="N750">
        <v>1010</v>
      </c>
      <c r="O750" t="s">
        <v>209</v>
      </c>
      <c r="P750" t="s">
        <v>209</v>
      </c>
      <c r="Q750">
        <v>1</v>
      </c>
      <c r="Y750">
        <v>1</v>
      </c>
      <c r="AA750">
        <v>2</v>
      </c>
      <c r="AB750">
        <v>0</v>
      </c>
      <c r="AC750">
        <v>0</v>
      </c>
      <c r="AD750">
        <v>0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1</v>
      </c>
      <c r="AU750" t="s">
        <v>3</v>
      </c>
      <c r="AV750">
        <v>0</v>
      </c>
      <c r="AW750">
        <v>2</v>
      </c>
      <c r="AX750">
        <v>24724632</v>
      </c>
      <c r="AY750">
        <v>1</v>
      </c>
      <c r="AZ750">
        <v>0</v>
      </c>
      <c r="BA750">
        <v>766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B750">
        <v>0</v>
      </c>
    </row>
    <row r="751" spans="1:80" x14ac:dyDescent="0.2">
      <c r="A751">
        <f>ROW(Source!A638)</f>
        <v>638</v>
      </c>
      <c r="B751">
        <v>23982063</v>
      </c>
      <c r="C751">
        <v>24724625</v>
      </c>
      <c r="D751">
        <v>22850615</v>
      </c>
      <c r="E751">
        <v>1</v>
      </c>
      <c r="F751">
        <v>1</v>
      </c>
      <c r="G751">
        <v>1</v>
      </c>
      <c r="H751">
        <v>3</v>
      </c>
      <c r="I751" t="s">
        <v>1473</v>
      </c>
      <c r="J751" t="s">
        <v>1474</v>
      </c>
      <c r="K751" t="s">
        <v>1475</v>
      </c>
      <c r="L751">
        <v>1348</v>
      </c>
      <c r="N751">
        <v>1009</v>
      </c>
      <c r="O751" t="s">
        <v>1185</v>
      </c>
      <c r="P751" t="s">
        <v>1185</v>
      </c>
      <c r="Q751">
        <v>1000</v>
      </c>
      <c r="Y751">
        <v>5.0000000000000002E-5</v>
      </c>
      <c r="AA751">
        <v>85399.75</v>
      </c>
      <c r="AB751">
        <v>0</v>
      </c>
      <c r="AC751">
        <v>0</v>
      </c>
      <c r="AD751">
        <v>0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5.0000000000000002E-5</v>
      </c>
      <c r="AU751" t="s">
        <v>3</v>
      </c>
      <c r="AV751">
        <v>0</v>
      </c>
      <c r="AW751">
        <v>2</v>
      </c>
      <c r="AX751">
        <v>24724633</v>
      </c>
      <c r="AY751">
        <v>1</v>
      </c>
      <c r="AZ751">
        <v>0</v>
      </c>
      <c r="BA751">
        <v>767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B751">
        <v>0</v>
      </c>
    </row>
    <row r="752" spans="1:80" x14ac:dyDescent="0.2">
      <c r="A752">
        <f>ROW(Source!A638)</f>
        <v>638</v>
      </c>
      <c r="B752">
        <v>23982063</v>
      </c>
      <c r="C752">
        <v>24724625</v>
      </c>
      <c r="D752">
        <v>22865650</v>
      </c>
      <c r="E752">
        <v>1</v>
      </c>
      <c r="F752">
        <v>1</v>
      </c>
      <c r="G752">
        <v>1</v>
      </c>
      <c r="H752">
        <v>3</v>
      </c>
      <c r="I752" t="s">
        <v>1159</v>
      </c>
      <c r="J752" t="s">
        <v>1160</v>
      </c>
      <c r="K752" t="s">
        <v>1161</v>
      </c>
      <c r="L752">
        <v>1374</v>
      </c>
      <c r="N752">
        <v>1013</v>
      </c>
      <c r="O752" t="s">
        <v>1162</v>
      </c>
      <c r="P752" t="s">
        <v>1162</v>
      </c>
      <c r="Q752">
        <v>1</v>
      </c>
      <c r="Y752">
        <v>4.2300000000000004</v>
      </c>
      <c r="AA752">
        <v>1</v>
      </c>
      <c r="AB752">
        <v>0</v>
      </c>
      <c r="AC752">
        <v>0</v>
      </c>
      <c r="AD752">
        <v>0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4.2300000000000004</v>
      </c>
      <c r="AU752" t="s">
        <v>3</v>
      </c>
      <c r="AV752">
        <v>0</v>
      </c>
      <c r="AW752">
        <v>2</v>
      </c>
      <c r="AX752">
        <v>24724635</v>
      </c>
      <c r="AY752">
        <v>1</v>
      </c>
      <c r="AZ752">
        <v>0</v>
      </c>
      <c r="BA752">
        <v>769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B752">
        <v>0</v>
      </c>
    </row>
    <row r="753" spans="1:80" x14ac:dyDescent="0.2">
      <c r="A753">
        <f>ROW(Source!A639)</f>
        <v>639</v>
      </c>
      <c r="B753">
        <v>23982063</v>
      </c>
      <c r="C753">
        <v>24687089</v>
      </c>
      <c r="D753">
        <v>9438100</v>
      </c>
      <c r="E753">
        <v>1</v>
      </c>
      <c r="F753">
        <v>1</v>
      </c>
      <c r="G753">
        <v>1</v>
      </c>
      <c r="H753">
        <v>1</v>
      </c>
      <c r="I753" t="s">
        <v>1276</v>
      </c>
      <c r="J753" t="s">
        <v>3</v>
      </c>
      <c r="K753" t="s">
        <v>1277</v>
      </c>
      <c r="L753">
        <v>1369</v>
      </c>
      <c r="N753">
        <v>1013</v>
      </c>
      <c r="O753" t="s">
        <v>1148</v>
      </c>
      <c r="P753" t="s">
        <v>1148</v>
      </c>
      <c r="Q753">
        <v>1</v>
      </c>
      <c r="Y753">
        <v>21.6</v>
      </c>
      <c r="AA753">
        <v>0</v>
      </c>
      <c r="AB753">
        <v>0</v>
      </c>
      <c r="AC753">
        <v>0</v>
      </c>
      <c r="AD753">
        <v>15.49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16</v>
      </c>
      <c r="AU753" t="s">
        <v>179</v>
      </c>
      <c r="AV753">
        <v>1</v>
      </c>
      <c r="AW753">
        <v>2</v>
      </c>
      <c r="AX753">
        <v>24724637</v>
      </c>
      <c r="AY753">
        <v>1</v>
      </c>
      <c r="AZ753">
        <v>0</v>
      </c>
      <c r="BA753">
        <v>770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B753">
        <v>0</v>
      </c>
    </row>
    <row r="754" spans="1:80" x14ac:dyDescent="0.2">
      <c r="A754">
        <f>ROW(Source!A639)</f>
        <v>639</v>
      </c>
      <c r="B754">
        <v>23982063</v>
      </c>
      <c r="C754">
        <v>24687089</v>
      </c>
      <c r="D754">
        <v>9447024</v>
      </c>
      <c r="E754">
        <v>1</v>
      </c>
      <c r="F754">
        <v>1</v>
      </c>
      <c r="G754">
        <v>1</v>
      </c>
      <c r="H754">
        <v>1</v>
      </c>
      <c r="I754" t="s">
        <v>1278</v>
      </c>
      <c r="J754" t="s">
        <v>3</v>
      </c>
      <c r="K754" t="s">
        <v>1279</v>
      </c>
      <c r="L754">
        <v>1369</v>
      </c>
      <c r="N754">
        <v>1013</v>
      </c>
      <c r="O754" t="s">
        <v>1148</v>
      </c>
      <c r="P754" t="s">
        <v>1148</v>
      </c>
      <c r="Q754">
        <v>1</v>
      </c>
      <c r="Y754">
        <v>21.6</v>
      </c>
      <c r="AA754">
        <v>0</v>
      </c>
      <c r="AB754">
        <v>0</v>
      </c>
      <c r="AC754">
        <v>0</v>
      </c>
      <c r="AD754">
        <v>14.09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16</v>
      </c>
      <c r="AU754" t="s">
        <v>179</v>
      </c>
      <c r="AV754">
        <v>1</v>
      </c>
      <c r="AW754">
        <v>2</v>
      </c>
      <c r="AX754">
        <v>24724638</v>
      </c>
      <c r="AY754">
        <v>1</v>
      </c>
      <c r="AZ754">
        <v>0</v>
      </c>
      <c r="BA754">
        <v>771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B754">
        <v>0</v>
      </c>
    </row>
    <row r="755" spans="1:80" x14ac:dyDescent="0.2">
      <c r="A755">
        <f>ROW(Source!A639)</f>
        <v>639</v>
      </c>
      <c r="B755">
        <v>23982063</v>
      </c>
      <c r="C755">
        <v>24687089</v>
      </c>
      <c r="D755">
        <v>22865650</v>
      </c>
      <c r="E755">
        <v>1</v>
      </c>
      <c r="F755">
        <v>1</v>
      </c>
      <c r="G755">
        <v>1</v>
      </c>
      <c r="H755">
        <v>3</v>
      </c>
      <c r="I755" t="s">
        <v>1159</v>
      </c>
      <c r="J755" t="s">
        <v>1160</v>
      </c>
      <c r="K755" t="s">
        <v>1161</v>
      </c>
      <c r="L755">
        <v>1374</v>
      </c>
      <c r="N755">
        <v>1013</v>
      </c>
      <c r="O755" t="s">
        <v>1162</v>
      </c>
      <c r="P755" t="s">
        <v>1162</v>
      </c>
      <c r="Q755">
        <v>1</v>
      </c>
      <c r="Y755">
        <v>9.4700000000000006</v>
      </c>
      <c r="AA755">
        <v>1</v>
      </c>
      <c r="AB755">
        <v>0</v>
      </c>
      <c r="AC755">
        <v>0</v>
      </c>
      <c r="AD755">
        <v>0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9.4700000000000006</v>
      </c>
      <c r="AU755" t="s">
        <v>3</v>
      </c>
      <c r="AV755">
        <v>0</v>
      </c>
      <c r="AW755">
        <v>2</v>
      </c>
      <c r="AX755">
        <v>24724639</v>
      </c>
      <c r="AY755">
        <v>1</v>
      </c>
      <c r="AZ755">
        <v>0</v>
      </c>
      <c r="BA755">
        <v>772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B755">
        <v>0</v>
      </c>
    </row>
    <row r="756" spans="1:80" x14ac:dyDescent="0.2">
      <c r="A756">
        <f>ROW(Source!A640)</f>
        <v>640</v>
      </c>
      <c r="B756">
        <v>23982063</v>
      </c>
      <c r="C756">
        <v>24687096</v>
      </c>
      <c r="D756">
        <v>9436423</v>
      </c>
      <c r="E756">
        <v>1</v>
      </c>
      <c r="F756">
        <v>1</v>
      </c>
      <c r="G756">
        <v>1</v>
      </c>
      <c r="H756">
        <v>1</v>
      </c>
      <c r="I756" t="s">
        <v>1243</v>
      </c>
      <c r="J756" t="s">
        <v>3</v>
      </c>
      <c r="K756" t="s">
        <v>1244</v>
      </c>
      <c r="L756">
        <v>1369</v>
      </c>
      <c r="N756">
        <v>1013</v>
      </c>
      <c r="O756" t="s">
        <v>1148</v>
      </c>
      <c r="P756" t="s">
        <v>1148</v>
      </c>
      <c r="Q756">
        <v>1</v>
      </c>
      <c r="Y756">
        <v>855.90000000000009</v>
      </c>
      <c r="AA756">
        <v>0</v>
      </c>
      <c r="AB756">
        <v>0</v>
      </c>
      <c r="AC756">
        <v>0</v>
      </c>
      <c r="AD756">
        <v>12.92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634</v>
      </c>
      <c r="AU756" t="s">
        <v>179</v>
      </c>
      <c r="AV756">
        <v>1</v>
      </c>
      <c r="AW756">
        <v>2</v>
      </c>
      <c r="AX756">
        <v>24687099</v>
      </c>
      <c r="AY756">
        <v>1</v>
      </c>
      <c r="AZ756">
        <v>0</v>
      </c>
      <c r="BA756">
        <v>773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B756">
        <v>0</v>
      </c>
    </row>
    <row r="757" spans="1:80" x14ac:dyDescent="0.2">
      <c r="A757">
        <f>ROW(Source!A640)</f>
        <v>640</v>
      </c>
      <c r="B757">
        <v>23982063</v>
      </c>
      <c r="C757">
        <v>24687096</v>
      </c>
      <c r="D757">
        <v>14665295</v>
      </c>
      <c r="E757">
        <v>1</v>
      </c>
      <c r="F757">
        <v>1</v>
      </c>
      <c r="G757">
        <v>1</v>
      </c>
      <c r="H757">
        <v>3</v>
      </c>
      <c r="I757" t="s">
        <v>1159</v>
      </c>
      <c r="J757" t="s">
        <v>1168</v>
      </c>
      <c r="K757" t="s">
        <v>1169</v>
      </c>
      <c r="L757">
        <v>1344</v>
      </c>
      <c r="N757">
        <v>1008</v>
      </c>
      <c r="O757" t="s">
        <v>1170</v>
      </c>
      <c r="P757" t="s">
        <v>1170</v>
      </c>
      <c r="Q757">
        <v>1</v>
      </c>
      <c r="Y757">
        <v>163.83000000000001</v>
      </c>
      <c r="AA757">
        <v>1</v>
      </c>
      <c r="AB757">
        <v>0</v>
      </c>
      <c r="AC757">
        <v>0</v>
      </c>
      <c r="AD757">
        <v>0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163.83000000000001</v>
      </c>
      <c r="AU757" t="s">
        <v>3</v>
      </c>
      <c r="AV757">
        <v>0</v>
      </c>
      <c r="AW757">
        <v>2</v>
      </c>
      <c r="AX757">
        <v>24687100</v>
      </c>
      <c r="AY757">
        <v>1</v>
      </c>
      <c r="AZ757">
        <v>0</v>
      </c>
      <c r="BA757">
        <v>774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B757">
        <v>0</v>
      </c>
    </row>
    <row r="758" spans="1:80" x14ac:dyDescent="0.2">
      <c r="A758">
        <f>ROW(Source!A641)</f>
        <v>641</v>
      </c>
      <c r="B758">
        <v>23982063</v>
      </c>
      <c r="C758">
        <v>24724769</v>
      </c>
      <c r="D758">
        <v>9431572</v>
      </c>
      <c r="E758">
        <v>1</v>
      </c>
      <c r="F758">
        <v>1</v>
      </c>
      <c r="G758">
        <v>1</v>
      </c>
      <c r="H758">
        <v>1</v>
      </c>
      <c r="I758" t="s">
        <v>1495</v>
      </c>
      <c r="J758" t="s">
        <v>3</v>
      </c>
      <c r="K758" t="s">
        <v>1496</v>
      </c>
      <c r="L758">
        <v>1369</v>
      </c>
      <c r="N758">
        <v>1013</v>
      </c>
      <c r="O758" t="s">
        <v>1148</v>
      </c>
      <c r="P758" t="s">
        <v>1148</v>
      </c>
      <c r="Q758">
        <v>1</v>
      </c>
      <c r="Y758">
        <v>594</v>
      </c>
      <c r="AA758">
        <v>0</v>
      </c>
      <c r="AB758">
        <v>0</v>
      </c>
      <c r="AC758">
        <v>0</v>
      </c>
      <c r="AD758">
        <v>10.210000000000001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440</v>
      </c>
      <c r="AU758" t="s">
        <v>179</v>
      </c>
      <c r="AV758">
        <v>1</v>
      </c>
      <c r="AW758">
        <v>2</v>
      </c>
      <c r="AX758">
        <v>24724787</v>
      </c>
      <c r="AY758">
        <v>1</v>
      </c>
      <c r="AZ758">
        <v>0</v>
      </c>
      <c r="BA758">
        <v>775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B758">
        <v>0</v>
      </c>
    </row>
    <row r="759" spans="1:80" x14ac:dyDescent="0.2">
      <c r="A759">
        <f>ROW(Source!A641)</f>
        <v>641</v>
      </c>
      <c r="B759">
        <v>23982063</v>
      </c>
      <c r="C759">
        <v>24724769</v>
      </c>
      <c r="D759">
        <v>22813090</v>
      </c>
      <c r="E759">
        <v>1</v>
      </c>
      <c r="F759">
        <v>1</v>
      </c>
      <c r="G759">
        <v>1</v>
      </c>
      <c r="H759">
        <v>3</v>
      </c>
      <c r="I759" t="s">
        <v>1497</v>
      </c>
      <c r="J759" t="s">
        <v>1498</v>
      </c>
      <c r="K759" t="s">
        <v>1188</v>
      </c>
      <c r="L759">
        <v>1348</v>
      </c>
      <c r="N759">
        <v>1009</v>
      </c>
      <c r="O759" t="s">
        <v>1185</v>
      </c>
      <c r="P759" t="s">
        <v>1185</v>
      </c>
      <c r="Q759">
        <v>1000</v>
      </c>
      <c r="Y759">
        <v>1.1E-4</v>
      </c>
      <c r="AA759">
        <v>27740</v>
      </c>
      <c r="AB759">
        <v>0</v>
      </c>
      <c r="AC759">
        <v>0</v>
      </c>
      <c r="AD759">
        <v>0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1.1E-4</v>
      </c>
      <c r="AU759" t="s">
        <v>3</v>
      </c>
      <c r="AV759">
        <v>0</v>
      </c>
      <c r="AW759">
        <v>2</v>
      </c>
      <c r="AX759">
        <v>24724788</v>
      </c>
      <c r="AY759">
        <v>1</v>
      </c>
      <c r="AZ759">
        <v>0</v>
      </c>
      <c r="BA759">
        <v>776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B759">
        <v>0</v>
      </c>
    </row>
    <row r="760" spans="1:80" x14ac:dyDescent="0.2">
      <c r="A760">
        <f>ROW(Source!A641)</f>
        <v>641</v>
      </c>
      <c r="B760">
        <v>23982063</v>
      </c>
      <c r="C760">
        <v>24724769</v>
      </c>
      <c r="D760">
        <v>22813049</v>
      </c>
      <c r="E760">
        <v>1</v>
      </c>
      <c r="F760">
        <v>1</v>
      </c>
      <c r="G760">
        <v>1</v>
      </c>
      <c r="H760">
        <v>3</v>
      </c>
      <c r="I760" t="s">
        <v>1499</v>
      </c>
      <c r="J760" t="s">
        <v>1500</v>
      </c>
      <c r="K760" t="s">
        <v>1501</v>
      </c>
      <c r="L760">
        <v>1348</v>
      </c>
      <c r="N760">
        <v>1009</v>
      </c>
      <c r="O760" t="s">
        <v>1185</v>
      </c>
      <c r="P760" t="s">
        <v>1185</v>
      </c>
      <c r="Q760">
        <v>1000</v>
      </c>
      <c r="Y760">
        <v>7.6999999999999996E-4</v>
      </c>
      <c r="AA760">
        <v>2606.9</v>
      </c>
      <c r="AB760">
        <v>0</v>
      </c>
      <c r="AC760">
        <v>0</v>
      </c>
      <c r="AD760">
        <v>0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7.6999999999999996E-4</v>
      </c>
      <c r="AU760" t="s">
        <v>3</v>
      </c>
      <c r="AV760">
        <v>0</v>
      </c>
      <c r="AW760">
        <v>2</v>
      </c>
      <c r="AX760">
        <v>24724789</v>
      </c>
      <c r="AY760">
        <v>1</v>
      </c>
      <c r="AZ760">
        <v>0</v>
      </c>
      <c r="BA760">
        <v>777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B760">
        <v>0</v>
      </c>
    </row>
    <row r="761" spans="1:80" x14ac:dyDescent="0.2">
      <c r="A761">
        <f>ROW(Source!A641)</f>
        <v>641</v>
      </c>
      <c r="B761">
        <v>23982063</v>
      </c>
      <c r="C761">
        <v>24724769</v>
      </c>
      <c r="D761">
        <v>22814836</v>
      </c>
      <c r="E761">
        <v>1</v>
      </c>
      <c r="F761">
        <v>1</v>
      </c>
      <c r="G761">
        <v>1</v>
      </c>
      <c r="H761">
        <v>3</v>
      </c>
      <c r="I761" t="s">
        <v>1502</v>
      </c>
      <c r="J761" t="s">
        <v>1503</v>
      </c>
      <c r="K761" t="s">
        <v>1504</v>
      </c>
      <c r="L761">
        <v>1348</v>
      </c>
      <c r="N761">
        <v>1009</v>
      </c>
      <c r="O761" t="s">
        <v>1185</v>
      </c>
      <c r="P761" t="s">
        <v>1185</v>
      </c>
      <c r="Q761">
        <v>1000</v>
      </c>
      <c r="Y761">
        <v>9.8999999999999999E-4</v>
      </c>
      <c r="AA761">
        <v>300</v>
      </c>
      <c r="AB761">
        <v>0</v>
      </c>
      <c r="AC761">
        <v>0</v>
      </c>
      <c r="AD761">
        <v>0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9.8999999999999999E-4</v>
      </c>
      <c r="AU761" t="s">
        <v>3</v>
      </c>
      <c r="AV761">
        <v>0</v>
      </c>
      <c r="AW761">
        <v>2</v>
      </c>
      <c r="AX761">
        <v>24724790</v>
      </c>
      <c r="AY761">
        <v>1</v>
      </c>
      <c r="AZ761">
        <v>0</v>
      </c>
      <c r="BA761">
        <v>778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B761">
        <v>0</v>
      </c>
    </row>
    <row r="762" spans="1:80" x14ac:dyDescent="0.2">
      <c r="A762">
        <f>ROW(Source!A641)</f>
        <v>641</v>
      </c>
      <c r="B762">
        <v>23982063</v>
      </c>
      <c r="C762">
        <v>24724769</v>
      </c>
      <c r="D762">
        <v>22819248</v>
      </c>
      <c r="E762">
        <v>1</v>
      </c>
      <c r="F762">
        <v>1</v>
      </c>
      <c r="G762">
        <v>1</v>
      </c>
      <c r="H762">
        <v>3</v>
      </c>
      <c r="I762" t="s">
        <v>1505</v>
      </c>
      <c r="J762" t="s">
        <v>1506</v>
      </c>
      <c r="K762" t="s">
        <v>1507</v>
      </c>
      <c r="L762">
        <v>1348</v>
      </c>
      <c r="N762">
        <v>1009</v>
      </c>
      <c r="O762" t="s">
        <v>1185</v>
      </c>
      <c r="P762" t="s">
        <v>1185</v>
      </c>
      <c r="Q762">
        <v>1000</v>
      </c>
      <c r="Y762">
        <v>2.1000000000000001E-2</v>
      </c>
      <c r="AA762">
        <v>5763</v>
      </c>
      <c r="AB762">
        <v>0</v>
      </c>
      <c r="AC762">
        <v>0</v>
      </c>
      <c r="AD762">
        <v>0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2.1000000000000001E-2</v>
      </c>
      <c r="AU762" t="s">
        <v>3</v>
      </c>
      <c r="AV762">
        <v>0</v>
      </c>
      <c r="AW762">
        <v>2</v>
      </c>
      <c r="AX762">
        <v>24724791</v>
      </c>
      <c r="AY762">
        <v>1</v>
      </c>
      <c r="AZ762">
        <v>0</v>
      </c>
      <c r="BA762">
        <v>779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B762">
        <v>0</v>
      </c>
    </row>
    <row r="763" spans="1:80" x14ac:dyDescent="0.2">
      <c r="A763">
        <f>ROW(Source!A641)</f>
        <v>641</v>
      </c>
      <c r="B763">
        <v>23982063</v>
      </c>
      <c r="C763">
        <v>24724769</v>
      </c>
      <c r="D763">
        <v>22820082</v>
      </c>
      <c r="E763">
        <v>1</v>
      </c>
      <c r="F763">
        <v>1</v>
      </c>
      <c r="G763">
        <v>1</v>
      </c>
      <c r="H763">
        <v>3</v>
      </c>
      <c r="I763" t="s">
        <v>1468</v>
      </c>
      <c r="J763" t="s">
        <v>1469</v>
      </c>
      <c r="K763" t="s">
        <v>1191</v>
      </c>
      <c r="L763">
        <v>1348</v>
      </c>
      <c r="N763">
        <v>1009</v>
      </c>
      <c r="O763" t="s">
        <v>1185</v>
      </c>
      <c r="P763" t="s">
        <v>1185</v>
      </c>
      <c r="Q763">
        <v>1000</v>
      </c>
      <c r="Y763">
        <v>1E-3</v>
      </c>
      <c r="AA763">
        <v>9040</v>
      </c>
      <c r="AB763">
        <v>0</v>
      </c>
      <c r="AC763">
        <v>0</v>
      </c>
      <c r="AD763">
        <v>0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1E-3</v>
      </c>
      <c r="AU763" t="s">
        <v>3</v>
      </c>
      <c r="AV763">
        <v>0</v>
      </c>
      <c r="AW763">
        <v>2</v>
      </c>
      <c r="AX763">
        <v>24724792</v>
      </c>
      <c r="AY763">
        <v>1</v>
      </c>
      <c r="AZ763">
        <v>0</v>
      </c>
      <c r="BA763">
        <v>780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B763">
        <v>0</v>
      </c>
    </row>
    <row r="764" spans="1:80" x14ac:dyDescent="0.2">
      <c r="A764">
        <f>ROW(Source!A641)</f>
        <v>641</v>
      </c>
      <c r="B764">
        <v>23982063</v>
      </c>
      <c r="C764">
        <v>24724769</v>
      </c>
      <c r="D764">
        <v>22813501</v>
      </c>
      <c r="E764">
        <v>1</v>
      </c>
      <c r="F764">
        <v>1</v>
      </c>
      <c r="G764">
        <v>1</v>
      </c>
      <c r="H764">
        <v>3</v>
      </c>
      <c r="I764" t="s">
        <v>1294</v>
      </c>
      <c r="J764" t="s">
        <v>1295</v>
      </c>
      <c r="K764" t="s">
        <v>1296</v>
      </c>
      <c r="L764">
        <v>1346</v>
      </c>
      <c r="N764">
        <v>1009</v>
      </c>
      <c r="O764" t="s">
        <v>1181</v>
      </c>
      <c r="P764" t="s">
        <v>1181</v>
      </c>
      <c r="Q764">
        <v>1</v>
      </c>
      <c r="Y764">
        <v>8.5999999999999993E-2</v>
      </c>
      <c r="AA764">
        <v>155</v>
      </c>
      <c r="AB764">
        <v>0</v>
      </c>
      <c r="AC764">
        <v>0</v>
      </c>
      <c r="AD764">
        <v>0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8.5999999999999993E-2</v>
      </c>
      <c r="AU764" t="s">
        <v>3</v>
      </c>
      <c r="AV764">
        <v>0</v>
      </c>
      <c r="AW764">
        <v>2</v>
      </c>
      <c r="AX764">
        <v>24724793</v>
      </c>
      <c r="AY764">
        <v>1</v>
      </c>
      <c r="AZ764">
        <v>0</v>
      </c>
      <c r="BA764">
        <v>781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B764">
        <v>0</v>
      </c>
    </row>
    <row r="765" spans="1:80" x14ac:dyDescent="0.2">
      <c r="A765">
        <f>ROW(Source!A641)</f>
        <v>641</v>
      </c>
      <c r="B765">
        <v>23982063</v>
      </c>
      <c r="C765">
        <v>24724769</v>
      </c>
      <c r="D765">
        <v>22820293</v>
      </c>
      <c r="E765">
        <v>1</v>
      </c>
      <c r="F765">
        <v>1</v>
      </c>
      <c r="G765">
        <v>1</v>
      </c>
      <c r="H765">
        <v>3</v>
      </c>
      <c r="I765" t="s">
        <v>1192</v>
      </c>
      <c r="J765" t="s">
        <v>1193</v>
      </c>
      <c r="K765" t="s">
        <v>1194</v>
      </c>
      <c r="L765">
        <v>1358</v>
      </c>
      <c r="N765">
        <v>1010</v>
      </c>
      <c r="O765" t="s">
        <v>189</v>
      </c>
      <c r="P765" t="s">
        <v>189</v>
      </c>
      <c r="Q765">
        <v>10</v>
      </c>
      <c r="Y765">
        <v>1.2</v>
      </c>
      <c r="AA765">
        <v>8.3000000000000007</v>
      </c>
      <c r="AB765">
        <v>0</v>
      </c>
      <c r="AC765">
        <v>0</v>
      </c>
      <c r="AD765">
        <v>0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1.2</v>
      </c>
      <c r="AU765" t="s">
        <v>3</v>
      </c>
      <c r="AV765">
        <v>0</v>
      </c>
      <c r="AW765">
        <v>2</v>
      </c>
      <c r="AX765">
        <v>24724794</v>
      </c>
      <c r="AY765">
        <v>1</v>
      </c>
      <c r="AZ765">
        <v>0</v>
      </c>
      <c r="BA765">
        <v>782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B765">
        <v>0</v>
      </c>
    </row>
    <row r="766" spans="1:80" x14ac:dyDescent="0.2">
      <c r="A766">
        <f>ROW(Source!A641)</f>
        <v>641</v>
      </c>
      <c r="B766">
        <v>23982063</v>
      </c>
      <c r="C766">
        <v>24724769</v>
      </c>
      <c r="D766">
        <v>22819306</v>
      </c>
      <c r="E766">
        <v>1</v>
      </c>
      <c r="F766">
        <v>1</v>
      </c>
      <c r="G766">
        <v>1</v>
      </c>
      <c r="H766">
        <v>3</v>
      </c>
      <c r="I766" t="s">
        <v>1508</v>
      </c>
      <c r="J766" t="s">
        <v>1509</v>
      </c>
      <c r="K766" t="s">
        <v>1510</v>
      </c>
      <c r="L766">
        <v>1348</v>
      </c>
      <c r="N766">
        <v>1009</v>
      </c>
      <c r="O766" t="s">
        <v>1185</v>
      </c>
      <c r="P766" t="s">
        <v>1185</v>
      </c>
      <c r="Q766">
        <v>1000</v>
      </c>
      <c r="Y766">
        <v>6.0000000000000001E-3</v>
      </c>
      <c r="AA766">
        <v>6100</v>
      </c>
      <c r="AB766">
        <v>0</v>
      </c>
      <c r="AC766">
        <v>0</v>
      </c>
      <c r="AD766">
        <v>0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6.0000000000000001E-3</v>
      </c>
      <c r="AU766" t="s">
        <v>3</v>
      </c>
      <c r="AV766">
        <v>0</v>
      </c>
      <c r="AW766">
        <v>2</v>
      </c>
      <c r="AX766">
        <v>24724795</v>
      </c>
      <c r="AY766">
        <v>1</v>
      </c>
      <c r="AZ766">
        <v>0</v>
      </c>
      <c r="BA766">
        <v>783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B766">
        <v>0</v>
      </c>
    </row>
    <row r="767" spans="1:80" x14ac:dyDescent="0.2">
      <c r="A767">
        <f>ROW(Source!A641)</f>
        <v>641</v>
      </c>
      <c r="B767">
        <v>23982063</v>
      </c>
      <c r="C767">
        <v>24724769</v>
      </c>
      <c r="D767">
        <v>22827012</v>
      </c>
      <c r="E767">
        <v>1</v>
      </c>
      <c r="F767">
        <v>1</v>
      </c>
      <c r="G767">
        <v>1</v>
      </c>
      <c r="H767">
        <v>3</v>
      </c>
      <c r="I767" t="s">
        <v>1511</v>
      </c>
      <c r="J767" t="s">
        <v>1512</v>
      </c>
      <c r="K767" t="s">
        <v>1513</v>
      </c>
      <c r="L767">
        <v>1355</v>
      </c>
      <c r="N767">
        <v>1010</v>
      </c>
      <c r="O767" t="s">
        <v>910</v>
      </c>
      <c r="P767" t="s">
        <v>910</v>
      </c>
      <c r="Q767">
        <v>100</v>
      </c>
      <c r="Y767">
        <v>0.26</v>
      </c>
      <c r="AA767">
        <v>164</v>
      </c>
      <c r="AB767">
        <v>0</v>
      </c>
      <c r="AC767">
        <v>0</v>
      </c>
      <c r="AD767">
        <v>0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0.26</v>
      </c>
      <c r="AU767" t="s">
        <v>3</v>
      </c>
      <c r="AV767">
        <v>0</v>
      </c>
      <c r="AW767">
        <v>2</v>
      </c>
      <c r="AX767">
        <v>24724796</v>
      </c>
      <c r="AY767">
        <v>1</v>
      </c>
      <c r="AZ767">
        <v>0</v>
      </c>
      <c r="BA767">
        <v>784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B767">
        <v>0</v>
      </c>
    </row>
    <row r="768" spans="1:80" x14ac:dyDescent="0.2">
      <c r="A768">
        <f>ROW(Source!A641)</f>
        <v>641</v>
      </c>
      <c r="B768">
        <v>23982063</v>
      </c>
      <c r="C768">
        <v>24724769</v>
      </c>
      <c r="D768">
        <v>22827264</v>
      </c>
      <c r="E768">
        <v>1</v>
      </c>
      <c r="F768">
        <v>1</v>
      </c>
      <c r="G768">
        <v>1</v>
      </c>
      <c r="H768">
        <v>3</v>
      </c>
      <c r="I768" t="s">
        <v>1514</v>
      </c>
      <c r="J768" t="s">
        <v>1515</v>
      </c>
      <c r="K768" t="s">
        <v>1516</v>
      </c>
      <c r="L768">
        <v>1348</v>
      </c>
      <c r="N768">
        <v>1009</v>
      </c>
      <c r="O768" t="s">
        <v>1185</v>
      </c>
      <c r="P768" t="s">
        <v>1185</v>
      </c>
      <c r="Q768">
        <v>1000</v>
      </c>
      <c r="Y768">
        <v>2.4000000000000001E-4</v>
      </c>
      <c r="AA768">
        <v>12600</v>
      </c>
      <c r="AB768">
        <v>0</v>
      </c>
      <c r="AC768">
        <v>0</v>
      </c>
      <c r="AD768">
        <v>0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2.4000000000000001E-4</v>
      </c>
      <c r="AU768" t="s">
        <v>3</v>
      </c>
      <c r="AV768">
        <v>0</v>
      </c>
      <c r="AW768">
        <v>2</v>
      </c>
      <c r="AX768">
        <v>24724797</v>
      </c>
      <c r="AY768">
        <v>1</v>
      </c>
      <c r="AZ768">
        <v>0</v>
      </c>
      <c r="BA768">
        <v>785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B768">
        <v>0</v>
      </c>
    </row>
    <row r="769" spans="1:80" x14ac:dyDescent="0.2">
      <c r="A769">
        <f>ROW(Source!A641)</f>
        <v>641</v>
      </c>
      <c r="B769">
        <v>23982063</v>
      </c>
      <c r="C769">
        <v>24724769</v>
      </c>
      <c r="D769">
        <v>22828713</v>
      </c>
      <c r="E769">
        <v>1</v>
      </c>
      <c r="F769">
        <v>1</v>
      </c>
      <c r="G769">
        <v>1</v>
      </c>
      <c r="H769">
        <v>3</v>
      </c>
      <c r="I769" t="s">
        <v>1517</v>
      </c>
      <c r="J769" t="s">
        <v>1518</v>
      </c>
      <c r="K769" t="s">
        <v>1519</v>
      </c>
      <c r="L769">
        <v>1348</v>
      </c>
      <c r="N769">
        <v>1009</v>
      </c>
      <c r="O769" t="s">
        <v>1185</v>
      </c>
      <c r="P769" t="s">
        <v>1185</v>
      </c>
      <c r="Q769">
        <v>1000</v>
      </c>
      <c r="Y769">
        <v>2.15E-3</v>
      </c>
      <c r="AA769">
        <v>27278</v>
      </c>
      <c r="AB769">
        <v>0</v>
      </c>
      <c r="AC769">
        <v>0</v>
      </c>
      <c r="AD769">
        <v>0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2.15E-3</v>
      </c>
      <c r="AU769" t="s">
        <v>3</v>
      </c>
      <c r="AV769">
        <v>0</v>
      </c>
      <c r="AW769">
        <v>2</v>
      </c>
      <c r="AX769">
        <v>24724798</v>
      </c>
      <c r="AY769">
        <v>1</v>
      </c>
      <c r="AZ769">
        <v>0</v>
      </c>
      <c r="BA769">
        <v>786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B769">
        <v>0</v>
      </c>
    </row>
    <row r="770" spans="1:80" x14ac:dyDescent="0.2">
      <c r="A770">
        <f>ROW(Source!A641)</f>
        <v>641</v>
      </c>
      <c r="B770">
        <v>23982063</v>
      </c>
      <c r="C770">
        <v>24724769</v>
      </c>
      <c r="D770">
        <v>22848302</v>
      </c>
      <c r="E770">
        <v>1</v>
      </c>
      <c r="F770">
        <v>1</v>
      </c>
      <c r="G770">
        <v>1</v>
      </c>
      <c r="H770">
        <v>3</v>
      </c>
      <c r="I770" t="s">
        <v>1520</v>
      </c>
      <c r="J770" t="s">
        <v>1521</v>
      </c>
      <c r="K770" t="s">
        <v>1522</v>
      </c>
      <c r="L770">
        <v>1477</v>
      </c>
      <c r="N770">
        <v>1013</v>
      </c>
      <c r="O770" t="s">
        <v>333</v>
      </c>
      <c r="P770" t="s">
        <v>335</v>
      </c>
      <c r="Q770">
        <v>1</v>
      </c>
      <c r="Y770">
        <v>0.06</v>
      </c>
      <c r="AA770">
        <v>500</v>
      </c>
      <c r="AB770">
        <v>0</v>
      </c>
      <c r="AC770">
        <v>0</v>
      </c>
      <c r="AD770">
        <v>0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0.06</v>
      </c>
      <c r="AU770" t="s">
        <v>3</v>
      </c>
      <c r="AV770">
        <v>0</v>
      </c>
      <c r="AW770">
        <v>2</v>
      </c>
      <c r="AX770">
        <v>24724799</v>
      </c>
      <c r="AY770">
        <v>1</v>
      </c>
      <c r="AZ770">
        <v>0</v>
      </c>
      <c r="BA770">
        <v>787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B770">
        <v>0</v>
      </c>
    </row>
    <row r="771" spans="1:80" x14ac:dyDescent="0.2">
      <c r="A771">
        <f>ROW(Source!A641)</f>
        <v>641</v>
      </c>
      <c r="B771">
        <v>23982063</v>
      </c>
      <c r="C771">
        <v>24724769</v>
      </c>
      <c r="D771">
        <v>22850615</v>
      </c>
      <c r="E771">
        <v>1</v>
      </c>
      <c r="F771">
        <v>1</v>
      </c>
      <c r="G771">
        <v>1</v>
      </c>
      <c r="H771">
        <v>3</v>
      </c>
      <c r="I771" t="s">
        <v>1473</v>
      </c>
      <c r="J771" t="s">
        <v>1474</v>
      </c>
      <c r="K771" t="s">
        <v>1475</v>
      </c>
      <c r="L771">
        <v>1348</v>
      </c>
      <c r="N771">
        <v>1009</v>
      </c>
      <c r="O771" t="s">
        <v>1185</v>
      </c>
      <c r="P771" t="s">
        <v>1185</v>
      </c>
      <c r="Q771">
        <v>1000</v>
      </c>
      <c r="Y771">
        <v>2.5999999999999998E-4</v>
      </c>
      <c r="AA771">
        <v>85399.75</v>
      </c>
      <c r="AB771">
        <v>0</v>
      </c>
      <c r="AC771">
        <v>0</v>
      </c>
      <c r="AD771">
        <v>0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2.5999999999999998E-4</v>
      </c>
      <c r="AU771" t="s">
        <v>3</v>
      </c>
      <c r="AV771">
        <v>0</v>
      </c>
      <c r="AW771">
        <v>2</v>
      </c>
      <c r="AX771">
        <v>24724800</v>
      </c>
      <c r="AY771">
        <v>1</v>
      </c>
      <c r="AZ771">
        <v>0</v>
      </c>
      <c r="BA771">
        <v>788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B771">
        <v>0</v>
      </c>
    </row>
    <row r="772" spans="1:80" x14ac:dyDescent="0.2">
      <c r="A772">
        <f>ROW(Source!A641)</f>
        <v>641</v>
      </c>
      <c r="B772">
        <v>23982063</v>
      </c>
      <c r="C772">
        <v>24724769</v>
      </c>
      <c r="D772">
        <v>22857502</v>
      </c>
      <c r="E772">
        <v>1</v>
      </c>
      <c r="F772">
        <v>1</v>
      </c>
      <c r="G772">
        <v>1</v>
      </c>
      <c r="H772">
        <v>3</v>
      </c>
      <c r="I772" t="s">
        <v>1523</v>
      </c>
      <c r="J772" t="s">
        <v>1524</v>
      </c>
      <c r="K772" t="s">
        <v>1525</v>
      </c>
      <c r="L772">
        <v>1354</v>
      </c>
      <c r="N772">
        <v>1010</v>
      </c>
      <c r="O772" t="s">
        <v>209</v>
      </c>
      <c r="P772" t="s">
        <v>209</v>
      </c>
      <c r="Q772">
        <v>1</v>
      </c>
      <c r="Y772">
        <v>12</v>
      </c>
      <c r="AA772">
        <v>0.53</v>
      </c>
      <c r="AB772">
        <v>0</v>
      </c>
      <c r="AC772">
        <v>0</v>
      </c>
      <c r="AD772">
        <v>0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12</v>
      </c>
      <c r="AU772" t="s">
        <v>3</v>
      </c>
      <c r="AV772">
        <v>0</v>
      </c>
      <c r="AW772">
        <v>2</v>
      </c>
      <c r="AX772">
        <v>24724801</v>
      </c>
      <c r="AY772">
        <v>1</v>
      </c>
      <c r="AZ772">
        <v>0</v>
      </c>
      <c r="BA772">
        <v>789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B772">
        <v>0</v>
      </c>
    </row>
    <row r="773" spans="1:80" x14ac:dyDescent="0.2">
      <c r="A773">
        <f>ROW(Source!A641)</f>
        <v>641</v>
      </c>
      <c r="B773">
        <v>23982063</v>
      </c>
      <c r="C773">
        <v>24724769</v>
      </c>
      <c r="D773">
        <v>22865358</v>
      </c>
      <c r="E773">
        <v>1</v>
      </c>
      <c r="F773">
        <v>1</v>
      </c>
      <c r="G773">
        <v>1</v>
      </c>
      <c r="H773">
        <v>3</v>
      </c>
      <c r="I773" t="s">
        <v>1526</v>
      </c>
      <c r="J773" t="s">
        <v>1527</v>
      </c>
      <c r="K773" t="s">
        <v>1528</v>
      </c>
      <c r="L773">
        <v>1346</v>
      </c>
      <c r="N773">
        <v>1009</v>
      </c>
      <c r="O773" t="s">
        <v>1181</v>
      </c>
      <c r="P773" t="s">
        <v>1181</v>
      </c>
      <c r="Q773">
        <v>1</v>
      </c>
      <c r="Y773">
        <v>0.30599999999999999</v>
      </c>
      <c r="AA773">
        <v>41.7</v>
      </c>
      <c r="AB773">
        <v>0</v>
      </c>
      <c r="AC773">
        <v>0</v>
      </c>
      <c r="AD773">
        <v>0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0.30599999999999999</v>
      </c>
      <c r="AU773" t="s">
        <v>3</v>
      </c>
      <c r="AV773">
        <v>0</v>
      </c>
      <c r="AW773">
        <v>2</v>
      </c>
      <c r="AX773">
        <v>24724802</v>
      </c>
      <c r="AY773">
        <v>1</v>
      </c>
      <c r="AZ773">
        <v>0</v>
      </c>
      <c r="BA773">
        <v>790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B773">
        <v>0</v>
      </c>
    </row>
    <row r="774" spans="1:80" x14ac:dyDescent="0.2">
      <c r="A774">
        <f>ROW(Source!A641)</f>
        <v>641</v>
      </c>
      <c r="B774">
        <v>23982063</v>
      </c>
      <c r="C774">
        <v>24724769</v>
      </c>
      <c r="D774">
        <v>22865650</v>
      </c>
      <c r="E774">
        <v>1</v>
      </c>
      <c r="F774">
        <v>1</v>
      </c>
      <c r="G774">
        <v>1</v>
      </c>
      <c r="H774">
        <v>3</v>
      </c>
      <c r="I774" t="s">
        <v>1159</v>
      </c>
      <c r="J774" t="s">
        <v>1160</v>
      </c>
      <c r="K774" t="s">
        <v>1161</v>
      </c>
      <c r="L774">
        <v>1374</v>
      </c>
      <c r="N774">
        <v>1013</v>
      </c>
      <c r="O774" t="s">
        <v>1162</v>
      </c>
      <c r="P774" t="s">
        <v>1162</v>
      </c>
      <c r="Q774">
        <v>1</v>
      </c>
      <c r="Y774">
        <v>89.85</v>
      </c>
      <c r="AA774">
        <v>1</v>
      </c>
      <c r="AB774">
        <v>0</v>
      </c>
      <c r="AC774">
        <v>0</v>
      </c>
      <c r="AD774">
        <v>0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89.85</v>
      </c>
      <c r="AU774" t="s">
        <v>3</v>
      </c>
      <c r="AV774">
        <v>0</v>
      </c>
      <c r="AW774">
        <v>2</v>
      </c>
      <c r="AX774">
        <v>24724804</v>
      </c>
      <c r="AY774">
        <v>1</v>
      </c>
      <c r="AZ774">
        <v>0</v>
      </c>
      <c r="BA774">
        <v>792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B774">
        <v>0</v>
      </c>
    </row>
    <row r="775" spans="1:80" x14ac:dyDescent="0.2">
      <c r="A775">
        <f>ROW(Source!A642)</f>
        <v>642</v>
      </c>
      <c r="B775">
        <v>23982063</v>
      </c>
      <c r="C775">
        <v>24911495</v>
      </c>
      <c r="D775">
        <v>9438100</v>
      </c>
      <c r="E775">
        <v>1</v>
      </c>
      <c r="F775">
        <v>1</v>
      </c>
      <c r="G775">
        <v>1</v>
      </c>
      <c r="H775">
        <v>1</v>
      </c>
      <c r="I775" t="s">
        <v>1276</v>
      </c>
      <c r="J775" t="s">
        <v>3</v>
      </c>
      <c r="K775" t="s">
        <v>1277</v>
      </c>
      <c r="L775">
        <v>1369</v>
      </c>
      <c r="N775">
        <v>1013</v>
      </c>
      <c r="O775" t="s">
        <v>1148</v>
      </c>
      <c r="P775" t="s">
        <v>1148</v>
      </c>
      <c r="Q775">
        <v>1</v>
      </c>
      <c r="Y775">
        <v>21.6</v>
      </c>
      <c r="AA775">
        <v>0</v>
      </c>
      <c r="AB775">
        <v>0</v>
      </c>
      <c r="AC775">
        <v>0</v>
      </c>
      <c r="AD775">
        <v>15.49</v>
      </c>
      <c r="AN775">
        <v>0</v>
      </c>
      <c r="AO775">
        <v>1</v>
      </c>
      <c r="AP775">
        <v>1</v>
      </c>
      <c r="AQ775">
        <v>0</v>
      </c>
      <c r="AR775">
        <v>0</v>
      </c>
      <c r="AS775" t="s">
        <v>3</v>
      </c>
      <c r="AT775">
        <v>16</v>
      </c>
      <c r="AU775" t="s">
        <v>179</v>
      </c>
      <c r="AV775">
        <v>1</v>
      </c>
      <c r="AW775">
        <v>2</v>
      </c>
      <c r="AX775">
        <v>24911499</v>
      </c>
      <c r="AY775">
        <v>1</v>
      </c>
      <c r="AZ775">
        <v>0</v>
      </c>
      <c r="BA775">
        <v>793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B775">
        <v>0</v>
      </c>
    </row>
    <row r="776" spans="1:80" x14ac:dyDescent="0.2">
      <c r="A776">
        <f>ROW(Source!A642)</f>
        <v>642</v>
      </c>
      <c r="B776">
        <v>23982063</v>
      </c>
      <c r="C776">
        <v>24911495</v>
      </c>
      <c r="D776">
        <v>9447024</v>
      </c>
      <c r="E776">
        <v>1</v>
      </c>
      <c r="F776">
        <v>1</v>
      </c>
      <c r="G776">
        <v>1</v>
      </c>
      <c r="H776">
        <v>1</v>
      </c>
      <c r="I776" t="s">
        <v>1278</v>
      </c>
      <c r="J776" t="s">
        <v>3</v>
      </c>
      <c r="K776" t="s">
        <v>1279</v>
      </c>
      <c r="L776">
        <v>1369</v>
      </c>
      <c r="N776">
        <v>1013</v>
      </c>
      <c r="O776" t="s">
        <v>1148</v>
      </c>
      <c r="P776" t="s">
        <v>1148</v>
      </c>
      <c r="Q776">
        <v>1</v>
      </c>
      <c r="Y776">
        <v>21.6</v>
      </c>
      <c r="AA776">
        <v>0</v>
      </c>
      <c r="AB776">
        <v>0</v>
      </c>
      <c r="AC776">
        <v>0</v>
      </c>
      <c r="AD776">
        <v>14.09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16</v>
      </c>
      <c r="AU776" t="s">
        <v>179</v>
      </c>
      <c r="AV776">
        <v>1</v>
      </c>
      <c r="AW776">
        <v>2</v>
      </c>
      <c r="AX776">
        <v>24911500</v>
      </c>
      <c r="AY776">
        <v>1</v>
      </c>
      <c r="AZ776">
        <v>0</v>
      </c>
      <c r="BA776">
        <v>794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B776">
        <v>0</v>
      </c>
    </row>
    <row r="777" spans="1:80" x14ac:dyDescent="0.2">
      <c r="A777">
        <f>ROW(Source!A642)</f>
        <v>642</v>
      </c>
      <c r="B777">
        <v>23982063</v>
      </c>
      <c r="C777">
        <v>24911495</v>
      </c>
      <c r="D777">
        <v>22865650</v>
      </c>
      <c r="E777">
        <v>1</v>
      </c>
      <c r="F777">
        <v>1</v>
      </c>
      <c r="G777">
        <v>1</v>
      </c>
      <c r="H777">
        <v>3</v>
      </c>
      <c r="I777" t="s">
        <v>1159</v>
      </c>
      <c r="J777" t="s">
        <v>1160</v>
      </c>
      <c r="K777" t="s">
        <v>1161</v>
      </c>
      <c r="L777">
        <v>1374</v>
      </c>
      <c r="N777">
        <v>1013</v>
      </c>
      <c r="O777" t="s">
        <v>1162</v>
      </c>
      <c r="P777" t="s">
        <v>1162</v>
      </c>
      <c r="Q777">
        <v>1</v>
      </c>
      <c r="Y777">
        <v>9.4700000000000006</v>
      </c>
      <c r="AA777">
        <v>1</v>
      </c>
      <c r="AB777">
        <v>0</v>
      </c>
      <c r="AC777">
        <v>0</v>
      </c>
      <c r="AD777">
        <v>0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9.4700000000000006</v>
      </c>
      <c r="AU777" t="s">
        <v>3</v>
      </c>
      <c r="AV777">
        <v>0</v>
      </c>
      <c r="AW777">
        <v>2</v>
      </c>
      <c r="AX777">
        <v>24911501</v>
      </c>
      <c r="AY777">
        <v>1</v>
      </c>
      <c r="AZ777">
        <v>0</v>
      </c>
      <c r="BA777">
        <v>795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B777">
        <v>0</v>
      </c>
    </row>
    <row r="778" spans="1:80" x14ac:dyDescent="0.2">
      <c r="A778">
        <f>ROW(Source!A643)</f>
        <v>643</v>
      </c>
      <c r="B778">
        <v>23982063</v>
      </c>
      <c r="C778">
        <v>24724847</v>
      </c>
      <c r="D778">
        <v>9442491</v>
      </c>
      <c r="E778">
        <v>1</v>
      </c>
      <c r="F778">
        <v>1</v>
      </c>
      <c r="G778">
        <v>1</v>
      </c>
      <c r="H778">
        <v>1</v>
      </c>
      <c r="I778" t="s">
        <v>1529</v>
      </c>
      <c r="J778" t="s">
        <v>3</v>
      </c>
      <c r="K778" t="s">
        <v>1530</v>
      </c>
      <c r="L778">
        <v>1369</v>
      </c>
      <c r="N778">
        <v>1013</v>
      </c>
      <c r="O778" t="s">
        <v>1148</v>
      </c>
      <c r="P778" t="s">
        <v>1148</v>
      </c>
      <c r="Q778">
        <v>1</v>
      </c>
      <c r="Y778">
        <v>26.460000000000004</v>
      </c>
      <c r="AA778">
        <v>0</v>
      </c>
      <c r="AB778">
        <v>0</v>
      </c>
      <c r="AC778">
        <v>0</v>
      </c>
      <c r="AD778">
        <v>10.79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19.600000000000001</v>
      </c>
      <c r="AU778" t="s">
        <v>179</v>
      </c>
      <c r="AV778">
        <v>1</v>
      </c>
      <c r="AW778">
        <v>2</v>
      </c>
      <c r="AX778">
        <v>24724857</v>
      </c>
      <c r="AY778">
        <v>1</v>
      </c>
      <c r="AZ778">
        <v>0</v>
      </c>
      <c r="BA778">
        <v>796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B778">
        <v>0</v>
      </c>
    </row>
    <row r="779" spans="1:80" x14ac:dyDescent="0.2">
      <c r="A779">
        <f>ROW(Source!A643)</f>
        <v>643</v>
      </c>
      <c r="B779">
        <v>23982063</v>
      </c>
      <c r="C779">
        <v>24724847</v>
      </c>
      <c r="D779">
        <v>22819248</v>
      </c>
      <c r="E779">
        <v>1</v>
      </c>
      <c r="F779">
        <v>1</v>
      </c>
      <c r="G779">
        <v>1</v>
      </c>
      <c r="H779">
        <v>3</v>
      </c>
      <c r="I779" t="s">
        <v>1505</v>
      </c>
      <c r="J779" t="s">
        <v>1506</v>
      </c>
      <c r="K779" t="s">
        <v>1507</v>
      </c>
      <c r="L779">
        <v>1348</v>
      </c>
      <c r="N779">
        <v>1009</v>
      </c>
      <c r="O779" t="s">
        <v>1185</v>
      </c>
      <c r="P779" t="s">
        <v>1185</v>
      </c>
      <c r="Q779">
        <v>1000</v>
      </c>
      <c r="Y779">
        <v>9.4199999999999996E-3</v>
      </c>
      <c r="AA779">
        <v>5763</v>
      </c>
      <c r="AB779">
        <v>0</v>
      </c>
      <c r="AC779">
        <v>0</v>
      </c>
      <c r="AD779">
        <v>0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9.4199999999999996E-3</v>
      </c>
      <c r="AU779" t="s">
        <v>3</v>
      </c>
      <c r="AV779">
        <v>0</v>
      </c>
      <c r="AW779">
        <v>2</v>
      </c>
      <c r="AX779">
        <v>24724858</v>
      </c>
      <c r="AY779">
        <v>1</v>
      </c>
      <c r="AZ779">
        <v>0</v>
      </c>
      <c r="BA779">
        <v>797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B779">
        <v>0</v>
      </c>
    </row>
    <row r="780" spans="1:80" x14ac:dyDescent="0.2">
      <c r="A780">
        <f>ROW(Source!A643)</f>
        <v>643</v>
      </c>
      <c r="B780">
        <v>23982063</v>
      </c>
      <c r="C780">
        <v>24724847</v>
      </c>
      <c r="D780">
        <v>22820293</v>
      </c>
      <c r="E780">
        <v>1</v>
      </c>
      <c r="F780">
        <v>1</v>
      </c>
      <c r="G780">
        <v>1</v>
      </c>
      <c r="H780">
        <v>3</v>
      </c>
      <c r="I780" t="s">
        <v>1192</v>
      </c>
      <c r="J780" t="s">
        <v>1193</v>
      </c>
      <c r="K780" t="s">
        <v>1194</v>
      </c>
      <c r="L780">
        <v>1358</v>
      </c>
      <c r="N780">
        <v>1010</v>
      </c>
      <c r="O780" t="s">
        <v>189</v>
      </c>
      <c r="P780" t="s">
        <v>189</v>
      </c>
      <c r="Q780">
        <v>10</v>
      </c>
      <c r="Y780">
        <v>1.5</v>
      </c>
      <c r="AA780">
        <v>8.3000000000000007</v>
      </c>
      <c r="AB780">
        <v>0</v>
      </c>
      <c r="AC780">
        <v>0</v>
      </c>
      <c r="AD780">
        <v>0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1.5</v>
      </c>
      <c r="AU780" t="s">
        <v>3</v>
      </c>
      <c r="AV780">
        <v>0</v>
      </c>
      <c r="AW780">
        <v>2</v>
      </c>
      <c r="AX780">
        <v>24724859</v>
      </c>
      <c r="AY780">
        <v>1</v>
      </c>
      <c r="AZ780">
        <v>0</v>
      </c>
      <c r="BA780">
        <v>798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B780">
        <v>0</v>
      </c>
    </row>
    <row r="781" spans="1:80" x14ac:dyDescent="0.2">
      <c r="A781">
        <f>ROW(Source!A643)</f>
        <v>643</v>
      </c>
      <c r="B781">
        <v>23982063</v>
      </c>
      <c r="C781">
        <v>24724847</v>
      </c>
      <c r="D781">
        <v>22819825</v>
      </c>
      <c r="E781">
        <v>1</v>
      </c>
      <c r="F781">
        <v>1</v>
      </c>
      <c r="G781">
        <v>1</v>
      </c>
      <c r="H781">
        <v>3</v>
      </c>
      <c r="I781" t="s">
        <v>1531</v>
      </c>
      <c r="J781" t="s">
        <v>1532</v>
      </c>
      <c r="K781" t="s">
        <v>1533</v>
      </c>
      <c r="L781">
        <v>1346</v>
      </c>
      <c r="N781">
        <v>1009</v>
      </c>
      <c r="O781" t="s">
        <v>1181</v>
      </c>
      <c r="P781" t="s">
        <v>1181</v>
      </c>
      <c r="Q781">
        <v>1</v>
      </c>
      <c r="Y781">
        <v>3.0000000000000001E-3</v>
      </c>
      <c r="AA781">
        <v>16.8</v>
      </c>
      <c r="AB781">
        <v>0</v>
      </c>
      <c r="AC781">
        <v>0</v>
      </c>
      <c r="AD781">
        <v>0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3.0000000000000001E-3</v>
      </c>
      <c r="AU781" t="s">
        <v>3</v>
      </c>
      <c r="AV781">
        <v>0</v>
      </c>
      <c r="AW781">
        <v>2</v>
      </c>
      <c r="AX781">
        <v>24724860</v>
      </c>
      <c r="AY781">
        <v>1</v>
      </c>
      <c r="AZ781">
        <v>0</v>
      </c>
      <c r="BA781">
        <v>799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B781">
        <v>0</v>
      </c>
    </row>
    <row r="782" spans="1:80" x14ac:dyDescent="0.2">
      <c r="A782">
        <f>ROW(Source!A643)</f>
        <v>643</v>
      </c>
      <c r="B782">
        <v>23982063</v>
      </c>
      <c r="C782">
        <v>24724847</v>
      </c>
      <c r="D782">
        <v>22848312</v>
      </c>
      <c r="E782">
        <v>1</v>
      </c>
      <c r="F782">
        <v>1</v>
      </c>
      <c r="G782">
        <v>1</v>
      </c>
      <c r="H782">
        <v>3</v>
      </c>
      <c r="I782" t="s">
        <v>1534</v>
      </c>
      <c r="J782" t="s">
        <v>1535</v>
      </c>
      <c r="K782" t="s">
        <v>1536</v>
      </c>
      <c r="L782">
        <v>1477</v>
      </c>
      <c r="N782">
        <v>1013</v>
      </c>
      <c r="O782" t="s">
        <v>333</v>
      </c>
      <c r="P782" t="s">
        <v>335</v>
      </c>
      <c r="Q782">
        <v>1</v>
      </c>
      <c r="Y782">
        <v>1.4999999999999999E-2</v>
      </c>
      <c r="AA782">
        <v>480</v>
      </c>
      <c r="AB782">
        <v>0</v>
      </c>
      <c r="AC782">
        <v>0</v>
      </c>
      <c r="AD782">
        <v>0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1.4999999999999999E-2</v>
      </c>
      <c r="AU782" t="s">
        <v>3</v>
      </c>
      <c r="AV782">
        <v>0</v>
      </c>
      <c r="AW782">
        <v>2</v>
      </c>
      <c r="AX782">
        <v>24724861</v>
      </c>
      <c r="AY782">
        <v>1</v>
      </c>
      <c r="AZ782">
        <v>0</v>
      </c>
      <c r="BA782">
        <v>800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B782">
        <v>0</v>
      </c>
    </row>
    <row r="783" spans="1:80" x14ac:dyDescent="0.2">
      <c r="A783">
        <f>ROW(Source!A643)</f>
        <v>643</v>
      </c>
      <c r="B783">
        <v>23982063</v>
      </c>
      <c r="C783">
        <v>24724847</v>
      </c>
      <c r="D783">
        <v>22848293</v>
      </c>
      <c r="E783">
        <v>1</v>
      </c>
      <c r="F783">
        <v>1</v>
      </c>
      <c r="G783">
        <v>1</v>
      </c>
      <c r="H783">
        <v>3</v>
      </c>
      <c r="I783" t="s">
        <v>1537</v>
      </c>
      <c r="J783" t="s">
        <v>1538</v>
      </c>
      <c r="K783" t="s">
        <v>1539</v>
      </c>
      <c r="L783">
        <v>1477</v>
      </c>
      <c r="N783">
        <v>1013</v>
      </c>
      <c r="O783" t="s">
        <v>333</v>
      </c>
      <c r="P783" t="s">
        <v>335</v>
      </c>
      <c r="Q783">
        <v>1</v>
      </c>
      <c r="Y783">
        <v>1.4999999999999999E-2</v>
      </c>
      <c r="AA783">
        <v>3625</v>
      </c>
      <c r="AB783">
        <v>0</v>
      </c>
      <c r="AC783">
        <v>0</v>
      </c>
      <c r="AD783">
        <v>0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1.4999999999999999E-2</v>
      </c>
      <c r="AU783" t="s">
        <v>3</v>
      </c>
      <c r="AV783">
        <v>0</v>
      </c>
      <c r="AW783">
        <v>2</v>
      </c>
      <c r="AX783">
        <v>24724862</v>
      </c>
      <c r="AY783">
        <v>1</v>
      </c>
      <c r="AZ783">
        <v>0</v>
      </c>
      <c r="BA783">
        <v>801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B783">
        <v>0</v>
      </c>
    </row>
    <row r="784" spans="1:80" x14ac:dyDescent="0.2">
      <c r="A784">
        <f>ROW(Source!A643)</f>
        <v>643</v>
      </c>
      <c r="B784">
        <v>23982063</v>
      </c>
      <c r="C784">
        <v>24724847</v>
      </c>
      <c r="D784">
        <v>22848870</v>
      </c>
      <c r="E784">
        <v>1</v>
      </c>
      <c r="F784">
        <v>1</v>
      </c>
      <c r="G784">
        <v>1</v>
      </c>
      <c r="H784">
        <v>3</v>
      </c>
      <c r="I784" t="s">
        <v>1540</v>
      </c>
      <c r="J784" t="s">
        <v>1541</v>
      </c>
      <c r="K784" t="s">
        <v>1542</v>
      </c>
      <c r="L784">
        <v>1354</v>
      </c>
      <c r="N784">
        <v>1010</v>
      </c>
      <c r="O784" t="s">
        <v>209</v>
      </c>
      <c r="P784" t="s">
        <v>209</v>
      </c>
      <c r="Q784">
        <v>1</v>
      </c>
      <c r="Y784">
        <v>1</v>
      </c>
      <c r="AA784">
        <v>2</v>
      </c>
      <c r="AB784">
        <v>0</v>
      </c>
      <c r="AC784">
        <v>0</v>
      </c>
      <c r="AD784">
        <v>0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1</v>
      </c>
      <c r="AU784" t="s">
        <v>3</v>
      </c>
      <c r="AV784">
        <v>0</v>
      </c>
      <c r="AW784">
        <v>2</v>
      </c>
      <c r="AX784">
        <v>24724863</v>
      </c>
      <c r="AY784">
        <v>1</v>
      </c>
      <c r="AZ784">
        <v>0</v>
      </c>
      <c r="BA784">
        <v>802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B784">
        <v>0</v>
      </c>
    </row>
    <row r="785" spans="1:80" x14ac:dyDescent="0.2">
      <c r="A785">
        <f>ROW(Source!A643)</f>
        <v>643</v>
      </c>
      <c r="B785">
        <v>23982063</v>
      </c>
      <c r="C785">
        <v>24724847</v>
      </c>
      <c r="D785">
        <v>22850615</v>
      </c>
      <c r="E785">
        <v>1</v>
      </c>
      <c r="F785">
        <v>1</v>
      </c>
      <c r="G785">
        <v>1</v>
      </c>
      <c r="H785">
        <v>3</v>
      </c>
      <c r="I785" t="s">
        <v>1473</v>
      </c>
      <c r="J785" t="s">
        <v>1474</v>
      </c>
      <c r="K785" t="s">
        <v>1475</v>
      </c>
      <c r="L785">
        <v>1348</v>
      </c>
      <c r="N785">
        <v>1009</v>
      </c>
      <c r="O785" t="s">
        <v>1185</v>
      </c>
      <c r="P785" t="s">
        <v>1185</v>
      </c>
      <c r="Q785">
        <v>1000</v>
      </c>
      <c r="Y785">
        <v>5.0000000000000002E-5</v>
      </c>
      <c r="AA785">
        <v>85399.75</v>
      </c>
      <c r="AB785">
        <v>0</v>
      </c>
      <c r="AC785">
        <v>0</v>
      </c>
      <c r="AD785">
        <v>0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5.0000000000000002E-5</v>
      </c>
      <c r="AU785" t="s">
        <v>3</v>
      </c>
      <c r="AV785">
        <v>0</v>
      </c>
      <c r="AW785">
        <v>2</v>
      </c>
      <c r="AX785">
        <v>24724864</v>
      </c>
      <c r="AY785">
        <v>1</v>
      </c>
      <c r="AZ785">
        <v>0</v>
      </c>
      <c r="BA785">
        <v>803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B785">
        <v>0</v>
      </c>
    </row>
    <row r="786" spans="1:80" x14ac:dyDescent="0.2">
      <c r="A786">
        <f>ROW(Source!A643)</f>
        <v>643</v>
      </c>
      <c r="B786">
        <v>23982063</v>
      </c>
      <c r="C786">
        <v>24724847</v>
      </c>
      <c r="D786">
        <v>22865650</v>
      </c>
      <c r="E786">
        <v>1</v>
      </c>
      <c r="F786">
        <v>1</v>
      </c>
      <c r="G786">
        <v>1</v>
      </c>
      <c r="H786">
        <v>3</v>
      </c>
      <c r="I786" t="s">
        <v>1159</v>
      </c>
      <c r="J786" t="s">
        <v>1160</v>
      </c>
      <c r="K786" t="s">
        <v>1161</v>
      </c>
      <c r="L786">
        <v>1374</v>
      </c>
      <c r="N786">
        <v>1013</v>
      </c>
      <c r="O786" t="s">
        <v>1162</v>
      </c>
      <c r="P786" t="s">
        <v>1162</v>
      </c>
      <c r="Q786">
        <v>1</v>
      </c>
      <c r="Y786">
        <v>4.2300000000000004</v>
      </c>
      <c r="AA786">
        <v>1</v>
      </c>
      <c r="AB786">
        <v>0</v>
      </c>
      <c r="AC786">
        <v>0</v>
      </c>
      <c r="AD786">
        <v>0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4.2300000000000004</v>
      </c>
      <c r="AU786" t="s">
        <v>3</v>
      </c>
      <c r="AV786">
        <v>0</v>
      </c>
      <c r="AW786">
        <v>2</v>
      </c>
      <c r="AX786">
        <v>24724866</v>
      </c>
      <c r="AY786">
        <v>1</v>
      </c>
      <c r="AZ786">
        <v>0</v>
      </c>
      <c r="BA786">
        <v>805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B786">
        <v>0</v>
      </c>
    </row>
    <row r="787" spans="1:80" x14ac:dyDescent="0.2">
      <c r="A787">
        <f>ROW(Source!A644)</f>
        <v>644</v>
      </c>
      <c r="B787">
        <v>23982063</v>
      </c>
      <c r="C787">
        <v>24724868</v>
      </c>
      <c r="D787">
        <v>9442491</v>
      </c>
      <c r="E787">
        <v>1</v>
      </c>
      <c r="F787">
        <v>1</v>
      </c>
      <c r="G787">
        <v>1</v>
      </c>
      <c r="H787">
        <v>1</v>
      </c>
      <c r="I787" t="s">
        <v>1529</v>
      </c>
      <c r="J787" t="s">
        <v>3</v>
      </c>
      <c r="K787" t="s">
        <v>1530</v>
      </c>
      <c r="L787">
        <v>1369</v>
      </c>
      <c r="N787">
        <v>1013</v>
      </c>
      <c r="O787" t="s">
        <v>1148</v>
      </c>
      <c r="P787" t="s">
        <v>1148</v>
      </c>
      <c r="Q787">
        <v>1</v>
      </c>
      <c r="Y787">
        <v>26.460000000000004</v>
      </c>
      <c r="AA787">
        <v>0</v>
      </c>
      <c r="AB787">
        <v>0</v>
      </c>
      <c r="AC787">
        <v>0</v>
      </c>
      <c r="AD787">
        <v>10.79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19.600000000000001</v>
      </c>
      <c r="AU787" t="s">
        <v>179</v>
      </c>
      <c r="AV787">
        <v>1</v>
      </c>
      <c r="AW787">
        <v>2</v>
      </c>
      <c r="AX787">
        <v>24724878</v>
      </c>
      <c r="AY787">
        <v>1</v>
      </c>
      <c r="AZ787">
        <v>0</v>
      </c>
      <c r="BA787">
        <v>806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B787">
        <v>0</v>
      </c>
    </row>
    <row r="788" spans="1:80" x14ac:dyDescent="0.2">
      <c r="A788">
        <f>ROW(Source!A644)</f>
        <v>644</v>
      </c>
      <c r="B788">
        <v>23982063</v>
      </c>
      <c r="C788">
        <v>24724868</v>
      </c>
      <c r="D788">
        <v>22819248</v>
      </c>
      <c r="E788">
        <v>1</v>
      </c>
      <c r="F788">
        <v>1</v>
      </c>
      <c r="G788">
        <v>1</v>
      </c>
      <c r="H788">
        <v>3</v>
      </c>
      <c r="I788" t="s">
        <v>1505</v>
      </c>
      <c r="J788" t="s">
        <v>1506</v>
      </c>
      <c r="K788" t="s">
        <v>1507</v>
      </c>
      <c r="L788">
        <v>1348</v>
      </c>
      <c r="N788">
        <v>1009</v>
      </c>
      <c r="O788" t="s">
        <v>1185</v>
      </c>
      <c r="P788" t="s">
        <v>1185</v>
      </c>
      <c r="Q788">
        <v>1000</v>
      </c>
      <c r="Y788">
        <v>9.4199999999999996E-3</v>
      </c>
      <c r="AA788">
        <v>5763</v>
      </c>
      <c r="AB788">
        <v>0</v>
      </c>
      <c r="AC788">
        <v>0</v>
      </c>
      <c r="AD788">
        <v>0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9.4199999999999996E-3</v>
      </c>
      <c r="AU788" t="s">
        <v>3</v>
      </c>
      <c r="AV788">
        <v>0</v>
      </c>
      <c r="AW788">
        <v>2</v>
      </c>
      <c r="AX788">
        <v>24724879</v>
      </c>
      <c r="AY788">
        <v>1</v>
      </c>
      <c r="AZ788">
        <v>0</v>
      </c>
      <c r="BA788">
        <v>807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B788">
        <v>0</v>
      </c>
    </row>
    <row r="789" spans="1:80" x14ac:dyDescent="0.2">
      <c r="A789">
        <f>ROW(Source!A644)</f>
        <v>644</v>
      </c>
      <c r="B789">
        <v>23982063</v>
      </c>
      <c r="C789">
        <v>24724868</v>
      </c>
      <c r="D789">
        <v>22820293</v>
      </c>
      <c r="E789">
        <v>1</v>
      </c>
      <c r="F789">
        <v>1</v>
      </c>
      <c r="G789">
        <v>1</v>
      </c>
      <c r="H789">
        <v>3</v>
      </c>
      <c r="I789" t="s">
        <v>1192</v>
      </c>
      <c r="J789" t="s">
        <v>1193</v>
      </c>
      <c r="K789" t="s">
        <v>1194</v>
      </c>
      <c r="L789">
        <v>1358</v>
      </c>
      <c r="N789">
        <v>1010</v>
      </c>
      <c r="O789" t="s">
        <v>189</v>
      </c>
      <c r="P789" t="s">
        <v>189</v>
      </c>
      <c r="Q789">
        <v>10</v>
      </c>
      <c r="Y789">
        <v>1.5</v>
      </c>
      <c r="AA789">
        <v>8.3000000000000007</v>
      </c>
      <c r="AB789">
        <v>0</v>
      </c>
      <c r="AC789">
        <v>0</v>
      </c>
      <c r="AD789">
        <v>0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1.5</v>
      </c>
      <c r="AU789" t="s">
        <v>3</v>
      </c>
      <c r="AV789">
        <v>0</v>
      </c>
      <c r="AW789">
        <v>2</v>
      </c>
      <c r="AX789">
        <v>24724880</v>
      </c>
      <c r="AY789">
        <v>1</v>
      </c>
      <c r="AZ789">
        <v>0</v>
      </c>
      <c r="BA789">
        <v>808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B789">
        <v>0</v>
      </c>
    </row>
    <row r="790" spans="1:80" x14ac:dyDescent="0.2">
      <c r="A790">
        <f>ROW(Source!A644)</f>
        <v>644</v>
      </c>
      <c r="B790">
        <v>23982063</v>
      </c>
      <c r="C790">
        <v>24724868</v>
      </c>
      <c r="D790">
        <v>22819825</v>
      </c>
      <c r="E790">
        <v>1</v>
      </c>
      <c r="F790">
        <v>1</v>
      </c>
      <c r="G790">
        <v>1</v>
      </c>
      <c r="H790">
        <v>3</v>
      </c>
      <c r="I790" t="s">
        <v>1531</v>
      </c>
      <c r="J790" t="s">
        <v>1532</v>
      </c>
      <c r="K790" t="s">
        <v>1533</v>
      </c>
      <c r="L790">
        <v>1346</v>
      </c>
      <c r="N790">
        <v>1009</v>
      </c>
      <c r="O790" t="s">
        <v>1181</v>
      </c>
      <c r="P790" t="s">
        <v>1181</v>
      </c>
      <c r="Q790">
        <v>1</v>
      </c>
      <c r="Y790">
        <v>3.0000000000000001E-3</v>
      </c>
      <c r="AA790">
        <v>16.8</v>
      </c>
      <c r="AB790">
        <v>0</v>
      </c>
      <c r="AC790">
        <v>0</v>
      </c>
      <c r="AD790">
        <v>0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3.0000000000000001E-3</v>
      </c>
      <c r="AU790" t="s">
        <v>3</v>
      </c>
      <c r="AV790">
        <v>0</v>
      </c>
      <c r="AW790">
        <v>2</v>
      </c>
      <c r="AX790">
        <v>24724881</v>
      </c>
      <c r="AY790">
        <v>1</v>
      </c>
      <c r="AZ790">
        <v>0</v>
      </c>
      <c r="BA790">
        <v>809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B790">
        <v>0</v>
      </c>
    </row>
    <row r="791" spans="1:80" x14ac:dyDescent="0.2">
      <c r="A791">
        <f>ROW(Source!A644)</f>
        <v>644</v>
      </c>
      <c r="B791">
        <v>23982063</v>
      </c>
      <c r="C791">
        <v>24724868</v>
      </c>
      <c r="D791">
        <v>22848312</v>
      </c>
      <c r="E791">
        <v>1</v>
      </c>
      <c r="F791">
        <v>1</v>
      </c>
      <c r="G791">
        <v>1</v>
      </c>
      <c r="H791">
        <v>3</v>
      </c>
      <c r="I791" t="s">
        <v>1534</v>
      </c>
      <c r="J791" t="s">
        <v>1535</v>
      </c>
      <c r="K791" t="s">
        <v>1536</v>
      </c>
      <c r="L791">
        <v>1477</v>
      </c>
      <c r="N791">
        <v>1013</v>
      </c>
      <c r="O791" t="s">
        <v>333</v>
      </c>
      <c r="P791" t="s">
        <v>335</v>
      </c>
      <c r="Q791">
        <v>1</v>
      </c>
      <c r="Y791">
        <v>1.4999999999999999E-2</v>
      </c>
      <c r="AA791">
        <v>480</v>
      </c>
      <c r="AB791">
        <v>0</v>
      </c>
      <c r="AC791">
        <v>0</v>
      </c>
      <c r="AD791">
        <v>0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1.4999999999999999E-2</v>
      </c>
      <c r="AU791" t="s">
        <v>3</v>
      </c>
      <c r="AV791">
        <v>0</v>
      </c>
      <c r="AW791">
        <v>2</v>
      </c>
      <c r="AX791">
        <v>24724882</v>
      </c>
      <c r="AY791">
        <v>1</v>
      </c>
      <c r="AZ791">
        <v>0</v>
      </c>
      <c r="BA791">
        <v>810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B791">
        <v>0</v>
      </c>
    </row>
    <row r="792" spans="1:80" x14ac:dyDescent="0.2">
      <c r="A792">
        <f>ROW(Source!A644)</f>
        <v>644</v>
      </c>
      <c r="B792">
        <v>23982063</v>
      </c>
      <c r="C792">
        <v>24724868</v>
      </c>
      <c r="D792">
        <v>22848293</v>
      </c>
      <c r="E792">
        <v>1</v>
      </c>
      <c r="F792">
        <v>1</v>
      </c>
      <c r="G792">
        <v>1</v>
      </c>
      <c r="H792">
        <v>3</v>
      </c>
      <c r="I792" t="s">
        <v>1537</v>
      </c>
      <c r="J792" t="s">
        <v>1538</v>
      </c>
      <c r="K792" t="s">
        <v>1539</v>
      </c>
      <c r="L792">
        <v>1477</v>
      </c>
      <c r="N792">
        <v>1013</v>
      </c>
      <c r="O792" t="s">
        <v>333</v>
      </c>
      <c r="P792" t="s">
        <v>335</v>
      </c>
      <c r="Q792">
        <v>1</v>
      </c>
      <c r="Y792">
        <v>1.4999999999999999E-2</v>
      </c>
      <c r="AA792">
        <v>3625</v>
      </c>
      <c r="AB792">
        <v>0</v>
      </c>
      <c r="AC792">
        <v>0</v>
      </c>
      <c r="AD792">
        <v>0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1.4999999999999999E-2</v>
      </c>
      <c r="AU792" t="s">
        <v>3</v>
      </c>
      <c r="AV792">
        <v>0</v>
      </c>
      <c r="AW792">
        <v>2</v>
      </c>
      <c r="AX792">
        <v>24724883</v>
      </c>
      <c r="AY792">
        <v>1</v>
      </c>
      <c r="AZ792">
        <v>0</v>
      </c>
      <c r="BA792">
        <v>811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B792">
        <v>0</v>
      </c>
    </row>
    <row r="793" spans="1:80" x14ac:dyDescent="0.2">
      <c r="A793">
        <f>ROW(Source!A644)</f>
        <v>644</v>
      </c>
      <c r="B793">
        <v>23982063</v>
      </c>
      <c r="C793">
        <v>24724868</v>
      </c>
      <c r="D793">
        <v>22848870</v>
      </c>
      <c r="E793">
        <v>1</v>
      </c>
      <c r="F793">
        <v>1</v>
      </c>
      <c r="G793">
        <v>1</v>
      </c>
      <c r="H793">
        <v>3</v>
      </c>
      <c r="I793" t="s">
        <v>1540</v>
      </c>
      <c r="J793" t="s">
        <v>1541</v>
      </c>
      <c r="K793" t="s">
        <v>1542</v>
      </c>
      <c r="L793">
        <v>1354</v>
      </c>
      <c r="N793">
        <v>1010</v>
      </c>
      <c r="O793" t="s">
        <v>209</v>
      </c>
      <c r="P793" t="s">
        <v>209</v>
      </c>
      <c r="Q793">
        <v>1</v>
      </c>
      <c r="Y793">
        <v>1</v>
      </c>
      <c r="AA793">
        <v>2</v>
      </c>
      <c r="AB793">
        <v>0</v>
      </c>
      <c r="AC793">
        <v>0</v>
      </c>
      <c r="AD793">
        <v>0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1</v>
      </c>
      <c r="AU793" t="s">
        <v>3</v>
      </c>
      <c r="AV793">
        <v>0</v>
      </c>
      <c r="AW793">
        <v>2</v>
      </c>
      <c r="AX793">
        <v>24724884</v>
      </c>
      <c r="AY793">
        <v>1</v>
      </c>
      <c r="AZ793">
        <v>0</v>
      </c>
      <c r="BA793">
        <v>812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B793">
        <v>0</v>
      </c>
    </row>
    <row r="794" spans="1:80" x14ac:dyDescent="0.2">
      <c r="A794">
        <f>ROW(Source!A644)</f>
        <v>644</v>
      </c>
      <c r="B794">
        <v>23982063</v>
      </c>
      <c r="C794">
        <v>24724868</v>
      </c>
      <c r="D794">
        <v>22850615</v>
      </c>
      <c r="E794">
        <v>1</v>
      </c>
      <c r="F794">
        <v>1</v>
      </c>
      <c r="G794">
        <v>1</v>
      </c>
      <c r="H794">
        <v>3</v>
      </c>
      <c r="I794" t="s">
        <v>1473</v>
      </c>
      <c r="J794" t="s">
        <v>1474</v>
      </c>
      <c r="K794" t="s">
        <v>1475</v>
      </c>
      <c r="L794">
        <v>1348</v>
      </c>
      <c r="N794">
        <v>1009</v>
      </c>
      <c r="O794" t="s">
        <v>1185</v>
      </c>
      <c r="P794" t="s">
        <v>1185</v>
      </c>
      <c r="Q794">
        <v>1000</v>
      </c>
      <c r="Y794">
        <v>5.0000000000000002E-5</v>
      </c>
      <c r="AA794">
        <v>85399.75</v>
      </c>
      <c r="AB794">
        <v>0</v>
      </c>
      <c r="AC794">
        <v>0</v>
      </c>
      <c r="AD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5.0000000000000002E-5</v>
      </c>
      <c r="AU794" t="s">
        <v>3</v>
      </c>
      <c r="AV794">
        <v>0</v>
      </c>
      <c r="AW794">
        <v>2</v>
      </c>
      <c r="AX794">
        <v>24724885</v>
      </c>
      <c r="AY794">
        <v>1</v>
      </c>
      <c r="AZ794">
        <v>0</v>
      </c>
      <c r="BA794">
        <v>813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B794">
        <v>0</v>
      </c>
    </row>
    <row r="795" spans="1:80" x14ac:dyDescent="0.2">
      <c r="A795">
        <f>ROW(Source!A644)</f>
        <v>644</v>
      </c>
      <c r="B795">
        <v>23982063</v>
      </c>
      <c r="C795">
        <v>24724868</v>
      </c>
      <c r="D795">
        <v>22865650</v>
      </c>
      <c r="E795">
        <v>1</v>
      </c>
      <c r="F795">
        <v>1</v>
      </c>
      <c r="G795">
        <v>1</v>
      </c>
      <c r="H795">
        <v>3</v>
      </c>
      <c r="I795" t="s">
        <v>1159</v>
      </c>
      <c r="J795" t="s">
        <v>1160</v>
      </c>
      <c r="K795" t="s">
        <v>1161</v>
      </c>
      <c r="L795">
        <v>1374</v>
      </c>
      <c r="N795">
        <v>1013</v>
      </c>
      <c r="O795" t="s">
        <v>1162</v>
      </c>
      <c r="P795" t="s">
        <v>1162</v>
      </c>
      <c r="Q795">
        <v>1</v>
      </c>
      <c r="Y795">
        <v>4.2300000000000004</v>
      </c>
      <c r="AA795">
        <v>1</v>
      </c>
      <c r="AB795">
        <v>0</v>
      </c>
      <c r="AC795">
        <v>0</v>
      </c>
      <c r="AD795">
        <v>0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4.2300000000000004</v>
      </c>
      <c r="AU795" t="s">
        <v>3</v>
      </c>
      <c r="AV795">
        <v>0</v>
      </c>
      <c r="AW795">
        <v>2</v>
      </c>
      <c r="AX795">
        <v>24724887</v>
      </c>
      <c r="AY795">
        <v>1</v>
      </c>
      <c r="AZ795">
        <v>0</v>
      </c>
      <c r="BA795">
        <v>815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B795">
        <v>0</v>
      </c>
    </row>
    <row r="796" spans="1:80" x14ac:dyDescent="0.2">
      <c r="A796">
        <f>ROW(Source!A645)</f>
        <v>645</v>
      </c>
      <c r="B796">
        <v>23982063</v>
      </c>
      <c r="C796">
        <v>24687145</v>
      </c>
      <c r="D796">
        <v>9436266</v>
      </c>
      <c r="E796">
        <v>1</v>
      </c>
      <c r="F796">
        <v>1</v>
      </c>
      <c r="G796">
        <v>1</v>
      </c>
      <c r="H796">
        <v>1</v>
      </c>
      <c r="I796" t="s">
        <v>1171</v>
      </c>
      <c r="J796" t="s">
        <v>3</v>
      </c>
      <c r="K796" t="s">
        <v>1172</v>
      </c>
      <c r="L796">
        <v>1369</v>
      </c>
      <c r="N796">
        <v>1013</v>
      </c>
      <c r="O796" t="s">
        <v>1148</v>
      </c>
      <c r="P796" t="s">
        <v>1148</v>
      </c>
      <c r="Q796">
        <v>1</v>
      </c>
      <c r="Y796">
        <v>13.635</v>
      </c>
      <c r="AA796">
        <v>0</v>
      </c>
      <c r="AB796">
        <v>0</v>
      </c>
      <c r="AC796">
        <v>0</v>
      </c>
      <c r="AD796">
        <v>11.09</v>
      </c>
      <c r="AN796">
        <v>0</v>
      </c>
      <c r="AO796">
        <v>1</v>
      </c>
      <c r="AP796">
        <v>1</v>
      </c>
      <c r="AQ796">
        <v>0</v>
      </c>
      <c r="AR796">
        <v>0</v>
      </c>
      <c r="AS796" t="s">
        <v>3</v>
      </c>
      <c r="AT796">
        <v>10.1</v>
      </c>
      <c r="AU796" t="s">
        <v>179</v>
      </c>
      <c r="AV796">
        <v>1</v>
      </c>
      <c r="AW796">
        <v>2</v>
      </c>
      <c r="AX796">
        <v>24687162</v>
      </c>
      <c r="AY796">
        <v>1</v>
      </c>
      <c r="AZ796">
        <v>0</v>
      </c>
      <c r="BA796">
        <v>816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B796">
        <v>0</v>
      </c>
    </row>
    <row r="797" spans="1:80" x14ac:dyDescent="0.2">
      <c r="A797">
        <f>ROW(Source!A645)</f>
        <v>645</v>
      </c>
      <c r="B797">
        <v>23982063</v>
      </c>
      <c r="C797">
        <v>24687145</v>
      </c>
      <c r="D797">
        <v>121548</v>
      </c>
      <c r="E797">
        <v>1</v>
      </c>
      <c r="F797">
        <v>1</v>
      </c>
      <c r="G797">
        <v>1</v>
      </c>
      <c r="H797">
        <v>1</v>
      </c>
      <c r="I797" t="s">
        <v>40</v>
      </c>
      <c r="J797" t="s">
        <v>3</v>
      </c>
      <c r="K797" t="s">
        <v>1173</v>
      </c>
      <c r="L797">
        <v>608254</v>
      </c>
      <c r="N797">
        <v>1013</v>
      </c>
      <c r="O797" t="s">
        <v>1174</v>
      </c>
      <c r="P797" t="s">
        <v>1174</v>
      </c>
      <c r="Q797">
        <v>1</v>
      </c>
      <c r="Y797">
        <v>0.59400000000000008</v>
      </c>
      <c r="AA797">
        <v>0</v>
      </c>
      <c r="AB797">
        <v>0</v>
      </c>
      <c r="AC797">
        <v>0</v>
      </c>
      <c r="AD797">
        <v>0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0.44</v>
      </c>
      <c r="AU797" t="s">
        <v>179</v>
      </c>
      <c r="AV797">
        <v>2</v>
      </c>
      <c r="AW797">
        <v>2</v>
      </c>
      <c r="AX797">
        <v>24687163</v>
      </c>
      <c r="AY797">
        <v>1</v>
      </c>
      <c r="AZ797">
        <v>0</v>
      </c>
      <c r="BA797">
        <v>817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B797">
        <v>0</v>
      </c>
    </row>
    <row r="798" spans="1:80" x14ac:dyDescent="0.2">
      <c r="A798">
        <f>ROW(Source!A645)</f>
        <v>645</v>
      </c>
      <c r="B798">
        <v>23982063</v>
      </c>
      <c r="C798">
        <v>24687145</v>
      </c>
      <c r="D798">
        <v>14665676</v>
      </c>
      <c r="E798">
        <v>1</v>
      </c>
      <c r="F798">
        <v>1</v>
      </c>
      <c r="G798">
        <v>1</v>
      </c>
      <c r="H798">
        <v>2</v>
      </c>
      <c r="I798" t="s">
        <v>1175</v>
      </c>
      <c r="J798" t="s">
        <v>1239</v>
      </c>
      <c r="K798" t="s">
        <v>1177</v>
      </c>
      <c r="L798">
        <v>1368</v>
      </c>
      <c r="N798">
        <v>1011</v>
      </c>
      <c r="O798" t="s">
        <v>1152</v>
      </c>
      <c r="P798" t="s">
        <v>1152</v>
      </c>
      <c r="Q798">
        <v>1</v>
      </c>
      <c r="Y798">
        <v>0.59400000000000008</v>
      </c>
      <c r="AA798">
        <v>0</v>
      </c>
      <c r="AB798">
        <v>89.99</v>
      </c>
      <c r="AC798">
        <v>10.06</v>
      </c>
      <c r="AD798">
        <v>0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0.44</v>
      </c>
      <c r="AU798" t="s">
        <v>179</v>
      </c>
      <c r="AV798">
        <v>0</v>
      </c>
      <c r="AW798">
        <v>2</v>
      </c>
      <c r="AX798">
        <v>24687164</v>
      </c>
      <c r="AY798">
        <v>1</v>
      </c>
      <c r="AZ798">
        <v>0</v>
      </c>
      <c r="BA798">
        <v>818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B798">
        <v>0</v>
      </c>
    </row>
    <row r="799" spans="1:80" x14ac:dyDescent="0.2">
      <c r="A799">
        <f>ROW(Source!A645)</f>
        <v>645</v>
      </c>
      <c r="B799">
        <v>23982063</v>
      </c>
      <c r="C799">
        <v>24687145</v>
      </c>
      <c r="D799">
        <v>14610134</v>
      </c>
      <c r="E799">
        <v>1</v>
      </c>
      <c r="F799">
        <v>1</v>
      </c>
      <c r="G799">
        <v>1</v>
      </c>
      <c r="H799">
        <v>3</v>
      </c>
      <c r="I799" t="s">
        <v>1178</v>
      </c>
      <c r="J799" t="s">
        <v>1488</v>
      </c>
      <c r="K799" t="s">
        <v>1180</v>
      </c>
      <c r="L799">
        <v>1346</v>
      </c>
      <c r="N799">
        <v>1009</v>
      </c>
      <c r="O799" t="s">
        <v>1181</v>
      </c>
      <c r="P799" t="s">
        <v>1181</v>
      </c>
      <c r="Q799">
        <v>1</v>
      </c>
      <c r="Y799">
        <v>0.03</v>
      </c>
      <c r="AA799">
        <v>35.630000000000003</v>
      </c>
      <c r="AB799">
        <v>0</v>
      </c>
      <c r="AC799">
        <v>0</v>
      </c>
      <c r="AD799">
        <v>0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0.03</v>
      </c>
      <c r="AU799" t="s">
        <v>3</v>
      </c>
      <c r="AV799">
        <v>0</v>
      </c>
      <c r="AW799">
        <v>2</v>
      </c>
      <c r="AX799">
        <v>24687165</v>
      </c>
      <c r="AY799">
        <v>1</v>
      </c>
      <c r="AZ799">
        <v>0</v>
      </c>
      <c r="BA799">
        <v>819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B799">
        <v>0</v>
      </c>
    </row>
    <row r="800" spans="1:80" x14ac:dyDescent="0.2">
      <c r="A800">
        <f>ROW(Source!A645)</f>
        <v>645</v>
      </c>
      <c r="B800">
        <v>23982063</v>
      </c>
      <c r="C800">
        <v>24687145</v>
      </c>
      <c r="D800">
        <v>14610520</v>
      </c>
      <c r="E800">
        <v>1</v>
      </c>
      <c r="F800">
        <v>1</v>
      </c>
      <c r="G800">
        <v>1</v>
      </c>
      <c r="H800">
        <v>3</v>
      </c>
      <c r="I800" t="s">
        <v>1182</v>
      </c>
      <c r="J800" t="s">
        <v>1489</v>
      </c>
      <c r="K800" t="s">
        <v>1184</v>
      </c>
      <c r="L800">
        <v>1348</v>
      </c>
      <c r="N800">
        <v>1009</v>
      </c>
      <c r="O800" t="s">
        <v>1185</v>
      </c>
      <c r="P800" t="s">
        <v>1185</v>
      </c>
      <c r="Q800">
        <v>1000</v>
      </c>
      <c r="Y800">
        <v>2.0000000000000002E-5</v>
      </c>
      <c r="AA800">
        <v>15481</v>
      </c>
      <c r="AB800">
        <v>0</v>
      </c>
      <c r="AC800">
        <v>0</v>
      </c>
      <c r="AD800">
        <v>0</v>
      </c>
      <c r="AN800">
        <v>0</v>
      </c>
      <c r="AO800">
        <v>1</v>
      </c>
      <c r="AP800">
        <v>1</v>
      </c>
      <c r="AQ800">
        <v>0</v>
      </c>
      <c r="AR800">
        <v>0</v>
      </c>
      <c r="AS800" t="s">
        <v>3</v>
      </c>
      <c r="AT800">
        <v>2.0000000000000002E-5</v>
      </c>
      <c r="AU800" t="s">
        <v>3</v>
      </c>
      <c r="AV800">
        <v>0</v>
      </c>
      <c r="AW800">
        <v>2</v>
      </c>
      <c r="AX800">
        <v>24687166</v>
      </c>
      <c r="AY800">
        <v>1</v>
      </c>
      <c r="AZ800">
        <v>0</v>
      </c>
      <c r="BA800">
        <v>820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B800">
        <v>0</v>
      </c>
    </row>
    <row r="801" spans="1:80" x14ac:dyDescent="0.2">
      <c r="A801">
        <f>ROW(Source!A645)</f>
        <v>645</v>
      </c>
      <c r="B801">
        <v>23982063</v>
      </c>
      <c r="C801">
        <v>24687145</v>
      </c>
      <c r="D801">
        <v>14610524</v>
      </c>
      <c r="E801">
        <v>1</v>
      </c>
      <c r="F801">
        <v>1</v>
      </c>
      <c r="G801">
        <v>1</v>
      </c>
      <c r="H801">
        <v>3</v>
      </c>
      <c r="I801" t="s">
        <v>1186</v>
      </c>
      <c r="J801" t="s">
        <v>1451</v>
      </c>
      <c r="K801" t="s">
        <v>1188</v>
      </c>
      <c r="L801">
        <v>1346</v>
      </c>
      <c r="N801">
        <v>1009</v>
      </c>
      <c r="O801" t="s">
        <v>1181</v>
      </c>
      <c r="P801" t="s">
        <v>1181</v>
      </c>
      <c r="Q801">
        <v>1</v>
      </c>
      <c r="Y801">
        <v>0.01</v>
      </c>
      <c r="AA801">
        <v>27.74</v>
      </c>
      <c r="AB801">
        <v>0</v>
      </c>
      <c r="AC801">
        <v>0</v>
      </c>
      <c r="AD801">
        <v>0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0.01</v>
      </c>
      <c r="AU801" t="s">
        <v>3</v>
      </c>
      <c r="AV801">
        <v>0</v>
      </c>
      <c r="AW801">
        <v>2</v>
      </c>
      <c r="AX801">
        <v>24687167</v>
      </c>
      <c r="AY801">
        <v>1</v>
      </c>
      <c r="AZ801">
        <v>0</v>
      </c>
      <c r="BA801">
        <v>821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B801">
        <v>0</v>
      </c>
    </row>
    <row r="802" spans="1:80" x14ac:dyDescent="0.2">
      <c r="A802">
        <f>ROW(Source!A645)</f>
        <v>645</v>
      </c>
      <c r="B802">
        <v>23982063</v>
      </c>
      <c r="C802">
        <v>24687145</v>
      </c>
      <c r="D802">
        <v>14610539</v>
      </c>
      <c r="E802">
        <v>1</v>
      </c>
      <c r="F802">
        <v>1</v>
      </c>
      <c r="G802">
        <v>1</v>
      </c>
      <c r="H802">
        <v>3</v>
      </c>
      <c r="I802" t="s">
        <v>1189</v>
      </c>
      <c r="J802" t="s">
        <v>1461</v>
      </c>
      <c r="K802" t="s">
        <v>1191</v>
      </c>
      <c r="L802">
        <v>1346</v>
      </c>
      <c r="N802">
        <v>1009</v>
      </c>
      <c r="O802" t="s">
        <v>1181</v>
      </c>
      <c r="P802" t="s">
        <v>1181</v>
      </c>
      <c r="Q802">
        <v>1</v>
      </c>
      <c r="Y802">
        <v>0.3</v>
      </c>
      <c r="AA802">
        <v>9.0399999999999991</v>
      </c>
      <c r="AB802">
        <v>0</v>
      </c>
      <c r="AC802">
        <v>0</v>
      </c>
      <c r="AD802">
        <v>0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0.3</v>
      </c>
      <c r="AU802" t="s">
        <v>3</v>
      </c>
      <c r="AV802">
        <v>0</v>
      </c>
      <c r="AW802">
        <v>2</v>
      </c>
      <c r="AX802">
        <v>24687168</v>
      </c>
      <c r="AY802">
        <v>1</v>
      </c>
      <c r="AZ802">
        <v>0</v>
      </c>
      <c r="BA802">
        <v>822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B802">
        <v>0</v>
      </c>
    </row>
    <row r="803" spans="1:80" x14ac:dyDescent="0.2">
      <c r="A803">
        <f>ROW(Source!A645)</f>
        <v>645</v>
      </c>
      <c r="B803">
        <v>23982063</v>
      </c>
      <c r="C803">
        <v>24687145</v>
      </c>
      <c r="D803">
        <v>14610834</v>
      </c>
      <c r="E803">
        <v>1</v>
      </c>
      <c r="F803">
        <v>1</v>
      </c>
      <c r="G803">
        <v>1</v>
      </c>
      <c r="H803">
        <v>3</v>
      </c>
      <c r="I803" t="s">
        <v>1192</v>
      </c>
      <c r="J803" t="s">
        <v>1452</v>
      </c>
      <c r="K803" t="s">
        <v>1194</v>
      </c>
      <c r="L803">
        <v>1358</v>
      </c>
      <c r="N803">
        <v>1010</v>
      </c>
      <c r="O803" t="s">
        <v>189</v>
      </c>
      <c r="P803" t="s">
        <v>189</v>
      </c>
      <c r="Q803">
        <v>10</v>
      </c>
      <c r="Y803">
        <v>1</v>
      </c>
      <c r="AA803">
        <v>8.3000000000000007</v>
      </c>
      <c r="AB803">
        <v>0</v>
      </c>
      <c r="AC803">
        <v>0</v>
      </c>
      <c r="AD803">
        <v>0</v>
      </c>
      <c r="AN803">
        <v>0</v>
      </c>
      <c r="AO803">
        <v>1</v>
      </c>
      <c r="AP803">
        <v>1</v>
      </c>
      <c r="AQ803">
        <v>0</v>
      </c>
      <c r="AR803">
        <v>0</v>
      </c>
      <c r="AS803" t="s">
        <v>3</v>
      </c>
      <c r="AT803">
        <v>1</v>
      </c>
      <c r="AU803" t="s">
        <v>3</v>
      </c>
      <c r="AV803">
        <v>0</v>
      </c>
      <c r="AW803">
        <v>2</v>
      </c>
      <c r="AX803">
        <v>24687169</v>
      </c>
      <c r="AY803">
        <v>1</v>
      </c>
      <c r="AZ803">
        <v>0</v>
      </c>
      <c r="BA803">
        <v>823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B803">
        <v>0</v>
      </c>
    </row>
    <row r="804" spans="1:80" x14ac:dyDescent="0.2">
      <c r="A804">
        <f>ROW(Source!A645)</f>
        <v>645</v>
      </c>
      <c r="B804">
        <v>23982063</v>
      </c>
      <c r="C804">
        <v>24687145</v>
      </c>
      <c r="D804">
        <v>14611294</v>
      </c>
      <c r="E804">
        <v>1</v>
      </c>
      <c r="F804">
        <v>1</v>
      </c>
      <c r="G804">
        <v>1</v>
      </c>
      <c r="H804">
        <v>3</v>
      </c>
      <c r="I804" t="s">
        <v>1195</v>
      </c>
      <c r="J804" t="s">
        <v>1490</v>
      </c>
      <c r="K804" t="s">
        <v>1197</v>
      </c>
      <c r="L804">
        <v>1346</v>
      </c>
      <c r="N804">
        <v>1009</v>
      </c>
      <c r="O804" t="s">
        <v>1181</v>
      </c>
      <c r="P804" t="s">
        <v>1181</v>
      </c>
      <c r="Q804">
        <v>1</v>
      </c>
      <c r="Y804">
        <v>0.02</v>
      </c>
      <c r="AA804">
        <v>91.29</v>
      </c>
      <c r="AB804">
        <v>0</v>
      </c>
      <c r="AC804">
        <v>0</v>
      </c>
      <c r="AD804">
        <v>0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0.02</v>
      </c>
      <c r="AU804" t="s">
        <v>3</v>
      </c>
      <c r="AV804">
        <v>0</v>
      </c>
      <c r="AW804">
        <v>2</v>
      </c>
      <c r="AX804">
        <v>24687170</v>
      </c>
      <c r="AY804">
        <v>1</v>
      </c>
      <c r="AZ804">
        <v>0</v>
      </c>
      <c r="BA804">
        <v>824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B804">
        <v>0</v>
      </c>
    </row>
    <row r="805" spans="1:80" x14ac:dyDescent="0.2">
      <c r="A805">
        <f>ROW(Source!A645)</f>
        <v>645</v>
      </c>
      <c r="B805">
        <v>23982063</v>
      </c>
      <c r="C805">
        <v>24687145</v>
      </c>
      <c r="D805">
        <v>14680937</v>
      </c>
      <c r="E805">
        <v>1</v>
      </c>
      <c r="F805">
        <v>1</v>
      </c>
      <c r="G805">
        <v>1</v>
      </c>
      <c r="H805">
        <v>3</v>
      </c>
      <c r="I805" t="s">
        <v>1198</v>
      </c>
      <c r="J805" t="s">
        <v>1491</v>
      </c>
      <c r="K805" t="s">
        <v>1200</v>
      </c>
      <c r="L805">
        <v>1346</v>
      </c>
      <c r="N805">
        <v>1009</v>
      </c>
      <c r="O805" t="s">
        <v>1181</v>
      </c>
      <c r="P805" t="s">
        <v>1181</v>
      </c>
      <c r="Q805">
        <v>1</v>
      </c>
      <c r="Y805">
        <v>0.02</v>
      </c>
      <c r="AA805">
        <v>15.37</v>
      </c>
      <c r="AB805">
        <v>0</v>
      </c>
      <c r="AC805">
        <v>0</v>
      </c>
      <c r="AD805">
        <v>0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0.02</v>
      </c>
      <c r="AU805" t="s">
        <v>3</v>
      </c>
      <c r="AV805">
        <v>0</v>
      </c>
      <c r="AW805">
        <v>2</v>
      </c>
      <c r="AX805">
        <v>24687171</v>
      </c>
      <c r="AY805">
        <v>1</v>
      </c>
      <c r="AZ805">
        <v>0</v>
      </c>
      <c r="BA805">
        <v>825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B805">
        <v>0</v>
      </c>
    </row>
    <row r="806" spans="1:80" x14ac:dyDescent="0.2">
      <c r="A806">
        <f>ROW(Source!A645)</f>
        <v>645</v>
      </c>
      <c r="B806">
        <v>23982063</v>
      </c>
      <c r="C806">
        <v>24687145</v>
      </c>
      <c r="D806">
        <v>14652403</v>
      </c>
      <c r="E806">
        <v>1</v>
      </c>
      <c r="F806">
        <v>1</v>
      </c>
      <c r="G806">
        <v>1</v>
      </c>
      <c r="H806">
        <v>3</v>
      </c>
      <c r="I806" t="s">
        <v>1201</v>
      </c>
      <c r="J806" t="s">
        <v>1453</v>
      </c>
      <c r="K806" t="s">
        <v>1203</v>
      </c>
      <c r="L806">
        <v>1348</v>
      </c>
      <c r="N806">
        <v>1009</v>
      </c>
      <c r="O806" t="s">
        <v>1185</v>
      </c>
      <c r="P806" t="s">
        <v>1185</v>
      </c>
      <c r="Q806">
        <v>1000</v>
      </c>
      <c r="Y806">
        <v>2.9999999999999997E-4</v>
      </c>
      <c r="AA806">
        <v>729.98</v>
      </c>
      <c r="AB806">
        <v>0</v>
      </c>
      <c r="AC806">
        <v>0</v>
      </c>
      <c r="AD806">
        <v>0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2.9999999999999997E-4</v>
      </c>
      <c r="AU806" t="s">
        <v>3</v>
      </c>
      <c r="AV806">
        <v>0</v>
      </c>
      <c r="AW806">
        <v>2</v>
      </c>
      <c r="AX806">
        <v>24687172</v>
      </c>
      <c r="AY806">
        <v>1</v>
      </c>
      <c r="AZ806">
        <v>0</v>
      </c>
      <c r="BA806">
        <v>826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B806">
        <v>0</v>
      </c>
    </row>
    <row r="807" spans="1:80" x14ac:dyDescent="0.2">
      <c r="A807">
        <f>ROW(Source!A645)</f>
        <v>645</v>
      </c>
      <c r="B807">
        <v>23982063</v>
      </c>
      <c r="C807">
        <v>24687145</v>
      </c>
      <c r="D807">
        <v>14664232</v>
      </c>
      <c r="E807">
        <v>1</v>
      </c>
      <c r="F807">
        <v>1</v>
      </c>
      <c r="G807">
        <v>1</v>
      </c>
      <c r="H807">
        <v>3</v>
      </c>
      <c r="I807" t="s">
        <v>1204</v>
      </c>
      <c r="J807" t="s">
        <v>1492</v>
      </c>
      <c r="K807" t="s">
        <v>1206</v>
      </c>
      <c r="L807">
        <v>1348</v>
      </c>
      <c r="N807">
        <v>1009</v>
      </c>
      <c r="O807" t="s">
        <v>1185</v>
      </c>
      <c r="P807" t="s">
        <v>1185</v>
      </c>
      <c r="Q807">
        <v>1000</v>
      </c>
      <c r="Y807">
        <v>1E-4</v>
      </c>
      <c r="AA807">
        <v>37517</v>
      </c>
      <c r="AB807">
        <v>0</v>
      </c>
      <c r="AC807">
        <v>0</v>
      </c>
      <c r="AD807">
        <v>0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1E-4</v>
      </c>
      <c r="AU807" t="s">
        <v>3</v>
      </c>
      <c r="AV807">
        <v>0</v>
      </c>
      <c r="AW807">
        <v>2</v>
      </c>
      <c r="AX807">
        <v>24687173</v>
      </c>
      <c r="AY807">
        <v>1</v>
      </c>
      <c r="AZ807">
        <v>0</v>
      </c>
      <c r="BA807">
        <v>827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B807">
        <v>0</v>
      </c>
    </row>
    <row r="808" spans="1:80" x14ac:dyDescent="0.2">
      <c r="A808">
        <f>ROW(Source!A645)</f>
        <v>645</v>
      </c>
      <c r="B808">
        <v>23982063</v>
      </c>
      <c r="C808">
        <v>24687145</v>
      </c>
      <c r="D808">
        <v>14665222</v>
      </c>
      <c r="E808">
        <v>1</v>
      </c>
      <c r="F808">
        <v>1</v>
      </c>
      <c r="G808">
        <v>1</v>
      </c>
      <c r="H808">
        <v>3</v>
      </c>
      <c r="I808" t="s">
        <v>1207</v>
      </c>
      <c r="J808" t="s">
        <v>1454</v>
      </c>
      <c r="K808" t="s">
        <v>1209</v>
      </c>
      <c r="L808">
        <v>1346</v>
      </c>
      <c r="N808">
        <v>1009</v>
      </c>
      <c r="O808" t="s">
        <v>1181</v>
      </c>
      <c r="P808" t="s">
        <v>1181</v>
      </c>
      <c r="Q808">
        <v>1</v>
      </c>
      <c r="Y808">
        <v>0.06</v>
      </c>
      <c r="AA808">
        <v>65.75</v>
      </c>
      <c r="AB808">
        <v>0</v>
      </c>
      <c r="AC808">
        <v>0</v>
      </c>
      <c r="AD808">
        <v>0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0.06</v>
      </c>
      <c r="AU808" t="s">
        <v>3</v>
      </c>
      <c r="AV808">
        <v>0</v>
      </c>
      <c r="AW808">
        <v>2</v>
      </c>
      <c r="AX808">
        <v>24687174</v>
      </c>
      <c r="AY808">
        <v>1</v>
      </c>
      <c r="AZ808">
        <v>0</v>
      </c>
      <c r="BA808">
        <v>828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B808">
        <v>0</v>
      </c>
    </row>
    <row r="809" spans="1:80" x14ac:dyDescent="0.2">
      <c r="A809">
        <f>ROW(Source!A645)</f>
        <v>645</v>
      </c>
      <c r="B809">
        <v>23982063</v>
      </c>
      <c r="C809">
        <v>24687145</v>
      </c>
      <c r="D809">
        <v>14689643</v>
      </c>
      <c r="E809">
        <v>1</v>
      </c>
      <c r="F809">
        <v>1</v>
      </c>
      <c r="G809">
        <v>1</v>
      </c>
      <c r="H809">
        <v>3</v>
      </c>
      <c r="I809" t="s">
        <v>1210</v>
      </c>
      <c r="J809" t="s">
        <v>1493</v>
      </c>
      <c r="K809" t="s">
        <v>1212</v>
      </c>
      <c r="L809">
        <v>1346</v>
      </c>
      <c r="N809">
        <v>1009</v>
      </c>
      <c r="O809" t="s">
        <v>1181</v>
      </c>
      <c r="P809" t="s">
        <v>1181</v>
      </c>
      <c r="Q809">
        <v>1</v>
      </c>
      <c r="Y809">
        <v>0.08</v>
      </c>
      <c r="AA809">
        <v>38.340000000000003</v>
      </c>
      <c r="AB809">
        <v>0</v>
      </c>
      <c r="AC809">
        <v>0</v>
      </c>
      <c r="AD809">
        <v>0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0.08</v>
      </c>
      <c r="AU809" t="s">
        <v>3</v>
      </c>
      <c r="AV809">
        <v>0</v>
      </c>
      <c r="AW809">
        <v>2</v>
      </c>
      <c r="AX809">
        <v>24687175</v>
      </c>
      <c r="AY809">
        <v>1</v>
      </c>
      <c r="AZ809">
        <v>0</v>
      </c>
      <c r="BA809">
        <v>829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B809">
        <v>0</v>
      </c>
    </row>
    <row r="810" spans="1:80" x14ac:dyDescent="0.2">
      <c r="A810">
        <f>ROW(Source!A645)</f>
        <v>645</v>
      </c>
      <c r="B810">
        <v>23982063</v>
      </c>
      <c r="C810">
        <v>24687145</v>
      </c>
      <c r="D810">
        <v>14697310</v>
      </c>
      <c r="E810">
        <v>1</v>
      </c>
      <c r="F810">
        <v>1</v>
      </c>
      <c r="G810">
        <v>1</v>
      </c>
      <c r="H810">
        <v>3</v>
      </c>
      <c r="I810" t="s">
        <v>1213</v>
      </c>
      <c r="J810" t="s">
        <v>1494</v>
      </c>
      <c r="K810" t="s">
        <v>1215</v>
      </c>
      <c r="L810">
        <v>1354</v>
      </c>
      <c r="N810">
        <v>1010</v>
      </c>
      <c r="O810" t="s">
        <v>209</v>
      </c>
      <c r="P810" t="s">
        <v>209</v>
      </c>
      <c r="Q810">
        <v>1</v>
      </c>
      <c r="Y810">
        <v>10</v>
      </c>
      <c r="AA810">
        <v>2.0299999999999998</v>
      </c>
      <c r="AB810">
        <v>0</v>
      </c>
      <c r="AC810">
        <v>0</v>
      </c>
      <c r="AD810">
        <v>0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10</v>
      </c>
      <c r="AU810" t="s">
        <v>3</v>
      </c>
      <c r="AV810">
        <v>0</v>
      </c>
      <c r="AW810">
        <v>2</v>
      </c>
      <c r="AX810">
        <v>24687176</v>
      </c>
      <c r="AY810">
        <v>1</v>
      </c>
      <c r="AZ810">
        <v>0</v>
      </c>
      <c r="BA810">
        <v>830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B810">
        <v>0</v>
      </c>
    </row>
    <row r="811" spans="1:80" x14ac:dyDescent="0.2">
      <c r="A811">
        <f>ROW(Source!A645)</f>
        <v>645</v>
      </c>
      <c r="B811">
        <v>23982063</v>
      </c>
      <c r="C811">
        <v>24687145</v>
      </c>
      <c r="D811">
        <v>14665295</v>
      </c>
      <c r="E811">
        <v>1</v>
      </c>
      <c r="F811">
        <v>1</v>
      </c>
      <c r="G811">
        <v>1</v>
      </c>
      <c r="H811">
        <v>3</v>
      </c>
      <c r="I811" t="s">
        <v>1159</v>
      </c>
      <c r="J811" t="s">
        <v>1168</v>
      </c>
      <c r="K811" t="s">
        <v>1169</v>
      </c>
      <c r="L811">
        <v>1344</v>
      </c>
      <c r="N811">
        <v>1008</v>
      </c>
      <c r="O811" t="s">
        <v>1170</v>
      </c>
      <c r="P811" t="s">
        <v>1170</v>
      </c>
      <c r="Q811">
        <v>1</v>
      </c>
      <c r="Y811">
        <v>2.2400000000000002</v>
      </c>
      <c r="AA811">
        <v>1</v>
      </c>
      <c r="AB811">
        <v>0</v>
      </c>
      <c r="AC811">
        <v>0</v>
      </c>
      <c r="AD811">
        <v>0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2.2400000000000002</v>
      </c>
      <c r="AU811" t="s">
        <v>3</v>
      </c>
      <c r="AV811">
        <v>0</v>
      </c>
      <c r="AW811">
        <v>2</v>
      </c>
      <c r="AX811">
        <v>24687178</v>
      </c>
      <c r="AY811">
        <v>1</v>
      </c>
      <c r="AZ811">
        <v>0</v>
      </c>
      <c r="BA811">
        <v>832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B811">
        <v>0</v>
      </c>
    </row>
    <row r="812" spans="1:80" x14ac:dyDescent="0.2">
      <c r="A812">
        <f>ROW(Source!A646)</f>
        <v>646</v>
      </c>
      <c r="B812">
        <v>23982063</v>
      </c>
      <c r="C812">
        <v>24724826</v>
      </c>
      <c r="D812">
        <v>9442491</v>
      </c>
      <c r="E812">
        <v>1</v>
      </c>
      <c r="F812">
        <v>1</v>
      </c>
      <c r="G812">
        <v>1</v>
      </c>
      <c r="H812">
        <v>1</v>
      </c>
      <c r="I812" t="s">
        <v>1529</v>
      </c>
      <c r="J812" t="s">
        <v>3</v>
      </c>
      <c r="K812" t="s">
        <v>1530</v>
      </c>
      <c r="L812">
        <v>1369</v>
      </c>
      <c r="N812">
        <v>1013</v>
      </c>
      <c r="O812" t="s">
        <v>1148</v>
      </c>
      <c r="P812" t="s">
        <v>1148</v>
      </c>
      <c r="Q812">
        <v>1</v>
      </c>
      <c r="Y812">
        <v>26.460000000000004</v>
      </c>
      <c r="AA812">
        <v>0</v>
      </c>
      <c r="AB812">
        <v>0</v>
      </c>
      <c r="AC812">
        <v>0</v>
      </c>
      <c r="AD812">
        <v>10.79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19.600000000000001</v>
      </c>
      <c r="AU812" t="s">
        <v>179</v>
      </c>
      <c r="AV812">
        <v>1</v>
      </c>
      <c r="AW812">
        <v>2</v>
      </c>
      <c r="AX812">
        <v>24724836</v>
      </c>
      <c r="AY812">
        <v>1</v>
      </c>
      <c r="AZ812">
        <v>0</v>
      </c>
      <c r="BA812">
        <v>833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B812">
        <v>0</v>
      </c>
    </row>
    <row r="813" spans="1:80" x14ac:dyDescent="0.2">
      <c r="A813">
        <f>ROW(Source!A646)</f>
        <v>646</v>
      </c>
      <c r="B813">
        <v>23982063</v>
      </c>
      <c r="C813">
        <v>24724826</v>
      </c>
      <c r="D813">
        <v>22819248</v>
      </c>
      <c r="E813">
        <v>1</v>
      </c>
      <c r="F813">
        <v>1</v>
      </c>
      <c r="G813">
        <v>1</v>
      </c>
      <c r="H813">
        <v>3</v>
      </c>
      <c r="I813" t="s">
        <v>1505</v>
      </c>
      <c r="J813" t="s">
        <v>1506</v>
      </c>
      <c r="K813" t="s">
        <v>1507</v>
      </c>
      <c r="L813">
        <v>1348</v>
      </c>
      <c r="N813">
        <v>1009</v>
      </c>
      <c r="O813" t="s">
        <v>1185</v>
      </c>
      <c r="P813" t="s">
        <v>1185</v>
      </c>
      <c r="Q813">
        <v>1000</v>
      </c>
      <c r="Y813">
        <v>9.4199999999999996E-3</v>
      </c>
      <c r="AA813">
        <v>5763</v>
      </c>
      <c r="AB813">
        <v>0</v>
      </c>
      <c r="AC813">
        <v>0</v>
      </c>
      <c r="AD813">
        <v>0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9.4199999999999996E-3</v>
      </c>
      <c r="AU813" t="s">
        <v>3</v>
      </c>
      <c r="AV813">
        <v>0</v>
      </c>
      <c r="AW813">
        <v>2</v>
      </c>
      <c r="AX813">
        <v>24724837</v>
      </c>
      <c r="AY813">
        <v>1</v>
      </c>
      <c r="AZ813">
        <v>0</v>
      </c>
      <c r="BA813">
        <v>834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B813">
        <v>0</v>
      </c>
    </row>
    <row r="814" spans="1:80" x14ac:dyDescent="0.2">
      <c r="A814">
        <f>ROW(Source!A646)</f>
        <v>646</v>
      </c>
      <c r="B814">
        <v>23982063</v>
      </c>
      <c r="C814">
        <v>24724826</v>
      </c>
      <c r="D814">
        <v>22820293</v>
      </c>
      <c r="E814">
        <v>1</v>
      </c>
      <c r="F814">
        <v>1</v>
      </c>
      <c r="G814">
        <v>1</v>
      </c>
      <c r="H814">
        <v>3</v>
      </c>
      <c r="I814" t="s">
        <v>1192</v>
      </c>
      <c r="J814" t="s">
        <v>1193</v>
      </c>
      <c r="K814" t="s">
        <v>1194</v>
      </c>
      <c r="L814">
        <v>1358</v>
      </c>
      <c r="N814">
        <v>1010</v>
      </c>
      <c r="O814" t="s">
        <v>189</v>
      </c>
      <c r="P814" t="s">
        <v>189</v>
      </c>
      <c r="Q814">
        <v>10</v>
      </c>
      <c r="Y814">
        <v>1.5</v>
      </c>
      <c r="AA814">
        <v>8.3000000000000007</v>
      </c>
      <c r="AB814">
        <v>0</v>
      </c>
      <c r="AC814">
        <v>0</v>
      </c>
      <c r="AD814">
        <v>0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1.5</v>
      </c>
      <c r="AU814" t="s">
        <v>3</v>
      </c>
      <c r="AV814">
        <v>0</v>
      </c>
      <c r="AW814">
        <v>2</v>
      </c>
      <c r="AX814">
        <v>24724838</v>
      </c>
      <c r="AY814">
        <v>1</v>
      </c>
      <c r="AZ814">
        <v>0</v>
      </c>
      <c r="BA814">
        <v>835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B814">
        <v>0</v>
      </c>
    </row>
    <row r="815" spans="1:80" x14ac:dyDescent="0.2">
      <c r="A815">
        <f>ROW(Source!A646)</f>
        <v>646</v>
      </c>
      <c r="B815">
        <v>23982063</v>
      </c>
      <c r="C815">
        <v>24724826</v>
      </c>
      <c r="D815">
        <v>22819825</v>
      </c>
      <c r="E815">
        <v>1</v>
      </c>
      <c r="F815">
        <v>1</v>
      </c>
      <c r="G815">
        <v>1</v>
      </c>
      <c r="H815">
        <v>3</v>
      </c>
      <c r="I815" t="s">
        <v>1531</v>
      </c>
      <c r="J815" t="s">
        <v>1532</v>
      </c>
      <c r="K815" t="s">
        <v>1533</v>
      </c>
      <c r="L815">
        <v>1346</v>
      </c>
      <c r="N815">
        <v>1009</v>
      </c>
      <c r="O815" t="s">
        <v>1181</v>
      </c>
      <c r="P815" t="s">
        <v>1181</v>
      </c>
      <c r="Q815">
        <v>1</v>
      </c>
      <c r="Y815">
        <v>3.0000000000000001E-3</v>
      </c>
      <c r="AA815">
        <v>16.8</v>
      </c>
      <c r="AB815">
        <v>0</v>
      </c>
      <c r="AC815">
        <v>0</v>
      </c>
      <c r="AD815">
        <v>0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3.0000000000000001E-3</v>
      </c>
      <c r="AU815" t="s">
        <v>3</v>
      </c>
      <c r="AV815">
        <v>0</v>
      </c>
      <c r="AW815">
        <v>2</v>
      </c>
      <c r="AX815">
        <v>24724839</v>
      </c>
      <c r="AY815">
        <v>1</v>
      </c>
      <c r="AZ815">
        <v>0</v>
      </c>
      <c r="BA815">
        <v>836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B815">
        <v>0</v>
      </c>
    </row>
    <row r="816" spans="1:80" x14ac:dyDescent="0.2">
      <c r="A816">
        <f>ROW(Source!A646)</f>
        <v>646</v>
      </c>
      <c r="B816">
        <v>23982063</v>
      </c>
      <c r="C816">
        <v>24724826</v>
      </c>
      <c r="D816">
        <v>22848312</v>
      </c>
      <c r="E816">
        <v>1</v>
      </c>
      <c r="F816">
        <v>1</v>
      </c>
      <c r="G816">
        <v>1</v>
      </c>
      <c r="H816">
        <v>3</v>
      </c>
      <c r="I816" t="s">
        <v>1534</v>
      </c>
      <c r="J816" t="s">
        <v>1535</v>
      </c>
      <c r="K816" t="s">
        <v>1536</v>
      </c>
      <c r="L816">
        <v>1477</v>
      </c>
      <c r="N816">
        <v>1013</v>
      </c>
      <c r="O816" t="s">
        <v>333</v>
      </c>
      <c r="P816" t="s">
        <v>335</v>
      </c>
      <c r="Q816">
        <v>1</v>
      </c>
      <c r="Y816">
        <v>1.4999999999999999E-2</v>
      </c>
      <c r="AA816">
        <v>480</v>
      </c>
      <c r="AB816">
        <v>0</v>
      </c>
      <c r="AC816">
        <v>0</v>
      </c>
      <c r="AD816">
        <v>0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1.4999999999999999E-2</v>
      </c>
      <c r="AU816" t="s">
        <v>3</v>
      </c>
      <c r="AV816">
        <v>0</v>
      </c>
      <c r="AW816">
        <v>2</v>
      </c>
      <c r="AX816">
        <v>24724840</v>
      </c>
      <c r="AY816">
        <v>1</v>
      </c>
      <c r="AZ816">
        <v>0</v>
      </c>
      <c r="BA816">
        <v>837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B816">
        <v>0</v>
      </c>
    </row>
    <row r="817" spans="1:80" x14ac:dyDescent="0.2">
      <c r="A817">
        <f>ROW(Source!A646)</f>
        <v>646</v>
      </c>
      <c r="B817">
        <v>23982063</v>
      </c>
      <c r="C817">
        <v>24724826</v>
      </c>
      <c r="D817">
        <v>22848293</v>
      </c>
      <c r="E817">
        <v>1</v>
      </c>
      <c r="F817">
        <v>1</v>
      </c>
      <c r="G817">
        <v>1</v>
      </c>
      <c r="H817">
        <v>3</v>
      </c>
      <c r="I817" t="s">
        <v>1537</v>
      </c>
      <c r="J817" t="s">
        <v>1538</v>
      </c>
      <c r="K817" t="s">
        <v>1539</v>
      </c>
      <c r="L817">
        <v>1477</v>
      </c>
      <c r="N817">
        <v>1013</v>
      </c>
      <c r="O817" t="s">
        <v>333</v>
      </c>
      <c r="P817" t="s">
        <v>335</v>
      </c>
      <c r="Q817">
        <v>1</v>
      </c>
      <c r="Y817">
        <v>1.4999999999999999E-2</v>
      </c>
      <c r="AA817">
        <v>3625</v>
      </c>
      <c r="AB817">
        <v>0</v>
      </c>
      <c r="AC817">
        <v>0</v>
      </c>
      <c r="AD817">
        <v>0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1.4999999999999999E-2</v>
      </c>
      <c r="AU817" t="s">
        <v>3</v>
      </c>
      <c r="AV817">
        <v>0</v>
      </c>
      <c r="AW817">
        <v>2</v>
      </c>
      <c r="AX817">
        <v>24724841</v>
      </c>
      <c r="AY817">
        <v>1</v>
      </c>
      <c r="AZ817">
        <v>0</v>
      </c>
      <c r="BA817">
        <v>838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B817">
        <v>0</v>
      </c>
    </row>
    <row r="818" spans="1:80" x14ac:dyDescent="0.2">
      <c r="A818">
        <f>ROW(Source!A646)</f>
        <v>646</v>
      </c>
      <c r="B818">
        <v>23982063</v>
      </c>
      <c r="C818">
        <v>24724826</v>
      </c>
      <c r="D818">
        <v>22848870</v>
      </c>
      <c r="E818">
        <v>1</v>
      </c>
      <c r="F818">
        <v>1</v>
      </c>
      <c r="G818">
        <v>1</v>
      </c>
      <c r="H818">
        <v>3</v>
      </c>
      <c r="I818" t="s">
        <v>1540</v>
      </c>
      <c r="J818" t="s">
        <v>1541</v>
      </c>
      <c r="K818" t="s">
        <v>1542</v>
      </c>
      <c r="L818">
        <v>1354</v>
      </c>
      <c r="N818">
        <v>1010</v>
      </c>
      <c r="O818" t="s">
        <v>209</v>
      </c>
      <c r="P818" t="s">
        <v>209</v>
      </c>
      <c r="Q818">
        <v>1</v>
      </c>
      <c r="Y818">
        <v>1</v>
      </c>
      <c r="AA818">
        <v>2</v>
      </c>
      <c r="AB818">
        <v>0</v>
      </c>
      <c r="AC818">
        <v>0</v>
      </c>
      <c r="AD818">
        <v>0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1</v>
      </c>
      <c r="AU818" t="s">
        <v>3</v>
      </c>
      <c r="AV818">
        <v>0</v>
      </c>
      <c r="AW818">
        <v>2</v>
      </c>
      <c r="AX818">
        <v>24724842</v>
      </c>
      <c r="AY818">
        <v>1</v>
      </c>
      <c r="AZ818">
        <v>0</v>
      </c>
      <c r="BA818">
        <v>839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B818">
        <v>0</v>
      </c>
    </row>
    <row r="819" spans="1:80" x14ac:dyDescent="0.2">
      <c r="A819">
        <f>ROW(Source!A646)</f>
        <v>646</v>
      </c>
      <c r="B819">
        <v>23982063</v>
      </c>
      <c r="C819">
        <v>24724826</v>
      </c>
      <c r="D819">
        <v>22850615</v>
      </c>
      <c r="E819">
        <v>1</v>
      </c>
      <c r="F819">
        <v>1</v>
      </c>
      <c r="G819">
        <v>1</v>
      </c>
      <c r="H819">
        <v>3</v>
      </c>
      <c r="I819" t="s">
        <v>1473</v>
      </c>
      <c r="J819" t="s">
        <v>1474</v>
      </c>
      <c r="K819" t="s">
        <v>1475</v>
      </c>
      <c r="L819">
        <v>1348</v>
      </c>
      <c r="N819">
        <v>1009</v>
      </c>
      <c r="O819" t="s">
        <v>1185</v>
      </c>
      <c r="P819" t="s">
        <v>1185</v>
      </c>
      <c r="Q819">
        <v>1000</v>
      </c>
      <c r="Y819">
        <v>5.0000000000000002E-5</v>
      </c>
      <c r="AA819">
        <v>85399.75</v>
      </c>
      <c r="AB819">
        <v>0</v>
      </c>
      <c r="AC819">
        <v>0</v>
      </c>
      <c r="AD819">
        <v>0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5.0000000000000002E-5</v>
      </c>
      <c r="AU819" t="s">
        <v>3</v>
      </c>
      <c r="AV819">
        <v>0</v>
      </c>
      <c r="AW819">
        <v>2</v>
      </c>
      <c r="AX819">
        <v>24724843</v>
      </c>
      <c r="AY819">
        <v>1</v>
      </c>
      <c r="AZ819">
        <v>0</v>
      </c>
      <c r="BA819">
        <v>840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B819">
        <v>0</v>
      </c>
    </row>
    <row r="820" spans="1:80" x14ac:dyDescent="0.2">
      <c r="A820">
        <f>ROW(Source!A646)</f>
        <v>646</v>
      </c>
      <c r="B820">
        <v>23982063</v>
      </c>
      <c r="C820">
        <v>24724826</v>
      </c>
      <c r="D820">
        <v>22865650</v>
      </c>
      <c r="E820">
        <v>1</v>
      </c>
      <c r="F820">
        <v>1</v>
      </c>
      <c r="G820">
        <v>1</v>
      </c>
      <c r="H820">
        <v>3</v>
      </c>
      <c r="I820" t="s">
        <v>1159</v>
      </c>
      <c r="J820" t="s">
        <v>1160</v>
      </c>
      <c r="K820" t="s">
        <v>1161</v>
      </c>
      <c r="L820">
        <v>1374</v>
      </c>
      <c r="N820">
        <v>1013</v>
      </c>
      <c r="O820" t="s">
        <v>1162</v>
      </c>
      <c r="P820" t="s">
        <v>1162</v>
      </c>
      <c r="Q820">
        <v>1</v>
      </c>
      <c r="Y820">
        <v>4.2300000000000004</v>
      </c>
      <c r="AA820">
        <v>1</v>
      </c>
      <c r="AB820">
        <v>0</v>
      </c>
      <c r="AC820">
        <v>0</v>
      </c>
      <c r="AD820">
        <v>0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4.2300000000000004</v>
      </c>
      <c r="AU820" t="s">
        <v>3</v>
      </c>
      <c r="AV820">
        <v>0</v>
      </c>
      <c r="AW820">
        <v>2</v>
      </c>
      <c r="AX820">
        <v>24724845</v>
      </c>
      <c r="AY820">
        <v>1</v>
      </c>
      <c r="AZ820">
        <v>0</v>
      </c>
      <c r="BA820">
        <v>842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B820">
        <v>0</v>
      </c>
    </row>
    <row r="821" spans="1:80" x14ac:dyDescent="0.2">
      <c r="A821">
        <f>ROW(Source!A647)</f>
        <v>647</v>
      </c>
      <c r="B821">
        <v>23982063</v>
      </c>
      <c r="C821">
        <v>24724806</v>
      </c>
      <c r="D821">
        <v>9442491</v>
      </c>
      <c r="E821">
        <v>1</v>
      </c>
      <c r="F821">
        <v>1</v>
      </c>
      <c r="G821">
        <v>1</v>
      </c>
      <c r="H821">
        <v>1</v>
      </c>
      <c r="I821" t="s">
        <v>1529</v>
      </c>
      <c r="J821" t="s">
        <v>3</v>
      </c>
      <c r="K821" t="s">
        <v>1530</v>
      </c>
      <c r="L821">
        <v>1369</v>
      </c>
      <c r="N821">
        <v>1013</v>
      </c>
      <c r="O821" t="s">
        <v>1148</v>
      </c>
      <c r="P821" t="s">
        <v>1148</v>
      </c>
      <c r="Q821">
        <v>1</v>
      </c>
      <c r="Y821">
        <v>26.460000000000004</v>
      </c>
      <c r="AA821">
        <v>0</v>
      </c>
      <c r="AB821">
        <v>0</v>
      </c>
      <c r="AC821">
        <v>0</v>
      </c>
      <c r="AD821">
        <v>10.79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19.600000000000001</v>
      </c>
      <c r="AU821" t="s">
        <v>179</v>
      </c>
      <c r="AV821">
        <v>1</v>
      </c>
      <c r="AW821">
        <v>2</v>
      </c>
      <c r="AX821">
        <v>24724816</v>
      </c>
      <c r="AY821">
        <v>1</v>
      </c>
      <c r="AZ821">
        <v>0</v>
      </c>
      <c r="BA821">
        <v>843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B821">
        <v>0</v>
      </c>
    </row>
    <row r="822" spans="1:80" x14ac:dyDescent="0.2">
      <c r="A822">
        <f>ROW(Source!A647)</f>
        <v>647</v>
      </c>
      <c r="B822">
        <v>23982063</v>
      </c>
      <c r="C822">
        <v>24724806</v>
      </c>
      <c r="D822">
        <v>22819248</v>
      </c>
      <c r="E822">
        <v>1</v>
      </c>
      <c r="F822">
        <v>1</v>
      </c>
      <c r="G822">
        <v>1</v>
      </c>
      <c r="H822">
        <v>3</v>
      </c>
      <c r="I822" t="s">
        <v>1505</v>
      </c>
      <c r="J822" t="s">
        <v>1506</v>
      </c>
      <c r="K822" t="s">
        <v>1507</v>
      </c>
      <c r="L822">
        <v>1348</v>
      </c>
      <c r="N822">
        <v>1009</v>
      </c>
      <c r="O822" t="s">
        <v>1185</v>
      </c>
      <c r="P822" t="s">
        <v>1185</v>
      </c>
      <c r="Q822">
        <v>1000</v>
      </c>
      <c r="Y822">
        <v>9.4199999999999996E-3</v>
      </c>
      <c r="AA822">
        <v>5763</v>
      </c>
      <c r="AB822">
        <v>0</v>
      </c>
      <c r="AC822">
        <v>0</v>
      </c>
      <c r="AD822">
        <v>0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9.4199999999999996E-3</v>
      </c>
      <c r="AU822" t="s">
        <v>3</v>
      </c>
      <c r="AV822">
        <v>0</v>
      </c>
      <c r="AW822">
        <v>2</v>
      </c>
      <c r="AX822">
        <v>24724817</v>
      </c>
      <c r="AY822">
        <v>1</v>
      </c>
      <c r="AZ822">
        <v>0</v>
      </c>
      <c r="BA822">
        <v>844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B822">
        <v>0</v>
      </c>
    </row>
    <row r="823" spans="1:80" x14ac:dyDescent="0.2">
      <c r="A823">
        <f>ROW(Source!A647)</f>
        <v>647</v>
      </c>
      <c r="B823">
        <v>23982063</v>
      </c>
      <c r="C823">
        <v>24724806</v>
      </c>
      <c r="D823">
        <v>22820293</v>
      </c>
      <c r="E823">
        <v>1</v>
      </c>
      <c r="F823">
        <v>1</v>
      </c>
      <c r="G823">
        <v>1</v>
      </c>
      <c r="H823">
        <v>3</v>
      </c>
      <c r="I823" t="s">
        <v>1192</v>
      </c>
      <c r="J823" t="s">
        <v>1193</v>
      </c>
      <c r="K823" t="s">
        <v>1194</v>
      </c>
      <c r="L823">
        <v>1358</v>
      </c>
      <c r="N823">
        <v>1010</v>
      </c>
      <c r="O823" t="s">
        <v>189</v>
      </c>
      <c r="P823" t="s">
        <v>189</v>
      </c>
      <c r="Q823">
        <v>10</v>
      </c>
      <c r="Y823">
        <v>1.5</v>
      </c>
      <c r="AA823">
        <v>8.3000000000000007</v>
      </c>
      <c r="AB823">
        <v>0</v>
      </c>
      <c r="AC823">
        <v>0</v>
      </c>
      <c r="AD823">
        <v>0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1.5</v>
      </c>
      <c r="AU823" t="s">
        <v>3</v>
      </c>
      <c r="AV823">
        <v>0</v>
      </c>
      <c r="AW823">
        <v>2</v>
      </c>
      <c r="AX823">
        <v>24724818</v>
      </c>
      <c r="AY823">
        <v>1</v>
      </c>
      <c r="AZ823">
        <v>0</v>
      </c>
      <c r="BA823">
        <v>845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B823">
        <v>0</v>
      </c>
    </row>
    <row r="824" spans="1:80" x14ac:dyDescent="0.2">
      <c r="A824">
        <f>ROW(Source!A647)</f>
        <v>647</v>
      </c>
      <c r="B824">
        <v>23982063</v>
      </c>
      <c r="C824">
        <v>24724806</v>
      </c>
      <c r="D824">
        <v>22819825</v>
      </c>
      <c r="E824">
        <v>1</v>
      </c>
      <c r="F824">
        <v>1</v>
      </c>
      <c r="G824">
        <v>1</v>
      </c>
      <c r="H824">
        <v>3</v>
      </c>
      <c r="I824" t="s">
        <v>1531</v>
      </c>
      <c r="J824" t="s">
        <v>1532</v>
      </c>
      <c r="K824" t="s">
        <v>1533</v>
      </c>
      <c r="L824">
        <v>1346</v>
      </c>
      <c r="N824">
        <v>1009</v>
      </c>
      <c r="O824" t="s">
        <v>1181</v>
      </c>
      <c r="P824" t="s">
        <v>1181</v>
      </c>
      <c r="Q824">
        <v>1</v>
      </c>
      <c r="Y824">
        <v>3.0000000000000001E-3</v>
      </c>
      <c r="AA824">
        <v>16.8</v>
      </c>
      <c r="AB824">
        <v>0</v>
      </c>
      <c r="AC824">
        <v>0</v>
      </c>
      <c r="AD824">
        <v>0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3.0000000000000001E-3</v>
      </c>
      <c r="AU824" t="s">
        <v>3</v>
      </c>
      <c r="AV824">
        <v>0</v>
      </c>
      <c r="AW824">
        <v>2</v>
      </c>
      <c r="AX824">
        <v>24724819</v>
      </c>
      <c r="AY824">
        <v>1</v>
      </c>
      <c r="AZ824">
        <v>0</v>
      </c>
      <c r="BA824">
        <v>846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B824">
        <v>0</v>
      </c>
    </row>
    <row r="825" spans="1:80" x14ac:dyDescent="0.2">
      <c r="A825">
        <f>ROW(Source!A647)</f>
        <v>647</v>
      </c>
      <c r="B825">
        <v>23982063</v>
      </c>
      <c r="C825">
        <v>24724806</v>
      </c>
      <c r="D825">
        <v>22848312</v>
      </c>
      <c r="E825">
        <v>1</v>
      </c>
      <c r="F825">
        <v>1</v>
      </c>
      <c r="G825">
        <v>1</v>
      </c>
      <c r="H825">
        <v>3</v>
      </c>
      <c r="I825" t="s">
        <v>1534</v>
      </c>
      <c r="J825" t="s">
        <v>1535</v>
      </c>
      <c r="K825" t="s">
        <v>1536</v>
      </c>
      <c r="L825">
        <v>1477</v>
      </c>
      <c r="N825">
        <v>1013</v>
      </c>
      <c r="O825" t="s">
        <v>333</v>
      </c>
      <c r="P825" t="s">
        <v>335</v>
      </c>
      <c r="Q825">
        <v>1</v>
      </c>
      <c r="Y825">
        <v>1.4999999999999999E-2</v>
      </c>
      <c r="AA825">
        <v>480</v>
      </c>
      <c r="AB825">
        <v>0</v>
      </c>
      <c r="AC825">
        <v>0</v>
      </c>
      <c r="AD825">
        <v>0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1.4999999999999999E-2</v>
      </c>
      <c r="AU825" t="s">
        <v>3</v>
      </c>
      <c r="AV825">
        <v>0</v>
      </c>
      <c r="AW825">
        <v>2</v>
      </c>
      <c r="AX825">
        <v>24724820</v>
      </c>
      <c r="AY825">
        <v>1</v>
      </c>
      <c r="AZ825">
        <v>0</v>
      </c>
      <c r="BA825">
        <v>847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B825">
        <v>0</v>
      </c>
    </row>
    <row r="826" spans="1:80" x14ac:dyDescent="0.2">
      <c r="A826">
        <f>ROW(Source!A647)</f>
        <v>647</v>
      </c>
      <c r="B826">
        <v>23982063</v>
      </c>
      <c r="C826">
        <v>24724806</v>
      </c>
      <c r="D826">
        <v>22848293</v>
      </c>
      <c r="E826">
        <v>1</v>
      </c>
      <c r="F826">
        <v>1</v>
      </c>
      <c r="G826">
        <v>1</v>
      </c>
      <c r="H826">
        <v>3</v>
      </c>
      <c r="I826" t="s">
        <v>1537</v>
      </c>
      <c r="J826" t="s">
        <v>1538</v>
      </c>
      <c r="K826" t="s">
        <v>1539</v>
      </c>
      <c r="L826">
        <v>1477</v>
      </c>
      <c r="N826">
        <v>1013</v>
      </c>
      <c r="O826" t="s">
        <v>333</v>
      </c>
      <c r="P826" t="s">
        <v>335</v>
      </c>
      <c r="Q826">
        <v>1</v>
      </c>
      <c r="Y826">
        <v>1.4999999999999999E-2</v>
      </c>
      <c r="AA826">
        <v>3625</v>
      </c>
      <c r="AB826">
        <v>0</v>
      </c>
      <c r="AC826">
        <v>0</v>
      </c>
      <c r="AD826">
        <v>0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1.4999999999999999E-2</v>
      </c>
      <c r="AU826" t="s">
        <v>3</v>
      </c>
      <c r="AV826">
        <v>0</v>
      </c>
      <c r="AW826">
        <v>2</v>
      </c>
      <c r="AX826">
        <v>24724821</v>
      </c>
      <c r="AY826">
        <v>1</v>
      </c>
      <c r="AZ826">
        <v>0</v>
      </c>
      <c r="BA826">
        <v>848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B826">
        <v>0</v>
      </c>
    </row>
    <row r="827" spans="1:80" x14ac:dyDescent="0.2">
      <c r="A827">
        <f>ROW(Source!A647)</f>
        <v>647</v>
      </c>
      <c r="B827">
        <v>23982063</v>
      </c>
      <c r="C827">
        <v>24724806</v>
      </c>
      <c r="D827">
        <v>22848870</v>
      </c>
      <c r="E827">
        <v>1</v>
      </c>
      <c r="F827">
        <v>1</v>
      </c>
      <c r="G827">
        <v>1</v>
      </c>
      <c r="H827">
        <v>3</v>
      </c>
      <c r="I827" t="s">
        <v>1540</v>
      </c>
      <c r="J827" t="s">
        <v>1541</v>
      </c>
      <c r="K827" t="s">
        <v>1542</v>
      </c>
      <c r="L827">
        <v>1354</v>
      </c>
      <c r="N827">
        <v>1010</v>
      </c>
      <c r="O827" t="s">
        <v>209</v>
      </c>
      <c r="P827" t="s">
        <v>209</v>
      </c>
      <c r="Q827">
        <v>1</v>
      </c>
      <c r="Y827">
        <v>1</v>
      </c>
      <c r="AA827">
        <v>2</v>
      </c>
      <c r="AB827">
        <v>0</v>
      </c>
      <c r="AC827">
        <v>0</v>
      </c>
      <c r="AD827">
        <v>0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1</v>
      </c>
      <c r="AU827" t="s">
        <v>3</v>
      </c>
      <c r="AV827">
        <v>0</v>
      </c>
      <c r="AW827">
        <v>2</v>
      </c>
      <c r="AX827">
        <v>24724822</v>
      </c>
      <c r="AY827">
        <v>1</v>
      </c>
      <c r="AZ827">
        <v>0</v>
      </c>
      <c r="BA827">
        <v>849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B827">
        <v>0</v>
      </c>
    </row>
    <row r="828" spans="1:80" x14ac:dyDescent="0.2">
      <c r="A828">
        <f>ROW(Source!A647)</f>
        <v>647</v>
      </c>
      <c r="B828">
        <v>23982063</v>
      </c>
      <c r="C828">
        <v>24724806</v>
      </c>
      <c r="D828">
        <v>22850615</v>
      </c>
      <c r="E828">
        <v>1</v>
      </c>
      <c r="F828">
        <v>1</v>
      </c>
      <c r="G828">
        <v>1</v>
      </c>
      <c r="H828">
        <v>3</v>
      </c>
      <c r="I828" t="s">
        <v>1473</v>
      </c>
      <c r="J828" t="s">
        <v>1474</v>
      </c>
      <c r="K828" t="s">
        <v>1475</v>
      </c>
      <c r="L828">
        <v>1348</v>
      </c>
      <c r="N828">
        <v>1009</v>
      </c>
      <c r="O828" t="s">
        <v>1185</v>
      </c>
      <c r="P828" t="s">
        <v>1185</v>
      </c>
      <c r="Q828">
        <v>1000</v>
      </c>
      <c r="Y828">
        <v>5.0000000000000002E-5</v>
      </c>
      <c r="AA828">
        <v>85399.75</v>
      </c>
      <c r="AB828">
        <v>0</v>
      </c>
      <c r="AC828">
        <v>0</v>
      </c>
      <c r="AD828">
        <v>0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5.0000000000000002E-5</v>
      </c>
      <c r="AU828" t="s">
        <v>3</v>
      </c>
      <c r="AV828">
        <v>0</v>
      </c>
      <c r="AW828">
        <v>2</v>
      </c>
      <c r="AX828">
        <v>24724823</v>
      </c>
      <c r="AY828">
        <v>1</v>
      </c>
      <c r="AZ828">
        <v>0</v>
      </c>
      <c r="BA828">
        <v>850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B828">
        <v>0</v>
      </c>
    </row>
    <row r="829" spans="1:80" x14ac:dyDescent="0.2">
      <c r="A829">
        <f>ROW(Source!A647)</f>
        <v>647</v>
      </c>
      <c r="B829">
        <v>23982063</v>
      </c>
      <c r="C829">
        <v>24724806</v>
      </c>
      <c r="D829">
        <v>22865650</v>
      </c>
      <c r="E829">
        <v>1</v>
      </c>
      <c r="F829">
        <v>1</v>
      </c>
      <c r="G829">
        <v>1</v>
      </c>
      <c r="H829">
        <v>3</v>
      </c>
      <c r="I829" t="s">
        <v>1159</v>
      </c>
      <c r="J829" t="s">
        <v>1160</v>
      </c>
      <c r="K829" t="s">
        <v>1161</v>
      </c>
      <c r="L829">
        <v>1374</v>
      </c>
      <c r="N829">
        <v>1013</v>
      </c>
      <c r="O829" t="s">
        <v>1162</v>
      </c>
      <c r="P829" t="s">
        <v>1162</v>
      </c>
      <c r="Q829">
        <v>1</v>
      </c>
      <c r="Y829">
        <v>4.2300000000000004</v>
      </c>
      <c r="AA829">
        <v>1</v>
      </c>
      <c r="AB829">
        <v>0</v>
      </c>
      <c r="AC829">
        <v>0</v>
      </c>
      <c r="AD829">
        <v>0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4.2300000000000004</v>
      </c>
      <c r="AU829" t="s">
        <v>3</v>
      </c>
      <c r="AV829">
        <v>0</v>
      </c>
      <c r="AW829">
        <v>2</v>
      </c>
      <c r="AX829">
        <v>24724825</v>
      </c>
      <c r="AY829">
        <v>1</v>
      </c>
      <c r="AZ829">
        <v>0</v>
      </c>
      <c r="BA829">
        <v>852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B829">
        <v>0</v>
      </c>
    </row>
    <row r="830" spans="1:80" x14ac:dyDescent="0.2">
      <c r="A830">
        <f>ROW(Source!A648)</f>
        <v>648</v>
      </c>
      <c r="B830">
        <v>23982063</v>
      </c>
      <c r="C830">
        <v>24911504</v>
      </c>
      <c r="D830">
        <v>9438100</v>
      </c>
      <c r="E830">
        <v>1</v>
      </c>
      <c r="F830">
        <v>1</v>
      </c>
      <c r="G830">
        <v>1</v>
      </c>
      <c r="H830">
        <v>1</v>
      </c>
      <c r="I830" t="s">
        <v>1276</v>
      </c>
      <c r="J830" t="s">
        <v>3</v>
      </c>
      <c r="K830" t="s">
        <v>1277</v>
      </c>
      <c r="L830">
        <v>1369</v>
      </c>
      <c r="N830">
        <v>1013</v>
      </c>
      <c r="O830" t="s">
        <v>1148</v>
      </c>
      <c r="P830" t="s">
        <v>1148</v>
      </c>
      <c r="Q830">
        <v>1</v>
      </c>
      <c r="Y830">
        <v>21.6</v>
      </c>
      <c r="AA830">
        <v>0</v>
      </c>
      <c r="AB830">
        <v>0</v>
      </c>
      <c r="AC830">
        <v>0</v>
      </c>
      <c r="AD830">
        <v>15.49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16</v>
      </c>
      <c r="AU830" t="s">
        <v>179</v>
      </c>
      <c r="AV830">
        <v>1</v>
      </c>
      <c r="AW830">
        <v>2</v>
      </c>
      <c r="AX830">
        <v>24911508</v>
      </c>
      <c r="AY830">
        <v>1</v>
      </c>
      <c r="AZ830">
        <v>0</v>
      </c>
      <c r="BA830">
        <v>853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B830">
        <v>0</v>
      </c>
    </row>
    <row r="831" spans="1:80" x14ac:dyDescent="0.2">
      <c r="A831">
        <f>ROW(Source!A648)</f>
        <v>648</v>
      </c>
      <c r="B831">
        <v>23982063</v>
      </c>
      <c r="C831">
        <v>24911504</v>
      </c>
      <c r="D831">
        <v>9447024</v>
      </c>
      <c r="E831">
        <v>1</v>
      </c>
      <c r="F831">
        <v>1</v>
      </c>
      <c r="G831">
        <v>1</v>
      </c>
      <c r="H831">
        <v>1</v>
      </c>
      <c r="I831" t="s">
        <v>1278</v>
      </c>
      <c r="J831" t="s">
        <v>3</v>
      </c>
      <c r="K831" t="s">
        <v>1279</v>
      </c>
      <c r="L831">
        <v>1369</v>
      </c>
      <c r="N831">
        <v>1013</v>
      </c>
      <c r="O831" t="s">
        <v>1148</v>
      </c>
      <c r="P831" t="s">
        <v>1148</v>
      </c>
      <c r="Q831">
        <v>1</v>
      </c>
      <c r="Y831">
        <v>21.6</v>
      </c>
      <c r="AA831">
        <v>0</v>
      </c>
      <c r="AB831">
        <v>0</v>
      </c>
      <c r="AC831">
        <v>0</v>
      </c>
      <c r="AD831">
        <v>14.09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16</v>
      </c>
      <c r="AU831" t="s">
        <v>179</v>
      </c>
      <c r="AV831">
        <v>1</v>
      </c>
      <c r="AW831">
        <v>2</v>
      </c>
      <c r="AX831">
        <v>24911509</v>
      </c>
      <c r="AY831">
        <v>1</v>
      </c>
      <c r="AZ831">
        <v>0</v>
      </c>
      <c r="BA831">
        <v>854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B831">
        <v>0</v>
      </c>
    </row>
    <row r="832" spans="1:80" x14ac:dyDescent="0.2">
      <c r="A832">
        <f>ROW(Source!A648)</f>
        <v>648</v>
      </c>
      <c r="B832">
        <v>23982063</v>
      </c>
      <c r="C832">
        <v>24911504</v>
      </c>
      <c r="D832">
        <v>22865650</v>
      </c>
      <c r="E832">
        <v>1</v>
      </c>
      <c r="F832">
        <v>1</v>
      </c>
      <c r="G832">
        <v>1</v>
      </c>
      <c r="H832">
        <v>3</v>
      </c>
      <c r="I832" t="s">
        <v>1159</v>
      </c>
      <c r="J832" t="s">
        <v>1160</v>
      </c>
      <c r="K832" t="s">
        <v>1161</v>
      </c>
      <c r="L832">
        <v>1374</v>
      </c>
      <c r="N832">
        <v>1013</v>
      </c>
      <c r="O832" t="s">
        <v>1162</v>
      </c>
      <c r="P832" t="s">
        <v>1162</v>
      </c>
      <c r="Q832">
        <v>1</v>
      </c>
      <c r="Y832">
        <v>9.4700000000000006</v>
      </c>
      <c r="AA832">
        <v>1</v>
      </c>
      <c r="AB832">
        <v>0</v>
      </c>
      <c r="AC832">
        <v>0</v>
      </c>
      <c r="AD832">
        <v>0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9.4700000000000006</v>
      </c>
      <c r="AU832" t="s">
        <v>3</v>
      </c>
      <c r="AV832">
        <v>0</v>
      </c>
      <c r="AW832">
        <v>2</v>
      </c>
      <c r="AX832">
        <v>24911510</v>
      </c>
      <c r="AY832">
        <v>1</v>
      </c>
      <c r="AZ832">
        <v>0</v>
      </c>
      <c r="BA832">
        <v>855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B832">
        <v>0</v>
      </c>
    </row>
    <row r="833" spans="1:80" x14ac:dyDescent="0.2">
      <c r="A833">
        <f>ROW(Source!A649)</f>
        <v>649</v>
      </c>
      <c r="B833">
        <v>23982063</v>
      </c>
      <c r="C833">
        <v>24910673</v>
      </c>
      <c r="D833">
        <v>9442491</v>
      </c>
      <c r="E833">
        <v>1</v>
      </c>
      <c r="F833">
        <v>1</v>
      </c>
      <c r="G833">
        <v>1</v>
      </c>
      <c r="H833">
        <v>1</v>
      </c>
      <c r="I833" t="s">
        <v>1529</v>
      </c>
      <c r="J833" t="s">
        <v>3</v>
      </c>
      <c r="K833" t="s">
        <v>1530</v>
      </c>
      <c r="L833">
        <v>1369</v>
      </c>
      <c r="N833">
        <v>1013</v>
      </c>
      <c r="O833" t="s">
        <v>1148</v>
      </c>
      <c r="P833" t="s">
        <v>1148</v>
      </c>
      <c r="Q833">
        <v>1</v>
      </c>
      <c r="Y833">
        <v>26.460000000000004</v>
      </c>
      <c r="AA833">
        <v>0</v>
      </c>
      <c r="AB833">
        <v>0</v>
      </c>
      <c r="AC833">
        <v>0</v>
      </c>
      <c r="AD833">
        <v>10.79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19.600000000000001</v>
      </c>
      <c r="AU833" t="s">
        <v>179</v>
      </c>
      <c r="AV833">
        <v>1</v>
      </c>
      <c r="AW833">
        <v>2</v>
      </c>
      <c r="AX833">
        <v>24910683</v>
      </c>
      <c r="AY833">
        <v>1</v>
      </c>
      <c r="AZ833">
        <v>0</v>
      </c>
      <c r="BA833">
        <v>856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B833">
        <v>0</v>
      </c>
    </row>
    <row r="834" spans="1:80" x14ac:dyDescent="0.2">
      <c r="A834">
        <f>ROW(Source!A649)</f>
        <v>649</v>
      </c>
      <c r="B834">
        <v>23982063</v>
      </c>
      <c r="C834">
        <v>24910673</v>
      </c>
      <c r="D834">
        <v>22819248</v>
      </c>
      <c r="E834">
        <v>1</v>
      </c>
      <c r="F834">
        <v>1</v>
      </c>
      <c r="G834">
        <v>1</v>
      </c>
      <c r="H834">
        <v>3</v>
      </c>
      <c r="I834" t="s">
        <v>1505</v>
      </c>
      <c r="J834" t="s">
        <v>1506</v>
      </c>
      <c r="K834" t="s">
        <v>1507</v>
      </c>
      <c r="L834">
        <v>1348</v>
      </c>
      <c r="N834">
        <v>1009</v>
      </c>
      <c r="O834" t="s">
        <v>1185</v>
      </c>
      <c r="P834" t="s">
        <v>1185</v>
      </c>
      <c r="Q834">
        <v>1000</v>
      </c>
      <c r="Y834">
        <v>9.4199999999999996E-3</v>
      </c>
      <c r="AA834">
        <v>5763</v>
      </c>
      <c r="AB834">
        <v>0</v>
      </c>
      <c r="AC834">
        <v>0</v>
      </c>
      <c r="AD834">
        <v>0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9.4199999999999996E-3</v>
      </c>
      <c r="AU834" t="s">
        <v>3</v>
      </c>
      <c r="AV834">
        <v>0</v>
      </c>
      <c r="AW834">
        <v>2</v>
      </c>
      <c r="AX834">
        <v>24910684</v>
      </c>
      <c r="AY834">
        <v>1</v>
      </c>
      <c r="AZ834">
        <v>0</v>
      </c>
      <c r="BA834">
        <v>857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B834">
        <v>0</v>
      </c>
    </row>
    <row r="835" spans="1:80" x14ac:dyDescent="0.2">
      <c r="A835">
        <f>ROW(Source!A649)</f>
        <v>649</v>
      </c>
      <c r="B835">
        <v>23982063</v>
      </c>
      <c r="C835">
        <v>24910673</v>
      </c>
      <c r="D835">
        <v>22820293</v>
      </c>
      <c r="E835">
        <v>1</v>
      </c>
      <c r="F835">
        <v>1</v>
      </c>
      <c r="G835">
        <v>1</v>
      </c>
      <c r="H835">
        <v>3</v>
      </c>
      <c r="I835" t="s">
        <v>1192</v>
      </c>
      <c r="J835" t="s">
        <v>1193</v>
      </c>
      <c r="K835" t="s">
        <v>1194</v>
      </c>
      <c r="L835">
        <v>1358</v>
      </c>
      <c r="N835">
        <v>1010</v>
      </c>
      <c r="O835" t="s">
        <v>189</v>
      </c>
      <c r="P835" t="s">
        <v>189</v>
      </c>
      <c r="Q835">
        <v>10</v>
      </c>
      <c r="Y835">
        <v>1.5</v>
      </c>
      <c r="AA835">
        <v>8.3000000000000007</v>
      </c>
      <c r="AB835">
        <v>0</v>
      </c>
      <c r="AC835">
        <v>0</v>
      </c>
      <c r="AD835">
        <v>0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1.5</v>
      </c>
      <c r="AU835" t="s">
        <v>3</v>
      </c>
      <c r="AV835">
        <v>0</v>
      </c>
      <c r="AW835">
        <v>2</v>
      </c>
      <c r="AX835">
        <v>24910685</v>
      </c>
      <c r="AY835">
        <v>1</v>
      </c>
      <c r="AZ835">
        <v>0</v>
      </c>
      <c r="BA835">
        <v>858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B835">
        <v>0</v>
      </c>
    </row>
    <row r="836" spans="1:80" x14ac:dyDescent="0.2">
      <c r="A836">
        <f>ROW(Source!A649)</f>
        <v>649</v>
      </c>
      <c r="B836">
        <v>23982063</v>
      </c>
      <c r="C836">
        <v>24910673</v>
      </c>
      <c r="D836">
        <v>22819825</v>
      </c>
      <c r="E836">
        <v>1</v>
      </c>
      <c r="F836">
        <v>1</v>
      </c>
      <c r="G836">
        <v>1</v>
      </c>
      <c r="H836">
        <v>3</v>
      </c>
      <c r="I836" t="s">
        <v>1531</v>
      </c>
      <c r="J836" t="s">
        <v>1532</v>
      </c>
      <c r="K836" t="s">
        <v>1533</v>
      </c>
      <c r="L836">
        <v>1346</v>
      </c>
      <c r="N836">
        <v>1009</v>
      </c>
      <c r="O836" t="s">
        <v>1181</v>
      </c>
      <c r="P836" t="s">
        <v>1181</v>
      </c>
      <c r="Q836">
        <v>1</v>
      </c>
      <c r="Y836">
        <v>3.0000000000000001E-3</v>
      </c>
      <c r="AA836">
        <v>16.8</v>
      </c>
      <c r="AB836">
        <v>0</v>
      </c>
      <c r="AC836">
        <v>0</v>
      </c>
      <c r="AD836">
        <v>0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3.0000000000000001E-3</v>
      </c>
      <c r="AU836" t="s">
        <v>3</v>
      </c>
      <c r="AV836">
        <v>0</v>
      </c>
      <c r="AW836">
        <v>2</v>
      </c>
      <c r="AX836">
        <v>24910686</v>
      </c>
      <c r="AY836">
        <v>1</v>
      </c>
      <c r="AZ836">
        <v>0</v>
      </c>
      <c r="BA836">
        <v>859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B836">
        <v>0</v>
      </c>
    </row>
    <row r="837" spans="1:80" x14ac:dyDescent="0.2">
      <c r="A837">
        <f>ROW(Source!A649)</f>
        <v>649</v>
      </c>
      <c r="B837">
        <v>23982063</v>
      </c>
      <c r="C837">
        <v>24910673</v>
      </c>
      <c r="D837">
        <v>22848312</v>
      </c>
      <c r="E837">
        <v>1</v>
      </c>
      <c r="F837">
        <v>1</v>
      </c>
      <c r="G837">
        <v>1</v>
      </c>
      <c r="H837">
        <v>3</v>
      </c>
      <c r="I837" t="s">
        <v>1534</v>
      </c>
      <c r="J837" t="s">
        <v>1535</v>
      </c>
      <c r="K837" t="s">
        <v>1536</v>
      </c>
      <c r="L837">
        <v>1477</v>
      </c>
      <c r="N837">
        <v>1013</v>
      </c>
      <c r="O837" t="s">
        <v>333</v>
      </c>
      <c r="P837" t="s">
        <v>335</v>
      </c>
      <c r="Q837">
        <v>1</v>
      </c>
      <c r="Y837">
        <v>1.4999999999999999E-2</v>
      </c>
      <c r="AA837">
        <v>480</v>
      </c>
      <c r="AB837">
        <v>0</v>
      </c>
      <c r="AC837">
        <v>0</v>
      </c>
      <c r="AD837">
        <v>0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1.4999999999999999E-2</v>
      </c>
      <c r="AU837" t="s">
        <v>3</v>
      </c>
      <c r="AV837">
        <v>0</v>
      </c>
      <c r="AW837">
        <v>2</v>
      </c>
      <c r="AX837">
        <v>24910687</v>
      </c>
      <c r="AY837">
        <v>1</v>
      </c>
      <c r="AZ837">
        <v>0</v>
      </c>
      <c r="BA837">
        <v>860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B837">
        <v>0</v>
      </c>
    </row>
    <row r="838" spans="1:80" x14ac:dyDescent="0.2">
      <c r="A838">
        <f>ROW(Source!A649)</f>
        <v>649</v>
      </c>
      <c r="B838">
        <v>23982063</v>
      </c>
      <c r="C838">
        <v>24910673</v>
      </c>
      <c r="D838">
        <v>22848293</v>
      </c>
      <c r="E838">
        <v>1</v>
      </c>
      <c r="F838">
        <v>1</v>
      </c>
      <c r="G838">
        <v>1</v>
      </c>
      <c r="H838">
        <v>3</v>
      </c>
      <c r="I838" t="s">
        <v>1537</v>
      </c>
      <c r="J838" t="s">
        <v>1538</v>
      </c>
      <c r="K838" t="s">
        <v>1539</v>
      </c>
      <c r="L838">
        <v>1477</v>
      </c>
      <c r="N838">
        <v>1013</v>
      </c>
      <c r="O838" t="s">
        <v>333</v>
      </c>
      <c r="P838" t="s">
        <v>335</v>
      </c>
      <c r="Q838">
        <v>1</v>
      </c>
      <c r="Y838">
        <v>1.4999999999999999E-2</v>
      </c>
      <c r="AA838">
        <v>3625</v>
      </c>
      <c r="AB838">
        <v>0</v>
      </c>
      <c r="AC838">
        <v>0</v>
      </c>
      <c r="AD838">
        <v>0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1.4999999999999999E-2</v>
      </c>
      <c r="AU838" t="s">
        <v>3</v>
      </c>
      <c r="AV838">
        <v>0</v>
      </c>
      <c r="AW838">
        <v>2</v>
      </c>
      <c r="AX838">
        <v>24910688</v>
      </c>
      <c r="AY838">
        <v>1</v>
      </c>
      <c r="AZ838">
        <v>0</v>
      </c>
      <c r="BA838">
        <v>861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B838">
        <v>0</v>
      </c>
    </row>
    <row r="839" spans="1:80" x14ac:dyDescent="0.2">
      <c r="A839">
        <f>ROW(Source!A649)</f>
        <v>649</v>
      </c>
      <c r="B839">
        <v>23982063</v>
      </c>
      <c r="C839">
        <v>24910673</v>
      </c>
      <c r="D839">
        <v>22848870</v>
      </c>
      <c r="E839">
        <v>1</v>
      </c>
      <c r="F839">
        <v>1</v>
      </c>
      <c r="G839">
        <v>1</v>
      </c>
      <c r="H839">
        <v>3</v>
      </c>
      <c r="I839" t="s">
        <v>1540</v>
      </c>
      <c r="J839" t="s">
        <v>1541</v>
      </c>
      <c r="K839" t="s">
        <v>1542</v>
      </c>
      <c r="L839">
        <v>1354</v>
      </c>
      <c r="N839">
        <v>1010</v>
      </c>
      <c r="O839" t="s">
        <v>209</v>
      </c>
      <c r="P839" t="s">
        <v>209</v>
      </c>
      <c r="Q839">
        <v>1</v>
      </c>
      <c r="Y839">
        <v>1</v>
      </c>
      <c r="AA839">
        <v>2</v>
      </c>
      <c r="AB839">
        <v>0</v>
      </c>
      <c r="AC839">
        <v>0</v>
      </c>
      <c r="AD839">
        <v>0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1</v>
      </c>
      <c r="AU839" t="s">
        <v>3</v>
      </c>
      <c r="AV839">
        <v>0</v>
      </c>
      <c r="AW839">
        <v>2</v>
      </c>
      <c r="AX839">
        <v>24910689</v>
      </c>
      <c r="AY839">
        <v>1</v>
      </c>
      <c r="AZ839">
        <v>0</v>
      </c>
      <c r="BA839">
        <v>862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B839">
        <v>0</v>
      </c>
    </row>
    <row r="840" spans="1:80" x14ac:dyDescent="0.2">
      <c r="A840">
        <f>ROW(Source!A649)</f>
        <v>649</v>
      </c>
      <c r="B840">
        <v>23982063</v>
      </c>
      <c r="C840">
        <v>24910673</v>
      </c>
      <c r="D840">
        <v>22850615</v>
      </c>
      <c r="E840">
        <v>1</v>
      </c>
      <c r="F840">
        <v>1</v>
      </c>
      <c r="G840">
        <v>1</v>
      </c>
      <c r="H840">
        <v>3</v>
      </c>
      <c r="I840" t="s">
        <v>1473</v>
      </c>
      <c r="J840" t="s">
        <v>1474</v>
      </c>
      <c r="K840" t="s">
        <v>1475</v>
      </c>
      <c r="L840">
        <v>1348</v>
      </c>
      <c r="N840">
        <v>1009</v>
      </c>
      <c r="O840" t="s">
        <v>1185</v>
      </c>
      <c r="P840" t="s">
        <v>1185</v>
      </c>
      <c r="Q840">
        <v>1000</v>
      </c>
      <c r="Y840">
        <v>5.0000000000000002E-5</v>
      </c>
      <c r="AA840">
        <v>85399.75</v>
      </c>
      <c r="AB840">
        <v>0</v>
      </c>
      <c r="AC840">
        <v>0</v>
      </c>
      <c r="AD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5.0000000000000002E-5</v>
      </c>
      <c r="AU840" t="s">
        <v>3</v>
      </c>
      <c r="AV840">
        <v>0</v>
      </c>
      <c r="AW840">
        <v>2</v>
      </c>
      <c r="AX840">
        <v>24910690</v>
      </c>
      <c r="AY840">
        <v>1</v>
      </c>
      <c r="AZ840">
        <v>0</v>
      </c>
      <c r="BA840">
        <v>863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B840">
        <v>0</v>
      </c>
    </row>
    <row r="841" spans="1:80" x14ac:dyDescent="0.2">
      <c r="A841">
        <f>ROW(Source!A649)</f>
        <v>649</v>
      </c>
      <c r="B841">
        <v>23982063</v>
      </c>
      <c r="C841">
        <v>24910673</v>
      </c>
      <c r="D841">
        <v>22865650</v>
      </c>
      <c r="E841">
        <v>1</v>
      </c>
      <c r="F841">
        <v>1</v>
      </c>
      <c r="G841">
        <v>1</v>
      </c>
      <c r="H841">
        <v>3</v>
      </c>
      <c r="I841" t="s">
        <v>1159</v>
      </c>
      <c r="J841" t="s">
        <v>1160</v>
      </c>
      <c r="K841" t="s">
        <v>1161</v>
      </c>
      <c r="L841">
        <v>1374</v>
      </c>
      <c r="N841">
        <v>1013</v>
      </c>
      <c r="O841" t="s">
        <v>1162</v>
      </c>
      <c r="P841" t="s">
        <v>1162</v>
      </c>
      <c r="Q841">
        <v>1</v>
      </c>
      <c r="Y841">
        <v>4.2300000000000004</v>
      </c>
      <c r="AA841">
        <v>1</v>
      </c>
      <c r="AB841">
        <v>0</v>
      </c>
      <c r="AC841">
        <v>0</v>
      </c>
      <c r="AD841">
        <v>0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4.2300000000000004</v>
      </c>
      <c r="AU841" t="s">
        <v>3</v>
      </c>
      <c r="AV841">
        <v>0</v>
      </c>
      <c r="AW841">
        <v>2</v>
      </c>
      <c r="AX841">
        <v>24910692</v>
      </c>
      <c r="AY841">
        <v>1</v>
      </c>
      <c r="AZ841">
        <v>0</v>
      </c>
      <c r="BA841">
        <v>865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B841">
        <v>0</v>
      </c>
    </row>
    <row r="842" spans="1:80" x14ac:dyDescent="0.2">
      <c r="A842">
        <f>ROW(Source!A650)</f>
        <v>650</v>
      </c>
      <c r="B842">
        <v>23982063</v>
      </c>
      <c r="C842">
        <v>24687205</v>
      </c>
      <c r="D842">
        <v>9431933</v>
      </c>
      <c r="E842">
        <v>1</v>
      </c>
      <c r="F842">
        <v>1</v>
      </c>
      <c r="G842">
        <v>1</v>
      </c>
      <c r="H842">
        <v>1</v>
      </c>
      <c r="I842" t="s">
        <v>1272</v>
      </c>
      <c r="J842" t="s">
        <v>3</v>
      </c>
      <c r="K842" t="s">
        <v>1273</v>
      </c>
      <c r="L842">
        <v>1369</v>
      </c>
      <c r="N842">
        <v>1013</v>
      </c>
      <c r="O842" t="s">
        <v>1148</v>
      </c>
      <c r="P842" t="s">
        <v>1148</v>
      </c>
      <c r="Q842">
        <v>1</v>
      </c>
      <c r="Y842">
        <v>5.4</v>
      </c>
      <c r="AA842">
        <v>0</v>
      </c>
      <c r="AB842">
        <v>0</v>
      </c>
      <c r="AC842">
        <v>0</v>
      </c>
      <c r="AD842">
        <v>8.5299999999999994</v>
      </c>
      <c r="AN842">
        <v>0</v>
      </c>
      <c r="AO842">
        <v>1</v>
      </c>
      <c r="AP842">
        <v>1</v>
      </c>
      <c r="AQ842">
        <v>0</v>
      </c>
      <c r="AR842">
        <v>0</v>
      </c>
      <c r="AS842" t="s">
        <v>3</v>
      </c>
      <c r="AT842">
        <v>4</v>
      </c>
      <c r="AU842" t="s">
        <v>179</v>
      </c>
      <c r="AV842">
        <v>1</v>
      </c>
      <c r="AW842">
        <v>2</v>
      </c>
      <c r="AX842">
        <v>24687206</v>
      </c>
      <c r="AY842">
        <v>1</v>
      </c>
      <c r="AZ842">
        <v>0</v>
      </c>
      <c r="BA842">
        <v>866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B842">
        <v>0</v>
      </c>
    </row>
    <row r="843" spans="1:80" x14ac:dyDescent="0.2">
      <c r="A843">
        <f>ROW(Source!A650)</f>
        <v>650</v>
      </c>
      <c r="B843">
        <v>23982063</v>
      </c>
      <c r="C843">
        <v>24687205</v>
      </c>
      <c r="D843">
        <v>22816112</v>
      </c>
      <c r="E843">
        <v>1</v>
      </c>
      <c r="F843">
        <v>1</v>
      </c>
      <c r="G843">
        <v>1</v>
      </c>
      <c r="H843">
        <v>3</v>
      </c>
      <c r="I843" t="s">
        <v>1178</v>
      </c>
      <c r="J843" t="s">
        <v>1179</v>
      </c>
      <c r="K843" t="s">
        <v>1180</v>
      </c>
      <c r="L843">
        <v>1346</v>
      </c>
      <c r="N843">
        <v>1009</v>
      </c>
      <c r="O843" t="s">
        <v>1181</v>
      </c>
      <c r="P843" t="s">
        <v>1181</v>
      </c>
      <c r="Q843">
        <v>1</v>
      </c>
      <c r="Y843">
        <v>0.01</v>
      </c>
      <c r="AA843">
        <v>35.630000000000003</v>
      </c>
      <c r="AB843">
        <v>0</v>
      </c>
      <c r="AC843">
        <v>0</v>
      </c>
      <c r="AD843">
        <v>0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0.01</v>
      </c>
      <c r="AU843" t="s">
        <v>3</v>
      </c>
      <c r="AV843">
        <v>0</v>
      </c>
      <c r="AW843">
        <v>2</v>
      </c>
      <c r="AX843">
        <v>24687207</v>
      </c>
      <c r="AY843">
        <v>1</v>
      </c>
      <c r="AZ843">
        <v>0</v>
      </c>
      <c r="BA843">
        <v>867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B843">
        <v>0</v>
      </c>
    </row>
    <row r="844" spans="1:80" x14ac:dyDescent="0.2">
      <c r="A844">
        <f>ROW(Source!A650)</f>
        <v>650</v>
      </c>
      <c r="B844">
        <v>23982063</v>
      </c>
      <c r="C844">
        <v>24687205</v>
      </c>
      <c r="D844">
        <v>22813501</v>
      </c>
      <c r="E844">
        <v>1</v>
      </c>
      <c r="F844">
        <v>1</v>
      </c>
      <c r="G844">
        <v>1</v>
      </c>
      <c r="H844">
        <v>3</v>
      </c>
      <c r="I844" t="s">
        <v>1294</v>
      </c>
      <c r="J844" t="s">
        <v>1295</v>
      </c>
      <c r="K844" t="s">
        <v>1296</v>
      </c>
      <c r="L844">
        <v>1346</v>
      </c>
      <c r="N844">
        <v>1009</v>
      </c>
      <c r="O844" t="s">
        <v>1181</v>
      </c>
      <c r="P844" t="s">
        <v>1181</v>
      </c>
      <c r="Q844">
        <v>1</v>
      </c>
      <c r="Y844">
        <v>0.01</v>
      </c>
      <c r="AA844">
        <v>155</v>
      </c>
      <c r="AB844">
        <v>0</v>
      </c>
      <c r="AC844">
        <v>0</v>
      </c>
      <c r="AD844">
        <v>0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0.01</v>
      </c>
      <c r="AU844" t="s">
        <v>3</v>
      </c>
      <c r="AV844">
        <v>0</v>
      </c>
      <c r="AW844">
        <v>2</v>
      </c>
      <c r="AX844">
        <v>24687208</v>
      </c>
      <c r="AY844">
        <v>1</v>
      </c>
      <c r="AZ844">
        <v>0</v>
      </c>
      <c r="BA844">
        <v>868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B844">
        <v>0</v>
      </c>
    </row>
    <row r="845" spans="1:80" x14ac:dyDescent="0.2">
      <c r="A845">
        <f>ROW(Source!A650)</f>
        <v>650</v>
      </c>
      <c r="B845">
        <v>23982063</v>
      </c>
      <c r="C845">
        <v>24687205</v>
      </c>
      <c r="D845">
        <v>22816424</v>
      </c>
      <c r="E845">
        <v>1</v>
      </c>
      <c r="F845">
        <v>1</v>
      </c>
      <c r="G845">
        <v>1</v>
      </c>
      <c r="H845">
        <v>3</v>
      </c>
      <c r="I845" t="s">
        <v>1195</v>
      </c>
      <c r="J845" t="s">
        <v>1196</v>
      </c>
      <c r="K845" t="s">
        <v>1197</v>
      </c>
      <c r="L845">
        <v>1346</v>
      </c>
      <c r="N845">
        <v>1009</v>
      </c>
      <c r="O845" t="s">
        <v>1181</v>
      </c>
      <c r="P845" t="s">
        <v>1181</v>
      </c>
      <c r="Q845">
        <v>1</v>
      </c>
      <c r="Y845">
        <v>5.0000000000000001E-3</v>
      </c>
      <c r="AA845">
        <v>91.29</v>
      </c>
      <c r="AB845">
        <v>0</v>
      </c>
      <c r="AC845">
        <v>0</v>
      </c>
      <c r="AD845">
        <v>0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5.0000000000000001E-3</v>
      </c>
      <c r="AU845" t="s">
        <v>3</v>
      </c>
      <c r="AV845">
        <v>0</v>
      </c>
      <c r="AW845">
        <v>2</v>
      </c>
      <c r="AX845">
        <v>24687209</v>
      </c>
      <c r="AY845">
        <v>1</v>
      </c>
      <c r="AZ845">
        <v>0</v>
      </c>
      <c r="BA845">
        <v>869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B845">
        <v>0</v>
      </c>
    </row>
    <row r="846" spans="1:80" x14ac:dyDescent="0.2">
      <c r="A846">
        <f>ROW(Source!A650)</f>
        <v>650</v>
      </c>
      <c r="B846">
        <v>23982063</v>
      </c>
      <c r="C846">
        <v>24687205</v>
      </c>
      <c r="D846">
        <v>22827582</v>
      </c>
      <c r="E846">
        <v>1</v>
      </c>
      <c r="F846">
        <v>1</v>
      </c>
      <c r="G846">
        <v>1</v>
      </c>
      <c r="H846">
        <v>3</v>
      </c>
      <c r="I846" t="s">
        <v>1323</v>
      </c>
      <c r="J846" t="s">
        <v>1324</v>
      </c>
      <c r="K846" t="s">
        <v>1325</v>
      </c>
      <c r="L846">
        <v>1355</v>
      </c>
      <c r="N846">
        <v>1010</v>
      </c>
      <c r="O846" t="s">
        <v>910</v>
      </c>
      <c r="P846" t="s">
        <v>910</v>
      </c>
      <c r="Q846">
        <v>100</v>
      </c>
      <c r="Y846">
        <v>0.06</v>
      </c>
      <c r="AA846">
        <v>30.74</v>
      </c>
      <c r="AB846">
        <v>0</v>
      </c>
      <c r="AC846">
        <v>0</v>
      </c>
      <c r="AD846">
        <v>0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0.06</v>
      </c>
      <c r="AU846" t="s">
        <v>3</v>
      </c>
      <c r="AV846">
        <v>0</v>
      </c>
      <c r="AW846">
        <v>2</v>
      </c>
      <c r="AX846">
        <v>24687210</v>
      </c>
      <c r="AY846">
        <v>1</v>
      </c>
      <c r="AZ846">
        <v>0</v>
      </c>
      <c r="BA846">
        <v>870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B846">
        <v>0</v>
      </c>
    </row>
    <row r="847" spans="1:80" x14ac:dyDescent="0.2">
      <c r="A847">
        <f>ROW(Source!A650)</f>
        <v>650</v>
      </c>
      <c r="B847">
        <v>23982063</v>
      </c>
      <c r="C847">
        <v>24687205</v>
      </c>
      <c r="D847">
        <v>22805120</v>
      </c>
      <c r="E847">
        <v>1</v>
      </c>
      <c r="F847">
        <v>1</v>
      </c>
      <c r="G847">
        <v>1</v>
      </c>
      <c r="H847">
        <v>3</v>
      </c>
      <c r="I847" t="s">
        <v>1326</v>
      </c>
      <c r="J847" t="s">
        <v>1327</v>
      </c>
      <c r="K847" t="s">
        <v>1328</v>
      </c>
      <c r="L847">
        <v>1383</v>
      </c>
      <c r="N847">
        <v>1013</v>
      </c>
      <c r="O847" t="s">
        <v>1329</v>
      </c>
      <c r="P847" t="s">
        <v>1329</v>
      </c>
      <c r="Q847">
        <v>1</v>
      </c>
      <c r="Y847">
        <v>0.06</v>
      </c>
      <c r="AA847">
        <v>0.4</v>
      </c>
      <c r="AB847">
        <v>0</v>
      </c>
      <c r="AC847">
        <v>0</v>
      </c>
      <c r="AD847">
        <v>0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0.06</v>
      </c>
      <c r="AU847" t="s">
        <v>3</v>
      </c>
      <c r="AV847">
        <v>0</v>
      </c>
      <c r="AW847">
        <v>2</v>
      </c>
      <c r="AX847">
        <v>24687211</v>
      </c>
      <c r="AY847">
        <v>1</v>
      </c>
      <c r="AZ847">
        <v>0</v>
      </c>
      <c r="BA847">
        <v>871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B847">
        <v>0</v>
      </c>
    </row>
    <row r="848" spans="1:80" x14ac:dyDescent="0.2">
      <c r="A848">
        <f>ROW(Source!A650)</f>
        <v>650</v>
      </c>
      <c r="B848">
        <v>23982063</v>
      </c>
      <c r="C848">
        <v>24687205</v>
      </c>
      <c r="D848">
        <v>22850609</v>
      </c>
      <c r="E848">
        <v>1</v>
      </c>
      <c r="F848">
        <v>1</v>
      </c>
      <c r="G848">
        <v>1</v>
      </c>
      <c r="H848">
        <v>3</v>
      </c>
      <c r="I848" t="s">
        <v>1207</v>
      </c>
      <c r="J848" t="s">
        <v>1208</v>
      </c>
      <c r="K848" t="s">
        <v>1209</v>
      </c>
      <c r="L848">
        <v>1346</v>
      </c>
      <c r="N848">
        <v>1009</v>
      </c>
      <c r="O848" t="s">
        <v>1181</v>
      </c>
      <c r="P848" t="s">
        <v>1181</v>
      </c>
      <c r="Q848">
        <v>1</v>
      </c>
      <c r="Y848">
        <v>0.01</v>
      </c>
      <c r="AA848">
        <v>65.75</v>
      </c>
      <c r="AB848">
        <v>0</v>
      </c>
      <c r="AC848">
        <v>0</v>
      </c>
      <c r="AD848">
        <v>0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0.01</v>
      </c>
      <c r="AU848" t="s">
        <v>3</v>
      </c>
      <c r="AV848">
        <v>0</v>
      </c>
      <c r="AW848">
        <v>2</v>
      </c>
      <c r="AX848">
        <v>24687212</v>
      </c>
      <c r="AY848">
        <v>1</v>
      </c>
      <c r="AZ848">
        <v>0</v>
      </c>
      <c r="BA848">
        <v>872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B848">
        <v>0</v>
      </c>
    </row>
    <row r="849" spans="1:80" x14ac:dyDescent="0.2">
      <c r="A849">
        <f>ROW(Source!A650)</f>
        <v>650</v>
      </c>
      <c r="B849">
        <v>23982063</v>
      </c>
      <c r="C849">
        <v>24687205</v>
      </c>
      <c r="D849">
        <v>22865359</v>
      </c>
      <c r="E849">
        <v>1</v>
      </c>
      <c r="F849">
        <v>1</v>
      </c>
      <c r="G849">
        <v>1</v>
      </c>
      <c r="H849">
        <v>3</v>
      </c>
      <c r="I849" t="s">
        <v>1543</v>
      </c>
      <c r="J849" t="s">
        <v>1544</v>
      </c>
      <c r="K849" t="s">
        <v>1545</v>
      </c>
      <c r="L849">
        <v>1346</v>
      </c>
      <c r="N849">
        <v>1009</v>
      </c>
      <c r="O849" t="s">
        <v>1181</v>
      </c>
      <c r="P849" t="s">
        <v>1181</v>
      </c>
      <c r="Q849">
        <v>1</v>
      </c>
      <c r="Y849">
        <v>0.05</v>
      </c>
      <c r="AA849">
        <v>47.57</v>
      </c>
      <c r="AB849">
        <v>0</v>
      </c>
      <c r="AC849">
        <v>0</v>
      </c>
      <c r="AD849">
        <v>0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0.05</v>
      </c>
      <c r="AU849" t="s">
        <v>3</v>
      </c>
      <c r="AV849">
        <v>0</v>
      </c>
      <c r="AW849">
        <v>2</v>
      </c>
      <c r="AX849">
        <v>24687213</v>
      </c>
      <c r="AY849">
        <v>1</v>
      </c>
      <c r="AZ849">
        <v>0</v>
      </c>
      <c r="BA849">
        <v>873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B849">
        <v>0</v>
      </c>
    </row>
    <row r="850" spans="1:80" x14ac:dyDescent="0.2">
      <c r="A850">
        <f>ROW(Source!A650)</f>
        <v>650</v>
      </c>
      <c r="B850">
        <v>23982063</v>
      </c>
      <c r="C850">
        <v>24687205</v>
      </c>
      <c r="D850">
        <v>22865648</v>
      </c>
      <c r="E850">
        <v>1</v>
      </c>
      <c r="F850">
        <v>1</v>
      </c>
      <c r="G850">
        <v>1</v>
      </c>
      <c r="H850">
        <v>3</v>
      </c>
      <c r="I850" t="s">
        <v>1311</v>
      </c>
      <c r="J850" t="s">
        <v>1312</v>
      </c>
      <c r="K850" t="s">
        <v>1313</v>
      </c>
      <c r="L850">
        <v>1348</v>
      </c>
      <c r="N850">
        <v>1009</v>
      </c>
      <c r="O850" t="s">
        <v>1185</v>
      </c>
      <c r="P850" t="s">
        <v>1185</v>
      </c>
      <c r="Q850">
        <v>1000</v>
      </c>
      <c r="Y850">
        <v>1E-3</v>
      </c>
      <c r="AA850">
        <v>0</v>
      </c>
      <c r="AB850">
        <v>0</v>
      </c>
      <c r="AC850">
        <v>0</v>
      </c>
      <c r="AD850">
        <v>0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1E-3</v>
      </c>
      <c r="AU850" t="s">
        <v>3</v>
      </c>
      <c r="AV850">
        <v>0</v>
      </c>
      <c r="AW850">
        <v>2</v>
      </c>
      <c r="AX850">
        <v>24687214</v>
      </c>
      <c r="AY850">
        <v>1</v>
      </c>
      <c r="AZ850">
        <v>0</v>
      </c>
      <c r="BA850">
        <v>874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B850">
        <v>0</v>
      </c>
    </row>
    <row r="851" spans="1:80" x14ac:dyDescent="0.2">
      <c r="A851">
        <f>ROW(Source!A650)</f>
        <v>650</v>
      </c>
      <c r="B851">
        <v>23982063</v>
      </c>
      <c r="C851">
        <v>24687205</v>
      </c>
      <c r="D851">
        <v>22865650</v>
      </c>
      <c r="E851">
        <v>1</v>
      </c>
      <c r="F851">
        <v>1</v>
      </c>
      <c r="G851">
        <v>1</v>
      </c>
      <c r="H851">
        <v>3</v>
      </c>
      <c r="I851" t="s">
        <v>1159</v>
      </c>
      <c r="J851" t="s">
        <v>1160</v>
      </c>
      <c r="K851" t="s">
        <v>1161</v>
      </c>
      <c r="L851">
        <v>1374</v>
      </c>
      <c r="N851">
        <v>1013</v>
      </c>
      <c r="O851" t="s">
        <v>1162</v>
      </c>
      <c r="P851" t="s">
        <v>1162</v>
      </c>
      <c r="Q851">
        <v>1</v>
      </c>
      <c r="Y851">
        <v>0.68</v>
      </c>
      <c r="AA851">
        <v>1</v>
      </c>
      <c r="AB851">
        <v>0</v>
      </c>
      <c r="AC851">
        <v>0</v>
      </c>
      <c r="AD851">
        <v>0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0.68</v>
      </c>
      <c r="AU851" t="s">
        <v>3</v>
      </c>
      <c r="AV851">
        <v>0</v>
      </c>
      <c r="AW851">
        <v>2</v>
      </c>
      <c r="AX851">
        <v>24687215</v>
      </c>
      <c r="AY851">
        <v>1</v>
      </c>
      <c r="AZ851">
        <v>0</v>
      </c>
      <c r="BA851">
        <v>875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B851">
        <v>0</v>
      </c>
    </row>
    <row r="852" spans="1:80" x14ac:dyDescent="0.2">
      <c r="A852">
        <f>ROW(Source!A651)</f>
        <v>651</v>
      </c>
      <c r="B852">
        <v>23982063</v>
      </c>
      <c r="C852">
        <v>24910716</v>
      </c>
      <c r="D852">
        <v>9431933</v>
      </c>
      <c r="E852">
        <v>1</v>
      </c>
      <c r="F852">
        <v>1</v>
      </c>
      <c r="G852">
        <v>1</v>
      </c>
      <c r="H852">
        <v>1</v>
      </c>
      <c r="I852" t="s">
        <v>1272</v>
      </c>
      <c r="J852" t="s">
        <v>3</v>
      </c>
      <c r="K852" t="s">
        <v>1273</v>
      </c>
      <c r="L852">
        <v>1369</v>
      </c>
      <c r="N852">
        <v>1013</v>
      </c>
      <c r="O852" t="s">
        <v>1148</v>
      </c>
      <c r="P852" t="s">
        <v>1148</v>
      </c>
      <c r="Q852">
        <v>1</v>
      </c>
      <c r="Y852">
        <v>5.4</v>
      </c>
      <c r="AA852">
        <v>0</v>
      </c>
      <c r="AB852">
        <v>0</v>
      </c>
      <c r="AC852">
        <v>0</v>
      </c>
      <c r="AD852">
        <v>8.5299999999999994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4</v>
      </c>
      <c r="AU852" t="s">
        <v>179</v>
      </c>
      <c r="AV852">
        <v>1</v>
      </c>
      <c r="AW852">
        <v>2</v>
      </c>
      <c r="AX852">
        <v>24910727</v>
      </c>
      <c r="AY852">
        <v>1</v>
      </c>
      <c r="AZ852">
        <v>0</v>
      </c>
      <c r="BA852">
        <v>876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B852">
        <v>0</v>
      </c>
    </row>
    <row r="853" spans="1:80" x14ac:dyDescent="0.2">
      <c r="A853">
        <f>ROW(Source!A651)</f>
        <v>651</v>
      </c>
      <c r="B853">
        <v>23982063</v>
      </c>
      <c r="C853">
        <v>24910716</v>
      </c>
      <c r="D853">
        <v>22816112</v>
      </c>
      <c r="E853">
        <v>1</v>
      </c>
      <c r="F853">
        <v>1</v>
      </c>
      <c r="G853">
        <v>1</v>
      </c>
      <c r="H853">
        <v>3</v>
      </c>
      <c r="I853" t="s">
        <v>1178</v>
      </c>
      <c r="J853" t="s">
        <v>1179</v>
      </c>
      <c r="K853" t="s">
        <v>1180</v>
      </c>
      <c r="L853">
        <v>1346</v>
      </c>
      <c r="N853">
        <v>1009</v>
      </c>
      <c r="O853" t="s">
        <v>1181</v>
      </c>
      <c r="P853" t="s">
        <v>1181</v>
      </c>
      <c r="Q853">
        <v>1</v>
      </c>
      <c r="Y853">
        <v>0.01</v>
      </c>
      <c r="AA853">
        <v>35.630000000000003</v>
      </c>
      <c r="AB853">
        <v>0</v>
      </c>
      <c r="AC853">
        <v>0</v>
      </c>
      <c r="AD853">
        <v>0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0.01</v>
      </c>
      <c r="AU853" t="s">
        <v>3</v>
      </c>
      <c r="AV853">
        <v>0</v>
      </c>
      <c r="AW853">
        <v>2</v>
      </c>
      <c r="AX853">
        <v>24910728</v>
      </c>
      <c r="AY853">
        <v>1</v>
      </c>
      <c r="AZ853">
        <v>0</v>
      </c>
      <c r="BA853">
        <v>877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B853">
        <v>0</v>
      </c>
    </row>
    <row r="854" spans="1:80" x14ac:dyDescent="0.2">
      <c r="A854">
        <f>ROW(Source!A651)</f>
        <v>651</v>
      </c>
      <c r="B854">
        <v>23982063</v>
      </c>
      <c r="C854">
        <v>24910716</v>
      </c>
      <c r="D854">
        <v>22813501</v>
      </c>
      <c r="E854">
        <v>1</v>
      </c>
      <c r="F854">
        <v>1</v>
      </c>
      <c r="G854">
        <v>1</v>
      </c>
      <c r="H854">
        <v>3</v>
      </c>
      <c r="I854" t="s">
        <v>1294</v>
      </c>
      <c r="J854" t="s">
        <v>1295</v>
      </c>
      <c r="K854" t="s">
        <v>1296</v>
      </c>
      <c r="L854">
        <v>1346</v>
      </c>
      <c r="N854">
        <v>1009</v>
      </c>
      <c r="O854" t="s">
        <v>1181</v>
      </c>
      <c r="P854" t="s">
        <v>1181</v>
      </c>
      <c r="Q854">
        <v>1</v>
      </c>
      <c r="Y854">
        <v>0.01</v>
      </c>
      <c r="AA854">
        <v>155</v>
      </c>
      <c r="AB854">
        <v>0</v>
      </c>
      <c r="AC854">
        <v>0</v>
      </c>
      <c r="AD854">
        <v>0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0.01</v>
      </c>
      <c r="AU854" t="s">
        <v>3</v>
      </c>
      <c r="AV854">
        <v>0</v>
      </c>
      <c r="AW854">
        <v>2</v>
      </c>
      <c r="AX854">
        <v>24910729</v>
      </c>
      <c r="AY854">
        <v>1</v>
      </c>
      <c r="AZ854">
        <v>0</v>
      </c>
      <c r="BA854">
        <v>878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B854">
        <v>0</v>
      </c>
    </row>
    <row r="855" spans="1:80" x14ac:dyDescent="0.2">
      <c r="A855">
        <f>ROW(Source!A651)</f>
        <v>651</v>
      </c>
      <c r="B855">
        <v>23982063</v>
      </c>
      <c r="C855">
        <v>24910716</v>
      </c>
      <c r="D855">
        <v>22816424</v>
      </c>
      <c r="E855">
        <v>1</v>
      </c>
      <c r="F855">
        <v>1</v>
      </c>
      <c r="G855">
        <v>1</v>
      </c>
      <c r="H855">
        <v>3</v>
      </c>
      <c r="I855" t="s">
        <v>1195</v>
      </c>
      <c r="J855" t="s">
        <v>1196</v>
      </c>
      <c r="K855" t="s">
        <v>1197</v>
      </c>
      <c r="L855">
        <v>1346</v>
      </c>
      <c r="N855">
        <v>1009</v>
      </c>
      <c r="O855" t="s">
        <v>1181</v>
      </c>
      <c r="P855" t="s">
        <v>1181</v>
      </c>
      <c r="Q855">
        <v>1</v>
      </c>
      <c r="Y855">
        <v>5.0000000000000001E-3</v>
      </c>
      <c r="AA855">
        <v>91.29</v>
      </c>
      <c r="AB855">
        <v>0</v>
      </c>
      <c r="AC855">
        <v>0</v>
      </c>
      <c r="AD855">
        <v>0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5.0000000000000001E-3</v>
      </c>
      <c r="AU855" t="s">
        <v>3</v>
      </c>
      <c r="AV855">
        <v>0</v>
      </c>
      <c r="AW855">
        <v>2</v>
      </c>
      <c r="AX855">
        <v>24910730</v>
      </c>
      <c r="AY855">
        <v>1</v>
      </c>
      <c r="AZ855">
        <v>0</v>
      </c>
      <c r="BA855">
        <v>879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B855">
        <v>0</v>
      </c>
    </row>
    <row r="856" spans="1:80" x14ac:dyDescent="0.2">
      <c r="A856">
        <f>ROW(Source!A651)</f>
        <v>651</v>
      </c>
      <c r="B856">
        <v>23982063</v>
      </c>
      <c r="C856">
        <v>24910716</v>
      </c>
      <c r="D856">
        <v>22827582</v>
      </c>
      <c r="E856">
        <v>1</v>
      </c>
      <c r="F856">
        <v>1</v>
      </c>
      <c r="G856">
        <v>1</v>
      </c>
      <c r="H856">
        <v>3</v>
      </c>
      <c r="I856" t="s">
        <v>1323</v>
      </c>
      <c r="J856" t="s">
        <v>1324</v>
      </c>
      <c r="K856" t="s">
        <v>1325</v>
      </c>
      <c r="L856">
        <v>1355</v>
      </c>
      <c r="N856">
        <v>1010</v>
      </c>
      <c r="O856" t="s">
        <v>910</v>
      </c>
      <c r="P856" t="s">
        <v>910</v>
      </c>
      <c r="Q856">
        <v>100</v>
      </c>
      <c r="Y856">
        <v>0.06</v>
      </c>
      <c r="AA856">
        <v>30.74</v>
      </c>
      <c r="AB856">
        <v>0</v>
      </c>
      <c r="AC856">
        <v>0</v>
      </c>
      <c r="AD856">
        <v>0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0.06</v>
      </c>
      <c r="AU856" t="s">
        <v>3</v>
      </c>
      <c r="AV856">
        <v>0</v>
      </c>
      <c r="AW856">
        <v>2</v>
      </c>
      <c r="AX856">
        <v>24910731</v>
      </c>
      <c r="AY856">
        <v>1</v>
      </c>
      <c r="AZ856">
        <v>0</v>
      </c>
      <c r="BA856">
        <v>880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B856">
        <v>0</v>
      </c>
    </row>
    <row r="857" spans="1:80" x14ac:dyDescent="0.2">
      <c r="A857">
        <f>ROW(Source!A651)</f>
        <v>651</v>
      </c>
      <c r="B857">
        <v>23982063</v>
      </c>
      <c r="C857">
        <v>24910716</v>
      </c>
      <c r="D857">
        <v>22805120</v>
      </c>
      <c r="E857">
        <v>1</v>
      </c>
      <c r="F857">
        <v>1</v>
      </c>
      <c r="G857">
        <v>1</v>
      </c>
      <c r="H857">
        <v>3</v>
      </c>
      <c r="I857" t="s">
        <v>1326</v>
      </c>
      <c r="J857" t="s">
        <v>1327</v>
      </c>
      <c r="K857" t="s">
        <v>1328</v>
      </c>
      <c r="L857">
        <v>1383</v>
      </c>
      <c r="N857">
        <v>1013</v>
      </c>
      <c r="O857" t="s">
        <v>1329</v>
      </c>
      <c r="P857" t="s">
        <v>1329</v>
      </c>
      <c r="Q857">
        <v>1</v>
      </c>
      <c r="Y857">
        <v>0.06</v>
      </c>
      <c r="AA857">
        <v>0.4</v>
      </c>
      <c r="AB857">
        <v>0</v>
      </c>
      <c r="AC857">
        <v>0</v>
      </c>
      <c r="AD857">
        <v>0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0.06</v>
      </c>
      <c r="AU857" t="s">
        <v>3</v>
      </c>
      <c r="AV857">
        <v>0</v>
      </c>
      <c r="AW857">
        <v>2</v>
      </c>
      <c r="AX857">
        <v>24910732</v>
      </c>
      <c r="AY857">
        <v>1</v>
      </c>
      <c r="AZ857">
        <v>0</v>
      </c>
      <c r="BA857">
        <v>881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B857">
        <v>0</v>
      </c>
    </row>
    <row r="858" spans="1:80" x14ac:dyDescent="0.2">
      <c r="A858">
        <f>ROW(Source!A651)</f>
        <v>651</v>
      </c>
      <c r="B858">
        <v>23982063</v>
      </c>
      <c r="C858">
        <v>24910716</v>
      </c>
      <c r="D858">
        <v>22850609</v>
      </c>
      <c r="E858">
        <v>1</v>
      </c>
      <c r="F858">
        <v>1</v>
      </c>
      <c r="G858">
        <v>1</v>
      </c>
      <c r="H858">
        <v>3</v>
      </c>
      <c r="I858" t="s">
        <v>1207</v>
      </c>
      <c r="J858" t="s">
        <v>1208</v>
      </c>
      <c r="K858" t="s">
        <v>1209</v>
      </c>
      <c r="L858">
        <v>1346</v>
      </c>
      <c r="N858">
        <v>1009</v>
      </c>
      <c r="O858" t="s">
        <v>1181</v>
      </c>
      <c r="P858" t="s">
        <v>1181</v>
      </c>
      <c r="Q858">
        <v>1</v>
      </c>
      <c r="Y858">
        <v>0.01</v>
      </c>
      <c r="AA858">
        <v>65.75</v>
      </c>
      <c r="AB858">
        <v>0</v>
      </c>
      <c r="AC858">
        <v>0</v>
      </c>
      <c r="AD858">
        <v>0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0.01</v>
      </c>
      <c r="AU858" t="s">
        <v>3</v>
      </c>
      <c r="AV858">
        <v>0</v>
      </c>
      <c r="AW858">
        <v>2</v>
      </c>
      <c r="AX858">
        <v>24910733</v>
      </c>
      <c r="AY858">
        <v>1</v>
      </c>
      <c r="AZ858">
        <v>0</v>
      </c>
      <c r="BA858">
        <v>882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B858">
        <v>0</v>
      </c>
    </row>
    <row r="859" spans="1:80" x14ac:dyDescent="0.2">
      <c r="A859">
        <f>ROW(Source!A651)</f>
        <v>651</v>
      </c>
      <c r="B859">
        <v>23982063</v>
      </c>
      <c r="C859">
        <v>24910716</v>
      </c>
      <c r="D859">
        <v>22865359</v>
      </c>
      <c r="E859">
        <v>1</v>
      </c>
      <c r="F859">
        <v>1</v>
      </c>
      <c r="G859">
        <v>1</v>
      </c>
      <c r="H859">
        <v>3</v>
      </c>
      <c r="I859" t="s">
        <v>1543</v>
      </c>
      <c r="J859" t="s">
        <v>1544</v>
      </c>
      <c r="K859" t="s">
        <v>1545</v>
      </c>
      <c r="L859">
        <v>1346</v>
      </c>
      <c r="N859">
        <v>1009</v>
      </c>
      <c r="O859" t="s">
        <v>1181</v>
      </c>
      <c r="P859" t="s">
        <v>1181</v>
      </c>
      <c r="Q859">
        <v>1</v>
      </c>
      <c r="Y859">
        <v>0.05</v>
      </c>
      <c r="AA859">
        <v>47.57</v>
      </c>
      <c r="AB859">
        <v>0</v>
      </c>
      <c r="AC859">
        <v>0</v>
      </c>
      <c r="AD859">
        <v>0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0.05</v>
      </c>
      <c r="AU859" t="s">
        <v>3</v>
      </c>
      <c r="AV859">
        <v>0</v>
      </c>
      <c r="AW859">
        <v>2</v>
      </c>
      <c r="AX859">
        <v>24910734</v>
      </c>
      <c r="AY859">
        <v>1</v>
      </c>
      <c r="AZ859">
        <v>0</v>
      </c>
      <c r="BA859">
        <v>883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B859">
        <v>0</v>
      </c>
    </row>
    <row r="860" spans="1:80" x14ac:dyDescent="0.2">
      <c r="A860">
        <f>ROW(Source!A651)</f>
        <v>651</v>
      </c>
      <c r="B860">
        <v>23982063</v>
      </c>
      <c r="C860">
        <v>24910716</v>
      </c>
      <c r="D860">
        <v>22865648</v>
      </c>
      <c r="E860">
        <v>1</v>
      </c>
      <c r="F860">
        <v>1</v>
      </c>
      <c r="G860">
        <v>1</v>
      </c>
      <c r="H860">
        <v>3</v>
      </c>
      <c r="I860" t="s">
        <v>1311</v>
      </c>
      <c r="J860" t="s">
        <v>1312</v>
      </c>
      <c r="K860" t="s">
        <v>1313</v>
      </c>
      <c r="L860">
        <v>1348</v>
      </c>
      <c r="N860">
        <v>1009</v>
      </c>
      <c r="O860" t="s">
        <v>1185</v>
      </c>
      <c r="P860" t="s">
        <v>1185</v>
      </c>
      <c r="Q860">
        <v>1000</v>
      </c>
      <c r="Y860">
        <v>1E-3</v>
      </c>
      <c r="AA860">
        <v>0</v>
      </c>
      <c r="AB860">
        <v>0</v>
      </c>
      <c r="AC860">
        <v>0</v>
      </c>
      <c r="AD860">
        <v>0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1E-3</v>
      </c>
      <c r="AU860" t="s">
        <v>3</v>
      </c>
      <c r="AV860">
        <v>0</v>
      </c>
      <c r="AW860">
        <v>2</v>
      </c>
      <c r="AX860">
        <v>24910735</v>
      </c>
      <c r="AY860">
        <v>1</v>
      </c>
      <c r="AZ860">
        <v>0</v>
      </c>
      <c r="BA860">
        <v>884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B860">
        <v>0</v>
      </c>
    </row>
    <row r="861" spans="1:80" x14ac:dyDescent="0.2">
      <c r="A861">
        <f>ROW(Source!A651)</f>
        <v>651</v>
      </c>
      <c r="B861">
        <v>23982063</v>
      </c>
      <c r="C861">
        <v>24910716</v>
      </c>
      <c r="D861">
        <v>22865650</v>
      </c>
      <c r="E861">
        <v>1</v>
      </c>
      <c r="F861">
        <v>1</v>
      </c>
      <c r="G861">
        <v>1</v>
      </c>
      <c r="H861">
        <v>3</v>
      </c>
      <c r="I861" t="s">
        <v>1159</v>
      </c>
      <c r="J861" t="s">
        <v>1160</v>
      </c>
      <c r="K861" t="s">
        <v>1161</v>
      </c>
      <c r="L861">
        <v>1374</v>
      </c>
      <c r="N861">
        <v>1013</v>
      </c>
      <c r="O861" t="s">
        <v>1162</v>
      </c>
      <c r="P861" t="s">
        <v>1162</v>
      </c>
      <c r="Q861">
        <v>1</v>
      </c>
      <c r="Y861">
        <v>0.68</v>
      </c>
      <c r="AA861">
        <v>1</v>
      </c>
      <c r="AB861">
        <v>0</v>
      </c>
      <c r="AC861">
        <v>0</v>
      </c>
      <c r="AD861">
        <v>0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0.68</v>
      </c>
      <c r="AU861" t="s">
        <v>3</v>
      </c>
      <c r="AV861">
        <v>0</v>
      </c>
      <c r="AW861">
        <v>2</v>
      </c>
      <c r="AX861">
        <v>24910736</v>
      </c>
      <c r="AY861">
        <v>1</v>
      </c>
      <c r="AZ861">
        <v>0</v>
      </c>
      <c r="BA861">
        <v>885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B861">
        <v>0</v>
      </c>
    </row>
    <row r="862" spans="1:80" x14ac:dyDescent="0.2">
      <c r="A862">
        <f>ROW(Source!A652)</f>
        <v>652</v>
      </c>
      <c r="B862">
        <v>23982063</v>
      </c>
      <c r="C862">
        <v>24721360</v>
      </c>
      <c r="D862">
        <v>121548</v>
      </c>
      <c r="E862">
        <v>1</v>
      </c>
      <c r="F862">
        <v>1</v>
      </c>
      <c r="G862">
        <v>1</v>
      </c>
      <c r="H862">
        <v>1</v>
      </c>
      <c r="I862" t="s">
        <v>40</v>
      </c>
      <c r="J862" t="s">
        <v>3</v>
      </c>
      <c r="K862" t="s">
        <v>1173</v>
      </c>
      <c r="L862">
        <v>608254</v>
      </c>
      <c r="N862">
        <v>1013</v>
      </c>
      <c r="O862" t="s">
        <v>1174</v>
      </c>
      <c r="P862" t="s">
        <v>1174</v>
      </c>
      <c r="Q862">
        <v>1</v>
      </c>
      <c r="Y862">
        <v>243.00000000000003</v>
      </c>
      <c r="AA862">
        <v>0</v>
      </c>
      <c r="AB862">
        <v>0</v>
      </c>
      <c r="AC862">
        <v>0</v>
      </c>
      <c r="AD862">
        <v>0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180</v>
      </c>
      <c r="AU862" t="s">
        <v>179</v>
      </c>
      <c r="AV862">
        <v>2</v>
      </c>
      <c r="AW862">
        <v>2</v>
      </c>
      <c r="AX862">
        <v>24721376</v>
      </c>
      <c r="AY862">
        <v>1</v>
      </c>
      <c r="AZ862">
        <v>0</v>
      </c>
      <c r="BA862">
        <v>886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B862">
        <v>0</v>
      </c>
    </row>
    <row r="863" spans="1:80" x14ac:dyDescent="0.2">
      <c r="A863">
        <f>ROW(Source!A652)</f>
        <v>652</v>
      </c>
      <c r="B863">
        <v>23982063</v>
      </c>
      <c r="C863">
        <v>24721360</v>
      </c>
      <c r="D863">
        <v>9438100</v>
      </c>
      <c r="E863">
        <v>1</v>
      </c>
      <c r="F863">
        <v>1</v>
      </c>
      <c r="G863">
        <v>1</v>
      </c>
      <c r="H863">
        <v>1</v>
      </c>
      <c r="I863" t="s">
        <v>1276</v>
      </c>
      <c r="J863" t="s">
        <v>3</v>
      </c>
      <c r="K863" t="s">
        <v>1277</v>
      </c>
      <c r="L863">
        <v>1369</v>
      </c>
      <c r="N863">
        <v>1013</v>
      </c>
      <c r="O863" t="s">
        <v>1148</v>
      </c>
      <c r="P863" t="s">
        <v>1148</v>
      </c>
      <c r="Q863">
        <v>1</v>
      </c>
      <c r="Y863">
        <v>364.5</v>
      </c>
      <c r="AA863">
        <v>0</v>
      </c>
      <c r="AB863">
        <v>0</v>
      </c>
      <c r="AC863">
        <v>0</v>
      </c>
      <c r="AD863">
        <v>15.49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270</v>
      </c>
      <c r="AU863" t="s">
        <v>179</v>
      </c>
      <c r="AV863">
        <v>1</v>
      </c>
      <c r="AW863">
        <v>2</v>
      </c>
      <c r="AX863">
        <v>24721377</v>
      </c>
      <c r="AY863">
        <v>1</v>
      </c>
      <c r="AZ863">
        <v>0</v>
      </c>
      <c r="BA863">
        <v>887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B863">
        <v>0</v>
      </c>
    </row>
    <row r="864" spans="1:80" x14ac:dyDescent="0.2">
      <c r="A864">
        <f>ROW(Source!A652)</f>
        <v>652</v>
      </c>
      <c r="B864">
        <v>23982063</v>
      </c>
      <c r="C864">
        <v>24721360</v>
      </c>
      <c r="D864">
        <v>9447024</v>
      </c>
      <c r="E864">
        <v>1</v>
      </c>
      <c r="F864">
        <v>1</v>
      </c>
      <c r="G864">
        <v>1</v>
      </c>
      <c r="H864">
        <v>1</v>
      </c>
      <c r="I864" t="s">
        <v>1278</v>
      </c>
      <c r="J864" t="s">
        <v>3</v>
      </c>
      <c r="K864" t="s">
        <v>1279</v>
      </c>
      <c r="L864">
        <v>1369</v>
      </c>
      <c r="N864">
        <v>1013</v>
      </c>
      <c r="O864" t="s">
        <v>1148</v>
      </c>
      <c r="P864" t="s">
        <v>1148</v>
      </c>
      <c r="Q864">
        <v>1</v>
      </c>
      <c r="Y864">
        <v>364.5</v>
      </c>
      <c r="AA864">
        <v>0</v>
      </c>
      <c r="AB864">
        <v>0</v>
      </c>
      <c r="AC864">
        <v>0</v>
      </c>
      <c r="AD864">
        <v>14.09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270</v>
      </c>
      <c r="AU864" t="s">
        <v>179</v>
      </c>
      <c r="AV864">
        <v>1</v>
      </c>
      <c r="AW864">
        <v>2</v>
      </c>
      <c r="AX864">
        <v>24721378</v>
      </c>
      <c r="AY864">
        <v>1</v>
      </c>
      <c r="AZ864">
        <v>0</v>
      </c>
      <c r="BA864">
        <v>888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B864">
        <v>0</v>
      </c>
    </row>
    <row r="865" spans="1:80" x14ac:dyDescent="0.2">
      <c r="A865">
        <f>ROW(Source!A652)</f>
        <v>652</v>
      </c>
      <c r="B865">
        <v>23982063</v>
      </c>
      <c r="C865">
        <v>24721360</v>
      </c>
      <c r="D865">
        <v>22793636</v>
      </c>
      <c r="E865">
        <v>1</v>
      </c>
      <c r="F865">
        <v>1</v>
      </c>
      <c r="G865">
        <v>1</v>
      </c>
      <c r="H865">
        <v>2</v>
      </c>
      <c r="I865" t="s">
        <v>1381</v>
      </c>
      <c r="J865" t="s">
        <v>1382</v>
      </c>
      <c r="K865" t="s">
        <v>1383</v>
      </c>
      <c r="L865">
        <v>1368</v>
      </c>
      <c r="N865">
        <v>1011</v>
      </c>
      <c r="O865" t="s">
        <v>1152</v>
      </c>
      <c r="P865" t="s">
        <v>1152</v>
      </c>
      <c r="Q865">
        <v>1</v>
      </c>
      <c r="Y865">
        <v>243.00000000000003</v>
      </c>
      <c r="AA865">
        <v>0</v>
      </c>
      <c r="AB865">
        <v>110.86</v>
      </c>
      <c r="AC865">
        <v>11.6</v>
      </c>
      <c r="AD865">
        <v>0</v>
      </c>
      <c r="AN865">
        <v>0</v>
      </c>
      <c r="AO865">
        <v>1</v>
      </c>
      <c r="AP865">
        <v>1</v>
      </c>
      <c r="AQ865">
        <v>0</v>
      </c>
      <c r="AR865">
        <v>0</v>
      </c>
      <c r="AS865" t="s">
        <v>3</v>
      </c>
      <c r="AT865">
        <v>180</v>
      </c>
      <c r="AU865" t="s">
        <v>179</v>
      </c>
      <c r="AV865">
        <v>0</v>
      </c>
      <c r="AW865">
        <v>2</v>
      </c>
      <c r="AX865">
        <v>24721379</v>
      </c>
      <c r="AY865">
        <v>1</v>
      </c>
      <c r="AZ865">
        <v>0</v>
      </c>
      <c r="BA865">
        <v>889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B865">
        <v>0</v>
      </c>
    </row>
    <row r="866" spans="1:80" x14ac:dyDescent="0.2">
      <c r="A866">
        <f>ROW(Source!A652)</f>
        <v>652</v>
      </c>
      <c r="B866">
        <v>23982063</v>
      </c>
      <c r="C866">
        <v>24721360</v>
      </c>
      <c r="D866">
        <v>22865650</v>
      </c>
      <c r="E866">
        <v>1</v>
      </c>
      <c r="F866">
        <v>1</v>
      </c>
      <c r="G866">
        <v>1</v>
      </c>
      <c r="H866">
        <v>3</v>
      </c>
      <c r="I866" t="s">
        <v>1159</v>
      </c>
      <c r="J866" t="s">
        <v>1160</v>
      </c>
      <c r="K866" t="s">
        <v>1161</v>
      </c>
      <c r="L866">
        <v>1374</v>
      </c>
      <c r="N866">
        <v>1013</v>
      </c>
      <c r="O866" t="s">
        <v>1162</v>
      </c>
      <c r="P866" t="s">
        <v>1162</v>
      </c>
      <c r="Q866">
        <v>1</v>
      </c>
      <c r="Y866">
        <v>159.72999999999999</v>
      </c>
      <c r="AA866">
        <v>1</v>
      </c>
      <c r="AB866">
        <v>0</v>
      </c>
      <c r="AC866">
        <v>0</v>
      </c>
      <c r="AD866">
        <v>0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159.72999999999999</v>
      </c>
      <c r="AU866" t="s">
        <v>3</v>
      </c>
      <c r="AV866">
        <v>0</v>
      </c>
      <c r="AW866">
        <v>2</v>
      </c>
      <c r="AX866">
        <v>24721380</v>
      </c>
      <c r="AY866">
        <v>1</v>
      </c>
      <c r="AZ866">
        <v>0</v>
      </c>
      <c r="BA866">
        <v>890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B866">
        <v>0</v>
      </c>
    </row>
    <row r="867" spans="1:80" x14ac:dyDescent="0.2">
      <c r="A867">
        <f>ROW(Source!A653)</f>
        <v>653</v>
      </c>
      <c r="B867">
        <v>23982063</v>
      </c>
      <c r="C867">
        <v>24687217</v>
      </c>
      <c r="D867">
        <v>9430710</v>
      </c>
      <c r="E867">
        <v>1</v>
      </c>
      <c r="F867">
        <v>1</v>
      </c>
      <c r="G867">
        <v>1</v>
      </c>
      <c r="H867">
        <v>1</v>
      </c>
      <c r="I867" t="s">
        <v>1166</v>
      </c>
      <c r="J867" t="s">
        <v>3</v>
      </c>
      <c r="K867" t="s">
        <v>1167</v>
      </c>
      <c r="L867">
        <v>1369</v>
      </c>
      <c r="N867">
        <v>1013</v>
      </c>
      <c r="O867" t="s">
        <v>1148</v>
      </c>
      <c r="P867" t="s">
        <v>1148</v>
      </c>
      <c r="Q867">
        <v>1</v>
      </c>
      <c r="Y867">
        <v>1.35</v>
      </c>
      <c r="AA867">
        <v>0</v>
      </c>
      <c r="AB867">
        <v>0</v>
      </c>
      <c r="AC867">
        <v>0</v>
      </c>
      <c r="AD867">
        <v>9.6199999999999992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1</v>
      </c>
      <c r="AU867" t="s">
        <v>179</v>
      </c>
      <c r="AV867">
        <v>1</v>
      </c>
      <c r="AW867">
        <v>2</v>
      </c>
      <c r="AX867">
        <v>24687218</v>
      </c>
      <c r="AY867">
        <v>1</v>
      </c>
      <c r="AZ867">
        <v>0</v>
      </c>
      <c r="BA867">
        <v>891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B867">
        <v>0</v>
      </c>
    </row>
    <row r="868" spans="1:80" x14ac:dyDescent="0.2">
      <c r="A868">
        <f>ROW(Source!A653)</f>
        <v>653</v>
      </c>
      <c r="B868">
        <v>23982063</v>
      </c>
      <c r="C868">
        <v>24687217</v>
      </c>
      <c r="D868">
        <v>22850608</v>
      </c>
      <c r="E868">
        <v>1</v>
      </c>
      <c r="F868">
        <v>1</v>
      </c>
      <c r="G868">
        <v>1</v>
      </c>
      <c r="H868">
        <v>3</v>
      </c>
      <c r="I868" t="s">
        <v>1264</v>
      </c>
      <c r="J868" t="s">
        <v>1306</v>
      </c>
      <c r="K868" t="s">
        <v>1266</v>
      </c>
      <c r="L868">
        <v>1346</v>
      </c>
      <c r="N868">
        <v>1009</v>
      </c>
      <c r="O868" t="s">
        <v>1181</v>
      </c>
      <c r="P868" t="s">
        <v>1181</v>
      </c>
      <c r="Q868">
        <v>1</v>
      </c>
      <c r="Y868">
        <v>4.0000000000000001E-3</v>
      </c>
      <c r="AA868">
        <v>114.22</v>
      </c>
      <c r="AB868">
        <v>0</v>
      </c>
      <c r="AC868">
        <v>0</v>
      </c>
      <c r="AD868">
        <v>0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4.0000000000000001E-3</v>
      </c>
      <c r="AU868" t="s">
        <v>3</v>
      </c>
      <c r="AV868">
        <v>0</v>
      </c>
      <c r="AW868">
        <v>2</v>
      </c>
      <c r="AX868">
        <v>24687219</v>
      </c>
      <c r="AY868">
        <v>1</v>
      </c>
      <c r="AZ868">
        <v>0</v>
      </c>
      <c r="BA868">
        <v>892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B868">
        <v>0</v>
      </c>
    </row>
    <row r="869" spans="1:80" x14ac:dyDescent="0.2">
      <c r="A869">
        <f>ROW(Source!A653)</f>
        <v>653</v>
      </c>
      <c r="B869">
        <v>23982063</v>
      </c>
      <c r="C869">
        <v>24687217</v>
      </c>
      <c r="D869">
        <v>22865650</v>
      </c>
      <c r="E869">
        <v>1</v>
      </c>
      <c r="F869">
        <v>1</v>
      </c>
      <c r="G869">
        <v>1</v>
      </c>
      <c r="H869">
        <v>3</v>
      </c>
      <c r="I869" t="s">
        <v>1159</v>
      </c>
      <c r="J869" t="s">
        <v>1160</v>
      </c>
      <c r="K869" t="s">
        <v>1161</v>
      </c>
      <c r="L869">
        <v>1374</v>
      </c>
      <c r="N869">
        <v>1013</v>
      </c>
      <c r="O869" t="s">
        <v>1162</v>
      </c>
      <c r="P869" t="s">
        <v>1162</v>
      </c>
      <c r="Q869">
        <v>1</v>
      </c>
      <c r="Y869">
        <v>0.19</v>
      </c>
      <c r="AA869">
        <v>1</v>
      </c>
      <c r="AB869">
        <v>0</v>
      </c>
      <c r="AC869">
        <v>0</v>
      </c>
      <c r="AD869">
        <v>0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0.19</v>
      </c>
      <c r="AU869" t="s">
        <v>3</v>
      </c>
      <c r="AV869">
        <v>0</v>
      </c>
      <c r="AW869">
        <v>2</v>
      </c>
      <c r="AX869">
        <v>24687220</v>
      </c>
      <c r="AY869">
        <v>1</v>
      </c>
      <c r="AZ869">
        <v>0</v>
      </c>
      <c r="BA869">
        <v>893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B869">
        <v>0</v>
      </c>
    </row>
    <row r="870" spans="1:80" x14ac:dyDescent="0.2">
      <c r="A870">
        <f>ROW(Source!A654)</f>
        <v>654</v>
      </c>
      <c r="B870">
        <v>23982063</v>
      </c>
      <c r="C870">
        <v>24688095</v>
      </c>
      <c r="D870">
        <v>9430710</v>
      </c>
      <c r="E870">
        <v>1</v>
      </c>
      <c r="F870">
        <v>1</v>
      </c>
      <c r="G870">
        <v>1</v>
      </c>
      <c r="H870">
        <v>1</v>
      </c>
      <c r="I870" t="s">
        <v>1166</v>
      </c>
      <c r="J870" t="s">
        <v>3</v>
      </c>
      <c r="K870" t="s">
        <v>1167</v>
      </c>
      <c r="L870">
        <v>1369</v>
      </c>
      <c r="N870">
        <v>1013</v>
      </c>
      <c r="O870" t="s">
        <v>1148</v>
      </c>
      <c r="P870" t="s">
        <v>1148</v>
      </c>
      <c r="Q870">
        <v>1</v>
      </c>
      <c r="Y870">
        <v>1.35</v>
      </c>
      <c r="AA870">
        <v>0</v>
      </c>
      <c r="AB870">
        <v>0</v>
      </c>
      <c r="AC870">
        <v>0</v>
      </c>
      <c r="AD870">
        <v>9.6199999999999992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1</v>
      </c>
      <c r="AU870" t="s">
        <v>179</v>
      </c>
      <c r="AV870">
        <v>1</v>
      </c>
      <c r="AW870">
        <v>2</v>
      </c>
      <c r="AX870">
        <v>24688099</v>
      </c>
      <c r="AY870">
        <v>1</v>
      </c>
      <c r="AZ870">
        <v>0</v>
      </c>
      <c r="BA870">
        <v>894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B870">
        <v>0</v>
      </c>
    </row>
    <row r="871" spans="1:80" x14ac:dyDescent="0.2">
      <c r="A871">
        <f>ROW(Source!A654)</f>
        <v>654</v>
      </c>
      <c r="B871">
        <v>23982063</v>
      </c>
      <c r="C871">
        <v>24688095</v>
      </c>
      <c r="D871">
        <v>22850608</v>
      </c>
      <c r="E871">
        <v>1</v>
      </c>
      <c r="F871">
        <v>1</v>
      </c>
      <c r="G871">
        <v>1</v>
      </c>
      <c r="H871">
        <v>3</v>
      </c>
      <c r="I871" t="s">
        <v>1264</v>
      </c>
      <c r="J871" t="s">
        <v>1306</v>
      </c>
      <c r="K871" t="s">
        <v>1266</v>
      </c>
      <c r="L871">
        <v>1346</v>
      </c>
      <c r="N871">
        <v>1009</v>
      </c>
      <c r="O871" t="s">
        <v>1181</v>
      </c>
      <c r="P871" t="s">
        <v>1181</v>
      </c>
      <c r="Q871">
        <v>1</v>
      </c>
      <c r="Y871">
        <v>4.0000000000000001E-3</v>
      </c>
      <c r="AA871">
        <v>114.22</v>
      </c>
      <c r="AB871">
        <v>0</v>
      </c>
      <c r="AC871">
        <v>0</v>
      </c>
      <c r="AD871">
        <v>0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4.0000000000000001E-3</v>
      </c>
      <c r="AU871" t="s">
        <v>3</v>
      </c>
      <c r="AV871">
        <v>0</v>
      </c>
      <c r="AW871">
        <v>2</v>
      </c>
      <c r="AX871">
        <v>24688100</v>
      </c>
      <c r="AY871">
        <v>1</v>
      </c>
      <c r="AZ871">
        <v>0</v>
      </c>
      <c r="BA871">
        <v>895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B871">
        <v>0</v>
      </c>
    </row>
    <row r="872" spans="1:80" x14ac:dyDescent="0.2">
      <c r="A872">
        <f>ROW(Source!A654)</f>
        <v>654</v>
      </c>
      <c r="B872">
        <v>23982063</v>
      </c>
      <c r="C872">
        <v>24688095</v>
      </c>
      <c r="D872">
        <v>22865650</v>
      </c>
      <c r="E872">
        <v>1</v>
      </c>
      <c r="F872">
        <v>1</v>
      </c>
      <c r="G872">
        <v>1</v>
      </c>
      <c r="H872">
        <v>3</v>
      </c>
      <c r="I872" t="s">
        <v>1159</v>
      </c>
      <c r="J872" t="s">
        <v>1160</v>
      </c>
      <c r="K872" t="s">
        <v>1161</v>
      </c>
      <c r="L872">
        <v>1374</v>
      </c>
      <c r="N872">
        <v>1013</v>
      </c>
      <c r="O872" t="s">
        <v>1162</v>
      </c>
      <c r="P872" t="s">
        <v>1162</v>
      </c>
      <c r="Q872">
        <v>1</v>
      </c>
      <c r="Y872">
        <v>0.19</v>
      </c>
      <c r="AA872">
        <v>1</v>
      </c>
      <c r="AB872">
        <v>0</v>
      </c>
      <c r="AC872">
        <v>0</v>
      </c>
      <c r="AD872">
        <v>0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0.19</v>
      </c>
      <c r="AU872" t="s">
        <v>3</v>
      </c>
      <c r="AV872">
        <v>0</v>
      </c>
      <c r="AW872">
        <v>2</v>
      </c>
      <c r="AX872">
        <v>24688101</v>
      </c>
      <c r="AY872">
        <v>1</v>
      </c>
      <c r="AZ872">
        <v>0</v>
      </c>
      <c r="BA872">
        <v>896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B872">
        <v>0</v>
      </c>
    </row>
    <row r="873" spans="1:80" x14ac:dyDescent="0.2">
      <c r="A873">
        <f>ROW(Source!A655)</f>
        <v>655</v>
      </c>
      <c r="B873">
        <v>23982063</v>
      </c>
      <c r="C873">
        <v>24687448</v>
      </c>
      <c r="D873">
        <v>9431832</v>
      </c>
      <c r="E873">
        <v>1</v>
      </c>
      <c r="F873">
        <v>1</v>
      </c>
      <c r="G873">
        <v>1</v>
      </c>
      <c r="H873">
        <v>1</v>
      </c>
      <c r="I873" t="s">
        <v>1280</v>
      </c>
      <c r="J873" t="s">
        <v>3</v>
      </c>
      <c r="K873" t="s">
        <v>1281</v>
      </c>
      <c r="L873">
        <v>1369</v>
      </c>
      <c r="N873">
        <v>1013</v>
      </c>
      <c r="O873" t="s">
        <v>1148</v>
      </c>
      <c r="P873" t="s">
        <v>1148</v>
      </c>
      <c r="Q873">
        <v>1</v>
      </c>
      <c r="Y873">
        <v>92.745000000000005</v>
      </c>
      <c r="AA873">
        <v>0</v>
      </c>
      <c r="AB873">
        <v>0</v>
      </c>
      <c r="AC873">
        <v>0</v>
      </c>
      <c r="AD873">
        <v>10.35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68.7</v>
      </c>
      <c r="AU873" t="s">
        <v>179</v>
      </c>
      <c r="AV873">
        <v>1</v>
      </c>
      <c r="AW873">
        <v>2</v>
      </c>
      <c r="AX873">
        <v>24687466</v>
      </c>
      <c r="AY873">
        <v>1</v>
      </c>
      <c r="AZ873">
        <v>0</v>
      </c>
      <c r="BA873">
        <v>897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B873">
        <v>0</v>
      </c>
    </row>
    <row r="874" spans="1:80" x14ac:dyDescent="0.2">
      <c r="A874">
        <f>ROW(Source!A655)</f>
        <v>655</v>
      </c>
      <c r="B874">
        <v>23982063</v>
      </c>
      <c r="C874">
        <v>24687448</v>
      </c>
      <c r="D874">
        <v>121548</v>
      </c>
      <c r="E874">
        <v>1</v>
      </c>
      <c r="F874">
        <v>1</v>
      </c>
      <c r="G874">
        <v>1</v>
      </c>
      <c r="H874">
        <v>1</v>
      </c>
      <c r="I874" t="s">
        <v>40</v>
      </c>
      <c r="J874" t="s">
        <v>3</v>
      </c>
      <c r="K874" t="s">
        <v>1173</v>
      </c>
      <c r="L874">
        <v>608254</v>
      </c>
      <c r="N874">
        <v>1013</v>
      </c>
      <c r="O874" t="s">
        <v>1174</v>
      </c>
      <c r="P874" t="s">
        <v>1174</v>
      </c>
      <c r="Q874">
        <v>1</v>
      </c>
      <c r="Y874">
        <v>5.4000000000000006E-2</v>
      </c>
      <c r="AA874">
        <v>0</v>
      </c>
      <c r="AB874">
        <v>0</v>
      </c>
      <c r="AC874">
        <v>0</v>
      </c>
      <c r="AD874">
        <v>0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0.04</v>
      </c>
      <c r="AU874" t="s">
        <v>179</v>
      </c>
      <c r="AV874">
        <v>2</v>
      </c>
      <c r="AW874">
        <v>2</v>
      </c>
      <c r="AX874">
        <v>24687467</v>
      </c>
      <c r="AY874">
        <v>1</v>
      </c>
      <c r="AZ874">
        <v>0</v>
      </c>
      <c r="BA874">
        <v>898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B874">
        <v>0</v>
      </c>
    </row>
    <row r="875" spans="1:80" x14ac:dyDescent="0.2">
      <c r="A875">
        <f>ROW(Source!A655)</f>
        <v>655</v>
      </c>
      <c r="B875">
        <v>23982063</v>
      </c>
      <c r="C875">
        <v>24687448</v>
      </c>
      <c r="D875">
        <v>14665676</v>
      </c>
      <c r="E875">
        <v>1</v>
      </c>
      <c r="F875">
        <v>1</v>
      </c>
      <c r="G875">
        <v>1</v>
      </c>
      <c r="H875">
        <v>2</v>
      </c>
      <c r="I875" t="s">
        <v>1175</v>
      </c>
      <c r="J875" t="s">
        <v>1239</v>
      </c>
      <c r="K875" t="s">
        <v>1177</v>
      </c>
      <c r="L875">
        <v>1368</v>
      </c>
      <c r="N875">
        <v>1011</v>
      </c>
      <c r="O875" t="s">
        <v>1152</v>
      </c>
      <c r="P875" t="s">
        <v>1152</v>
      </c>
      <c r="Q875">
        <v>1</v>
      </c>
      <c r="Y875">
        <v>5.4000000000000006E-2</v>
      </c>
      <c r="AA875">
        <v>0</v>
      </c>
      <c r="AB875">
        <v>89.99</v>
      </c>
      <c r="AC875">
        <v>10.06</v>
      </c>
      <c r="AD875">
        <v>0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0.04</v>
      </c>
      <c r="AU875" t="s">
        <v>179</v>
      </c>
      <c r="AV875">
        <v>0</v>
      </c>
      <c r="AW875">
        <v>2</v>
      </c>
      <c r="AX875">
        <v>24687468</v>
      </c>
      <c r="AY875">
        <v>1</v>
      </c>
      <c r="AZ875">
        <v>0</v>
      </c>
      <c r="BA875">
        <v>899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B875">
        <v>0</v>
      </c>
    </row>
    <row r="876" spans="1:80" x14ac:dyDescent="0.2">
      <c r="A876">
        <f>ROW(Source!A655)</f>
        <v>655</v>
      </c>
      <c r="B876">
        <v>23982063</v>
      </c>
      <c r="C876">
        <v>24687448</v>
      </c>
      <c r="D876">
        <v>14607476</v>
      </c>
      <c r="E876">
        <v>1</v>
      </c>
      <c r="F876">
        <v>1</v>
      </c>
      <c r="G876">
        <v>1</v>
      </c>
      <c r="H876">
        <v>3</v>
      </c>
      <c r="I876" t="s">
        <v>1282</v>
      </c>
      <c r="J876" t="s">
        <v>1546</v>
      </c>
      <c r="K876" t="s">
        <v>1284</v>
      </c>
      <c r="L876">
        <v>1348</v>
      </c>
      <c r="N876">
        <v>1009</v>
      </c>
      <c r="O876" t="s">
        <v>1185</v>
      </c>
      <c r="P876" t="s">
        <v>1185</v>
      </c>
      <c r="Q876">
        <v>1000</v>
      </c>
      <c r="Y876">
        <v>9.0000000000000006E-5</v>
      </c>
      <c r="AA876">
        <v>12606</v>
      </c>
      <c r="AB876">
        <v>0</v>
      </c>
      <c r="AC876">
        <v>0</v>
      </c>
      <c r="AD876">
        <v>0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9.0000000000000006E-5</v>
      </c>
      <c r="AU876" t="s">
        <v>3</v>
      </c>
      <c r="AV876">
        <v>0</v>
      </c>
      <c r="AW876">
        <v>2</v>
      </c>
      <c r="AX876">
        <v>24687469</v>
      </c>
      <c r="AY876">
        <v>1</v>
      </c>
      <c r="AZ876">
        <v>0</v>
      </c>
      <c r="BA876">
        <v>900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B876">
        <v>0</v>
      </c>
    </row>
    <row r="877" spans="1:80" x14ac:dyDescent="0.2">
      <c r="A877">
        <f>ROW(Source!A655)</f>
        <v>655</v>
      </c>
      <c r="B877">
        <v>23982063</v>
      </c>
      <c r="C877">
        <v>24687448</v>
      </c>
      <c r="D877">
        <v>14607516</v>
      </c>
      <c r="E877">
        <v>1</v>
      </c>
      <c r="F877">
        <v>1</v>
      </c>
      <c r="G877">
        <v>1</v>
      </c>
      <c r="H877">
        <v>3</v>
      </c>
      <c r="I877" t="s">
        <v>1285</v>
      </c>
      <c r="J877" t="s">
        <v>1547</v>
      </c>
      <c r="K877" t="s">
        <v>1287</v>
      </c>
      <c r="L877">
        <v>1348</v>
      </c>
      <c r="N877">
        <v>1009</v>
      </c>
      <c r="O877" t="s">
        <v>1185</v>
      </c>
      <c r="P877" t="s">
        <v>1185</v>
      </c>
      <c r="Q877">
        <v>1000</v>
      </c>
      <c r="Y877">
        <v>1.6000000000000001E-4</v>
      </c>
      <c r="AA877">
        <v>22419</v>
      </c>
      <c r="AB877">
        <v>0</v>
      </c>
      <c r="AC877">
        <v>0</v>
      </c>
      <c r="AD877">
        <v>0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1.6000000000000001E-4</v>
      </c>
      <c r="AU877" t="s">
        <v>3</v>
      </c>
      <c r="AV877">
        <v>0</v>
      </c>
      <c r="AW877">
        <v>2</v>
      </c>
      <c r="AX877">
        <v>24687470</v>
      </c>
      <c r="AY877">
        <v>1</v>
      </c>
      <c r="AZ877">
        <v>0</v>
      </c>
      <c r="BA877">
        <v>901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B877">
        <v>0</v>
      </c>
    </row>
    <row r="878" spans="1:80" x14ac:dyDescent="0.2">
      <c r="A878">
        <f>ROW(Source!A655)</f>
        <v>655</v>
      </c>
      <c r="B878">
        <v>23982063</v>
      </c>
      <c r="C878">
        <v>24687448</v>
      </c>
      <c r="D878">
        <v>14608188</v>
      </c>
      <c r="E878">
        <v>1</v>
      </c>
      <c r="F878">
        <v>1</v>
      </c>
      <c r="G878">
        <v>1</v>
      </c>
      <c r="H878">
        <v>3</v>
      </c>
      <c r="I878" t="s">
        <v>1288</v>
      </c>
      <c r="J878" t="s">
        <v>1548</v>
      </c>
      <c r="K878" t="s">
        <v>1290</v>
      </c>
      <c r="L878">
        <v>1348</v>
      </c>
      <c r="N878">
        <v>1009</v>
      </c>
      <c r="O878" t="s">
        <v>1185</v>
      </c>
      <c r="P878" t="s">
        <v>1185</v>
      </c>
      <c r="Q878">
        <v>1000</v>
      </c>
      <c r="Y878">
        <v>4.0000000000000003E-5</v>
      </c>
      <c r="AA878">
        <v>42700</v>
      </c>
      <c r="AB878">
        <v>0</v>
      </c>
      <c r="AC878">
        <v>0</v>
      </c>
      <c r="AD878">
        <v>0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4.0000000000000003E-5</v>
      </c>
      <c r="AU878" t="s">
        <v>3</v>
      </c>
      <c r="AV878">
        <v>0</v>
      </c>
      <c r="AW878">
        <v>2</v>
      </c>
      <c r="AX878">
        <v>24687471</v>
      </c>
      <c r="AY878">
        <v>1</v>
      </c>
      <c r="AZ878">
        <v>0</v>
      </c>
      <c r="BA878">
        <v>902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B878">
        <v>0</v>
      </c>
    </row>
    <row r="879" spans="1:80" x14ac:dyDescent="0.2">
      <c r="A879">
        <f>ROW(Source!A655)</f>
        <v>655</v>
      </c>
      <c r="B879">
        <v>23982063</v>
      </c>
      <c r="C879">
        <v>24687448</v>
      </c>
      <c r="D879">
        <v>14610376</v>
      </c>
      <c r="E879">
        <v>1</v>
      </c>
      <c r="F879">
        <v>1</v>
      </c>
      <c r="G879">
        <v>1</v>
      </c>
      <c r="H879">
        <v>3</v>
      </c>
      <c r="I879" t="s">
        <v>1291</v>
      </c>
      <c r="J879" t="s">
        <v>1549</v>
      </c>
      <c r="K879" t="s">
        <v>1293</v>
      </c>
      <c r="L879">
        <v>1346</v>
      </c>
      <c r="N879">
        <v>1009</v>
      </c>
      <c r="O879" t="s">
        <v>1181</v>
      </c>
      <c r="P879" t="s">
        <v>1181</v>
      </c>
      <c r="Q879">
        <v>1</v>
      </c>
      <c r="Y879">
        <v>1.4999999999999999E-2</v>
      </c>
      <c r="AA879">
        <v>28.26</v>
      </c>
      <c r="AB879">
        <v>0</v>
      </c>
      <c r="AC879">
        <v>0</v>
      </c>
      <c r="AD879">
        <v>0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1.4999999999999999E-2</v>
      </c>
      <c r="AU879" t="s">
        <v>3</v>
      </c>
      <c r="AV879">
        <v>0</v>
      </c>
      <c r="AW879">
        <v>2</v>
      </c>
      <c r="AX879">
        <v>24687472</v>
      </c>
      <c r="AY879">
        <v>1</v>
      </c>
      <c r="AZ879">
        <v>0</v>
      </c>
      <c r="BA879">
        <v>903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B879">
        <v>0</v>
      </c>
    </row>
    <row r="880" spans="1:80" x14ac:dyDescent="0.2">
      <c r="A880">
        <f>ROW(Source!A655)</f>
        <v>655</v>
      </c>
      <c r="B880">
        <v>23982063</v>
      </c>
      <c r="C880">
        <v>24687448</v>
      </c>
      <c r="D880">
        <v>14610520</v>
      </c>
      <c r="E880">
        <v>1</v>
      </c>
      <c r="F880">
        <v>1</v>
      </c>
      <c r="G880">
        <v>1</v>
      </c>
      <c r="H880">
        <v>3</v>
      </c>
      <c r="I880" t="s">
        <v>1182</v>
      </c>
      <c r="J880" t="s">
        <v>1489</v>
      </c>
      <c r="K880" t="s">
        <v>1184</v>
      </c>
      <c r="L880">
        <v>1348</v>
      </c>
      <c r="N880">
        <v>1009</v>
      </c>
      <c r="O880" t="s">
        <v>1185</v>
      </c>
      <c r="P880" t="s">
        <v>1185</v>
      </c>
      <c r="Q880">
        <v>1000</v>
      </c>
      <c r="Y880">
        <v>3.0000000000000001E-5</v>
      </c>
      <c r="AA880">
        <v>15481</v>
      </c>
      <c r="AB880">
        <v>0</v>
      </c>
      <c r="AC880">
        <v>0</v>
      </c>
      <c r="AD880">
        <v>0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3.0000000000000001E-5</v>
      </c>
      <c r="AU880" t="s">
        <v>3</v>
      </c>
      <c r="AV880">
        <v>0</v>
      </c>
      <c r="AW880">
        <v>2</v>
      </c>
      <c r="AX880">
        <v>24687473</v>
      </c>
      <c r="AY880">
        <v>1</v>
      </c>
      <c r="AZ880">
        <v>0</v>
      </c>
      <c r="BA880">
        <v>904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B880">
        <v>0</v>
      </c>
    </row>
    <row r="881" spans="1:80" x14ac:dyDescent="0.2">
      <c r="A881">
        <f>ROW(Source!A655)</f>
        <v>655</v>
      </c>
      <c r="B881">
        <v>23982063</v>
      </c>
      <c r="C881">
        <v>24687448</v>
      </c>
      <c r="D881">
        <v>14610667</v>
      </c>
      <c r="E881">
        <v>1</v>
      </c>
      <c r="F881">
        <v>1</v>
      </c>
      <c r="G881">
        <v>1</v>
      </c>
      <c r="H881">
        <v>3</v>
      </c>
      <c r="I881" t="s">
        <v>1294</v>
      </c>
      <c r="J881" t="s">
        <v>1550</v>
      </c>
      <c r="K881" t="s">
        <v>1296</v>
      </c>
      <c r="L881">
        <v>1346</v>
      </c>
      <c r="N881">
        <v>1009</v>
      </c>
      <c r="O881" t="s">
        <v>1181</v>
      </c>
      <c r="P881" t="s">
        <v>1181</v>
      </c>
      <c r="Q881">
        <v>1</v>
      </c>
      <c r="Y881">
        <v>0.38</v>
      </c>
      <c r="AA881">
        <v>155</v>
      </c>
      <c r="AB881">
        <v>0</v>
      </c>
      <c r="AC881">
        <v>0</v>
      </c>
      <c r="AD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0.38</v>
      </c>
      <c r="AU881" t="s">
        <v>3</v>
      </c>
      <c r="AV881">
        <v>0</v>
      </c>
      <c r="AW881">
        <v>2</v>
      </c>
      <c r="AX881">
        <v>24687474</v>
      </c>
      <c r="AY881">
        <v>1</v>
      </c>
      <c r="AZ881">
        <v>0</v>
      </c>
      <c r="BA881">
        <v>905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B881">
        <v>0</v>
      </c>
    </row>
    <row r="882" spans="1:80" x14ac:dyDescent="0.2">
      <c r="A882">
        <f>ROW(Source!A655)</f>
        <v>655</v>
      </c>
      <c r="B882">
        <v>23982063</v>
      </c>
      <c r="C882">
        <v>24687448</v>
      </c>
      <c r="D882">
        <v>14611309</v>
      </c>
      <c r="E882">
        <v>1</v>
      </c>
      <c r="F882">
        <v>1</v>
      </c>
      <c r="G882">
        <v>1</v>
      </c>
      <c r="H882">
        <v>3</v>
      </c>
      <c r="I882" t="s">
        <v>1297</v>
      </c>
      <c r="J882" t="s">
        <v>1551</v>
      </c>
      <c r="K882" t="s">
        <v>1299</v>
      </c>
      <c r="L882">
        <v>1346</v>
      </c>
      <c r="N882">
        <v>1009</v>
      </c>
      <c r="O882" t="s">
        <v>1181</v>
      </c>
      <c r="P882" t="s">
        <v>1181</v>
      </c>
      <c r="Q882">
        <v>1</v>
      </c>
      <c r="Y882">
        <v>2E-3</v>
      </c>
      <c r="AA882">
        <v>39.020000000000003</v>
      </c>
      <c r="AB882">
        <v>0</v>
      </c>
      <c r="AC882">
        <v>0</v>
      </c>
      <c r="AD882">
        <v>0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2E-3</v>
      </c>
      <c r="AU882" t="s">
        <v>3</v>
      </c>
      <c r="AV882">
        <v>0</v>
      </c>
      <c r="AW882">
        <v>2</v>
      </c>
      <c r="AX882">
        <v>24687475</v>
      </c>
      <c r="AY882">
        <v>1</v>
      </c>
      <c r="AZ882">
        <v>0</v>
      </c>
      <c r="BA882">
        <v>906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B882">
        <v>0</v>
      </c>
    </row>
    <row r="883" spans="1:80" x14ac:dyDescent="0.2">
      <c r="A883">
        <f>ROW(Source!A655)</f>
        <v>655</v>
      </c>
      <c r="B883">
        <v>23982063</v>
      </c>
      <c r="C883">
        <v>24687448</v>
      </c>
      <c r="D883">
        <v>14611418</v>
      </c>
      <c r="E883">
        <v>1</v>
      </c>
      <c r="F883">
        <v>1</v>
      </c>
      <c r="G883">
        <v>1</v>
      </c>
      <c r="H883">
        <v>3</v>
      </c>
      <c r="I883" t="s">
        <v>1300</v>
      </c>
      <c r="J883" t="s">
        <v>1552</v>
      </c>
      <c r="K883" t="s">
        <v>1302</v>
      </c>
      <c r="L883">
        <v>1346</v>
      </c>
      <c r="N883">
        <v>1009</v>
      </c>
      <c r="O883" t="s">
        <v>1181</v>
      </c>
      <c r="P883" t="s">
        <v>1181</v>
      </c>
      <c r="Q883">
        <v>1</v>
      </c>
      <c r="Y883">
        <v>2.1000000000000001E-2</v>
      </c>
      <c r="AA883">
        <v>138.76</v>
      </c>
      <c r="AB883">
        <v>0</v>
      </c>
      <c r="AC883">
        <v>0</v>
      </c>
      <c r="AD883">
        <v>0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2.1000000000000001E-2</v>
      </c>
      <c r="AU883" t="s">
        <v>3</v>
      </c>
      <c r="AV883">
        <v>0</v>
      </c>
      <c r="AW883">
        <v>2</v>
      </c>
      <c r="AX883">
        <v>24687476</v>
      </c>
      <c r="AY883">
        <v>1</v>
      </c>
      <c r="AZ883">
        <v>0</v>
      </c>
      <c r="BA883">
        <v>907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B883">
        <v>0</v>
      </c>
    </row>
    <row r="884" spans="1:80" x14ac:dyDescent="0.2">
      <c r="A884">
        <f>ROW(Source!A655)</f>
        <v>655</v>
      </c>
      <c r="B884">
        <v>23982063</v>
      </c>
      <c r="C884">
        <v>24687448</v>
      </c>
      <c r="D884">
        <v>14661339</v>
      </c>
      <c r="E884">
        <v>1</v>
      </c>
      <c r="F884">
        <v>1</v>
      </c>
      <c r="G884">
        <v>1</v>
      </c>
      <c r="H884">
        <v>3</v>
      </c>
      <c r="I884" t="s">
        <v>1303</v>
      </c>
      <c r="J884" t="s">
        <v>1553</v>
      </c>
      <c r="K884" t="s">
        <v>1305</v>
      </c>
      <c r="L884">
        <v>1348</v>
      </c>
      <c r="N884">
        <v>1009</v>
      </c>
      <c r="O884" t="s">
        <v>1185</v>
      </c>
      <c r="P884" t="s">
        <v>1185</v>
      </c>
      <c r="Q884">
        <v>1000</v>
      </c>
      <c r="Y884">
        <v>4.0000000000000002E-4</v>
      </c>
      <c r="AA884">
        <v>75162.289999999994</v>
      </c>
      <c r="AB884">
        <v>0</v>
      </c>
      <c r="AC884">
        <v>0</v>
      </c>
      <c r="AD884">
        <v>0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4.0000000000000002E-4</v>
      </c>
      <c r="AU884" t="s">
        <v>3</v>
      </c>
      <c r="AV884">
        <v>0</v>
      </c>
      <c r="AW884">
        <v>2</v>
      </c>
      <c r="AX884">
        <v>24687477</v>
      </c>
      <c r="AY884">
        <v>1</v>
      </c>
      <c r="AZ884">
        <v>0</v>
      </c>
      <c r="BA884">
        <v>908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B884">
        <v>0</v>
      </c>
    </row>
    <row r="885" spans="1:80" x14ac:dyDescent="0.2">
      <c r="A885">
        <f>ROW(Source!A655)</f>
        <v>655</v>
      </c>
      <c r="B885">
        <v>23982063</v>
      </c>
      <c r="C885">
        <v>24687448</v>
      </c>
      <c r="D885">
        <v>14665220</v>
      </c>
      <c r="E885">
        <v>1</v>
      </c>
      <c r="F885">
        <v>1</v>
      </c>
      <c r="G885">
        <v>1</v>
      </c>
      <c r="H885">
        <v>3</v>
      </c>
      <c r="I885" t="s">
        <v>1264</v>
      </c>
      <c r="J885" t="s">
        <v>1265</v>
      </c>
      <c r="K885" t="s">
        <v>1266</v>
      </c>
      <c r="L885">
        <v>1346</v>
      </c>
      <c r="N885">
        <v>1009</v>
      </c>
      <c r="O885" t="s">
        <v>1181</v>
      </c>
      <c r="P885" t="s">
        <v>1181</v>
      </c>
      <c r="Q885">
        <v>1</v>
      </c>
      <c r="Y885">
        <v>0.04</v>
      </c>
      <c r="AA885">
        <v>114.22</v>
      </c>
      <c r="AB885">
        <v>0</v>
      </c>
      <c r="AC885">
        <v>0</v>
      </c>
      <c r="AD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0.04</v>
      </c>
      <c r="AU885" t="s">
        <v>3</v>
      </c>
      <c r="AV885">
        <v>0</v>
      </c>
      <c r="AW885">
        <v>2</v>
      </c>
      <c r="AX885">
        <v>24687478</v>
      </c>
      <c r="AY885">
        <v>1</v>
      </c>
      <c r="AZ885">
        <v>0</v>
      </c>
      <c r="BA885">
        <v>909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B885">
        <v>0</v>
      </c>
    </row>
    <row r="886" spans="1:80" x14ac:dyDescent="0.2">
      <c r="A886">
        <f>ROW(Source!A655)</f>
        <v>655</v>
      </c>
      <c r="B886">
        <v>23982063</v>
      </c>
      <c r="C886">
        <v>24687448</v>
      </c>
      <c r="D886">
        <v>14689643</v>
      </c>
      <c r="E886">
        <v>1</v>
      </c>
      <c r="F886">
        <v>1</v>
      </c>
      <c r="G886">
        <v>1</v>
      </c>
      <c r="H886">
        <v>3</v>
      </c>
      <c r="I886" t="s">
        <v>1210</v>
      </c>
      <c r="J886" t="s">
        <v>1493</v>
      </c>
      <c r="K886" t="s">
        <v>1212</v>
      </c>
      <c r="L886">
        <v>1346</v>
      </c>
      <c r="N886">
        <v>1009</v>
      </c>
      <c r="O886" t="s">
        <v>1181</v>
      </c>
      <c r="P886" t="s">
        <v>1181</v>
      </c>
      <c r="Q886">
        <v>1</v>
      </c>
      <c r="Y886">
        <v>3.1E-2</v>
      </c>
      <c r="AA886">
        <v>38.340000000000003</v>
      </c>
      <c r="AB886">
        <v>0</v>
      </c>
      <c r="AC886">
        <v>0</v>
      </c>
      <c r="AD886">
        <v>0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3.1E-2</v>
      </c>
      <c r="AU886" t="s">
        <v>3</v>
      </c>
      <c r="AV886">
        <v>0</v>
      </c>
      <c r="AW886">
        <v>2</v>
      </c>
      <c r="AX886">
        <v>24687479</v>
      </c>
      <c r="AY886">
        <v>1</v>
      </c>
      <c r="AZ886">
        <v>0</v>
      </c>
      <c r="BA886">
        <v>910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B886">
        <v>0</v>
      </c>
    </row>
    <row r="887" spans="1:80" x14ac:dyDescent="0.2">
      <c r="A887">
        <f>ROW(Source!A655)</f>
        <v>655</v>
      </c>
      <c r="B887">
        <v>23982063</v>
      </c>
      <c r="C887">
        <v>24687448</v>
      </c>
      <c r="D887">
        <v>14697310</v>
      </c>
      <c r="E887">
        <v>1</v>
      </c>
      <c r="F887">
        <v>1</v>
      </c>
      <c r="G887">
        <v>1</v>
      </c>
      <c r="H887">
        <v>3</v>
      </c>
      <c r="I887" t="s">
        <v>1213</v>
      </c>
      <c r="J887" t="s">
        <v>1494</v>
      </c>
      <c r="K887" t="s">
        <v>1215</v>
      </c>
      <c r="L887">
        <v>1354</v>
      </c>
      <c r="N887">
        <v>1010</v>
      </c>
      <c r="O887" t="s">
        <v>209</v>
      </c>
      <c r="P887" t="s">
        <v>209</v>
      </c>
      <c r="Q887">
        <v>1</v>
      </c>
      <c r="Y887">
        <v>3</v>
      </c>
      <c r="AA887">
        <v>2.0299999999999998</v>
      </c>
      <c r="AB887">
        <v>0</v>
      </c>
      <c r="AC887">
        <v>0</v>
      </c>
      <c r="AD887">
        <v>0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3</v>
      </c>
      <c r="AU887" t="s">
        <v>3</v>
      </c>
      <c r="AV887">
        <v>0</v>
      </c>
      <c r="AW887">
        <v>2</v>
      </c>
      <c r="AX887">
        <v>24687480</v>
      </c>
      <c r="AY887">
        <v>1</v>
      </c>
      <c r="AZ887">
        <v>0</v>
      </c>
      <c r="BA887">
        <v>911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B887">
        <v>0</v>
      </c>
    </row>
    <row r="888" spans="1:80" x14ac:dyDescent="0.2">
      <c r="A888">
        <f>ROW(Source!A655)</f>
        <v>655</v>
      </c>
      <c r="B888">
        <v>23982063</v>
      </c>
      <c r="C888">
        <v>24687448</v>
      </c>
      <c r="D888">
        <v>14698728</v>
      </c>
      <c r="E888">
        <v>1</v>
      </c>
      <c r="F888">
        <v>1</v>
      </c>
      <c r="G888">
        <v>1</v>
      </c>
      <c r="H888">
        <v>3</v>
      </c>
      <c r="I888" t="s">
        <v>1307</v>
      </c>
      <c r="J888" t="s">
        <v>1554</v>
      </c>
      <c r="K888" t="s">
        <v>1309</v>
      </c>
      <c r="L888">
        <v>1330</v>
      </c>
      <c r="N888">
        <v>1005</v>
      </c>
      <c r="O888" t="s">
        <v>1310</v>
      </c>
      <c r="P888" t="s">
        <v>1310</v>
      </c>
      <c r="Q888">
        <v>10</v>
      </c>
      <c r="Y888">
        <v>0.03</v>
      </c>
      <c r="AA888">
        <v>405.22</v>
      </c>
      <c r="AB888">
        <v>0</v>
      </c>
      <c r="AC888">
        <v>0</v>
      </c>
      <c r="AD888">
        <v>0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0.03</v>
      </c>
      <c r="AU888" t="s">
        <v>3</v>
      </c>
      <c r="AV888">
        <v>0</v>
      </c>
      <c r="AW888">
        <v>2</v>
      </c>
      <c r="AX888">
        <v>24687481</v>
      </c>
      <c r="AY888">
        <v>1</v>
      </c>
      <c r="AZ888">
        <v>0</v>
      </c>
      <c r="BA888">
        <v>912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B888">
        <v>0</v>
      </c>
    </row>
    <row r="889" spans="1:80" x14ac:dyDescent="0.2">
      <c r="A889">
        <f>ROW(Source!A655)</f>
        <v>655</v>
      </c>
      <c r="B889">
        <v>23982063</v>
      </c>
      <c r="C889">
        <v>24687448</v>
      </c>
      <c r="D889">
        <v>14665295</v>
      </c>
      <c r="E889">
        <v>1</v>
      </c>
      <c r="F889">
        <v>1</v>
      </c>
      <c r="G889">
        <v>1</v>
      </c>
      <c r="H889">
        <v>3</v>
      </c>
      <c r="I889" t="s">
        <v>1159</v>
      </c>
      <c r="J889" t="s">
        <v>1168</v>
      </c>
      <c r="K889" t="s">
        <v>1169</v>
      </c>
      <c r="L889">
        <v>1344</v>
      </c>
      <c r="N889">
        <v>1008</v>
      </c>
      <c r="O889" t="s">
        <v>1170</v>
      </c>
      <c r="P889" t="s">
        <v>1170</v>
      </c>
      <c r="Q889">
        <v>1</v>
      </c>
      <c r="Y889">
        <v>14.22</v>
      </c>
      <c r="AA889">
        <v>1</v>
      </c>
      <c r="AB889">
        <v>0</v>
      </c>
      <c r="AC889">
        <v>0</v>
      </c>
      <c r="AD889">
        <v>0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14.22</v>
      </c>
      <c r="AU889" t="s">
        <v>3</v>
      </c>
      <c r="AV889">
        <v>0</v>
      </c>
      <c r="AW889">
        <v>2</v>
      </c>
      <c r="AX889">
        <v>24687483</v>
      </c>
      <c r="AY889">
        <v>1</v>
      </c>
      <c r="AZ889">
        <v>0</v>
      </c>
      <c r="BA889">
        <v>914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B889">
        <v>0</v>
      </c>
    </row>
    <row r="890" spans="1:80" x14ac:dyDescent="0.2">
      <c r="A890">
        <f>ROW(Source!A656)</f>
        <v>656</v>
      </c>
      <c r="B890">
        <v>23982063</v>
      </c>
      <c r="C890">
        <v>24687507</v>
      </c>
      <c r="D890">
        <v>9431933</v>
      </c>
      <c r="E890">
        <v>1</v>
      </c>
      <c r="F890">
        <v>1</v>
      </c>
      <c r="G890">
        <v>1</v>
      </c>
      <c r="H890">
        <v>1</v>
      </c>
      <c r="I890" t="s">
        <v>1272</v>
      </c>
      <c r="J890" t="s">
        <v>3</v>
      </c>
      <c r="K890" t="s">
        <v>1273</v>
      </c>
      <c r="L890">
        <v>1369</v>
      </c>
      <c r="N890">
        <v>1013</v>
      </c>
      <c r="O890" t="s">
        <v>1148</v>
      </c>
      <c r="P890" t="s">
        <v>1148</v>
      </c>
      <c r="Q890">
        <v>1</v>
      </c>
      <c r="Y890">
        <v>3.0915000000000004</v>
      </c>
      <c r="AA890">
        <v>0</v>
      </c>
      <c r="AB890">
        <v>0</v>
      </c>
      <c r="AC890">
        <v>0</v>
      </c>
      <c r="AD890">
        <v>8.5299999999999994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2.29</v>
      </c>
      <c r="AU890" t="s">
        <v>179</v>
      </c>
      <c r="AV890">
        <v>1</v>
      </c>
      <c r="AW890">
        <v>2</v>
      </c>
      <c r="AX890">
        <v>24687512</v>
      </c>
      <c r="AY890">
        <v>1</v>
      </c>
      <c r="AZ890">
        <v>0</v>
      </c>
      <c r="BA890">
        <v>915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B890">
        <v>0</v>
      </c>
    </row>
    <row r="891" spans="1:80" x14ac:dyDescent="0.2">
      <c r="A891">
        <f>ROW(Source!A656)</f>
        <v>656</v>
      </c>
      <c r="B891">
        <v>23982063</v>
      </c>
      <c r="C891">
        <v>24687507</v>
      </c>
      <c r="D891">
        <v>121548</v>
      </c>
      <c r="E891">
        <v>1</v>
      </c>
      <c r="F891">
        <v>1</v>
      </c>
      <c r="G891">
        <v>1</v>
      </c>
      <c r="H891">
        <v>1</v>
      </c>
      <c r="I891" t="s">
        <v>40</v>
      </c>
      <c r="J891" t="s">
        <v>3</v>
      </c>
      <c r="K891" t="s">
        <v>1173</v>
      </c>
      <c r="L891">
        <v>608254</v>
      </c>
      <c r="N891">
        <v>1013</v>
      </c>
      <c r="O891" t="s">
        <v>1174</v>
      </c>
      <c r="P891" t="s">
        <v>1174</v>
      </c>
      <c r="Q891">
        <v>1</v>
      </c>
      <c r="Y891">
        <v>0.1215</v>
      </c>
      <c r="AA891">
        <v>0</v>
      </c>
      <c r="AB891">
        <v>0</v>
      </c>
      <c r="AC891">
        <v>0</v>
      </c>
      <c r="AD891">
        <v>0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0.09</v>
      </c>
      <c r="AU891" t="s">
        <v>179</v>
      </c>
      <c r="AV891">
        <v>2</v>
      </c>
      <c r="AW891">
        <v>2</v>
      </c>
      <c r="AX891">
        <v>24687513</v>
      </c>
      <c r="AY891">
        <v>1</v>
      </c>
      <c r="AZ891">
        <v>0</v>
      </c>
      <c r="BA891">
        <v>916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B891">
        <v>0</v>
      </c>
    </row>
    <row r="892" spans="1:80" x14ac:dyDescent="0.2">
      <c r="A892">
        <f>ROW(Source!A656)</f>
        <v>656</v>
      </c>
      <c r="B892">
        <v>23982063</v>
      </c>
      <c r="C892">
        <v>24687507</v>
      </c>
      <c r="D892">
        <v>14665676</v>
      </c>
      <c r="E892">
        <v>1</v>
      </c>
      <c r="F892">
        <v>1</v>
      </c>
      <c r="G892">
        <v>1</v>
      </c>
      <c r="H892">
        <v>2</v>
      </c>
      <c r="I892" t="s">
        <v>1175</v>
      </c>
      <c r="J892" t="s">
        <v>1239</v>
      </c>
      <c r="K892" t="s">
        <v>1177</v>
      </c>
      <c r="L892">
        <v>1368</v>
      </c>
      <c r="N892">
        <v>1011</v>
      </c>
      <c r="O892" t="s">
        <v>1152</v>
      </c>
      <c r="P892" t="s">
        <v>1152</v>
      </c>
      <c r="Q892">
        <v>1</v>
      </c>
      <c r="Y892">
        <v>0.1215</v>
      </c>
      <c r="AA892">
        <v>0</v>
      </c>
      <c r="AB892">
        <v>89.99</v>
      </c>
      <c r="AC892">
        <v>10.06</v>
      </c>
      <c r="AD892">
        <v>0</v>
      </c>
      <c r="AN892">
        <v>0</v>
      </c>
      <c r="AO892">
        <v>1</v>
      </c>
      <c r="AP892">
        <v>1</v>
      </c>
      <c r="AQ892">
        <v>0</v>
      </c>
      <c r="AR892">
        <v>0</v>
      </c>
      <c r="AS892" t="s">
        <v>3</v>
      </c>
      <c r="AT892">
        <v>0.09</v>
      </c>
      <c r="AU892" t="s">
        <v>179</v>
      </c>
      <c r="AV892">
        <v>0</v>
      </c>
      <c r="AW892">
        <v>2</v>
      </c>
      <c r="AX892">
        <v>24687514</v>
      </c>
      <c r="AY892">
        <v>1</v>
      </c>
      <c r="AZ892">
        <v>0</v>
      </c>
      <c r="BA892">
        <v>917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B892">
        <v>0</v>
      </c>
    </row>
    <row r="893" spans="1:80" x14ac:dyDescent="0.2">
      <c r="A893">
        <f>ROW(Source!A656)</f>
        <v>656</v>
      </c>
      <c r="B893">
        <v>23982063</v>
      </c>
      <c r="C893">
        <v>24687507</v>
      </c>
      <c r="D893">
        <v>14665295</v>
      </c>
      <c r="E893">
        <v>1</v>
      </c>
      <c r="F893">
        <v>1</v>
      </c>
      <c r="G893">
        <v>1</v>
      </c>
      <c r="H893">
        <v>3</v>
      </c>
      <c r="I893" t="s">
        <v>1159</v>
      </c>
      <c r="J893" t="s">
        <v>1168</v>
      </c>
      <c r="K893" t="s">
        <v>1169</v>
      </c>
      <c r="L893">
        <v>1344</v>
      </c>
      <c r="N893">
        <v>1008</v>
      </c>
      <c r="O893" t="s">
        <v>1170</v>
      </c>
      <c r="P893" t="s">
        <v>1170</v>
      </c>
      <c r="Q893">
        <v>1</v>
      </c>
      <c r="Y893">
        <v>0.39</v>
      </c>
      <c r="AA893">
        <v>1</v>
      </c>
      <c r="AB893">
        <v>0</v>
      </c>
      <c r="AC893">
        <v>0</v>
      </c>
      <c r="AD893">
        <v>0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0.39</v>
      </c>
      <c r="AU893" t="s">
        <v>3</v>
      </c>
      <c r="AV893">
        <v>0</v>
      </c>
      <c r="AW893">
        <v>2</v>
      </c>
      <c r="AX893">
        <v>24687515</v>
      </c>
      <c r="AY893">
        <v>1</v>
      </c>
      <c r="AZ893">
        <v>0</v>
      </c>
      <c r="BA893">
        <v>918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B893">
        <v>0</v>
      </c>
    </row>
    <row r="894" spans="1:80" x14ac:dyDescent="0.2">
      <c r="A894">
        <f>ROW(Source!A657)</f>
        <v>657</v>
      </c>
      <c r="B894">
        <v>23982063</v>
      </c>
      <c r="C894">
        <v>24687585</v>
      </c>
      <c r="D894">
        <v>9431933</v>
      </c>
      <c r="E894">
        <v>1</v>
      </c>
      <c r="F894">
        <v>1</v>
      </c>
      <c r="G894">
        <v>1</v>
      </c>
      <c r="H894">
        <v>1</v>
      </c>
      <c r="I894" t="s">
        <v>1272</v>
      </c>
      <c r="J894" t="s">
        <v>3</v>
      </c>
      <c r="K894" t="s">
        <v>1273</v>
      </c>
      <c r="L894">
        <v>1369</v>
      </c>
      <c r="N894">
        <v>1013</v>
      </c>
      <c r="O894" t="s">
        <v>1148</v>
      </c>
      <c r="P894" t="s">
        <v>1148</v>
      </c>
      <c r="Q894">
        <v>1</v>
      </c>
      <c r="Y894">
        <v>3.0915000000000004</v>
      </c>
      <c r="AA894">
        <v>0</v>
      </c>
      <c r="AB894">
        <v>0</v>
      </c>
      <c r="AC894">
        <v>0</v>
      </c>
      <c r="AD894">
        <v>8.5299999999999994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2.29</v>
      </c>
      <c r="AU894" t="s">
        <v>179</v>
      </c>
      <c r="AV894">
        <v>1</v>
      </c>
      <c r="AW894">
        <v>2</v>
      </c>
      <c r="AX894">
        <v>24687590</v>
      </c>
      <c r="AY894">
        <v>1</v>
      </c>
      <c r="AZ894">
        <v>0</v>
      </c>
      <c r="BA894">
        <v>919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B894">
        <v>0</v>
      </c>
    </row>
    <row r="895" spans="1:80" x14ac:dyDescent="0.2">
      <c r="A895">
        <f>ROW(Source!A657)</f>
        <v>657</v>
      </c>
      <c r="B895">
        <v>23982063</v>
      </c>
      <c r="C895">
        <v>24687585</v>
      </c>
      <c r="D895">
        <v>121548</v>
      </c>
      <c r="E895">
        <v>1</v>
      </c>
      <c r="F895">
        <v>1</v>
      </c>
      <c r="G895">
        <v>1</v>
      </c>
      <c r="H895">
        <v>1</v>
      </c>
      <c r="I895" t="s">
        <v>40</v>
      </c>
      <c r="J895" t="s">
        <v>3</v>
      </c>
      <c r="K895" t="s">
        <v>1173</v>
      </c>
      <c r="L895">
        <v>608254</v>
      </c>
      <c r="N895">
        <v>1013</v>
      </c>
      <c r="O895" t="s">
        <v>1174</v>
      </c>
      <c r="P895" t="s">
        <v>1174</v>
      </c>
      <c r="Q895">
        <v>1</v>
      </c>
      <c r="Y895">
        <v>0.1215</v>
      </c>
      <c r="AA895">
        <v>0</v>
      </c>
      <c r="AB895">
        <v>0</v>
      </c>
      <c r="AC895">
        <v>0</v>
      </c>
      <c r="AD895">
        <v>0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0.09</v>
      </c>
      <c r="AU895" t="s">
        <v>179</v>
      </c>
      <c r="AV895">
        <v>2</v>
      </c>
      <c r="AW895">
        <v>2</v>
      </c>
      <c r="AX895">
        <v>24687591</v>
      </c>
      <c r="AY895">
        <v>1</v>
      </c>
      <c r="AZ895">
        <v>0</v>
      </c>
      <c r="BA895">
        <v>920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B895">
        <v>0</v>
      </c>
    </row>
    <row r="896" spans="1:80" x14ac:dyDescent="0.2">
      <c r="A896">
        <f>ROW(Source!A657)</f>
        <v>657</v>
      </c>
      <c r="B896">
        <v>23982063</v>
      </c>
      <c r="C896">
        <v>24687585</v>
      </c>
      <c r="D896">
        <v>14665676</v>
      </c>
      <c r="E896">
        <v>1</v>
      </c>
      <c r="F896">
        <v>1</v>
      </c>
      <c r="G896">
        <v>1</v>
      </c>
      <c r="H896">
        <v>2</v>
      </c>
      <c r="I896" t="s">
        <v>1175</v>
      </c>
      <c r="J896" t="s">
        <v>1239</v>
      </c>
      <c r="K896" t="s">
        <v>1177</v>
      </c>
      <c r="L896">
        <v>1368</v>
      </c>
      <c r="N896">
        <v>1011</v>
      </c>
      <c r="O896" t="s">
        <v>1152</v>
      </c>
      <c r="P896" t="s">
        <v>1152</v>
      </c>
      <c r="Q896">
        <v>1</v>
      </c>
      <c r="Y896">
        <v>0.1215</v>
      </c>
      <c r="AA896">
        <v>0</v>
      </c>
      <c r="AB896">
        <v>89.99</v>
      </c>
      <c r="AC896">
        <v>10.06</v>
      </c>
      <c r="AD896">
        <v>0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0.09</v>
      </c>
      <c r="AU896" t="s">
        <v>179</v>
      </c>
      <c r="AV896">
        <v>0</v>
      </c>
      <c r="AW896">
        <v>2</v>
      </c>
      <c r="AX896">
        <v>24687592</v>
      </c>
      <c r="AY896">
        <v>1</v>
      </c>
      <c r="AZ896">
        <v>0</v>
      </c>
      <c r="BA896">
        <v>921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B896">
        <v>0</v>
      </c>
    </row>
    <row r="897" spans="1:80" x14ac:dyDescent="0.2">
      <c r="A897">
        <f>ROW(Source!A657)</f>
        <v>657</v>
      </c>
      <c r="B897">
        <v>23982063</v>
      </c>
      <c r="C897">
        <v>24687585</v>
      </c>
      <c r="D897">
        <v>14665295</v>
      </c>
      <c r="E897">
        <v>1</v>
      </c>
      <c r="F897">
        <v>1</v>
      </c>
      <c r="G897">
        <v>1</v>
      </c>
      <c r="H897">
        <v>3</v>
      </c>
      <c r="I897" t="s">
        <v>1159</v>
      </c>
      <c r="J897" t="s">
        <v>1168</v>
      </c>
      <c r="K897" t="s">
        <v>1169</v>
      </c>
      <c r="L897">
        <v>1344</v>
      </c>
      <c r="N897">
        <v>1008</v>
      </c>
      <c r="O897" t="s">
        <v>1170</v>
      </c>
      <c r="P897" t="s">
        <v>1170</v>
      </c>
      <c r="Q897">
        <v>1</v>
      </c>
      <c r="Y897">
        <v>0.39</v>
      </c>
      <c r="AA897">
        <v>1</v>
      </c>
      <c r="AB897">
        <v>0</v>
      </c>
      <c r="AC897">
        <v>0</v>
      </c>
      <c r="AD897">
        <v>0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0.39</v>
      </c>
      <c r="AU897" t="s">
        <v>3</v>
      </c>
      <c r="AV897">
        <v>0</v>
      </c>
      <c r="AW897">
        <v>2</v>
      </c>
      <c r="AX897">
        <v>24687593</v>
      </c>
      <c r="AY897">
        <v>1</v>
      </c>
      <c r="AZ897">
        <v>0</v>
      </c>
      <c r="BA897">
        <v>922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B897">
        <v>0</v>
      </c>
    </row>
    <row r="898" spans="1:80" x14ac:dyDescent="0.2">
      <c r="A898">
        <f>ROW(Source!A658)</f>
        <v>658</v>
      </c>
      <c r="B898">
        <v>23982063</v>
      </c>
      <c r="C898">
        <v>24687595</v>
      </c>
      <c r="D898">
        <v>9431933</v>
      </c>
      <c r="E898">
        <v>1</v>
      </c>
      <c r="F898">
        <v>1</v>
      </c>
      <c r="G898">
        <v>1</v>
      </c>
      <c r="H898">
        <v>1</v>
      </c>
      <c r="I898" t="s">
        <v>1272</v>
      </c>
      <c r="J898" t="s">
        <v>3</v>
      </c>
      <c r="K898" t="s">
        <v>1273</v>
      </c>
      <c r="L898">
        <v>1369</v>
      </c>
      <c r="N898">
        <v>1013</v>
      </c>
      <c r="O898" t="s">
        <v>1148</v>
      </c>
      <c r="P898" t="s">
        <v>1148</v>
      </c>
      <c r="Q898">
        <v>1</v>
      </c>
      <c r="Y898">
        <v>3.0915000000000004</v>
      </c>
      <c r="AA898">
        <v>0</v>
      </c>
      <c r="AB898">
        <v>0</v>
      </c>
      <c r="AC898">
        <v>0</v>
      </c>
      <c r="AD898">
        <v>8.5299999999999994</v>
      </c>
      <c r="AN898">
        <v>0</v>
      </c>
      <c r="AO898">
        <v>1</v>
      </c>
      <c r="AP898">
        <v>1</v>
      </c>
      <c r="AQ898">
        <v>0</v>
      </c>
      <c r="AR898">
        <v>0</v>
      </c>
      <c r="AS898" t="s">
        <v>3</v>
      </c>
      <c r="AT898">
        <v>2.29</v>
      </c>
      <c r="AU898" t="s">
        <v>179</v>
      </c>
      <c r="AV898">
        <v>1</v>
      </c>
      <c r="AW898">
        <v>2</v>
      </c>
      <c r="AX898">
        <v>24687600</v>
      </c>
      <c r="AY898">
        <v>1</v>
      </c>
      <c r="AZ898">
        <v>0</v>
      </c>
      <c r="BA898">
        <v>923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B898">
        <v>0</v>
      </c>
    </row>
    <row r="899" spans="1:80" x14ac:dyDescent="0.2">
      <c r="A899">
        <f>ROW(Source!A658)</f>
        <v>658</v>
      </c>
      <c r="B899">
        <v>23982063</v>
      </c>
      <c r="C899">
        <v>24687595</v>
      </c>
      <c r="D899">
        <v>121548</v>
      </c>
      <c r="E899">
        <v>1</v>
      </c>
      <c r="F899">
        <v>1</v>
      </c>
      <c r="G899">
        <v>1</v>
      </c>
      <c r="H899">
        <v>1</v>
      </c>
      <c r="I899" t="s">
        <v>40</v>
      </c>
      <c r="J899" t="s">
        <v>3</v>
      </c>
      <c r="K899" t="s">
        <v>1173</v>
      </c>
      <c r="L899">
        <v>608254</v>
      </c>
      <c r="N899">
        <v>1013</v>
      </c>
      <c r="O899" t="s">
        <v>1174</v>
      </c>
      <c r="P899" t="s">
        <v>1174</v>
      </c>
      <c r="Q899">
        <v>1</v>
      </c>
      <c r="Y899">
        <v>0.1215</v>
      </c>
      <c r="AA899">
        <v>0</v>
      </c>
      <c r="AB899">
        <v>0</v>
      </c>
      <c r="AC899">
        <v>0</v>
      </c>
      <c r="AD899">
        <v>0</v>
      </c>
      <c r="AN899">
        <v>0</v>
      </c>
      <c r="AO899">
        <v>1</v>
      </c>
      <c r="AP899">
        <v>1</v>
      </c>
      <c r="AQ899">
        <v>0</v>
      </c>
      <c r="AR899">
        <v>0</v>
      </c>
      <c r="AS899" t="s">
        <v>3</v>
      </c>
      <c r="AT899">
        <v>0.09</v>
      </c>
      <c r="AU899" t="s">
        <v>179</v>
      </c>
      <c r="AV899">
        <v>2</v>
      </c>
      <c r="AW899">
        <v>2</v>
      </c>
      <c r="AX899">
        <v>24687601</v>
      </c>
      <c r="AY899">
        <v>1</v>
      </c>
      <c r="AZ899">
        <v>0</v>
      </c>
      <c r="BA899">
        <v>924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B899">
        <v>0</v>
      </c>
    </row>
    <row r="900" spans="1:80" x14ac:dyDescent="0.2">
      <c r="A900">
        <f>ROW(Source!A658)</f>
        <v>658</v>
      </c>
      <c r="B900">
        <v>23982063</v>
      </c>
      <c r="C900">
        <v>24687595</v>
      </c>
      <c r="D900">
        <v>14665676</v>
      </c>
      <c r="E900">
        <v>1</v>
      </c>
      <c r="F900">
        <v>1</v>
      </c>
      <c r="G900">
        <v>1</v>
      </c>
      <c r="H900">
        <v>2</v>
      </c>
      <c r="I900" t="s">
        <v>1175</v>
      </c>
      <c r="J900" t="s">
        <v>1239</v>
      </c>
      <c r="K900" t="s">
        <v>1177</v>
      </c>
      <c r="L900">
        <v>1368</v>
      </c>
      <c r="N900">
        <v>1011</v>
      </c>
      <c r="O900" t="s">
        <v>1152</v>
      </c>
      <c r="P900" t="s">
        <v>1152</v>
      </c>
      <c r="Q900">
        <v>1</v>
      </c>
      <c r="Y900">
        <v>0.1215</v>
      </c>
      <c r="AA900">
        <v>0</v>
      </c>
      <c r="AB900">
        <v>89.99</v>
      </c>
      <c r="AC900">
        <v>10.06</v>
      </c>
      <c r="AD900">
        <v>0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0.09</v>
      </c>
      <c r="AU900" t="s">
        <v>179</v>
      </c>
      <c r="AV900">
        <v>0</v>
      </c>
      <c r="AW900">
        <v>2</v>
      </c>
      <c r="AX900">
        <v>24687602</v>
      </c>
      <c r="AY900">
        <v>1</v>
      </c>
      <c r="AZ900">
        <v>0</v>
      </c>
      <c r="BA900">
        <v>925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B900">
        <v>0</v>
      </c>
    </row>
    <row r="901" spans="1:80" x14ac:dyDescent="0.2">
      <c r="A901">
        <f>ROW(Source!A658)</f>
        <v>658</v>
      </c>
      <c r="B901">
        <v>23982063</v>
      </c>
      <c r="C901">
        <v>24687595</v>
      </c>
      <c r="D901">
        <v>14665295</v>
      </c>
      <c r="E901">
        <v>1</v>
      </c>
      <c r="F901">
        <v>1</v>
      </c>
      <c r="G901">
        <v>1</v>
      </c>
      <c r="H901">
        <v>3</v>
      </c>
      <c r="I901" t="s">
        <v>1159</v>
      </c>
      <c r="J901" t="s">
        <v>1168</v>
      </c>
      <c r="K901" t="s">
        <v>1169</v>
      </c>
      <c r="L901">
        <v>1344</v>
      </c>
      <c r="N901">
        <v>1008</v>
      </c>
      <c r="O901" t="s">
        <v>1170</v>
      </c>
      <c r="P901" t="s">
        <v>1170</v>
      </c>
      <c r="Q901">
        <v>1</v>
      </c>
      <c r="Y901">
        <v>0.39</v>
      </c>
      <c r="AA901">
        <v>1</v>
      </c>
      <c r="AB901">
        <v>0</v>
      </c>
      <c r="AC901">
        <v>0</v>
      </c>
      <c r="AD901">
        <v>0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0.39</v>
      </c>
      <c r="AU901" t="s">
        <v>3</v>
      </c>
      <c r="AV901">
        <v>0</v>
      </c>
      <c r="AW901">
        <v>2</v>
      </c>
      <c r="AX901">
        <v>24687603</v>
      </c>
      <c r="AY901">
        <v>1</v>
      </c>
      <c r="AZ901">
        <v>0</v>
      </c>
      <c r="BA901">
        <v>926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B901">
        <v>0</v>
      </c>
    </row>
    <row r="902" spans="1:80" x14ac:dyDescent="0.2">
      <c r="A902">
        <f>ROW(Source!A659)</f>
        <v>659</v>
      </c>
      <c r="B902">
        <v>23982063</v>
      </c>
      <c r="C902">
        <v>24687605</v>
      </c>
      <c r="D902">
        <v>9431933</v>
      </c>
      <c r="E902">
        <v>1</v>
      </c>
      <c r="F902">
        <v>1</v>
      </c>
      <c r="G902">
        <v>1</v>
      </c>
      <c r="H902">
        <v>1</v>
      </c>
      <c r="I902" t="s">
        <v>1272</v>
      </c>
      <c r="J902" t="s">
        <v>3</v>
      </c>
      <c r="K902" t="s">
        <v>1273</v>
      </c>
      <c r="L902">
        <v>1369</v>
      </c>
      <c r="N902">
        <v>1013</v>
      </c>
      <c r="O902" t="s">
        <v>1148</v>
      </c>
      <c r="P902" t="s">
        <v>1148</v>
      </c>
      <c r="Q902">
        <v>1</v>
      </c>
      <c r="Y902">
        <v>3.0915000000000004</v>
      </c>
      <c r="AA902">
        <v>0</v>
      </c>
      <c r="AB902">
        <v>0</v>
      </c>
      <c r="AC902">
        <v>0</v>
      </c>
      <c r="AD902">
        <v>8.5299999999999994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2.29</v>
      </c>
      <c r="AU902" t="s">
        <v>179</v>
      </c>
      <c r="AV902">
        <v>1</v>
      </c>
      <c r="AW902">
        <v>2</v>
      </c>
      <c r="AX902">
        <v>24687610</v>
      </c>
      <c r="AY902">
        <v>1</v>
      </c>
      <c r="AZ902">
        <v>0</v>
      </c>
      <c r="BA902">
        <v>927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B902">
        <v>0</v>
      </c>
    </row>
    <row r="903" spans="1:80" x14ac:dyDescent="0.2">
      <c r="A903">
        <f>ROW(Source!A659)</f>
        <v>659</v>
      </c>
      <c r="B903">
        <v>23982063</v>
      </c>
      <c r="C903">
        <v>24687605</v>
      </c>
      <c r="D903">
        <v>121548</v>
      </c>
      <c r="E903">
        <v>1</v>
      </c>
      <c r="F903">
        <v>1</v>
      </c>
      <c r="G903">
        <v>1</v>
      </c>
      <c r="H903">
        <v>1</v>
      </c>
      <c r="I903" t="s">
        <v>40</v>
      </c>
      <c r="J903" t="s">
        <v>3</v>
      </c>
      <c r="K903" t="s">
        <v>1173</v>
      </c>
      <c r="L903">
        <v>608254</v>
      </c>
      <c r="N903">
        <v>1013</v>
      </c>
      <c r="O903" t="s">
        <v>1174</v>
      </c>
      <c r="P903" t="s">
        <v>1174</v>
      </c>
      <c r="Q903">
        <v>1</v>
      </c>
      <c r="Y903">
        <v>0.1215</v>
      </c>
      <c r="AA903">
        <v>0</v>
      </c>
      <c r="AB903">
        <v>0</v>
      </c>
      <c r="AC903">
        <v>0</v>
      </c>
      <c r="AD903">
        <v>0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0.09</v>
      </c>
      <c r="AU903" t="s">
        <v>179</v>
      </c>
      <c r="AV903">
        <v>2</v>
      </c>
      <c r="AW903">
        <v>2</v>
      </c>
      <c r="AX903">
        <v>24687611</v>
      </c>
      <c r="AY903">
        <v>1</v>
      </c>
      <c r="AZ903">
        <v>0</v>
      </c>
      <c r="BA903">
        <v>928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B903">
        <v>0</v>
      </c>
    </row>
    <row r="904" spans="1:80" x14ac:dyDescent="0.2">
      <c r="A904">
        <f>ROW(Source!A659)</f>
        <v>659</v>
      </c>
      <c r="B904">
        <v>23982063</v>
      </c>
      <c r="C904">
        <v>24687605</v>
      </c>
      <c r="D904">
        <v>14665676</v>
      </c>
      <c r="E904">
        <v>1</v>
      </c>
      <c r="F904">
        <v>1</v>
      </c>
      <c r="G904">
        <v>1</v>
      </c>
      <c r="H904">
        <v>2</v>
      </c>
      <c r="I904" t="s">
        <v>1175</v>
      </c>
      <c r="J904" t="s">
        <v>1239</v>
      </c>
      <c r="K904" t="s">
        <v>1177</v>
      </c>
      <c r="L904">
        <v>1368</v>
      </c>
      <c r="N904">
        <v>1011</v>
      </c>
      <c r="O904" t="s">
        <v>1152</v>
      </c>
      <c r="P904" t="s">
        <v>1152</v>
      </c>
      <c r="Q904">
        <v>1</v>
      </c>
      <c r="Y904">
        <v>0.1215</v>
      </c>
      <c r="AA904">
        <v>0</v>
      </c>
      <c r="AB904">
        <v>89.99</v>
      </c>
      <c r="AC904">
        <v>10.06</v>
      </c>
      <c r="AD904">
        <v>0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0.09</v>
      </c>
      <c r="AU904" t="s">
        <v>179</v>
      </c>
      <c r="AV904">
        <v>0</v>
      </c>
      <c r="AW904">
        <v>2</v>
      </c>
      <c r="AX904">
        <v>24687612</v>
      </c>
      <c r="AY904">
        <v>1</v>
      </c>
      <c r="AZ904">
        <v>0</v>
      </c>
      <c r="BA904">
        <v>929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B904">
        <v>0</v>
      </c>
    </row>
    <row r="905" spans="1:80" x14ac:dyDescent="0.2">
      <c r="A905">
        <f>ROW(Source!A659)</f>
        <v>659</v>
      </c>
      <c r="B905">
        <v>23982063</v>
      </c>
      <c r="C905">
        <v>24687605</v>
      </c>
      <c r="D905">
        <v>14665295</v>
      </c>
      <c r="E905">
        <v>1</v>
      </c>
      <c r="F905">
        <v>1</v>
      </c>
      <c r="G905">
        <v>1</v>
      </c>
      <c r="H905">
        <v>3</v>
      </c>
      <c r="I905" t="s">
        <v>1159</v>
      </c>
      <c r="J905" t="s">
        <v>1168</v>
      </c>
      <c r="K905" t="s">
        <v>1169</v>
      </c>
      <c r="L905">
        <v>1344</v>
      </c>
      <c r="N905">
        <v>1008</v>
      </c>
      <c r="O905" t="s">
        <v>1170</v>
      </c>
      <c r="P905" t="s">
        <v>1170</v>
      </c>
      <c r="Q905">
        <v>1</v>
      </c>
      <c r="Y905">
        <v>0.39</v>
      </c>
      <c r="AA905">
        <v>1</v>
      </c>
      <c r="AB905">
        <v>0</v>
      </c>
      <c r="AC905">
        <v>0</v>
      </c>
      <c r="AD905">
        <v>0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0.39</v>
      </c>
      <c r="AU905" t="s">
        <v>3</v>
      </c>
      <c r="AV905">
        <v>0</v>
      </c>
      <c r="AW905">
        <v>2</v>
      </c>
      <c r="AX905">
        <v>24687613</v>
      </c>
      <c r="AY905">
        <v>1</v>
      </c>
      <c r="AZ905">
        <v>0</v>
      </c>
      <c r="BA905">
        <v>930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B905">
        <v>0</v>
      </c>
    </row>
    <row r="906" spans="1:80" x14ac:dyDescent="0.2">
      <c r="A906">
        <f>ROW(Source!A660)</f>
        <v>660</v>
      </c>
      <c r="B906">
        <v>23982063</v>
      </c>
      <c r="C906">
        <v>24687624</v>
      </c>
      <c r="D906">
        <v>9431933</v>
      </c>
      <c r="E906">
        <v>1</v>
      </c>
      <c r="F906">
        <v>1</v>
      </c>
      <c r="G906">
        <v>1</v>
      </c>
      <c r="H906">
        <v>1</v>
      </c>
      <c r="I906" t="s">
        <v>1272</v>
      </c>
      <c r="J906" t="s">
        <v>3</v>
      </c>
      <c r="K906" t="s">
        <v>1273</v>
      </c>
      <c r="L906">
        <v>1369</v>
      </c>
      <c r="N906">
        <v>1013</v>
      </c>
      <c r="O906" t="s">
        <v>1148</v>
      </c>
      <c r="P906" t="s">
        <v>1148</v>
      </c>
      <c r="Q906">
        <v>1</v>
      </c>
      <c r="Y906">
        <v>3.0915000000000004</v>
      </c>
      <c r="AA906">
        <v>0</v>
      </c>
      <c r="AB906">
        <v>0</v>
      </c>
      <c r="AC906">
        <v>0</v>
      </c>
      <c r="AD906">
        <v>8.5299999999999994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2.29</v>
      </c>
      <c r="AU906" t="s">
        <v>179</v>
      </c>
      <c r="AV906">
        <v>1</v>
      </c>
      <c r="AW906">
        <v>2</v>
      </c>
      <c r="AX906">
        <v>24687629</v>
      </c>
      <c r="AY906">
        <v>1</v>
      </c>
      <c r="AZ906">
        <v>0</v>
      </c>
      <c r="BA906">
        <v>931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B906">
        <v>0</v>
      </c>
    </row>
    <row r="907" spans="1:80" x14ac:dyDescent="0.2">
      <c r="A907">
        <f>ROW(Source!A660)</f>
        <v>660</v>
      </c>
      <c r="B907">
        <v>23982063</v>
      </c>
      <c r="C907">
        <v>24687624</v>
      </c>
      <c r="D907">
        <v>121548</v>
      </c>
      <c r="E907">
        <v>1</v>
      </c>
      <c r="F907">
        <v>1</v>
      </c>
      <c r="G907">
        <v>1</v>
      </c>
      <c r="H907">
        <v>1</v>
      </c>
      <c r="I907" t="s">
        <v>40</v>
      </c>
      <c r="J907" t="s">
        <v>3</v>
      </c>
      <c r="K907" t="s">
        <v>1173</v>
      </c>
      <c r="L907">
        <v>608254</v>
      </c>
      <c r="N907">
        <v>1013</v>
      </c>
      <c r="O907" t="s">
        <v>1174</v>
      </c>
      <c r="P907" t="s">
        <v>1174</v>
      </c>
      <c r="Q907">
        <v>1</v>
      </c>
      <c r="Y907">
        <v>0.1215</v>
      </c>
      <c r="AA907">
        <v>0</v>
      </c>
      <c r="AB907">
        <v>0</v>
      </c>
      <c r="AC907">
        <v>0</v>
      </c>
      <c r="AD907">
        <v>0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0.09</v>
      </c>
      <c r="AU907" t="s">
        <v>179</v>
      </c>
      <c r="AV907">
        <v>2</v>
      </c>
      <c r="AW907">
        <v>2</v>
      </c>
      <c r="AX907">
        <v>24687630</v>
      </c>
      <c r="AY907">
        <v>1</v>
      </c>
      <c r="AZ907">
        <v>0</v>
      </c>
      <c r="BA907">
        <v>932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B907">
        <v>0</v>
      </c>
    </row>
    <row r="908" spans="1:80" x14ac:dyDescent="0.2">
      <c r="A908">
        <f>ROW(Source!A660)</f>
        <v>660</v>
      </c>
      <c r="B908">
        <v>23982063</v>
      </c>
      <c r="C908">
        <v>24687624</v>
      </c>
      <c r="D908">
        <v>14665676</v>
      </c>
      <c r="E908">
        <v>1</v>
      </c>
      <c r="F908">
        <v>1</v>
      </c>
      <c r="G908">
        <v>1</v>
      </c>
      <c r="H908">
        <v>2</v>
      </c>
      <c r="I908" t="s">
        <v>1175</v>
      </c>
      <c r="J908" t="s">
        <v>1239</v>
      </c>
      <c r="K908" t="s">
        <v>1177</v>
      </c>
      <c r="L908">
        <v>1368</v>
      </c>
      <c r="N908">
        <v>1011</v>
      </c>
      <c r="O908" t="s">
        <v>1152</v>
      </c>
      <c r="P908" t="s">
        <v>1152</v>
      </c>
      <c r="Q908">
        <v>1</v>
      </c>
      <c r="Y908">
        <v>0.1215</v>
      </c>
      <c r="AA908">
        <v>0</v>
      </c>
      <c r="AB908">
        <v>89.99</v>
      </c>
      <c r="AC908">
        <v>10.06</v>
      </c>
      <c r="AD908">
        <v>0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0.09</v>
      </c>
      <c r="AU908" t="s">
        <v>179</v>
      </c>
      <c r="AV908">
        <v>0</v>
      </c>
      <c r="AW908">
        <v>2</v>
      </c>
      <c r="AX908">
        <v>24687631</v>
      </c>
      <c r="AY908">
        <v>1</v>
      </c>
      <c r="AZ908">
        <v>0</v>
      </c>
      <c r="BA908">
        <v>933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B908">
        <v>0</v>
      </c>
    </row>
    <row r="909" spans="1:80" x14ac:dyDescent="0.2">
      <c r="A909">
        <f>ROW(Source!A660)</f>
        <v>660</v>
      </c>
      <c r="B909">
        <v>23982063</v>
      </c>
      <c r="C909">
        <v>24687624</v>
      </c>
      <c r="D909">
        <v>14665295</v>
      </c>
      <c r="E909">
        <v>1</v>
      </c>
      <c r="F909">
        <v>1</v>
      </c>
      <c r="G909">
        <v>1</v>
      </c>
      <c r="H909">
        <v>3</v>
      </c>
      <c r="I909" t="s">
        <v>1159</v>
      </c>
      <c r="J909" t="s">
        <v>1168</v>
      </c>
      <c r="K909" t="s">
        <v>1169</v>
      </c>
      <c r="L909">
        <v>1344</v>
      </c>
      <c r="N909">
        <v>1008</v>
      </c>
      <c r="O909" t="s">
        <v>1170</v>
      </c>
      <c r="P909" t="s">
        <v>1170</v>
      </c>
      <c r="Q909">
        <v>1</v>
      </c>
      <c r="Y909">
        <v>0.39</v>
      </c>
      <c r="AA909">
        <v>1</v>
      </c>
      <c r="AB909">
        <v>0</v>
      </c>
      <c r="AC909">
        <v>0</v>
      </c>
      <c r="AD909">
        <v>0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0.39</v>
      </c>
      <c r="AU909" t="s">
        <v>3</v>
      </c>
      <c r="AV909">
        <v>0</v>
      </c>
      <c r="AW909">
        <v>2</v>
      </c>
      <c r="AX909">
        <v>24687632</v>
      </c>
      <c r="AY909">
        <v>1</v>
      </c>
      <c r="AZ909">
        <v>0</v>
      </c>
      <c r="BA909">
        <v>934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B909">
        <v>0</v>
      </c>
    </row>
    <row r="910" spans="1:80" x14ac:dyDescent="0.2">
      <c r="A910">
        <f>ROW(Source!A661)</f>
        <v>661</v>
      </c>
      <c r="B910">
        <v>23982063</v>
      </c>
      <c r="C910">
        <v>24687516</v>
      </c>
      <c r="D910">
        <v>9431548</v>
      </c>
      <c r="E910">
        <v>1</v>
      </c>
      <c r="F910">
        <v>1</v>
      </c>
      <c r="G910">
        <v>1</v>
      </c>
      <c r="H910">
        <v>1</v>
      </c>
      <c r="I910" t="s">
        <v>1482</v>
      </c>
      <c r="J910" t="s">
        <v>3</v>
      </c>
      <c r="K910" t="s">
        <v>1483</v>
      </c>
      <c r="L910">
        <v>1369</v>
      </c>
      <c r="N910">
        <v>1013</v>
      </c>
      <c r="O910" t="s">
        <v>1148</v>
      </c>
      <c r="P910" t="s">
        <v>1148</v>
      </c>
      <c r="Q910">
        <v>1</v>
      </c>
      <c r="Y910">
        <v>1.3365</v>
      </c>
      <c r="AA910">
        <v>0</v>
      </c>
      <c r="AB910">
        <v>0</v>
      </c>
      <c r="AC910">
        <v>0</v>
      </c>
      <c r="AD910">
        <v>9.92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0.99</v>
      </c>
      <c r="AU910" t="s">
        <v>179</v>
      </c>
      <c r="AV910">
        <v>1</v>
      </c>
      <c r="AW910">
        <v>2</v>
      </c>
      <c r="AX910">
        <v>24910749</v>
      </c>
      <c r="AY910">
        <v>1</v>
      </c>
      <c r="AZ910">
        <v>0</v>
      </c>
      <c r="BA910">
        <v>935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B910">
        <v>0</v>
      </c>
    </row>
    <row r="911" spans="1:80" x14ac:dyDescent="0.2">
      <c r="A911">
        <f>ROW(Source!A661)</f>
        <v>661</v>
      </c>
      <c r="B911">
        <v>23982063</v>
      </c>
      <c r="C911">
        <v>24687516</v>
      </c>
      <c r="D911">
        <v>121548</v>
      </c>
      <c r="E911">
        <v>1</v>
      </c>
      <c r="F911">
        <v>1</v>
      </c>
      <c r="G911">
        <v>1</v>
      </c>
      <c r="H911">
        <v>1</v>
      </c>
      <c r="I911" t="s">
        <v>40</v>
      </c>
      <c r="J911" t="s">
        <v>3</v>
      </c>
      <c r="K911" t="s">
        <v>1173</v>
      </c>
      <c r="L911">
        <v>608254</v>
      </c>
      <c r="N911">
        <v>1013</v>
      </c>
      <c r="O911" t="s">
        <v>1174</v>
      </c>
      <c r="P911" t="s">
        <v>1174</v>
      </c>
      <c r="Q911">
        <v>1</v>
      </c>
      <c r="Y911">
        <v>6.7500000000000004E-2</v>
      </c>
      <c r="AA911">
        <v>0</v>
      </c>
      <c r="AB911">
        <v>0</v>
      </c>
      <c r="AC911">
        <v>0</v>
      </c>
      <c r="AD911">
        <v>0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0.05</v>
      </c>
      <c r="AU911" t="s">
        <v>179</v>
      </c>
      <c r="AV911">
        <v>2</v>
      </c>
      <c r="AW911">
        <v>2</v>
      </c>
      <c r="AX911">
        <v>24910750</v>
      </c>
      <c r="AY911">
        <v>1</v>
      </c>
      <c r="AZ911">
        <v>0</v>
      </c>
      <c r="BA911">
        <v>936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B911">
        <v>0</v>
      </c>
    </row>
    <row r="912" spans="1:80" x14ac:dyDescent="0.2">
      <c r="A912">
        <f>ROW(Source!A661)</f>
        <v>661</v>
      </c>
      <c r="B912">
        <v>23982063</v>
      </c>
      <c r="C912">
        <v>24687516</v>
      </c>
      <c r="D912">
        <v>22792577</v>
      </c>
      <c r="E912">
        <v>1</v>
      </c>
      <c r="F912">
        <v>1</v>
      </c>
      <c r="G912">
        <v>1</v>
      </c>
      <c r="H912">
        <v>2</v>
      </c>
      <c r="I912" t="s">
        <v>1218</v>
      </c>
      <c r="J912" t="s">
        <v>1219</v>
      </c>
      <c r="K912" t="s">
        <v>1220</v>
      </c>
      <c r="L912">
        <v>1368</v>
      </c>
      <c r="N912">
        <v>1011</v>
      </c>
      <c r="O912" t="s">
        <v>1152</v>
      </c>
      <c r="P912" t="s">
        <v>1152</v>
      </c>
      <c r="Q912">
        <v>1</v>
      </c>
      <c r="Y912">
        <v>6.7500000000000004E-2</v>
      </c>
      <c r="AA912">
        <v>0</v>
      </c>
      <c r="AB912">
        <v>134.65</v>
      </c>
      <c r="AC912">
        <v>13.5</v>
      </c>
      <c r="AD912">
        <v>0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0.05</v>
      </c>
      <c r="AU912" t="s">
        <v>179</v>
      </c>
      <c r="AV912">
        <v>0</v>
      </c>
      <c r="AW912">
        <v>2</v>
      </c>
      <c r="AX912">
        <v>24910751</v>
      </c>
      <c r="AY912">
        <v>1</v>
      </c>
      <c r="AZ912">
        <v>0</v>
      </c>
      <c r="BA912">
        <v>937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B912">
        <v>0</v>
      </c>
    </row>
    <row r="913" spans="1:80" x14ac:dyDescent="0.2">
      <c r="A913">
        <f>ROW(Source!A661)</f>
        <v>661</v>
      </c>
      <c r="B913">
        <v>23982063</v>
      </c>
      <c r="C913">
        <v>24687516</v>
      </c>
      <c r="D913">
        <v>22794186</v>
      </c>
      <c r="E913">
        <v>1</v>
      </c>
      <c r="F913">
        <v>1</v>
      </c>
      <c r="G913">
        <v>1</v>
      </c>
      <c r="H913">
        <v>2</v>
      </c>
      <c r="I913" t="s">
        <v>1448</v>
      </c>
      <c r="J913" t="s">
        <v>1487</v>
      </c>
      <c r="K913" t="s">
        <v>1450</v>
      </c>
      <c r="L913">
        <v>1368</v>
      </c>
      <c r="N913">
        <v>1011</v>
      </c>
      <c r="O913" t="s">
        <v>1152</v>
      </c>
      <c r="P913" t="s">
        <v>1152</v>
      </c>
      <c r="Q913">
        <v>1</v>
      </c>
      <c r="Y913">
        <v>0.22950000000000004</v>
      </c>
      <c r="AA913">
        <v>0</v>
      </c>
      <c r="AB913">
        <v>1.95</v>
      </c>
      <c r="AC913">
        <v>0</v>
      </c>
      <c r="AD913">
        <v>0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0.17</v>
      </c>
      <c r="AU913" t="s">
        <v>179</v>
      </c>
      <c r="AV913">
        <v>0</v>
      </c>
      <c r="AW913">
        <v>2</v>
      </c>
      <c r="AX913">
        <v>24910752</v>
      </c>
      <c r="AY913">
        <v>1</v>
      </c>
      <c r="AZ913">
        <v>0</v>
      </c>
      <c r="BA913">
        <v>938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B913">
        <v>0</v>
      </c>
    </row>
    <row r="914" spans="1:80" x14ac:dyDescent="0.2">
      <c r="A914">
        <f>ROW(Source!A661)</f>
        <v>661</v>
      </c>
      <c r="B914">
        <v>23982063</v>
      </c>
      <c r="C914">
        <v>24687516</v>
      </c>
      <c r="D914">
        <v>22794575</v>
      </c>
      <c r="E914">
        <v>1</v>
      </c>
      <c r="F914">
        <v>1</v>
      </c>
      <c r="G914">
        <v>1</v>
      </c>
      <c r="H914">
        <v>2</v>
      </c>
      <c r="I914" t="s">
        <v>1224</v>
      </c>
      <c r="J914" t="s">
        <v>1225</v>
      </c>
      <c r="K914" t="s">
        <v>1226</v>
      </c>
      <c r="L914">
        <v>1368</v>
      </c>
      <c r="N914">
        <v>1011</v>
      </c>
      <c r="O914" t="s">
        <v>1152</v>
      </c>
      <c r="P914" t="s">
        <v>1152</v>
      </c>
      <c r="Q914">
        <v>1</v>
      </c>
      <c r="Y914">
        <v>6.7500000000000004E-2</v>
      </c>
      <c r="AA914">
        <v>0</v>
      </c>
      <c r="AB914">
        <v>87.17</v>
      </c>
      <c r="AC914">
        <v>11.6</v>
      </c>
      <c r="AD914">
        <v>0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0.05</v>
      </c>
      <c r="AU914" t="s">
        <v>179</v>
      </c>
      <c r="AV914">
        <v>0</v>
      </c>
      <c r="AW914">
        <v>2</v>
      </c>
      <c r="AX914">
        <v>24910753</v>
      </c>
      <c r="AY914">
        <v>1</v>
      </c>
      <c r="AZ914">
        <v>0</v>
      </c>
      <c r="BA914">
        <v>939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B914">
        <v>0</v>
      </c>
    </row>
    <row r="915" spans="1:80" x14ac:dyDescent="0.2">
      <c r="A915">
        <f>ROW(Source!A661)</f>
        <v>661</v>
      </c>
      <c r="B915">
        <v>23982063</v>
      </c>
      <c r="C915">
        <v>24687516</v>
      </c>
      <c r="D915">
        <v>22816433</v>
      </c>
      <c r="E915">
        <v>1</v>
      </c>
      <c r="F915">
        <v>1</v>
      </c>
      <c r="G915">
        <v>1</v>
      </c>
      <c r="H915">
        <v>3</v>
      </c>
      <c r="I915" t="s">
        <v>1230</v>
      </c>
      <c r="J915" t="s">
        <v>1231</v>
      </c>
      <c r="K915" t="s">
        <v>1232</v>
      </c>
      <c r="L915">
        <v>1346</v>
      </c>
      <c r="N915">
        <v>1009</v>
      </c>
      <c r="O915" t="s">
        <v>1181</v>
      </c>
      <c r="P915" t="s">
        <v>1181</v>
      </c>
      <c r="Q915">
        <v>1</v>
      </c>
      <c r="Y915">
        <v>0.02</v>
      </c>
      <c r="AA915">
        <v>30.4</v>
      </c>
      <c r="AB915">
        <v>0</v>
      </c>
      <c r="AC915">
        <v>0</v>
      </c>
      <c r="AD915">
        <v>0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0.02</v>
      </c>
      <c r="AU915" t="s">
        <v>3</v>
      </c>
      <c r="AV915">
        <v>0</v>
      </c>
      <c r="AW915">
        <v>2</v>
      </c>
      <c r="AX915">
        <v>24910754</v>
      </c>
      <c r="AY915">
        <v>1</v>
      </c>
      <c r="AZ915">
        <v>0</v>
      </c>
      <c r="BA915">
        <v>940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B915">
        <v>0</v>
      </c>
    </row>
    <row r="916" spans="1:80" x14ac:dyDescent="0.2">
      <c r="A916">
        <f>ROW(Source!A661)</f>
        <v>661</v>
      </c>
      <c r="B916">
        <v>23982063</v>
      </c>
      <c r="C916">
        <v>24687516</v>
      </c>
      <c r="D916">
        <v>22865650</v>
      </c>
      <c r="E916">
        <v>1</v>
      </c>
      <c r="F916">
        <v>1</v>
      </c>
      <c r="G916">
        <v>1</v>
      </c>
      <c r="H916">
        <v>3</v>
      </c>
      <c r="I916" t="s">
        <v>1159</v>
      </c>
      <c r="J916" t="s">
        <v>1160</v>
      </c>
      <c r="K916" t="s">
        <v>1161</v>
      </c>
      <c r="L916">
        <v>1374</v>
      </c>
      <c r="N916">
        <v>1013</v>
      </c>
      <c r="O916" t="s">
        <v>1162</v>
      </c>
      <c r="P916" t="s">
        <v>1162</v>
      </c>
      <c r="Q916">
        <v>1</v>
      </c>
      <c r="Y916">
        <v>0.2</v>
      </c>
      <c r="AA916">
        <v>1</v>
      </c>
      <c r="AB916">
        <v>0</v>
      </c>
      <c r="AC916">
        <v>0</v>
      </c>
      <c r="AD916">
        <v>0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0.2</v>
      </c>
      <c r="AU916" t="s">
        <v>3</v>
      </c>
      <c r="AV916">
        <v>0</v>
      </c>
      <c r="AW916">
        <v>2</v>
      </c>
      <c r="AX916">
        <v>24910755</v>
      </c>
      <c r="AY916">
        <v>1</v>
      </c>
      <c r="AZ916">
        <v>0</v>
      </c>
      <c r="BA916">
        <v>941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B916">
        <v>0</v>
      </c>
    </row>
    <row r="917" spans="1:80" x14ac:dyDescent="0.2">
      <c r="A917">
        <f>ROW(Source!A662)</f>
        <v>662</v>
      </c>
      <c r="B917">
        <v>23982063</v>
      </c>
      <c r="C917">
        <v>24687531</v>
      </c>
      <c r="D917">
        <v>9430857</v>
      </c>
      <c r="E917">
        <v>1</v>
      </c>
      <c r="F917">
        <v>1</v>
      </c>
      <c r="G917">
        <v>1</v>
      </c>
      <c r="H917">
        <v>1</v>
      </c>
      <c r="I917" t="s">
        <v>1270</v>
      </c>
      <c r="J917" t="s">
        <v>3</v>
      </c>
      <c r="K917" t="s">
        <v>1271</v>
      </c>
      <c r="L917">
        <v>1369</v>
      </c>
      <c r="N917">
        <v>1013</v>
      </c>
      <c r="O917" t="s">
        <v>1148</v>
      </c>
      <c r="P917" t="s">
        <v>1148</v>
      </c>
      <c r="Q917">
        <v>1</v>
      </c>
      <c r="Y917">
        <v>1.3905000000000001</v>
      </c>
      <c r="AA917">
        <v>0</v>
      </c>
      <c r="AB917">
        <v>0</v>
      </c>
      <c r="AC917">
        <v>0</v>
      </c>
      <c r="AD917">
        <v>8.64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1.03</v>
      </c>
      <c r="AU917" t="s">
        <v>179</v>
      </c>
      <c r="AV917">
        <v>1</v>
      </c>
      <c r="AW917">
        <v>2</v>
      </c>
      <c r="AX917">
        <v>24687535</v>
      </c>
      <c r="AY917">
        <v>1</v>
      </c>
      <c r="AZ917">
        <v>0</v>
      </c>
      <c r="BA917">
        <v>942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B917">
        <v>0</v>
      </c>
    </row>
    <row r="918" spans="1:80" x14ac:dyDescent="0.2">
      <c r="A918">
        <f>ROW(Source!A662)</f>
        <v>662</v>
      </c>
      <c r="B918">
        <v>23982063</v>
      </c>
      <c r="C918">
        <v>24687531</v>
      </c>
      <c r="D918">
        <v>14668593</v>
      </c>
      <c r="E918">
        <v>1</v>
      </c>
      <c r="F918">
        <v>1</v>
      </c>
      <c r="G918">
        <v>1</v>
      </c>
      <c r="H918">
        <v>2</v>
      </c>
      <c r="I918" t="s">
        <v>1224</v>
      </c>
      <c r="J918" t="s">
        <v>1251</v>
      </c>
      <c r="K918" t="s">
        <v>1226</v>
      </c>
      <c r="L918">
        <v>1368</v>
      </c>
      <c r="N918">
        <v>1011</v>
      </c>
      <c r="O918" t="s">
        <v>1152</v>
      </c>
      <c r="P918" t="s">
        <v>1152</v>
      </c>
      <c r="Q918">
        <v>1</v>
      </c>
      <c r="Y918">
        <v>1.3500000000000002E-2</v>
      </c>
      <c r="AA918">
        <v>0</v>
      </c>
      <c r="AB918">
        <v>87.17</v>
      </c>
      <c r="AC918">
        <v>11.6</v>
      </c>
      <c r="AD918">
        <v>0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0.01</v>
      </c>
      <c r="AU918" t="s">
        <v>179</v>
      </c>
      <c r="AV918">
        <v>0</v>
      </c>
      <c r="AW918">
        <v>2</v>
      </c>
      <c r="AX918">
        <v>24687536</v>
      </c>
      <c r="AY918">
        <v>1</v>
      </c>
      <c r="AZ918">
        <v>0</v>
      </c>
      <c r="BA918">
        <v>943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B918">
        <v>0</v>
      </c>
    </row>
    <row r="919" spans="1:80" x14ac:dyDescent="0.2">
      <c r="A919">
        <f>ROW(Source!A662)</f>
        <v>662</v>
      </c>
      <c r="B919">
        <v>23982063</v>
      </c>
      <c r="C919">
        <v>24687531</v>
      </c>
      <c r="D919">
        <v>14665295</v>
      </c>
      <c r="E919">
        <v>1</v>
      </c>
      <c r="F919">
        <v>1</v>
      </c>
      <c r="G919">
        <v>1</v>
      </c>
      <c r="H919">
        <v>3</v>
      </c>
      <c r="I919" t="s">
        <v>1159</v>
      </c>
      <c r="J919" t="s">
        <v>1168</v>
      </c>
      <c r="K919" t="s">
        <v>1169</v>
      </c>
      <c r="L919">
        <v>1344</v>
      </c>
      <c r="N919">
        <v>1008</v>
      </c>
      <c r="O919" t="s">
        <v>1170</v>
      </c>
      <c r="P919" t="s">
        <v>1170</v>
      </c>
      <c r="Q919">
        <v>1</v>
      </c>
      <c r="Y919">
        <v>0.18</v>
      </c>
      <c r="AA919">
        <v>1</v>
      </c>
      <c r="AB919">
        <v>0</v>
      </c>
      <c r="AC919">
        <v>0</v>
      </c>
      <c r="AD919">
        <v>0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0.18</v>
      </c>
      <c r="AU919" t="s">
        <v>3</v>
      </c>
      <c r="AV919">
        <v>0</v>
      </c>
      <c r="AW919">
        <v>2</v>
      </c>
      <c r="AX919">
        <v>24687537</v>
      </c>
      <c r="AY919">
        <v>1</v>
      </c>
      <c r="AZ919">
        <v>0</v>
      </c>
      <c r="BA919">
        <v>944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B919">
        <v>0</v>
      </c>
    </row>
    <row r="920" spans="1:80" x14ac:dyDescent="0.2">
      <c r="A920">
        <f>ROW(Source!A663)</f>
        <v>663</v>
      </c>
      <c r="B920">
        <v>23982063</v>
      </c>
      <c r="C920">
        <v>24688577</v>
      </c>
      <c r="D920">
        <v>9436423</v>
      </c>
      <c r="E920">
        <v>1</v>
      </c>
      <c r="F920">
        <v>1</v>
      </c>
      <c r="G920">
        <v>1</v>
      </c>
      <c r="H920">
        <v>1</v>
      </c>
      <c r="I920" t="s">
        <v>1243</v>
      </c>
      <c r="J920" t="s">
        <v>3</v>
      </c>
      <c r="K920" t="s">
        <v>1244</v>
      </c>
      <c r="L920">
        <v>1369</v>
      </c>
      <c r="N920">
        <v>1013</v>
      </c>
      <c r="O920" t="s">
        <v>1148</v>
      </c>
      <c r="P920" t="s">
        <v>1148</v>
      </c>
      <c r="Q920">
        <v>1</v>
      </c>
      <c r="Y920">
        <v>1.4175000000000002</v>
      </c>
      <c r="AA920">
        <v>0</v>
      </c>
      <c r="AB920">
        <v>0</v>
      </c>
      <c r="AC920">
        <v>0</v>
      </c>
      <c r="AD920">
        <v>12.92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1.05</v>
      </c>
      <c r="AU920" t="s">
        <v>179</v>
      </c>
      <c r="AV920">
        <v>1</v>
      </c>
      <c r="AW920">
        <v>2</v>
      </c>
      <c r="AX920">
        <v>24688582</v>
      </c>
      <c r="AY920">
        <v>1</v>
      </c>
      <c r="AZ920">
        <v>0</v>
      </c>
      <c r="BA920">
        <v>945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B920">
        <v>0</v>
      </c>
    </row>
    <row r="921" spans="1:80" x14ac:dyDescent="0.2">
      <c r="A921">
        <f>ROW(Source!A663)</f>
        <v>663</v>
      </c>
      <c r="B921">
        <v>23982063</v>
      </c>
      <c r="C921">
        <v>24688577</v>
      </c>
      <c r="D921">
        <v>22794519</v>
      </c>
      <c r="E921">
        <v>1</v>
      </c>
      <c r="F921">
        <v>1</v>
      </c>
      <c r="G921">
        <v>1</v>
      </c>
      <c r="H921">
        <v>2</v>
      </c>
      <c r="I921" t="s">
        <v>1314</v>
      </c>
      <c r="J921" t="s">
        <v>1315</v>
      </c>
      <c r="K921" t="s">
        <v>1316</v>
      </c>
      <c r="L921">
        <v>1368</v>
      </c>
      <c r="N921">
        <v>1011</v>
      </c>
      <c r="O921" t="s">
        <v>1152</v>
      </c>
      <c r="P921" t="s">
        <v>1152</v>
      </c>
      <c r="Q921">
        <v>1</v>
      </c>
      <c r="Y921">
        <v>0.47249999999999998</v>
      </c>
      <c r="AA921">
        <v>0</v>
      </c>
      <c r="AB921">
        <v>12.14</v>
      </c>
      <c r="AC921">
        <v>0</v>
      </c>
      <c r="AD921">
        <v>0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0.35</v>
      </c>
      <c r="AU921" t="s">
        <v>179</v>
      </c>
      <c r="AV921">
        <v>0</v>
      </c>
      <c r="AW921">
        <v>2</v>
      </c>
      <c r="AX921">
        <v>24688583</v>
      </c>
      <c r="AY921">
        <v>1</v>
      </c>
      <c r="AZ921">
        <v>0</v>
      </c>
      <c r="BA921">
        <v>946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B921">
        <v>0</v>
      </c>
    </row>
    <row r="922" spans="1:80" x14ac:dyDescent="0.2">
      <c r="A922">
        <f>ROW(Source!A663)</f>
        <v>663</v>
      </c>
      <c r="B922">
        <v>23982063</v>
      </c>
      <c r="C922">
        <v>24688577</v>
      </c>
      <c r="D922">
        <v>22794574</v>
      </c>
      <c r="E922">
        <v>1</v>
      </c>
      <c r="F922">
        <v>1</v>
      </c>
      <c r="G922">
        <v>1</v>
      </c>
      <c r="H922">
        <v>2</v>
      </c>
      <c r="I922" t="s">
        <v>1317</v>
      </c>
      <c r="J922" t="s">
        <v>1318</v>
      </c>
      <c r="K922" t="s">
        <v>1319</v>
      </c>
      <c r="L922">
        <v>1368</v>
      </c>
      <c r="N922">
        <v>1011</v>
      </c>
      <c r="O922" t="s">
        <v>1152</v>
      </c>
      <c r="P922" t="s">
        <v>1152</v>
      </c>
      <c r="Q922">
        <v>1</v>
      </c>
      <c r="Y922">
        <v>1.0395000000000001</v>
      </c>
      <c r="AA922">
        <v>0</v>
      </c>
      <c r="AB922">
        <v>10.62</v>
      </c>
      <c r="AC922">
        <v>0</v>
      </c>
      <c r="AD922">
        <v>0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0.77</v>
      </c>
      <c r="AU922" t="s">
        <v>179</v>
      </c>
      <c r="AV922">
        <v>0</v>
      </c>
      <c r="AW922">
        <v>2</v>
      </c>
      <c r="AX922">
        <v>24688584</v>
      </c>
      <c r="AY922">
        <v>1</v>
      </c>
      <c r="AZ922">
        <v>0</v>
      </c>
      <c r="BA922">
        <v>947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B922">
        <v>0</v>
      </c>
    </row>
    <row r="923" spans="1:80" x14ac:dyDescent="0.2">
      <c r="A923">
        <f>ROW(Source!A663)</f>
        <v>663</v>
      </c>
      <c r="B923">
        <v>23982063</v>
      </c>
      <c r="C923">
        <v>24688577</v>
      </c>
      <c r="D923">
        <v>22865650</v>
      </c>
      <c r="E923">
        <v>1</v>
      </c>
      <c r="F923">
        <v>1</v>
      </c>
      <c r="G923">
        <v>1</v>
      </c>
      <c r="H923">
        <v>3</v>
      </c>
      <c r="I923" t="s">
        <v>1159</v>
      </c>
      <c r="J923" t="s">
        <v>1160</v>
      </c>
      <c r="K923" t="s">
        <v>1161</v>
      </c>
      <c r="L923">
        <v>1374</v>
      </c>
      <c r="N923">
        <v>1013</v>
      </c>
      <c r="O923" t="s">
        <v>1162</v>
      </c>
      <c r="P923" t="s">
        <v>1162</v>
      </c>
      <c r="Q923">
        <v>1</v>
      </c>
      <c r="Y923">
        <v>0.27</v>
      </c>
      <c r="AA923">
        <v>1</v>
      </c>
      <c r="AB923">
        <v>0</v>
      </c>
      <c r="AC923">
        <v>0</v>
      </c>
      <c r="AD923">
        <v>0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0.27</v>
      </c>
      <c r="AU923" t="s">
        <v>3</v>
      </c>
      <c r="AV923">
        <v>0</v>
      </c>
      <c r="AW923">
        <v>2</v>
      </c>
      <c r="AX923">
        <v>24688585</v>
      </c>
      <c r="AY923">
        <v>1</v>
      </c>
      <c r="AZ923">
        <v>0</v>
      </c>
      <c r="BA923">
        <v>948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B923">
        <v>0</v>
      </c>
    </row>
    <row r="924" spans="1:80" x14ac:dyDescent="0.2">
      <c r="A924">
        <f>ROW(Source!A664)</f>
        <v>664</v>
      </c>
      <c r="B924">
        <v>23982063</v>
      </c>
      <c r="C924">
        <v>24688362</v>
      </c>
      <c r="D924">
        <v>9431832</v>
      </c>
      <c r="E924">
        <v>1</v>
      </c>
      <c r="F924">
        <v>1</v>
      </c>
      <c r="G924">
        <v>1</v>
      </c>
      <c r="H924">
        <v>1</v>
      </c>
      <c r="I924" t="s">
        <v>1280</v>
      </c>
      <c r="J924" t="s">
        <v>3</v>
      </c>
      <c r="K924" t="s">
        <v>1281</v>
      </c>
      <c r="L924">
        <v>1369</v>
      </c>
      <c r="N924">
        <v>1013</v>
      </c>
      <c r="O924" t="s">
        <v>1148</v>
      </c>
      <c r="P924" t="s">
        <v>1148</v>
      </c>
      <c r="Q924">
        <v>1</v>
      </c>
      <c r="Y924">
        <v>92.745000000000005</v>
      </c>
      <c r="AA924">
        <v>0</v>
      </c>
      <c r="AB924">
        <v>0</v>
      </c>
      <c r="AC924">
        <v>0</v>
      </c>
      <c r="AD924">
        <v>10.35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68.7</v>
      </c>
      <c r="AU924" t="s">
        <v>179</v>
      </c>
      <c r="AV924">
        <v>1</v>
      </c>
      <c r="AW924">
        <v>2</v>
      </c>
      <c r="AX924">
        <v>24688380</v>
      </c>
      <c r="AY924">
        <v>1</v>
      </c>
      <c r="AZ924">
        <v>0</v>
      </c>
      <c r="BA924">
        <v>949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B924">
        <v>0</v>
      </c>
    </row>
    <row r="925" spans="1:80" x14ac:dyDescent="0.2">
      <c r="A925">
        <f>ROW(Source!A664)</f>
        <v>664</v>
      </c>
      <c r="B925">
        <v>23982063</v>
      </c>
      <c r="C925">
        <v>24688362</v>
      </c>
      <c r="D925">
        <v>121548</v>
      </c>
      <c r="E925">
        <v>1</v>
      </c>
      <c r="F925">
        <v>1</v>
      </c>
      <c r="G925">
        <v>1</v>
      </c>
      <c r="H925">
        <v>1</v>
      </c>
      <c r="I925" t="s">
        <v>40</v>
      </c>
      <c r="J925" t="s">
        <v>3</v>
      </c>
      <c r="K925" t="s">
        <v>1173</v>
      </c>
      <c r="L925">
        <v>608254</v>
      </c>
      <c r="N925">
        <v>1013</v>
      </c>
      <c r="O925" t="s">
        <v>1174</v>
      </c>
      <c r="P925" t="s">
        <v>1174</v>
      </c>
      <c r="Q925">
        <v>1</v>
      </c>
      <c r="Y925">
        <v>5.4000000000000006E-2</v>
      </c>
      <c r="AA925">
        <v>0</v>
      </c>
      <c r="AB925">
        <v>0</v>
      </c>
      <c r="AC925">
        <v>0</v>
      </c>
      <c r="AD925">
        <v>0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0.04</v>
      </c>
      <c r="AU925" t="s">
        <v>179</v>
      </c>
      <c r="AV925">
        <v>2</v>
      </c>
      <c r="AW925">
        <v>2</v>
      </c>
      <c r="AX925">
        <v>24688381</v>
      </c>
      <c r="AY925">
        <v>1</v>
      </c>
      <c r="AZ925">
        <v>0</v>
      </c>
      <c r="BA925">
        <v>950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B925">
        <v>0</v>
      </c>
    </row>
    <row r="926" spans="1:80" x14ac:dyDescent="0.2">
      <c r="A926">
        <f>ROW(Source!A664)</f>
        <v>664</v>
      </c>
      <c r="B926">
        <v>23982063</v>
      </c>
      <c r="C926">
        <v>24688362</v>
      </c>
      <c r="D926">
        <v>14665676</v>
      </c>
      <c r="E926">
        <v>1</v>
      </c>
      <c r="F926">
        <v>1</v>
      </c>
      <c r="G926">
        <v>1</v>
      </c>
      <c r="H926">
        <v>2</v>
      </c>
      <c r="I926" t="s">
        <v>1175</v>
      </c>
      <c r="J926" t="s">
        <v>1239</v>
      </c>
      <c r="K926" t="s">
        <v>1177</v>
      </c>
      <c r="L926">
        <v>1368</v>
      </c>
      <c r="N926">
        <v>1011</v>
      </c>
      <c r="O926" t="s">
        <v>1152</v>
      </c>
      <c r="P926" t="s">
        <v>1152</v>
      </c>
      <c r="Q926">
        <v>1</v>
      </c>
      <c r="Y926">
        <v>5.4000000000000006E-2</v>
      </c>
      <c r="AA926">
        <v>0</v>
      </c>
      <c r="AB926">
        <v>89.99</v>
      </c>
      <c r="AC926">
        <v>10.06</v>
      </c>
      <c r="AD926">
        <v>0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0.04</v>
      </c>
      <c r="AU926" t="s">
        <v>179</v>
      </c>
      <c r="AV926">
        <v>0</v>
      </c>
      <c r="AW926">
        <v>2</v>
      </c>
      <c r="AX926">
        <v>24688382</v>
      </c>
      <c r="AY926">
        <v>1</v>
      </c>
      <c r="AZ926">
        <v>0</v>
      </c>
      <c r="BA926">
        <v>951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B926">
        <v>0</v>
      </c>
    </row>
    <row r="927" spans="1:80" x14ac:dyDescent="0.2">
      <c r="A927">
        <f>ROW(Source!A664)</f>
        <v>664</v>
      </c>
      <c r="B927">
        <v>23982063</v>
      </c>
      <c r="C927">
        <v>24688362</v>
      </c>
      <c r="D927">
        <v>14607476</v>
      </c>
      <c r="E927">
        <v>1</v>
      </c>
      <c r="F927">
        <v>1</v>
      </c>
      <c r="G927">
        <v>1</v>
      </c>
      <c r="H927">
        <v>3</v>
      </c>
      <c r="I927" t="s">
        <v>1282</v>
      </c>
      <c r="J927" t="s">
        <v>1546</v>
      </c>
      <c r="K927" t="s">
        <v>1284</v>
      </c>
      <c r="L927">
        <v>1348</v>
      </c>
      <c r="N927">
        <v>1009</v>
      </c>
      <c r="O927" t="s">
        <v>1185</v>
      </c>
      <c r="P927" t="s">
        <v>1185</v>
      </c>
      <c r="Q927">
        <v>1000</v>
      </c>
      <c r="Y927">
        <v>9.0000000000000006E-5</v>
      </c>
      <c r="AA927">
        <v>12606</v>
      </c>
      <c r="AB927">
        <v>0</v>
      </c>
      <c r="AC927">
        <v>0</v>
      </c>
      <c r="AD927">
        <v>0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9.0000000000000006E-5</v>
      </c>
      <c r="AU927" t="s">
        <v>3</v>
      </c>
      <c r="AV927">
        <v>0</v>
      </c>
      <c r="AW927">
        <v>2</v>
      </c>
      <c r="AX927">
        <v>24688383</v>
      </c>
      <c r="AY927">
        <v>1</v>
      </c>
      <c r="AZ927">
        <v>0</v>
      </c>
      <c r="BA927">
        <v>952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B927">
        <v>0</v>
      </c>
    </row>
    <row r="928" spans="1:80" x14ac:dyDescent="0.2">
      <c r="A928">
        <f>ROW(Source!A664)</f>
        <v>664</v>
      </c>
      <c r="B928">
        <v>23982063</v>
      </c>
      <c r="C928">
        <v>24688362</v>
      </c>
      <c r="D928">
        <v>14607516</v>
      </c>
      <c r="E928">
        <v>1</v>
      </c>
      <c r="F928">
        <v>1</v>
      </c>
      <c r="G928">
        <v>1</v>
      </c>
      <c r="H928">
        <v>3</v>
      </c>
      <c r="I928" t="s">
        <v>1285</v>
      </c>
      <c r="J928" t="s">
        <v>1547</v>
      </c>
      <c r="K928" t="s">
        <v>1287</v>
      </c>
      <c r="L928">
        <v>1348</v>
      </c>
      <c r="N928">
        <v>1009</v>
      </c>
      <c r="O928" t="s">
        <v>1185</v>
      </c>
      <c r="P928" t="s">
        <v>1185</v>
      </c>
      <c r="Q928">
        <v>1000</v>
      </c>
      <c r="Y928">
        <v>1.6000000000000001E-4</v>
      </c>
      <c r="AA928">
        <v>22419</v>
      </c>
      <c r="AB928">
        <v>0</v>
      </c>
      <c r="AC928">
        <v>0</v>
      </c>
      <c r="AD928">
        <v>0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1.6000000000000001E-4</v>
      </c>
      <c r="AU928" t="s">
        <v>3</v>
      </c>
      <c r="AV928">
        <v>0</v>
      </c>
      <c r="AW928">
        <v>2</v>
      </c>
      <c r="AX928">
        <v>24688384</v>
      </c>
      <c r="AY928">
        <v>1</v>
      </c>
      <c r="AZ928">
        <v>0</v>
      </c>
      <c r="BA928">
        <v>953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B928">
        <v>0</v>
      </c>
    </row>
    <row r="929" spans="1:80" x14ac:dyDescent="0.2">
      <c r="A929">
        <f>ROW(Source!A664)</f>
        <v>664</v>
      </c>
      <c r="B929">
        <v>23982063</v>
      </c>
      <c r="C929">
        <v>24688362</v>
      </c>
      <c r="D929">
        <v>14608188</v>
      </c>
      <c r="E929">
        <v>1</v>
      </c>
      <c r="F929">
        <v>1</v>
      </c>
      <c r="G929">
        <v>1</v>
      </c>
      <c r="H929">
        <v>3</v>
      </c>
      <c r="I929" t="s">
        <v>1288</v>
      </c>
      <c r="J929" t="s">
        <v>1548</v>
      </c>
      <c r="K929" t="s">
        <v>1290</v>
      </c>
      <c r="L929">
        <v>1348</v>
      </c>
      <c r="N929">
        <v>1009</v>
      </c>
      <c r="O929" t="s">
        <v>1185</v>
      </c>
      <c r="P929" t="s">
        <v>1185</v>
      </c>
      <c r="Q929">
        <v>1000</v>
      </c>
      <c r="Y929">
        <v>4.0000000000000003E-5</v>
      </c>
      <c r="AA929">
        <v>42700</v>
      </c>
      <c r="AB929">
        <v>0</v>
      </c>
      <c r="AC929">
        <v>0</v>
      </c>
      <c r="AD929">
        <v>0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4.0000000000000003E-5</v>
      </c>
      <c r="AU929" t="s">
        <v>3</v>
      </c>
      <c r="AV929">
        <v>0</v>
      </c>
      <c r="AW929">
        <v>2</v>
      </c>
      <c r="AX929">
        <v>24688385</v>
      </c>
      <c r="AY929">
        <v>1</v>
      </c>
      <c r="AZ929">
        <v>0</v>
      </c>
      <c r="BA929">
        <v>954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B929">
        <v>0</v>
      </c>
    </row>
    <row r="930" spans="1:80" x14ac:dyDescent="0.2">
      <c r="A930">
        <f>ROW(Source!A664)</f>
        <v>664</v>
      </c>
      <c r="B930">
        <v>23982063</v>
      </c>
      <c r="C930">
        <v>24688362</v>
      </c>
      <c r="D930">
        <v>14610376</v>
      </c>
      <c r="E930">
        <v>1</v>
      </c>
      <c r="F930">
        <v>1</v>
      </c>
      <c r="G930">
        <v>1</v>
      </c>
      <c r="H930">
        <v>3</v>
      </c>
      <c r="I930" t="s">
        <v>1291</v>
      </c>
      <c r="J930" t="s">
        <v>1549</v>
      </c>
      <c r="K930" t="s">
        <v>1293</v>
      </c>
      <c r="L930">
        <v>1346</v>
      </c>
      <c r="N930">
        <v>1009</v>
      </c>
      <c r="O930" t="s">
        <v>1181</v>
      </c>
      <c r="P930" t="s">
        <v>1181</v>
      </c>
      <c r="Q930">
        <v>1</v>
      </c>
      <c r="Y930">
        <v>1.4999999999999999E-2</v>
      </c>
      <c r="AA930">
        <v>28.26</v>
      </c>
      <c r="AB930">
        <v>0</v>
      </c>
      <c r="AC930">
        <v>0</v>
      </c>
      <c r="AD930">
        <v>0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1.4999999999999999E-2</v>
      </c>
      <c r="AU930" t="s">
        <v>3</v>
      </c>
      <c r="AV930">
        <v>0</v>
      </c>
      <c r="AW930">
        <v>2</v>
      </c>
      <c r="AX930">
        <v>24688386</v>
      </c>
      <c r="AY930">
        <v>1</v>
      </c>
      <c r="AZ930">
        <v>0</v>
      </c>
      <c r="BA930">
        <v>955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B930">
        <v>0</v>
      </c>
    </row>
    <row r="931" spans="1:80" x14ac:dyDescent="0.2">
      <c r="A931">
        <f>ROW(Source!A664)</f>
        <v>664</v>
      </c>
      <c r="B931">
        <v>23982063</v>
      </c>
      <c r="C931">
        <v>24688362</v>
      </c>
      <c r="D931">
        <v>14610520</v>
      </c>
      <c r="E931">
        <v>1</v>
      </c>
      <c r="F931">
        <v>1</v>
      </c>
      <c r="G931">
        <v>1</v>
      </c>
      <c r="H931">
        <v>3</v>
      </c>
      <c r="I931" t="s">
        <v>1182</v>
      </c>
      <c r="J931" t="s">
        <v>1489</v>
      </c>
      <c r="K931" t="s">
        <v>1184</v>
      </c>
      <c r="L931">
        <v>1348</v>
      </c>
      <c r="N931">
        <v>1009</v>
      </c>
      <c r="O931" t="s">
        <v>1185</v>
      </c>
      <c r="P931" t="s">
        <v>1185</v>
      </c>
      <c r="Q931">
        <v>1000</v>
      </c>
      <c r="Y931">
        <v>3.0000000000000001E-5</v>
      </c>
      <c r="AA931">
        <v>15481</v>
      </c>
      <c r="AB931">
        <v>0</v>
      </c>
      <c r="AC931">
        <v>0</v>
      </c>
      <c r="AD931">
        <v>0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3.0000000000000001E-5</v>
      </c>
      <c r="AU931" t="s">
        <v>3</v>
      </c>
      <c r="AV931">
        <v>0</v>
      </c>
      <c r="AW931">
        <v>2</v>
      </c>
      <c r="AX931">
        <v>24688387</v>
      </c>
      <c r="AY931">
        <v>1</v>
      </c>
      <c r="AZ931">
        <v>0</v>
      </c>
      <c r="BA931">
        <v>956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B931">
        <v>0</v>
      </c>
    </row>
    <row r="932" spans="1:80" x14ac:dyDescent="0.2">
      <c r="A932">
        <f>ROW(Source!A664)</f>
        <v>664</v>
      </c>
      <c r="B932">
        <v>23982063</v>
      </c>
      <c r="C932">
        <v>24688362</v>
      </c>
      <c r="D932">
        <v>14610667</v>
      </c>
      <c r="E932">
        <v>1</v>
      </c>
      <c r="F932">
        <v>1</v>
      </c>
      <c r="G932">
        <v>1</v>
      </c>
      <c r="H932">
        <v>3</v>
      </c>
      <c r="I932" t="s">
        <v>1294</v>
      </c>
      <c r="J932" t="s">
        <v>1550</v>
      </c>
      <c r="K932" t="s">
        <v>1296</v>
      </c>
      <c r="L932">
        <v>1346</v>
      </c>
      <c r="N932">
        <v>1009</v>
      </c>
      <c r="O932" t="s">
        <v>1181</v>
      </c>
      <c r="P932" t="s">
        <v>1181</v>
      </c>
      <c r="Q932">
        <v>1</v>
      </c>
      <c r="Y932">
        <v>0.38</v>
      </c>
      <c r="AA932">
        <v>155</v>
      </c>
      <c r="AB932">
        <v>0</v>
      </c>
      <c r="AC932">
        <v>0</v>
      </c>
      <c r="AD932">
        <v>0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0.38</v>
      </c>
      <c r="AU932" t="s">
        <v>3</v>
      </c>
      <c r="AV932">
        <v>0</v>
      </c>
      <c r="AW932">
        <v>2</v>
      </c>
      <c r="AX932">
        <v>24688388</v>
      </c>
      <c r="AY932">
        <v>1</v>
      </c>
      <c r="AZ932">
        <v>0</v>
      </c>
      <c r="BA932">
        <v>957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B932">
        <v>0</v>
      </c>
    </row>
    <row r="933" spans="1:80" x14ac:dyDescent="0.2">
      <c r="A933">
        <f>ROW(Source!A664)</f>
        <v>664</v>
      </c>
      <c r="B933">
        <v>23982063</v>
      </c>
      <c r="C933">
        <v>24688362</v>
      </c>
      <c r="D933">
        <v>14611309</v>
      </c>
      <c r="E933">
        <v>1</v>
      </c>
      <c r="F933">
        <v>1</v>
      </c>
      <c r="G933">
        <v>1</v>
      </c>
      <c r="H933">
        <v>3</v>
      </c>
      <c r="I933" t="s">
        <v>1297</v>
      </c>
      <c r="J933" t="s">
        <v>1551</v>
      </c>
      <c r="K933" t="s">
        <v>1299</v>
      </c>
      <c r="L933">
        <v>1346</v>
      </c>
      <c r="N933">
        <v>1009</v>
      </c>
      <c r="O933" t="s">
        <v>1181</v>
      </c>
      <c r="P933" t="s">
        <v>1181</v>
      </c>
      <c r="Q933">
        <v>1</v>
      </c>
      <c r="Y933">
        <v>2E-3</v>
      </c>
      <c r="AA933">
        <v>39.020000000000003</v>
      </c>
      <c r="AB933">
        <v>0</v>
      </c>
      <c r="AC933">
        <v>0</v>
      </c>
      <c r="AD933">
        <v>0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2E-3</v>
      </c>
      <c r="AU933" t="s">
        <v>3</v>
      </c>
      <c r="AV933">
        <v>0</v>
      </c>
      <c r="AW933">
        <v>2</v>
      </c>
      <c r="AX933">
        <v>24688389</v>
      </c>
      <c r="AY933">
        <v>1</v>
      </c>
      <c r="AZ933">
        <v>0</v>
      </c>
      <c r="BA933">
        <v>958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B933">
        <v>0</v>
      </c>
    </row>
    <row r="934" spans="1:80" x14ac:dyDescent="0.2">
      <c r="A934">
        <f>ROW(Source!A664)</f>
        <v>664</v>
      </c>
      <c r="B934">
        <v>23982063</v>
      </c>
      <c r="C934">
        <v>24688362</v>
      </c>
      <c r="D934">
        <v>14611418</v>
      </c>
      <c r="E934">
        <v>1</v>
      </c>
      <c r="F934">
        <v>1</v>
      </c>
      <c r="G934">
        <v>1</v>
      </c>
      <c r="H934">
        <v>3</v>
      </c>
      <c r="I934" t="s">
        <v>1300</v>
      </c>
      <c r="J934" t="s">
        <v>1552</v>
      </c>
      <c r="K934" t="s">
        <v>1302</v>
      </c>
      <c r="L934">
        <v>1346</v>
      </c>
      <c r="N934">
        <v>1009</v>
      </c>
      <c r="O934" t="s">
        <v>1181</v>
      </c>
      <c r="P934" t="s">
        <v>1181</v>
      </c>
      <c r="Q934">
        <v>1</v>
      </c>
      <c r="Y934">
        <v>2.1000000000000001E-2</v>
      </c>
      <c r="AA934">
        <v>138.76</v>
      </c>
      <c r="AB934">
        <v>0</v>
      </c>
      <c r="AC934">
        <v>0</v>
      </c>
      <c r="AD934">
        <v>0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2.1000000000000001E-2</v>
      </c>
      <c r="AU934" t="s">
        <v>3</v>
      </c>
      <c r="AV934">
        <v>0</v>
      </c>
      <c r="AW934">
        <v>2</v>
      </c>
      <c r="AX934">
        <v>24688390</v>
      </c>
      <c r="AY934">
        <v>1</v>
      </c>
      <c r="AZ934">
        <v>0</v>
      </c>
      <c r="BA934">
        <v>959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B934">
        <v>0</v>
      </c>
    </row>
    <row r="935" spans="1:80" x14ac:dyDescent="0.2">
      <c r="A935">
        <f>ROW(Source!A664)</f>
        <v>664</v>
      </c>
      <c r="B935">
        <v>23982063</v>
      </c>
      <c r="C935">
        <v>24688362</v>
      </c>
      <c r="D935">
        <v>14661339</v>
      </c>
      <c r="E935">
        <v>1</v>
      </c>
      <c r="F935">
        <v>1</v>
      </c>
      <c r="G935">
        <v>1</v>
      </c>
      <c r="H935">
        <v>3</v>
      </c>
      <c r="I935" t="s">
        <v>1303</v>
      </c>
      <c r="J935" t="s">
        <v>1553</v>
      </c>
      <c r="K935" t="s">
        <v>1305</v>
      </c>
      <c r="L935">
        <v>1348</v>
      </c>
      <c r="N935">
        <v>1009</v>
      </c>
      <c r="O935" t="s">
        <v>1185</v>
      </c>
      <c r="P935" t="s">
        <v>1185</v>
      </c>
      <c r="Q935">
        <v>1000</v>
      </c>
      <c r="Y935">
        <v>4.0000000000000002E-4</v>
      </c>
      <c r="AA935">
        <v>75162.289999999994</v>
      </c>
      <c r="AB935">
        <v>0</v>
      </c>
      <c r="AC935">
        <v>0</v>
      </c>
      <c r="AD935">
        <v>0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4.0000000000000002E-4</v>
      </c>
      <c r="AU935" t="s">
        <v>3</v>
      </c>
      <c r="AV935">
        <v>0</v>
      </c>
      <c r="AW935">
        <v>2</v>
      </c>
      <c r="AX935">
        <v>24688391</v>
      </c>
      <c r="AY935">
        <v>1</v>
      </c>
      <c r="AZ935">
        <v>0</v>
      </c>
      <c r="BA935">
        <v>960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B935">
        <v>0</v>
      </c>
    </row>
    <row r="936" spans="1:80" x14ac:dyDescent="0.2">
      <c r="A936">
        <f>ROW(Source!A664)</f>
        <v>664</v>
      </c>
      <c r="B936">
        <v>23982063</v>
      </c>
      <c r="C936">
        <v>24688362</v>
      </c>
      <c r="D936">
        <v>14665220</v>
      </c>
      <c r="E936">
        <v>1</v>
      </c>
      <c r="F936">
        <v>1</v>
      </c>
      <c r="G936">
        <v>1</v>
      </c>
      <c r="H936">
        <v>3</v>
      </c>
      <c r="I936" t="s">
        <v>1264</v>
      </c>
      <c r="J936" t="s">
        <v>1265</v>
      </c>
      <c r="K936" t="s">
        <v>1266</v>
      </c>
      <c r="L936">
        <v>1346</v>
      </c>
      <c r="N936">
        <v>1009</v>
      </c>
      <c r="O936" t="s">
        <v>1181</v>
      </c>
      <c r="P936" t="s">
        <v>1181</v>
      </c>
      <c r="Q936">
        <v>1</v>
      </c>
      <c r="Y936">
        <v>0.04</v>
      </c>
      <c r="AA936">
        <v>114.22</v>
      </c>
      <c r="AB936">
        <v>0</v>
      </c>
      <c r="AC936">
        <v>0</v>
      </c>
      <c r="AD936">
        <v>0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0.04</v>
      </c>
      <c r="AU936" t="s">
        <v>3</v>
      </c>
      <c r="AV936">
        <v>0</v>
      </c>
      <c r="AW936">
        <v>2</v>
      </c>
      <c r="AX936">
        <v>24688392</v>
      </c>
      <c r="AY936">
        <v>1</v>
      </c>
      <c r="AZ936">
        <v>0</v>
      </c>
      <c r="BA936">
        <v>961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B936">
        <v>0</v>
      </c>
    </row>
    <row r="937" spans="1:80" x14ac:dyDescent="0.2">
      <c r="A937">
        <f>ROW(Source!A664)</f>
        <v>664</v>
      </c>
      <c r="B937">
        <v>23982063</v>
      </c>
      <c r="C937">
        <v>24688362</v>
      </c>
      <c r="D937">
        <v>14689643</v>
      </c>
      <c r="E937">
        <v>1</v>
      </c>
      <c r="F937">
        <v>1</v>
      </c>
      <c r="G937">
        <v>1</v>
      </c>
      <c r="H937">
        <v>3</v>
      </c>
      <c r="I937" t="s">
        <v>1210</v>
      </c>
      <c r="J937" t="s">
        <v>1493</v>
      </c>
      <c r="K937" t="s">
        <v>1212</v>
      </c>
      <c r="L937">
        <v>1346</v>
      </c>
      <c r="N937">
        <v>1009</v>
      </c>
      <c r="O937" t="s">
        <v>1181</v>
      </c>
      <c r="P937" t="s">
        <v>1181</v>
      </c>
      <c r="Q937">
        <v>1</v>
      </c>
      <c r="Y937">
        <v>3.1E-2</v>
      </c>
      <c r="AA937">
        <v>38.340000000000003</v>
      </c>
      <c r="AB937">
        <v>0</v>
      </c>
      <c r="AC937">
        <v>0</v>
      </c>
      <c r="AD937">
        <v>0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3.1E-2</v>
      </c>
      <c r="AU937" t="s">
        <v>3</v>
      </c>
      <c r="AV937">
        <v>0</v>
      </c>
      <c r="AW937">
        <v>2</v>
      </c>
      <c r="AX937">
        <v>24688393</v>
      </c>
      <c r="AY937">
        <v>1</v>
      </c>
      <c r="AZ937">
        <v>0</v>
      </c>
      <c r="BA937">
        <v>962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B937">
        <v>0</v>
      </c>
    </row>
    <row r="938" spans="1:80" x14ac:dyDescent="0.2">
      <c r="A938">
        <f>ROW(Source!A664)</f>
        <v>664</v>
      </c>
      <c r="B938">
        <v>23982063</v>
      </c>
      <c r="C938">
        <v>24688362</v>
      </c>
      <c r="D938">
        <v>14697310</v>
      </c>
      <c r="E938">
        <v>1</v>
      </c>
      <c r="F938">
        <v>1</v>
      </c>
      <c r="G938">
        <v>1</v>
      </c>
      <c r="H938">
        <v>3</v>
      </c>
      <c r="I938" t="s">
        <v>1213</v>
      </c>
      <c r="J938" t="s">
        <v>1494</v>
      </c>
      <c r="K938" t="s">
        <v>1215</v>
      </c>
      <c r="L938">
        <v>1354</v>
      </c>
      <c r="N938">
        <v>1010</v>
      </c>
      <c r="O938" t="s">
        <v>209</v>
      </c>
      <c r="P938" t="s">
        <v>209</v>
      </c>
      <c r="Q938">
        <v>1</v>
      </c>
      <c r="Y938">
        <v>3</v>
      </c>
      <c r="AA938">
        <v>2.0299999999999998</v>
      </c>
      <c r="AB938">
        <v>0</v>
      </c>
      <c r="AC938">
        <v>0</v>
      </c>
      <c r="AD938">
        <v>0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3</v>
      </c>
      <c r="AU938" t="s">
        <v>3</v>
      </c>
      <c r="AV938">
        <v>0</v>
      </c>
      <c r="AW938">
        <v>2</v>
      </c>
      <c r="AX938">
        <v>24688394</v>
      </c>
      <c r="AY938">
        <v>1</v>
      </c>
      <c r="AZ938">
        <v>0</v>
      </c>
      <c r="BA938">
        <v>963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B938">
        <v>0</v>
      </c>
    </row>
    <row r="939" spans="1:80" x14ac:dyDescent="0.2">
      <c r="A939">
        <f>ROW(Source!A664)</f>
        <v>664</v>
      </c>
      <c r="B939">
        <v>23982063</v>
      </c>
      <c r="C939">
        <v>24688362</v>
      </c>
      <c r="D939">
        <v>14698728</v>
      </c>
      <c r="E939">
        <v>1</v>
      </c>
      <c r="F939">
        <v>1</v>
      </c>
      <c r="G939">
        <v>1</v>
      </c>
      <c r="H939">
        <v>3</v>
      </c>
      <c r="I939" t="s">
        <v>1307</v>
      </c>
      <c r="J939" t="s">
        <v>1554</v>
      </c>
      <c r="K939" t="s">
        <v>1309</v>
      </c>
      <c r="L939">
        <v>1330</v>
      </c>
      <c r="N939">
        <v>1005</v>
      </c>
      <c r="O939" t="s">
        <v>1310</v>
      </c>
      <c r="P939" t="s">
        <v>1310</v>
      </c>
      <c r="Q939">
        <v>10</v>
      </c>
      <c r="Y939">
        <v>0.03</v>
      </c>
      <c r="AA939">
        <v>405.22</v>
      </c>
      <c r="AB939">
        <v>0</v>
      </c>
      <c r="AC939">
        <v>0</v>
      </c>
      <c r="AD939">
        <v>0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0.03</v>
      </c>
      <c r="AU939" t="s">
        <v>3</v>
      </c>
      <c r="AV939">
        <v>0</v>
      </c>
      <c r="AW939">
        <v>2</v>
      </c>
      <c r="AX939">
        <v>24688395</v>
      </c>
      <c r="AY939">
        <v>1</v>
      </c>
      <c r="AZ939">
        <v>0</v>
      </c>
      <c r="BA939">
        <v>964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B939">
        <v>0</v>
      </c>
    </row>
    <row r="940" spans="1:80" x14ac:dyDescent="0.2">
      <c r="A940">
        <f>ROW(Source!A664)</f>
        <v>664</v>
      </c>
      <c r="B940">
        <v>23982063</v>
      </c>
      <c r="C940">
        <v>24688362</v>
      </c>
      <c r="D940">
        <v>14665295</v>
      </c>
      <c r="E940">
        <v>1</v>
      </c>
      <c r="F940">
        <v>1</v>
      </c>
      <c r="G940">
        <v>1</v>
      </c>
      <c r="H940">
        <v>3</v>
      </c>
      <c r="I940" t="s">
        <v>1159</v>
      </c>
      <c r="J940" t="s">
        <v>1168</v>
      </c>
      <c r="K940" t="s">
        <v>1169</v>
      </c>
      <c r="L940">
        <v>1344</v>
      </c>
      <c r="N940">
        <v>1008</v>
      </c>
      <c r="O940" t="s">
        <v>1170</v>
      </c>
      <c r="P940" t="s">
        <v>1170</v>
      </c>
      <c r="Q940">
        <v>1</v>
      </c>
      <c r="Y940">
        <v>14.22</v>
      </c>
      <c r="AA940">
        <v>1</v>
      </c>
      <c r="AB940">
        <v>0</v>
      </c>
      <c r="AC940">
        <v>0</v>
      </c>
      <c r="AD940">
        <v>0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14.22</v>
      </c>
      <c r="AU940" t="s">
        <v>3</v>
      </c>
      <c r="AV940">
        <v>0</v>
      </c>
      <c r="AW940">
        <v>2</v>
      </c>
      <c r="AX940">
        <v>24688397</v>
      </c>
      <c r="AY940">
        <v>1</v>
      </c>
      <c r="AZ940">
        <v>0</v>
      </c>
      <c r="BA940">
        <v>966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B940">
        <v>0</v>
      </c>
    </row>
    <row r="941" spans="1:80" x14ac:dyDescent="0.2">
      <c r="A941">
        <f>ROW(Source!A665)</f>
        <v>665</v>
      </c>
      <c r="B941">
        <v>23982063</v>
      </c>
      <c r="C941">
        <v>24688398</v>
      </c>
      <c r="D941">
        <v>9431933</v>
      </c>
      <c r="E941">
        <v>1</v>
      </c>
      <c r="F941">
        <v>1</v>
      </c>
      <c r="G941">
        <v>1</v>
      </c>
      <c r="H941">
        <v>1</v>
      </c>
      <c r="I941" t="s">
        <v>1272</v>
      </c>
      <c r="J941" t="s">
        <v>3</v>
      </c>
      <c r="K941" t="s">
        <v>1273</v>
      </c>
      <c r="L941">
        <v>1369</v>
      </c>
      <c r="N941">
        <v>1013</v>
      </c>
      <c r="O941" t="s">
        <v>1148</v>
      </c>
      <c r="P941" t="s">
        <v>1148</v>
      </c>
      <c r="Q941">
        <v>1</v>
      </c>
      <c r="Y941">
        <v>3.0915000000000004</v>
      </c>
      <c r="AA941">
        <v>0</v>
      </c>
      <c r="AB941">
        <v>0</v>
      </c>
      <c r="AC941">
        <v>0</v>
      </c>
      <c r="AD941">
        <v>8.5299999999999994</v>
      </c>
      <c r="AN941">
        <v>0</v>
      </c>
      <c r="AO941">
        <v>1</v>
      </c>
      <c r="AP941">
        <v>1</v>
      </c>
      <c r="AQ941">
        <v>0</v>
      </c>
      <c r="AR941">
        <v>0</v>
      </c>
      <c r="AS941" t="s">
        <v>3</v>
      </c>
      <c r="AT941">
        <v>2.29</v>
      </c>
      <c r="AU941" t="s">
        <v>179</v>
      </c>
      <c r="AV941">
        <v>1</v>
      </c>
      <c r="AW941">
        <v>2</v>
      </c>
      <c r="AX941">
        <v>24688403</v>
      </c>
      <c r="AY941">
        <v>1</v>
      </c>
      <c r="AZ941">
        <v>0</v>
      </c>
      <c r="BA941">
        <v>967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B941">
        <v>0</v>
      </c>
    </row>
    <row r="942" spans="1:80" x14ac:dyDescent="0.2">
      <c r="A942">
        <f>ROW(Source!A665)</f>
        <v>665</v>
      </c>
      <c r="B942">
        <v>23982063</v>
      </c>
      <c r="C942">
        <v>24688398</v>
      </c>
      <c r="D942">
        <v>121548</v>
      </c>
      <c r="E942">
        <v>1</v>
      </c>
      <c r="F942">
        <v>1</v>
      </c>
      <c r="G942">
        <v>1</v>
      </c>
      <c r="H942">
        <v>1</v>
      </c>
      <c r="I942" t="s">
        <v>40</v>
      </c>
      <c r="J942" t="s">
        <v>3</v>
      </c>
      <c r="K942" t="s">
        <v>1173</v>
      </c>
      <c r="L942">
        <v>608254</v>
      </c>
      <c r="N942">
        <v>1013</v>
      </c>
      <c r="O942" t="s">
        <v>1174</v>
      </c>
      <c r="P942" t="s">
        <v>1174</v>
      </c>
      <c r="Q942">
        <v>1</v>
      </c>
      <c r="Y942">
        <v>0.1215</v>
      </c>
      <c r="AA942">
        <v>0</v>
      </c>
      <c r="AB942">
        <v>0</v>
      </c>
      <c r="AC942">
        <v>0</v>
      </c>
      <c r="AD942">
        <v>0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0.09</v>
      </c>
      <c r="AU942" t="s">
        <v>179</v>
      </c>
      <c r="AV942">
        <v>2</v>
      </c>
      <c r="AW942">
        <v>2</v>
      </c>
      <c r="AX942">
        <v>24688404</v>
      </c>
      <c r="AY942">
        <v>1</v>
      </c>
      <c r="AZ942">
        <v>0</v>
      </c>
      <c r="BA942">
        <v>968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B942">
        <v>0</v>
      </c>
    </row>
    <row r="943" spans="1:80" x14ac:dyDescent="0.2">
      <c r="A943">
        <f>ROW(Source!A665)</f>
        <v>665</v>
      </c>
      <c r="B943">
        <v>23982063</v>
      </c>
      <c r="C943">
        <v>24688398</v>
      </c>
      <c r="D943">
        <v>14665676</v>
      </c>
      <c r="E943">
        <v>1</v>
      </c>
      <c r="F943">
        <v>1</v>
      </c>
      <c r="G943">
        <v>1</v>
      </c>
      <c r="H943">
        <v>2</v>
      </c>
      <c r="I943" t="s">
        <v>1175</v>
      </c>
      <c r="J943" t="s">
        <v>1239</v>
      </c>
      <c r="K943" t="s">
        <v>1177</v>
      </c>
      <c r="L943">
        <v>1368</v>
      </c>
      <c r="N943">
        <v>1011</v>
      </c>
      <c r="O943" t="s">
        <v>1152</v>
      </c>
      <c r="P943" t="s">
        <v>1152</v>
      </c>
      <c r="Q943">
        <v>1</v>
      </c>
      <c r="Y943">
        <v>0.1215</v>
      </c>
      <c r="AA943">
        <v>0</v>
      </c>
      <c r="AB943">
        <v>89.99</v>
      </c>
      <c r="AC943">
        <v>10.06</v>
      </c>
      <c r="AD943">
        <v>0</v>
      </c>
      <c r="AN943">
        <v>0</v>
      </c>
      <c r="AO943">
        <v>1</v>
      </c>
      <c r="AP943">
        <v>1</v>
      </c>
      <c r="AQ943">
        <v>0</v>
      </c>
      <c r="AR943">
        <v>0</v>
      </c>
      <c r="AS943" t="s">
        <v>3</v>
      </c>
      <c r="AT943">
        <v>0.09</v>
      </c>
      <c r="AU943" t="s">
        <v>179</v>
      </c>
      <c r="AV943">
        <v>0</v>
      </c>
      <c r="AW943">
        <v>2</v>
      </c>
      <c r="AX943">
        <v>24688405</v>
      </c>
      <c r="AY943">
        <v>1</v>
      </c>
      <c r="AZ943">
        <v>0</v>
      </c>
      <c r="BA943">
        <v>969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B943">
        <v>0</v>
      </c>
    </row>
    <row r="944" spans="1:80" x14ac:dyDescent="0.2">
      <c r="A944">
        <f>ROW(Source!A665)</f>
        <v>665</v>
      </c>
      <c r="B944">
        <v>23982063</v>
      </c>
      <c r="C944">
        <v>24688398</v>
      </c>
      <c r="D944">
        <v>14665295</v>
      </c>
      <c r="E944">
        <v>1</v>
      </c>
      <c r="F944">
        <v>1</v>
      </c>
      <c r="G944">
        <v>1</v>
      </c>
      <c r="H944">
        <v>3</v>
      </c>
      <c r="I944" t="s">
        <v>1159</v>
      </c>
      <c r="J944" t="s">
        <v>1168</v>
      </c>
      <c r="K944" t="s">
        <v>1169</v>
      </c>
      <c r="L944">
        <v>1344</v>
      </c>
      <c r="N944">
        <v>1008</v>
      </c>
      <c r="O944" t="s">
        <v>1170</v>
      </c>
      <c r="P944" t="s">
        <v>1170</v>
      </c>
      <c r="Q944">
        <v>1</v>
      </c>
      <c r="Y944">
        <v>0.39</v>
      </c>
      <c r="AA944">
        <v>1</v>
      </c>
      <c r="AB944">
        <v>0</v>
      </c>
      <c r="AC944">
        <v>0</v>
      </c>
      <c r="AD944">
        <v>0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0.39</v>
      </c>
      <c r="AU944" t="s">
        <v>3</v>
      </c>
      <c r="AV944">
        <v>0</v>
      </c>
      <c r="AW944">
        <v>2</v>
      </c>
      <c r="AX944">
        <v>24688406</v>
      </c>
      <c r="AY944">
        <v>1</v>
      </c>
      <c r="AZ944">
        <v>0</v>
      </c>
      <c r="BA944">
        <v>970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B944">
        <v>0</v>
      </c>
    </row>
    <row r="945" spans="1:80" x14ac:dyDescent="0.2">
      <c r="A945">
        <f>ROW(Source!A666)</f>
        <v>666</v>
      </c>
      <c r="B945">
        <v>23982063</v>
      </c>
      <c r="C945">
        <v>24688407</v>
      </c>
      <c r="D945">
        <v>9431933</v>
      </c>
      <c r="E945">
        <v>1</v>
      </c>
      <c r="F945">
        <v>1</v>
      </c>
      <c r="G945">
        <v>1</v>
      </c>
      <c r="H945">
        <v>1</v>
      </c>
      <c r="I945" t="s">
        <v>1272</v>
      </c>
      <c r="J945" t="s">
        <v>3</v>
      </c>
      <c r="K945" t="s">
        <v>1273</v>
      </c>
      <c r="L945">
        <v>1369</v>
      </c>
      <c r="N945">
        <v>1013</v>
      </c>
      <c r="O945" t="s">
        <v>1148</v>
      </c>
      <c r="P945" t="s">
        <v>1148</v>
      </c>
      <c r="Q945">
        <v>1</v>
      </c>
      <c r="Y945">
        <v>3.0915000000000004</v>
      </c>
      <c r="AA945">
        <v>0</v>
      </c>
      <c r="AB945">
        <v>0</v>
      </c>
      <c r="AC945">
        <v>0</v>
      </c>
      <c r="AD945">
        <v>8.5299999999999994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2.29</v>
      </c>
      <c r="AU945" t="s">
        <v>179</v>
      </c>
      <c r="AV945">
        <v>1</v>
      </c>
      <c r="AW945">
        <v>2</v>
      </c>
      <c r="AX945">
        <v>24688412</v>
      </c>
      <c r="AY945">
        <v>1</v>
      </c>
      <c r="AZ945">
        <v>0</v>
      </c>
      <c r="BA945">
        <v>971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B945">
        <v>0</v>
      </c>
    </row>
    <row r="946" spans="1:80" x14ac:dyDescent="0.2">
      <c r="A946">
        <f>ROW(Source!A666)</f>
        <v>666</v>
      </c>
      <c r="B946">
        <v>23982063</v>
      </c>
      <c r="C946">
        <v>24688407</v>
      </c>
      <c r="D946">
        <v>121548</v>
      </c>
      <c r="E946">
        <v>1</v>
      </c>
      <c r="F946">
        <v>1</v>
      </c>
      <c r="G946">
        <v>1</v>
      </c>
      <c r="H946">
        <v>1</v>
      </c>
      <c r="I946" t="s">
        <v>40</v>
      </c>
      <c r="J946" t="s">
        <v>3</v>
      </c>
      <c r="K946" t="s">
        <v>1173</v>
      </c>
      <c r="L946">
        <v>608254</v>
      </c>
      <c r="N946">
        <v>1013</v>
      </c>
      <c r="O946" t="s">
        <v>1174</v>
      </c>
      <c r="P946" t="s">
        <v>1174</v>
      </c>
      <c r="Q946">
        <v>1</v>
      </c>
      <c r="Y946">
        <v>0.1215</v>
      </c>
      <c r="AA946">
        <v>0</v>
      </c>
      <c r="AB946">
        <v>0</v>
      </c>
      <c r="AC946">
        <v>0</v>
      </c>
      <c r="AD946">
        <v>0</v>
      </c>
      <c r="AN946">
        <v>0</v>
      </c>
      <c r="AO946">
        <v>1</v>
      </c>
      <c r="AP946">
        <v>1</v>
      </c>
      <c r="AQ946">
        <v>0</v>
      </c>
      <c r="AR946">
        <v>0</v>
      </c>
      <c r="AS946" t="s">
        <v>3</v>
      </c>
      <c r="AT946">
        <v>0.09</v>
      </c>
      <c r="AU946" t="s">
        <v>179</v>
      </c>
      <c r="AV946">
        <v>2</v>
      </c>
      <c r="AW946">
        <v>2</v>
      </c>
      <c r="AX946">
        <v>24688413</v>
      </c>
      <c r="AY946">
        <v>1</v>
      </c>
      <c r="AZ946">
        <v>0</v>
      </c>
      <c r="BA946">
        <v>972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B946">
        <v>0</v>
      </c>
    </row>
    <row r="947" spans="1:80" x14ac:dyDescent="0.2">
      <c r="A947">
        <f>ROW(Source!A666)</f>
        <v>666</v>
      </c>
      <c r="B947">
        <v>23982063</v>
      </c>
      <c r="C947">
        <v>24688407</v>
      </c>
      <c r="D947">
        <v>14665676</v>
      </c>
      <c r="E947">
        <v>1</v>
      </c>
      <c r="F947">
        <v>1</v>
      </c>
      <c r="G947">
        <v>1</v>
      </c>
      <c r="H947">
        <v>2</v>
      </c>
      <c r="I947" t="s">
        <v>1175</v>
      </c>
      <c r="J947" t="s">
        <v>1239</v>
      </c>
      <c r="K947" t="s">
        <v>1177</v>
      </c>
      <c r="L947">
        <v>1368</v>
      </c>
      <c r="N947">
        <v>1011</v>
      </c>
      <c r="O947" t="s">
        <v>1152</v>
      </c>
      <c r="P947" t="s">
        <v>1152</v>
      </c>
      <c r="Q947">
        <v>1</v>
      </c>
      <c r="Y947">
        <v>0.1215</v>
      </c>
      <c r="AA947">
        <v>0</v>
      </c>
      <c r="AB947">
        <v>89.99</v>
      </c>
      <c r="AC947">
        <v>10.06</v>
      </c>
      <c r="AD947">
        <v>0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0.09</v>
      </c>
      <c r="AU947" t="s">
        <v>179</v>
      </c>
      <c r="AV947">
        <v>0</v>
      </c>
      <c r="AW947">
        <v>2</v>
      </c>
      <c r="AX947">
        <v>24688414</v>
      </c>
      <c r="AY947">
        <v>1</v>
      </c>
      <c r="AZ947">
        <v>0</v>
      </c>
      <c r="BA947">
        <v>973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B947">
        <v>0</v>
      </c>
    </row>
    <row r="948" spans="1:80" x14ac:dyDescent="0.2">
      <c r="A948">
        <f>ROW(Source!A666)</f>
        <v>666</v>
      </c>
      <c r="B948">
        <v>23982063</v>
      </c>
      <c r="C948">
        <v>24688407</v>
      </c>
      <c r="D948">
        <v>14665295</v>
      </c>
      <c r="E948">
        <v>1</v>
      </c>
      <c r="F948">
        <v>1</v>
      </c>
      <c r="G948">
        <v>1</v>
      </c>
      <c r="H948">
        <v>3</v>
      </c>
      <c r="I948" t="s">
        <v>1159</v>
      </c>
      <c r="J948" t="s">
        <v>1168</v>
      </c>
      <c r="K948" t="s">
        <v>1169</v>
      </c>
      <c r="L948">
        <v>1344</v>
      </c>
      <c r="N948">
        <v>1008</v>
      </c>
      <c r="O948" t="s">
        <v>1170</v>
      </c>
      <c r="P948" t="s">
        <v>1170</v>
      </c>
      <c r="Q948">
        <v>1</v>
      </c>
      <c r="Y948">
        <v>0.39</v>
      </c>
      <c r="AA948">
        <v>1</v>
      </c>
      <c r="AB948">
        <v>0</v>
      </c>
      <c r="AC948">
        <v>0</v>
      </c>
      <c r="AD948">
        <v>0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0.39</v>
      </c>
      <c r="AU948" t="s">
        <v>3</v>
      </c>
      <c r="AV948">
        <v>0</v>
      </c>
      <c r="AW948">
        <v>2</v>
      </c>
      <c r="AX948">
        <v>24688415</v>
      </c>
      <c r="AY948">
        <v>1</v>
      </c>
      <c r="AZ948">
        <v>0</v>
      </c>
      <c r="BA948">
        <v>974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B948">
        <v>0</v>
      </c>
    </row>
    <row r="949" spans="1:80" x14ac:dyDescent="0.2">
      <c r="A949">
        <f>ROW(Source!A667)</f>
        <v>667</v>
      </c>
      <c r="B949">
        <v>23982063</v>
      </c>
      <c r="C949">
        <v>24688416</v>
      </c>
      <c r="D949">
        <v>9431933</v>
      </c>
      <c r="E949">
        <v>1</v>
      </c>
      <c r="F949">
        <v>1</v>
      </c>
      <c r="G949">
        <v>1</v>
      </c>
      <c r="H949">
        <v>1</v>
      </c>
      <c r="I949" t="s">
        <v>1272</v>
      </c>
      <c r="J949" t="s">
        <v>3</v>
      </c>
      <c r="K949" t="s">
        <v>1273</v>
      </c>
      <c r="L949">
        <v>1369</v>
      </c>
      <c r="N949">
        <v>1013</v>
      </c>
      <c r="O949" t="s">
        <v>1148</v>
      </c>
      <c r="P949" t="s">
        <v>1148</v>
      </c>
      <c r="Q949">
        <v>1</v>
      </c>
      <c r="Y949">
        <v>3.0915000000000004</v>
      </c>
      <c r="AA949">
        <v>0</v>
      </c>
      <c r="AB949">
        <v>0</v>
      </c>
      <c r="AC949">
        <v>0</v>
      </c>
      <c r="AD949">
        <v>8.5299999999999994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2.29</v>
      </c>
      <c r="AU949" t="s">
        <v>179</v>
      </c>
      <c r="AV949">
        <v>1</v>
      </c>
      <c r="AW949">
        <v>2</v>
      </c>
      <c r="AX949">
        <v>24688421</v>
      </c>
      <c r="AY949">
        <v>1</v>
      </c>
      <c r="AZ949">
        <v>0</v>
      </c>
      <c r="BA949">
        <v>975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B949">
        <v>0</v>
      </c>
    </row>
    <row r="950" spans="1:80" x14ac:dyDescent="0.2">
      <c r="A950">
        <f>ROW(Source!A667)</f>
        <v>667</v>
      </c>
      <c r="B950">
        <v>23982063</v>
      </c>
      <c r="C950">
        <v>24688416</v>
      </c>
      <c r="D950">
        <v>121548</v>
      </c>
      <c r="E950">
        <v>1</v>
      </c>
      <c r="F950">
        <v>1</v>
      </c>
      <c r="G950">
        <v>1</v>
      </c>
      <c r="H950">
        <v>1</v>
      </c>
      <c r="I950" t="s">
        <v>40</v>
      </c>
      <c r="J950" t="s">
        <v>3</v>
      </c>
      <c r="K950" t="s">
        <v>1173</v>
      </c>
      <c r="L950">
        <v>608254</v>
      </c>
      <c r="N950">
        <v>1013</v>
      </c>
      <c r="O950" t="s">
        <v>1174</v>
      </c>
      <c r="P950" t="s">
        <v>1174</v>
      </c>
      <c r="Q950">
        <v>1</v>
      </c>
      <c r="Y950">
        <v>0.1215</v>
      </c>
      <c r="AA950">
        <v>0</v>
      </c>
      <c r="AB950">
        <v>0</v>
      </c>
      <c r="AC950">
        <v>0</v>
      </c>
      <c r="AD950">
        <v>0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0.09</v>
      </c>
      <c r="AU950" t="s">
        <v>179</v>
      </c>
      <c r="AV950">
        <v>2</v>
      </c>
      <c r="AW950">
        <v>2</v>
      </c>
      <c r="AX950">
        <v>24688422</v>
      </c>
      <c r="AY950">
        <v>1</v>
      </c>
      <c r="AZ950">
        <v>0</v>
      </c>
      <c r="BA950">
        <v>976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B950">
        <v>0</v>
      </c>
    </row>
    <row r="951" spans="1:80" x14ac:dyDescent="0.2">
      <c r="A951">
        <f>ROW(Source!A667)</f>
        <v>667</v>
      </c>
      <c r="B951">
        <v>23982063</v>
      </c>
      <c r="C951">
        <v>24688416</v>
      </c>
      <c r="D951">
        <v>14665676</v>
      </c>
      <c r="E951">
        <v>1</v>
      </c>
      <c r="F951">
        <v>1</v>
      </c>
      <c r="G951">
        <v>1</v>
      </c>
      <c r="H951">
        <v>2</v>
      </c>
      <c r="I951" t="s">
        <v>1175</v>
      </c>
      <c r="J951" t="s">
        <v>1239</v>
      </c>
      <c r="K951" t="s">
        <v>1177</v>
      </c>
      <c r="L951">
        <v>1368</v>
      </c>
      <c r="N951">
        <v>1011</v>
      </c>
      <c r="O951" t="s">
        <v>1152</v>
      </c>
      <c r="P951" t="s">
        <v>1152</v>
      </c>
      <c r="Q951">
        <v>1</v>
      </c>
      <c r="Y951">
        <v>0.1215</v>
      </c>
      <c r="AA951">
        <v>0</v>
      </c>
      <c r="AB951">
        <v>89.99</v>
      </c>
      <c r="AC951">
        <v>10.06</v>
      </c>
      <c r="AD951">
        <v>0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0.09</v>
      </c>
      <c r="AU951" t="s">
        <v>179</v>
      </c>
      <c r="AV951">
        <v>0</v>
      </c>
      <c r="AW951">
        <v>2</v>
      </c>
      <c r="AX951">
        <v>24688423</v>
      </c>
      <c r="AY951">
        <v>1</v>
      </c>
      <c r="AZ951">
        <v>0</v>
      </c>
      <c r="BA951">
        <v>977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B951">
        <v>0</v>
      </c>
    </row>
    <row r="952" spans="1:80" x14ac:dyDescent="0.2">
      <c r="A952">
        <f>ROW(Source!A667)</f>
        <v>667</v>
      </c>
      <c r="B952">
        <v>23982063</v>
      </c>
      <c r="C952">
        <v>24688416</v>
      </c>
      <c r="D952">
        <v>14665295</v>
      </c>
      <c r="E952">
        <v>1</v>
      </c>
      <c r="F952">
        <v>1</v>
      </c>
      <c r="G952">
        <v>1</v>
      </c>
      <c r="H952">
        <v>3</v>
      </c>
      <c r="I952" t="s">
        <v>1159</v>
      </c>
      <c r="J952" t="s">
        <v>1168</v>
      </c>
      <c r="K952" t="s">
        <v>1169</v>
      </c>
      <c r="L952">
        <v>1344</v>
      </c>
      <c r="N952">
        <v>1008</v>
      </c>
      <c r="O952" t="s">
        <v>1170</v>
      </c>
      <c r="P952" t="s">
        <v>1170</v>
      </c>
      <c r="Q952">
        <v>1</v>
      </c>
      <c r="Y952">
        <v>0.39</v>
      </c>
      <c r="AA952">
        <v>1</v>
      </c>
      <c r="AB952">
        <v>0</v>
      </c>
      <c r="AC952">
        <v>0</v>
      </c>
      <c r="AD952">
        <v>0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0.39</v>
      </c>
      <c r="AU952" t="s">
        <v>3</v>
      </c>
      <c r="AV952">
        <v>0</v>
      </c>
      <c r="AW952">
        <v>2</v>
      </c>
      <c r="AX952">
        <v>24688424</v>
      </c>
      <c r="AY952">
        <v>1</v>
      </c>
      <c r="AZ952">
        <v>0</v>
      </c>
      <c r="BA952">
        <v>978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B952">
        <v>0</v>
      </c>
    </row>
    <row r="953" spans="1:80" x14ac:dyDescent="0.2">
      <c r="A953">
        <f>ROW(Source!A668)</f>
        <v>668</v>
      </c>
      <c r="B953">
        <v>23982063</v>
      </c>
      <c r="C953">
        <v>24688589</v>
      </c>
      <c r="D953">
        <v>9431933</v>
      </c>
      <c r="E953">
        <v>1</v>
      </c>
      <c r="F953">
        <v>1</v>
      </c>
      <c r="G953">
        <v>1</v>
      </c>
      <c r="H953">
        <v>1</v>
      </c>
      <c r="I953" t="s">
        <v>1272</v>
      </c>
      <c r="J953" t="s">
        <v>3</v>
      </c>
      <c r="K953" t="s">
        <v>1273</v>
      </c>
      <c r="L953">
        <v>1369</v>
      </c>
      <c r="N953">
        <v>1013</v>
      </c>
      <c r="O953" t="s">
        <v>1148</v>
      </c>
      <c r="P953" t="s">
        <v>1148</v>
      </c>
      <c r="Q953">
        <v>1</v>
      </c>
      <c r="Y953">
        <v>3.0915000000000004</v>
      </c>
      <c r="AA953">
        <v>0</v>
      </c>
      <c r="AB953">
        <v>0</v>
      </c>
      <c r="AC953">
        <v>0</v>
      </c>
      <c r="AD953">
        <v>8.5299999999999994</v>
      </c>
      <c r="AN953">
        <v>0</v>
      </c>
      <c r="AO953">
        <v>1</v>
      </c>
      <c r="AP953">
        <v>1</v>
      </c>
      <c r="AQ953">
        <v>0</v>
      </c>
      <c r="AR953">
        <v>0</v>
      </c>
      <c r="AS953" t="s">
        <v>3</v>
      </c>
      <c r="AT953">
        <v>2.29</v>
      </c>
      <c r="AU953" t="s">
        <v>179</v>
      </c>
      <c r="AV953">
        <v>1</v>
      </c>
      <c r="AW953">
        <v>2</v>
      </c>
      <c r="AX953">
        <v>24688594</v>
      </c>
      <c r="AY953">
        <v>1</v>
      </c>
      <c r="AZ953">
        <v>0</v>
      </c>
      <c r="BA953">
        <v>979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B953">
        <v>0</v>
      </c>
    </row>
    <row r="954" spans="1:80" x14ac:dyDescent="0.2">
      <c r="A954">
        <f>ROW(Source!A668)</f>
        <v>668</v>
      </c>
      <c r="B954">
        <v>23982063</v>
      </c>
      <c r="C954">
        <v>24688589</v>
      </c>
      <c r="D954">
        <v>121548</v>
      </c>
      <c r="E954">
        <v>1</v>
      </c>
      <c r="F954">
        <v>1</v>
      </c>
      <c r="G954">
        <v>1</v>
      </c>
      <c r="H954">
        <v>1</v>
      </c>
      <c r="I954" t="s">
        <v>40</v>
      </c>
      <c r="J954" t="s">
        <v>3</v>
      </c>
      <c r="K954" t="s">
        <v>1173</v>
      </c>
      <c r="L954">
        <v>608254</v>
      </c>
      <c r="N954">
        <v>1013</v>
      </c>
      <c r="O954" t="s">
        <v>1174</v>
      </c>
      <c r="P954" t="s">
        <v>1174</v>
      </c>
      <c r="Q954">
        <v>1</v>
      </c>
      <c r="Y954">
        <v>0.1215</v>
      </c>
      <c r="AA954">
        <v>0</v>
      </c>
      <c r="AB954">
        <v>0</v>
      </c>
      <c r="AC954">
        <v>0</v>
      </c>
      <c r="AD954">
        <v>0</v>
      </c>
      <c r="AN954">
        <v>0</v>
      </c>
      <c r="AO954">
        <v>1</v>
      </c>
      <c r="AP954">
        <v>1</v>
      </c>
      <c r="AQ954">
        <v>0</v>
      </c>
      <c r="AR954">
        <v>0</v>
      </c>
      <c r="AS954" t="s">
        <v>3</v>
      </c>
      <c r="AT954">
        <v>0.09</v>
      </c>
      <c r="AU954" t="s">
        <v>179</v>
      </c>
      <c r="AV954">
        <v>2</v>
      </c>
      <c r="AW954">
        <v>2</v>
      </c>
      <c r="AX954">
        <v>24688595</v>
      </c>
      <c r="AY954">
        <v>1</v>
      </c>
      <c r="AZ954">
        <v>0</v>
      </c>
      <c r="BA954">
        <v>980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B954">
        <v>0</v>
      </c>
    </row>
    <row r="955" spans="1:80" x14ac:dyDescent="0.2">
      <c r="A955">
        <f>ROW(Source!A668)</f>
        <v>668</v>
      </c>
      <c r="B955">
        <v>23982063</v>
      </c>
      <c r="C955">
        <v>24688589</v>
      </c>
      <c r="D955">
        <v>14665676</v>
      </c>
      <c r="E955">
        <v>1</v>
      </c>
      <c r="F955">
        <v>1</v>
      </c>
      <c r="G955">
        <v>1</v>
      </c>
      <c r="H955">
        <v>2</v>
      </c>
      <c r="I955" t="s">
        <v>1175</v>
      </c>
      <c r="J955" t="s">
        <v>1239</v>
      </c>
      <c r="K955" t="s">
        <v>1177</v>
      </c>
      <c r="L955">
        <v>1368</v>
      </c>
      <c r="N955">
        <v>1011</v>
      </c>
      <c r="O955" t="s">
        <v>1152</v>
      </c>
      <c r="P955" t="s">
        <v>1152</v>
      </c>
      <c r="Q955">
        <v>1</v>
      </c>
      <c r="Y955">
        <v>0.1215</v>
      </c>
      <c r="AA955">
        <v>0</v>
      </c>
      <c r="AB955">
        <v>89.99</v>
      </c>
      <c r="AC955">
        <v>10.06</v>
      </c>
      <c r="AD955">
        <v>0</v>
      </c>
      <c r="AN955">
        <v>0</v>
      </c>
      <c r="AO955">
        <v>1</v>
      </c>
      <c r="AP955">
        <v>1</v>
      </c>
      <c r="AQ955">
        <v>0</v>
      </c>
      <c r="AR955">
        <v>0</v>
      </c>
      <c r="AS955" t="s">
        <v>3</v>
      </c>
      <c r="AT955">
        <v>0.09</v>
      </c>
      <c r="AU955" t="s">
        <v>179</v>
      </c>
      <c r="AV955">
        <v>0</v>
      </c>
      <c r="AW955">
        <v>2</v>
      </c>
      <c r="AX955">
        <v>24688596</v>
      </c>
      <c r="AY955">
        <v>1</v>
      </c>
      <c r="AZ955">
        <v>0</v>
      </c>
      <c r="BA955">
        <v>981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B955">
        <v>0</v>
      </c>
    </row>
    <row r="956" spans="1:80" x14ac:dyDescent="0.2">
      <c r="A956">
        <f>ROW(Source!A668)</f>
        <v>668</v>
      </c>
      <c r="B956">
        <v>23982063</v>
      </c>
      <c r="C956">
        <v>24688589</v>
      </c>
      <c r="D956">
        <v>14665295</v>
      </c>
      <c r="E956">
        <v>1</v>
      </c>
      <c r="F956">
        <v>1</v>
      </c>
      <c r="G956">
        <v>1</v>
      </c>
      <c r="H956">
        <v>3</v>
      </c>
      <c r="I956" t="s">
        <v>1159</v>
      </c>
      <c r="J956" t="s">
        <v>1168</v>
      </c>
      <c r="K956" t="s">
        <v>1169</v>
      </c>
      <c r="L956">
        <v>1344</v>
      </c>
      <c r="N956">
        <v>1008</v>
      </c>
      <c r="O956" t="s">
        <v>1170</v>
      </c>
      <c r="P956" t="s">
        <v>1170</v>
      </c>
      <c r="Q956">
        <v>1</v>
      </c>
      <c r="Y956">
        <v>0.39</v>
      </c>
      <c r="AA956">
        <v>1</v>
      </c>
      <c r="AB956">
        <v>0</v>
      </c>
      <c r="AC956">
        <v>0</v>
      </c>
      <c r="AD956">
        <v>0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0.39</v>
      </c>
      <c r="AU956" t="s">
        <v>3</v>
      </c>
      <c r="AV956">
        <v>0</v>
      </c>
      <c r="AW956">
        <v>2</v>
      </c>
      <c r="AX956">
        <v>24688597</v>
      </c>
      <c r="AY956">
        <v>1</v>
      </c>
      <c r="AZ956">
        <v>0</v>
      </c>
      <c r="BA956">
        <v>982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B956">
        <v>0</v>
      </c>
    </row>
    <row r="957" spans="1:80" x14ac:dyDescent="0.2">
      <c r="A957">
        <f>ROW(Source!A669)</f>
        <v>669</v>
      </c>
      <c r="B957">
        <v>23982063</v>
      </c>
      <c r="C957">
        <v>24688425</v>
      </c>
      <c r="D957">
        <v>9431933</v>
      </c>
      <c r="E957">
        <v>1</v>
      </c>
      <c r="F957">
        <v>1</v>
      </c>
      <c r="G957">
        <v>1</v>
      </c>
      <c r="H957">
        <v>1</v>
      </c>
      <c r="I957" t="s">
        <v>1272</v>
      </c>
      <c r="J957" t="s">
        <v>3</v>
      </c>
      <c r="K957" t="s">
        <v>1273</v>
      </c>
      <c r="L957">
        <v>1369</v>
      </c>
      <c r="N957">
        <v>1013</v>
      </c>
      <c r="O957" t="s">
        <v>1148</v>
      </c>
      <c r="P957" t="s">
        <v>1148</v>
      </c>
      <c r="Q957">
        <v>1</v>
      </c>
      <c r="Y957">
        <v>3.0915000000000004</v>
      </c>
      <c r="AA957">
        <v>0</v>
      </c>
      <c r="AB957">
        <v>0</v>
      </c>
      <c r="AC957">
        <v>0</v>
      </c>
      <c r="AD957">
        <v>8.5299999999999994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2.29</v>
      </c>
      <c r="AU957" t="s">
        <v>179</v>
      </c>
      <c r="AV957">
        <v>1</v>
      </c>
      <c r="AW957">
        <v>2</v>
      </c>
      <c r="AX957">
        <v>24688430</v>
      </c>
      <c r="AY957">
        <v>1</v>
      </c>
      <c r="AZ957">
        <v>0</v>
      </c>
      <c r="BA957">
        <v>983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B957">
        <v>0</v>
      </c>
    </row>
    <row r="958" spans="1:80" x14ac:dyDescent="0.2">
      <c r="A958">
        <f>ROW(Source!A669)</f>
        <v>669</v>
      </c>
      <c r="B958">
        <v>23982063</v>
      </c>
      <c r="C958">
        <v>24688425</v>
      </c>
      <c r="D958">
        <v>121548</v>
      </c>
      <c r="E958">
        <v>1</v>
      </c>
      <c r="F958">
        <v>1</v>
      </c>
      <c r="G958">
        <v>1</v>
      </c>
      <c r="H958">
        <v>1</v>
      </c>
      <c r="I958" t="s">
        <v>40</v>
      </c>
      <c r="J958" t="s">
        <v>3</v>
      </c>
      <c r="K958" t="s">
        <v>1173</v>
      </c>
      <c r="L958">
        <v>608254</v>
      </c>
      <c r="N958">
        <v>1013</v>
      </c>
      <c r="O958" t="s">
        <v>1174</v>
      </c>
      <c r="P958" t="s">
        <v>1174</v>
      </c>
      <c r="Q958">
        <v>1</v>
      </c>
      <c r="Y958">
        <v>0.1215</v>
      </c>
      <c r="AA958">
        <v>0</v>
      </c>
      <c r="AB958">
        <v>0</v>
      </c>
      <c r="AC958">
        <v>0</v>
      </c>
      <c r="AD958">
        <v>0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0.09</v>
      </c>
      <c r="AU958" t="s">
        <v>179</v>
      </c>
      <c r="AV958">
        <v>2</v>
      </c>
      <c r="AW958">
        <v>2</v>
      </c>
      <c r="AX958">
        <v>24688431</v>
      </c>
      <c r="AY958">
        <v>1</v>
      </c>
      <c r="AZ958">
        <v>0</v>
      </c>
      <c r="BA958">
        <v>984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B958">
        <v>0</v>
      </c>
    </row>
    <row r="959" spans="1:80" x14ac:dyDescent="0.2">
      <c r="A959">
        <f>ROW(Source!A669)</f>
        <v>669</v>
      </c>
      <c r="B959">
        <v>23982063</v>
      </c>
      <c r="C959">
        <v>24688425</v>
      </c>
      <c r="D959">
        <v>14665676</v>
      </c>
      <c r="E959">
        <v>1</v>
      </c>
      <c r="F959">
        <v>1</v>
      </c>
      <c r="G959">
        <v>1</v>
      </c>
      <c r="H959">
        <v>2</v>
      </c>
      <c r="I959" t="s">
        <v>1175</v>
      </c>
      <c r="J959" t="s">
        <v>1239</v>
      </c>
      <c r="K959" t="s">
        <v>1177</v>
      </c>
      <c r="L959">
        <v>1368</v>
      </c>
      <c r="N959">
        <v>1011</v>
      </c>
      <c r="O959" t="s">
        <v>1152</v>
      </c>
      <c r="P959" t="s">
        <v>1152</v>
      </c>
      <c r="Q959">
        <v>1</v>
      </c>
      <c r="Y959">
        <v>0.1215</v>
      </c>
      <c r="AA959">
        <v>0</v>
      </c>
      <c r="AB959">
        <v>89.99</v>
      </c>
      <c r="AC959">
        <v>10.06</v>
      </c>
      <c r="AD959">
        <v>0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0.09</v>
      </c>
      <c r="AU959" t="s">
        <v>179</v>
      </c>
      <c r="AV959">
        <v>0</v>
      </c>
      <c r="AW959">
        <v>2</v>
      </c>
      <c r="AX959">
        <v>24688432</v>
      </c>
      <c r="AY959">
        <v>1</v>
      </c>
      <c r="AZ959">
        <v>0</v>
      </c>
      <c r="BA959">
        <v>985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B959">
        <v>0</v>
      </c>
    </row>
    <row r="960" spans="1:80" x14ac:dyDescent="0.2">
      <c r="A960">
        <f>ROW(Source!A669)</f>
        <v>669</v>
      </c>
      <c r="B960">
        <v>23982063</v>
      </c>
      <c r="C960">
        <v>24688425</v>
      </c>
      <c r="D960">
        <v>14665295</v>
      </c>
      <c r="E960">
        <v>1</v>
      </c>
      <c r="F960">
        <v>1</v>
      </c>
      <c r="G960">
        <v>1</v>
      </c>
      <c r="H960">
        <v>3</v>
      </c>
      <c r="I960" t="s">
        <v>1159</v>
      </c>
      <c r="J960" t="s">
        <v>1168</v>
      </c>
      <c r="K960" t="s">
        <v>1169</v>
      </c>
      <c r="L960">
        <v>1344</v>
      </c>
      <c r="N960">
        <v>1008</v>
      </c>
      <c r="O960" t="s">
        <v>1170</v>
      </c>
      <c r="P960" t="s">
        <v>1170</v>
      </c>
      <c r="Q960">
        <v>1</v>
      </c>
      <c r="Y960">
        <v>0.39</v>
      </c>
      <c r="AA960">
        <v>1</v>
      </c>
      <c r="AB960">
        <v>0</v>
      </c>
      <c r="AC960">
        <v>0</v>
      </c>
      <c r="AD960">
        <v>0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0.39</v>
      </c>
      <c r="AU960" t="s">
        <v>3</v>
      </c>
      <c r="AV960">
        <v>0</v>
      </c>
      <c r="AW960">
        <v>2</v>
      </c>
      <c r="AX960">
        <v>24688433</v>
      </c>
      <c r="AY960">
        <v>1</v>
      </c>
      <c r="AZ960">
        <v>0</v>
      </c>
      <c r="BA960">
        <v>986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B960">
        <v>0</v>
      </c>
    </row>
    <row r="961" spans="1:80" x14ac:dyDescent="0.2">
      <c r="A961">
        <f>ROW(Source!A670)</f>
        <v>670</v>
      </c>
      <c r="B961">
        <v>23982063</v>
      </c>
      <c r="C961">
        <v>24688434</v>
      </c>
      <c r="D961">
        <v>9431933</v>
      </c>
      <c r="E961">
        <v>1</v>
      </c>
      <c r="F961">
        <v>1</v>
      </c>
      <c r="G961">
        <v>1</v>
      </c>
      <c r="H961">
        <v>1</v>
      </c>
      <c r="I961" t="s">
        <v>1272</v>
      </c>
      <c r="J961" t="s">
        <v>3</v>
      </c>
      <c r="K961" t="s">
        <v>1273</v>
      </c>
      <c r="L961">
        <v>1369</v>
      </c>
      <c r="N961">
        <v>1013</v>
      </c>
      <c r="O961" t="s">
        <v>1148</v>
      </c>
      <c r="P961" t="s">
        <v>1148</v>
      </c>
      <c r="Q961">
        <v>1</v>
      </c>
      <c r="Y961">
        <v>3.0915000000000004</v>
      </c>
      <c r="AA961">
        <v>0</v>
      </c>
      <c r="AB961">
        <v>0</v>
      </c>
      <c r="AC961">
        <v>0</v>
      </c>
      <c r="AD961">
        <v>8.5299999999999994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2.29</v>
      </c>
      <c r="AU961" t="s">
        <v>179</v>
      </c>
      <c r="AV961">
        <v>1</v>
      </c>
      <c r="AW961">
        <v>2</v>
      </c>
      <c r="AX961">
        <v>24688439</v>
      </c>
      <c r="AY961">
        <v>1</v>
      </c>
      <c r="AZ961">
        <v>0</v>
      </c>
      <c r="BA961">
        <v>987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B961">
        <v>0</v>
      </c>
    </row>
    <row r="962" spans="1:80" x14ac:dyDescent="0.2">
      <c r="A962">
        <f>ROW(Source!A670)</f>
        <v>670</v>
      </c>
      <c r="B962">
        <v>23982063</v>
      </c>
      <c r="C962">
        <v>24688434</v>
      </c>
      <c r="D962">
        <v>121548</v>
      </c>
      <c r="E962">
        <v>1</v>
      </c>
      <c r="F962">
        <v>1</v>
      </c>
      <c r="G962">
        <v>1</v>
      </c>
      <c r="H962">
        <v>1</v>
      </c>
      <c r="I962" t="s">
        <v>40</v>
      </c>
      <c r="J962" t="s">
        <v>3</v>
      </c>
      <c r="K962" t="s">
        <v>1173</v>
      </c>
      <c r="L962">
        <v>608254</v>
      </c>
      <c r="N962">
        <v>1013</v>
      </c>
      <c r="O962" t="s">
        <v>1174</v>
      </c>
      <c r="P962" t="s">
        <v>1174</v>
      </c>
      <c r="Q962">
        <v>1</v>
      </c>
      <c r="Y962">
        <v>0.1215</v>
      </c>
      <c r="AA962">
        <v>0</v>
      </c>
      <c r="AB962">
        <v>0</v>
      </c>
      <c r="AC962">
        <v>0</v>
      </c>
      <c r="AD962">
        <v>0</v>
      </c>
      <c r="AN962">
        <v>0</v>
      </c>
      <c r="AO962">
        <v>1</v>
      </c>
      <c r="AP962">
        <v>1</v>
      </c>
      <c r="AQ962">
        <v>0</v>
      </c>
      <c r="AR962">
        <v>0</v>
      </c>
      <c r="AS962" t="s">
        <v>3</v>
      </c>
      <c r="AT962">
        <v>0.09</v>
      </c>
      <c r="AU962" t="s">
        <v>179</v>
      </c>
      <c r="AV962">
        <v>2</v>
      </c>
      <c r="AW962">
        <v>2</v>
      </c>
      <c r="AX962">
        <v>24688440</v>
      </c>
      <c r="AY962">
        <v>1</v>
      </c>
      <c r="AZ962">
        <v>0</v>
      </c>
      <c r="BA962">
        <v>988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B962">
        <v>0</v>
      </c>
    </row>
    <row r="963" spans="1:80" x14ac:dyDescent="0.2">
      <c r="A963">
        <f>ROW(Source!A670)</f>
        <v>670</v>
      </c>
      <c r="B963">
        <v>23982063</v>
      </c>
      <c r="C963">
        <v>24688434</v>
      </c>
      <c r="D963">
        <v>14665676</v>
      </c>
      <c r="E963">
        <v>1</v>
      </c>
      <c r="F963">
        <v>1</v>
      </c>
      <c r="G963">
        <v>1</v>
      </c>
      <c r="H963">
        <v>2</v>
      </c>
      <c r="I963" t="s">
        <v>1175</v>
      </c>
      <c r="J963" t="s">
        <v>1239</v>
      </c>
      <c r="K963" t="s">
        <v>1177</v>
      </c>
      <c r="L963">
        <v>1368</v>
      </c>
      <c r="N963">
        <v>1011</v>
      </c>
      <c r="O963" t="s">
        <v>1152</v>
      </c>
      <c r="P963" t="s">
        <v>1152</v>
      </c>
      <c r="Q963">
        <v>1</v>
      </c>
      <c r="Y963">
        <v>0.1215</v>
      </c>
      <c r="AA963">
        <v>0</v>
      </c>
      <c r="AB963">
        <v>89.99</v>
      </c>
      <c r="AC963">
        <v>10.06</v>
      </c>
      <c r="AD963">
        <v>0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0.09</v>
      </c>
      <c r="AU963" t="s">
        <v>179</v>
      </c>
      <c r="AV963">
        <v>0</v>
      </c>
      <c r="AW963">
        <v>2</v>
      </c>
      <c r="AX963">
        <v>24688441</v>
      </c>
      <c r="AY963">
        <v>1</v>
      </c>
      <c r="AZ963">
        <v>0</v>
      </c>
      <c r="BA963">
        <v>989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B963">
        <v>0</v>
      </c>
    </row>
    <row r="964" spans="1:80" x14ac:dyDescent="0.2">
      <c r="A964">
        <f>ROW(Source!A670)</f>
        <v>670</v>
      </c>
      <c r="B964">
        <v>23982063</v>
      </c>
      <c r="C964">
        <v>24688434</v>
      </c>
      <c r="D964">
        <v>14665295</v>
      </c>
      <c r="E964">
        <v>1</v>
      </c>
      <c r="F964">
        <v>1</v>
      </c>
      <c r="G964">
        <v>1</v>
      </c>
      <c r="H964">
        <v>3</v>
      </c>
      <c r="I964" t="s">
        <v>1159</v>
      </c>
      <c r="J964" t="s">
        <v>1168</v>
      </c>
      <c r="K964" t="s">
        <v>1169</v>
      </c>
      <c r="L964">
        <v>1344</v>
      </c>
      <c r="N964">
        <v>1008</v>
      </c>
      <c r="O964" t="s">
        <v>1170</v>
      </c>
      <c r="P964" t="s">
        <v>1170</v>
      </c>
      <c r="Q964">
        <v>1</v>
      </c>
      <c r="Y964">
        <v>0.39</v>
      </c>
      <c r="AA964">
        <v>1</v>
      </c>
      <c r="AB964">
        <v>0</v>
      </c>
      <c r="AC964">
        <v>0</v>
      </c>
      <c r="AD964">
        <v>0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0.39</v>
      </c>
      <c r="AU964" t="s">
        <v>3</v>
      </c>
      <c r="AV964">
        <v>0</v>
      </c>
      <c r="AW964">
        <v>2</v>
      </c>
      <c r="AX964">
        <v>24688442</v>
      </c>
      <c r="AY964">
        <v>1</v>
      </c>
      <c r="AZ964">
        <v>0</v>
      </c>
      <c r="BA964">
        <v>990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B964">
        <v>0</v>
      </c>
    </row>
    <row r="965" spans="1:80" x14ac:dyDescent="0.2">
      <c r="A965">
        <f>ROW(Source!A671)</f>
        <v>671</v>
      </c>
      <c r="B965">
        <v>23982063</v>
      </c>
      <c r="C965">
        <v>24688443</v>
      </c>
      <c r="D965">
        <v>9431548</v>
      </c>
      <c r="E965">
        <v>1</v>
      </c>
      <c r="F965">
        <v>1</v>
      </c>
      <c r="G965">
        <v>1</v>
      </c>
      <c r="H965">
        <v>1</v>
      </c>
      <c r="I965" t="s">
        <v>1482</v>
      </c>
      <c r="J965" t="s">
        <v>3</v>
      </c>
      <c r="K965" t="s">
        <v>1483</v>
      </c>
      <c r="L965">
        <v>1369</v>
      </c>
      <c r="N965">
        <v>1013</v>
      </c>
      <c r="O965" t="s">
        <v>1148</v>
      </c>
      <c r="P965" t="s">
        <v>1148</v>
      </c>
      <c r="Q965">
        <v>1</v>
      </c>
      <c r="Y965">
        <v>1.6740000000000002</v>
      </c>
      <c r="AA965">
        <v>0</v>
      </c>
      <c r="AB965">
        <v>0</v>
      </c>
      <c r="AC965">
        <v>0</v>
      </c>
      <c r="AD965">
        <v>9.92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1.24</v>
      </c>
      <c r="AU965" t="s">
        <v>179</v>
      </c>
      <c r="AV965">
        <v>1</v>
      </c>
      <c r="AW965">
        <v>2</v>
      </c>
      <c r="AX965">
        <v>24688451</v>
      </c>
      <c r="AY965">
        <v>1</v>
      </c>
      <c r="AZ965">
        <v>0</v>
      </c>
      <c r="BA965">
        <v>991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B965">
        <v>0</v>
      </c>
    </row>
    <row r="966" spans="1:80" x14ac:dyDescent="0.2">
      <c r="A966">
        <f>ROW(Source!A671)</f>
        <v>671</v>
      </c>
      <c r="B966">
        <v>23982063</v>
      </c>
      <c r="C966">
        <v>24688443</v>
      </c>
      <c r="D966">
        <v>121548</v>
      </c>
      <c r="E966">
        <v>1</v>
      </c>
      <c r="F966">
        <v>1</v>
      </c>
      <c r="G966">
        <v>1</v>
      </c>
      <c r="H966">
        <v>1</v>
      </c>
      <c r="I966" t="s">
        <v>40</v>
      </c>
      <c r="J966" t="s">
        <v>3</v>
      </c>
      <c r="K966" t="s">
        <v>1173</v>
      </c>
      <c r="L966">
        <v>608254</v>
      </c>
      <c r="N966">
        <v>1013</v>
      </c>
      <c r="O966" t="s">
        <v>1174</v>
      </c>
      <c r="P966" t="s">
        <v>1174</v>
      </c>
      <c r="Q966">
        <v>1</v>
      </c>
      <c r="Y966">
        <v>0.10800000000000001</v>
      </c>
      <c r="AA966">
        <v>0</v>
      </c>
      <c r="AB966">
        <v>0</v>
      </c>
      <c r="AC966">
        <v>0</v>
      </c>
      <c r="AD966">
        <v>0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0.08</v>
      </c>
      <c r="AU966" t="s">
        <v>179</v>
      </c>
      <c r="AV966">
        <v>2</v>
      </c>
      <c r="AW966">
        <v>2</v>
      </c>
      <c r="AX966">
        <v>24688452</v>
      </c>
      <c r="AY966">
        <v>1</v>
      </c>
      <c r="AZ966">
        <v>0</v>
      </c>
      <c r="BA966">
        <v>992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B966">
        <v>0</v>
      </c>
    </row>
    <row r="967" spans="1:80" x14ac:dyDescent="0.2">
      <c r="A967">
        <f>ROW(Source!A671)</f>
        <v>671</v>
      </c>
      <c r="B967">
        <v>23982063</v>
      </c>
      <c r="C967">
        <v>24688443</v>
      </c>
      <c r="D967">
        <v>14665537</v>
      </c>
      <c r="E967">
        <v>1</v>
      </c>
      <c r="F967">
        <v>1</v>
      </c>
      <c r="G967">
        <v>1</v>
      </c>
      <c r="H967">
        <v>2</v>
      </c>
      <c r="I967" t="s">
        <v>1218</v>
      </c>
      <c r="J967" t="s">
        <v>1247</v>
      </c>
      <c r="K967" t="s">
        <v>1220</v>
      </c>
      <c r="L967">
        <v>1368</v>
      </c>
      <c r="N967">
        <v>1011</v>
      </c>
      <c r="O967" t="s">
        <v>1152</v>
      </c>
      <c r="P967" t="s">
        <v>1152</v>
      </c>
      <c r="Q967">
        <v>1</v>
      </c>
      <c r="Y967">
        <v>0.10800000000000001</v>
      </c>
      <c r="AA967">
        <v>0</v>
      </c>
      <c r="AB967">
        <v>134.65</v>
      </c>
      <c r="AC967">
        <v>13.5</v>
      </c>
      <c r="AD967">
        <v>0</v>
      </c>
      <c r="AN967">
        <v>0</v>
      </c>
      <c r="AO967">
        <v>1</v>
      </c>
      <c r="AP967">
        <v>1</v>
      </c>
      <c r="AQ967">
        <v>0</v>
      </c>
      <c r="AR967">
        <v>0</v>
      </c>
      <c r="AS967" t="s">
        <v>3</v>
      </c>
      <c r="AT967">
        <v>0.08</v>
      </c>
      <c r="AU967" t="s">
        <v>179</v>
      </c>
      <c r="AV967">
        <v>0</v>
      </c>
      <c r="AW967">
        <v>2</v>
      </c>
      <c r="AX967">
        <v>24688453</v>
      </c>
      <c r="AY967">
        <v>1</v>
      </c>
      <c r="AZ967">
        <v>0</v>
      </c>
      <c r="BA967">
        <v>993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B967">
        <v>0</v>
      </c>
    </row>
    <row r="968" spans="1:80" x14ac:dyDescent="0.2">
      <c r="A968">
        <f>ROW(Source!A671)</f>
        <v>671</v>
      </c>
      <c r="B968">
        <v>23982063</v>
      </c>
      <c r="C968">
        <v>24688443</v>
      </c>
      <c r="D968">
        <v>14668089</v>
      </c>
      <c r="E968">
        <v>1</v>
      </c>
      <c r="F968">
        <v>1</v>
      </c>
      <c r="G968">
        <v>1</v>
      </c>
      <c r="H968">
        <v>2</v>
      </c>
      <c r="I968" t="s">
        <v>1448</v>
      </c>
      <c r="J968" t="s">
        <v>1449</v>
      </c>
      <c r="K968" t="s">
        <v>1450</v>
      </c>
      <c r="L968">
        <v>1368</v>
      </c>
      <c r="N968">
        <v>1011</v>
      </c>
      <c r="O968" t="s">
        <v>1152</v>
      </c>
      <c r="P968" t="s">
        <v>1152</v>
      </c>
      <c r="Q968">
        <v>1</v>
      </c>
      <c r="Y968">
        <v>0.35100000000000003</v>
      </c>
      <c r="AA968">
        <v>0</v>
      </c>
      <c r="AB968">
        <v>1.95</v>
      </c>
      <c r="AC968">
        <v>0</v>
      </c>
      <c r="AD968">
        <v>0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0.26</v>
      </c>
      <c r="AU968" t="s">
        <v>179</v>
      </c>
      <c r="AV968">
        <v>0</v>
      </c>
      <c r="AW968">
        <v>2</v>
      </c>
      <c r="AX968">
        <v>24688454</v>
      </c>
      <c r="AY968">
        <v>1</v>
      </c>
      <c r="AZ968">
        <v>0</v>
      </c>
      <c r="BA968">
        <v>994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B968">
        <v>0</v>
      </c>
    </row>
    <row r="969" spans="1:80" x14ac:dyDescent="0.2">
      <c r="A969">
        <f>ROW(Source!A671)</f>
        <v>671</v>
      </c>
      <c r="B969">
        <v>23982063</v>
      </c>
      <c r="C969">
        <v>24688443</v>
      </c>
      <c r="D969">
        <v>14668594</v>
      </c>
      <c r="E969">
        <v>1</v>
      </c>
      <c r="F969">
        <v>1</v>
      </c>
      <c r="G969">
        <v>1</v>
      </c>
      <c r="H969">
        <v>2</v>
      </c>
      <c r="I969" t="s">
        <v>1348</v>
      </c>
      <c r="J969" t="s">
        <v>1349</v>
      </c>
      <c r="K969" t="s">
        <v>1350</v>
      </c>
      <c r="L969">
        <v>1368</v>
      </c>
      <c r="N969">
        <v>1011</v>
      </c>
      <c r="O969" t="s">
        <v>1152</v>
      </c>
      <c r="P969" t="s">
        <v>1152</v>
      </c>
      <c r="Q969">
        <v>1</v>
      </c>
      <c r="Y969">
        <v>0.10800000000000001</v>
      </c>
      <c r="AA969">
        <v>0</v>
      </c>
      <c r="AB969">
        <v>107.3</v>
      </c>
      <c r="AC969">
        <v>11.6</v>
      </c>
      <c r="AD969">
        <v>0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0.08</v>
      </c>
      <c r="AU969" t="s">
        <v>179</v>
      </c>
      <c r="AV969">
        <v>0</v>
      </c>
      <c r="AW969">
        <v>2</v>
      </c>
      <c r="AX969">
        <v>24688455</v>
      </c>
      <c r="AY969">
        <v>1</v>
      </c>
      <c r="AZ969">
        <v>0</v>
      </c>
      <c r="BA969">
        <v>995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B969">
        <v>0</v>
      </c>
    </row>
    <row r="970" spans="1:80" x14ac:dyDescent="0.2">
      <c r="A970">
        <f>ROW(Source!A671)</f>
        <v>671</v>
      </c>
      <c r="B970">
        <v>23982063</v>
      </c>
      <c r="C970">
        <v>24688443</v>
      </c>
      <c r="D970">
        <v>14611294</v>
      </c>
      <c r="E970">
        <v>1</v>
      </c>
      <c r="F970">
        <v>1</v>
      </c>
      <c r="G970">
        <v>1</v>
      </c>
      <c r="H970">
        <v>3</v>
      </c>
      <c r="I970" t="s">
        <v>1195</v>
      </c>
      <c r="J970" t="s">
        <v>1490</v>
      </c>
      <c r="K970" t="s">
        <v>1197</v>
      </c>
      <c r="L970">
        <v>1346</v>
      </c>
      <c r="N970">
        <v>1009</v>
      </c>
      <c r="O970" t="s">
        <v>1181</v>
      </c>
      <c r="P970" t="s">
        <v>1181</v>
      </c>
      <c r="Q970">
        <v>1</v>
      </c>
      <c r="Y970">
        <v>0.02</v>
      </c>
      <c r="AA970">
        <v>91.29</v>
      </c>
      <c r="AB970">
        <v>0</v>
      </c>
      <c r="AC970">
        <v>0</v>
      </c>
      <c r="AD970">
        <v>0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0.02</v>
      </c>
      <c r="AU970" t="s">
        <v>3</v>
      </c>
      <c r="AV970">
        <v>0</v>
      </c>
      <c r="AW970">
        <v>2</v>
      </c>
      <c r="AX970">
        <v>24688456</v>
      </c>
      <c r="AY970">
        <v>1</v>
      </c>
      <c r="AZ970">
        <v>0</v>
      </c>
      <c r="BA970">
        <v>996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B970">
        <v>0</v>
      </c>
    </row>
    <row r="971" spans="1:80" x14ac:dyDescent="0.2">
      <c r="A971">
        <f>ROW(Source!A671)</f>
        <v>671</v>
      </c>
      <c r="B971">
        <v>23982063</v>
      </c>
      <c r="C971">
        <v>24688443</v>
      </c>
      <c r="D971">
        <v>14665295</v>
      </c>
      <c r="E971">
        <v>1</v>
      </c>
      <c r="F971">
        <v>1</v>
      </c>
      <c r="G971">
        <v>1</v>
      </c>
      <c r="H971">
        <v>3</v>
      </c>
      <c r="I971" t="s">
        <v>1159</v>
      </c>
      <c r="J971" t="s">
        <v>1168</v>
      </c>
      <c r="K971" t="s">
        <v>1169</v>
      </c>
      <c r="L971">
        <v>1344</v>
      </c>
      <c r="N971">
        <v>1008</v>
      </c>
      <c r="O971" t="s">
        <v>1170</v>
      </c>
      <c r="P971" t="s">
        <v>1170</v>
      </c>
      <c r="Q971">
        <v>1</v>
      </c>
      <c r="Y971">
        <v>0.25</v>
      </c>
      <c r="AA971">
        <v>1</v>
      </c>
      <c r="AB971">
        <v>0</v>
      </c>
      <c r="AC971">
        <v>0</v>
      </c>
      <c r="AD971">
        <v>0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0.25</v>
      </c>
      <c r="AU971" t="s">
        <v>3</v>
      </c>
      <c r="AV971">
        <v>0</v>
      </c>
      <c r="AW971">
        <v>2</v>
      </c>
      <c r="AX971">
        <v>24688457</v>
      </c>
      <c r="AY971">
        <v>1</v>
      </c>
      <c r="AZ971">
        <v>0</v>
      </c>
      <c r="BA971">
        <v>997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B971">
        <v>0</v>
      </c>
    </row>
    <row r="972" spans="1:80" x14ac:dyDescent="0.2">
      <c r="A972">
        <f>ROW(Source!A672)</f>
        <v>672</v>
      </c>
      <c r="B972">
        <v>23982063</v>
      </c>
      <c r="C972">
        <v>24688458</v>
      </c>
      <c r="D972">
        <v>9430857</v>
      </c>
      <c r="E972">
        <v>1</v>
      </c>
      <c r="F972">
        <v>1</v>
      </c>
      <c r="G972">
        <v>1</v>
      </c>
      <c r="H972">
        <v>1</v>
      </c>
      <c r="I972" t="s">
        <v>1270</v>
      </c>
      <c r="J972" t="s">
        <v>3</v>
      </c>
      <c r="K972" t="s">
        <v>1271</v>
      </c>
      <c r="L972">
        <v>1369</v>
      </c>
      <c r="N972">
        <v>1013</v>
      </c>
      <c r="O972" t="s">
        <v>1148</v>
      </c>
      <c r="P972" t="s">
        <v>1148</v>
      </c>
      <c r="Q972">
        <v>1</v>
      </c>
      <c r="Y972">
        <v>1.3905000000000001</v>
      </c>
      <c r="AA972">
        <v>0</v>
      </c>
      <c r="AB972">
        <v>0</v>
      </c>
      <c r="AC972">
        <v>0</v>
      </c>
      <c r="AD972">
        <v>8.64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1.03</v>
      </c>
      <c r="AU972" t="s">
        <v>179</v>
      </c>
      <c r="AV972">
        <v>1</v>
      </c>
      <c r="AW972">
        <v>2</v>
      </c>
      <c r="AX972">
        <v>24688462</v>
      </c>
      <c r="AY972">
        <v>1</v>
      </c>
      <c r="AZ972">
        <v>0</v>
      </c>
      <c r="BA972">
        <v>998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B972">
        <v>0</v>
      </c>
    </row>
    <row r="973" spans="1:80" x14ac:dyDescent="0.2">
      <c r="A973">
        <f>ROW(Source!A672)</f>
        <v>672</v>
      </c>
      <c r="B973">
        <v>23982063</v>
      </c>
      <c r="C973">
        <v>24688458</v>
      </c>
      <c r="D973">
        <v>14668593</v>
      </c>
      <c r="E973">
        <v>1</v>
      </c>
      <c r="F973">
        <v>1</v>
      </c>
      <c r="G973">
        <v>1</v>
      </c>
      <c r="H973">
        <v>2</v>
      </c>
      <c r="I973" t="s">
        <v>1224</v>
      </c>
      <c r="J973" t="s">
        <v>1251</v>
      </c>
      <c r="K973" t="s">
        <v>1226</v>
      </c>
      <c r="L973">
        <v>1368</v>
      </c>
      <c r="N973">
        <v>1011</v>
      </c>
      <c r="O973" t="s">
        <v>1152</v>
      </c>
      <c r="P973" t="s">
        <v>1152</v>
      </c>
      <c r="Q973">
        <v>1</v>
      </c>
      <c r="Y973">
        <v>1.3500000000000002E-2</v>
      </c>
      <c r="AA973">
        <v>0</v>
      </c>
      <c r="AB973">
        <v>87.17</v>
      </c>
      <c r="AC973">
        <v>11.6</v>
      </c>
      <c r="AD973">
        <v>0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0.01</v>
      </c>
      <c r="AU973" t="s">
        <v>179</v>
      </c>
      <c r="AV973">
        <v>0</v>
      </c>
      <c r="AW973">
        <v>2</v>
      </c>
      <c r="AX973">
        <v>24688463</v>
      </c>
      <c r="AY973">
        <v>1</v>
      </c>
      <c r="AZ973">
        <v>0</v>
      </c>
      <c r="BA973">
        <v>999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B973">
        <v>0</v>
      </c>
    </row>
    <row r="974" spans="1:80" x14ac:dyDescent="0.2">
      <c r="A974">
        <f>ROW(Source!A672)</f>
        <v>672</v>
      </c>
      <c r="B974">
        <v>23982063</v>
      </c>
      <c r="C974">
        <v>24688458</v>
      </c>
      <c r="D974">
        <v>14665295</v>
      </c>
      <c r="E974">
        <v>1</v>
      </c>
      <c r="F974">
        <v>1</v>
      </c>
      <c r="G974">
        <v>1</v>
      </c>
      <c r="H974">
        <v>3</v>
      </c>
      <c r="I974" t="s">
        <v>1159</v>
      </c>
      <c r="J974" t="s">
        <v>1168</v>
      </c>
      <c r="K974" t="s">
        <v>1169</v>
      </c>
      <c r="L974">
        <v>1344</v>
      </c>
      <c r="N974">
        <v>1008</v>
      </c>
      <c r="O974" t="s">
        <v>1170</v>
      </c>
      <c r="P974" t="s">
        <v>1170</v>
      </c>
      <c r="Q974">
        <v>1</v>
      </c>
      <c r="Y974">
        <v>0.18</v>
      </c>
      <c r="AA974">
        <v>1</v>
      </c>
      <c r="AB974">
        <v>0</v>
      </c>
      <c r="AC974">
        <v>0</v>
      </c>
      <c r="AD974">
        <v>0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0.18</v>
      </c>
      <c r="AU974" t="s">
        <v>3</v>
      </c>
      <c r="AV974">
        <v>0</v>
      </c>
      <c r="AW974">
        <v>2</v>
      </c>
      <c r="AX974">
        <v>24688464</v>
      </c>
      <c r="AY974">
        <v>1</v>
      </c>
      <c r="AZ974">
        <v>0</v>
      </c>
      <c r="BA974">
        <v>1000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B974">
        <v>0</v>
      </c>
    </row>
    <row r="975" spans="1:80" x14ac:dyDescent="0.2">
      <c r="A975">
        <f>ROW(Source!A673)</f>
        <v>673</v>
      </c>
      <c r="B975">
        <v>23982063</v>
      </c>
      <c r="C975">
        <v>24688465</v>
      </c>
      <c r="D975">
        <v>9436423</v>
      </c>
      <c r="E975">
        <v>1</v>
      </c>
      <c r="F975">
        <v>1</v>
      </c>
      <c r="G975">
        <v>1</v>
      </c>
      <c r="H975">
        <v>1</v>
      </c>
      <c r="I975" t="s">
        <v>1243</v>
      </c>
      <c r="J975" t="s">
        <v>3</v>
      </c>
      <c r="K975" t="s">
        <v>1244</v>
      </c>
      <c r="L975">
        <v>1369</v>
      </c>
      <c r="N975">
        <v>1013</v>
      </c>
      <c r="O975" t="s">
        <v>1148</v>
      </c>
      <c r="P975" t="s">
        <v>1148</v>
      </c>
      <c r="Q975">
        <v>1</v>
      </c>
      <c r="Y975">
        <v>1.4175000000000002</v>
      </c>
      <c r="AA975">
        <v>0</v>
      </c>
      <c r="AB975">
        <v>0</v>
      </c>
      <c r="AC975">
        <v>0</v>
      </c>
      <c r="AD975">
        <v>12.92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1.05</v>
      </c>
      <c r="AU975" t="s">
        <v>179</v>
      </c>
      <c r="AV975">
        <v>1</v>
      </c>
      <c r="AW975">
        <v>2</v>
      </c>
      <c r="AX975">
        <v>24688470</v>
      </c>
      <c r="AY975">
        <v>1</v>
      </c>
      <c r="AZ975">
        <v>0</v>
      </c>
      <c r="BA975">
        <v>1001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B975">
        <v>0</v>
      </c>
    </row>
    <row r="976" spans="1:80" x14ac:dyDescent="0.2">
      <c r="A976">
        <f>ROW(Source!A673)</f>
        <v>673</v>
      </c>
      <c r="B976">
        <v>23982063</v>
      </c>
      <c r="C976">
        <v>24688465</v>
      </c>
      <c r="D976">
        <v>22794519</v>
      </c>
      <c r="E976">
        <v>1</v>
      </c>
      <c r="F976">
        <v>1</v>
      </c>
      <c r="G976">
        <v>1</v>
      </c>
      <c r="H976">
        <v>2</v>
      </c>
      <c r="I976" t="s">
        <v>1314</v>
      </c>
      <c r="J976" t="s">
        <v>1315</v>
      </c>
      <c r="K976" t="s">
        <v>1316</v>
      </c>
      <c r="L976">
        <v>1368</v>
      </c>
      <c r="N976">
        <v>1011</v>
      </c>
      <c r="O976" t="s">
        <v>1152</v>
      </c>
      <c r="P976" t="s">
        <v>1152</v>
      </c>
      <c r="Q976">
        <v>1</v>
      </c>
      <c r="Y976">
        <v>0.47249999999999998</v>
      </c>
      <c r="AA976">
        <v>0</v>
      </c>
      <c r="AB976">
        <v>12.14</v>
      </c>
      <c r="AC976">
        <v>0</v>
      </c>
      <c r="AD976">
        <v>0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0.35</v>
      </c>
      <c r="AU976" t="s">
        <v>179</v>
      </c>
      <c r="AV976">
        <v>0</v>
      </c>
      <c r="AW976">
        <v>2</v>
      </c>
      <c r="AX976">
        <v>24688471</v>
      </c>
      <c r="AY976">
        <v>1</v>
      </c>
      <c r="AZ976">
        <v>0</v>
      </c>
      <c r="BA976">
        <v>1002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B976">
        <v>0</v>
      </c>
    </row>
    <row r="977" spans="1:80" x14ac:dyDescent="0.2">
      <c r="A977">
        <f>ROW(Source!A673)</f>
        <v>673</v>
      </c>
      <c r="B977">
        <v>23982063</v>
      </c>
      <c r="C977">
        <v>24688465</v>
      </c>
      <c r="D977">
        <v>22794574</v>
      </c>
      <c r="E977">
        <v>1</v>
      </c>
      <c r="F977">
        <v>1</v>
      </c>
      <c r="G977">
        <v>1</v>
      </c>
      <c r="H977">
        <v>2</v>
      </c>
      <c r="I977" t="s">
        <v>1317</v>
      </c>
      <c r="J977" t="s">
        <v>1318</v>
      </c>
      <c r="K977" t="s">
        <v>1319</v>
      </c>
      <c r="L977">
        <v>1368</v>
      </c>
      <c r="N977">
        <v>1011</v>
      </c>
      <c r="O977" t="s">
        <v>1152</v>
      </c>
      <c r="P977" t="s">
        <v>1152</v>
      </c>
      <c r="Q977">
        <v>1</v>
      </c>
      <c r="Y977">
        <v>1.0395000000000001</v>
      </c>
      <c r="AA977">
        <v>0</v>
      </c>
      <c r="AB977">
        <v>10.62</v>
      </c>
      <c r="AC977">
        <v>0</v>
      </c>
      <c r="AD977">
        <v>0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0.77</v>
      </c>
      <c r="AU977" t="s">
        <v>179</v>
      </c>
      <c r="AV977">
        <v>0</v>
      </c>
      <c r="AW977">
        <v>2</v>
      </c>
      <c r="AX977">
        <v>24688472</v>
      </c>
      <c r="AY977">
        <v>1</v>
      </c>
      <c r="AZ977">
        <v>0</v>
      </c>
      <c r="BA977">
        <v>1003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B977">
        <v>0</v>
      </c>
    </row>
    <row r="978" spans="1:80" x14ac:dyDescent="0.2">
      <c r="A978">
        <f>ROW(Source!A673)</f>
        <v>673</v>
      </c>
      <c r="B978">
        <v>23982063</v>
      </c>
      <c r="C978">
        <v>24688465</v>
      </c>
      <c r="D978">
        <v>22865650</v>
      </c>
      <c r="E978">
        <v>1</v>
      </c>
      <c r="F978">
        <v>1</v>
      </c>
      <c r="G978">
        <v>1</v>
      </c>
      <c r="H978">
        <v>3</v>
      </c>
      <c r="I978" t="s">
        <v>1159</v>
      </c>
      <c r="J978" t="s">
        <v>1160</v>
      </c>
      <c r="K978" t="s">
        <v>1161</v>
      </c>
      <c r="L978">
        <v>1374</v>
      </c>
      <c r="N978">
        <v>1013</v>
      </c>
      <c r="O978" t="s">
        <v>1162</v>
      </c>
      <c r="P978" t="s">
        <v>1162</v>
      </c>
      <c r="Q978">
        <v>1</v>
      </c>
      <c r="Y978">
        <v>0.27</v>
      </c>
      <c r="AA978">
        <v>1</v>
      </c>
      <c r="AB978">
        <v>0</v>
      </c>
      <c r="AC978">
        <v>0</v>
      </c>
      <c r="AD978">
        <v>0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0.27</v>
      </c>
      <c r="AU978" t="s">
        <v>3</v>
      </c>
      <c r="AV978">
        <v>0</v>
      </c>
      <c r="AW978">
        <v>2</v>
      </c>
      <c r="AX978">
        <v>24688473</v>
      </c>
      <c r="AY978">
        <v>1</v>
      </c>
      <c r="AZ978">
        <v>0</v>
      </c>
      <c r="BA978">
        <v>1004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B978">
        <v>0</v>
      </c>
    </row>
    <row r="979" spans="1:80" x14ac:dyDescent="0.2">
      <c r="A979">
        <f>ROW(Source!A674)</f>
        <v>674</v>
      </c>
      <c r="B979">
        <v>23982063</v>
      </c>
      <c r="C979">
        <v>24910869</v>
      </c>
      <c r="D979">
        <v>9431832</v>
      </c>
      <c r="E979">
        <v>1</v>
      </c>
      <c r="F979">
        <v>1</v>
      </c>
      <c r="G979">
        <v>1</v>
      </c>
      <c r="H979">
        <v>1</v>
      </c>
      <c r="I979" t="s">
        <v>1280</v>
      </c>
      <c r="J979" t="s">
        <v>3</v>
      </c>
      <c r="K979" t="s">
        <v>1281</v>
      </c>
      <c r="L979">
        <v>1369</v>
      </c>
      <c r="N979">
        <v>1013</v>
      </c>
      <c r="O979" t="s">
        <v>1148</v>
      </c>
      <c r="P979" t="s">
        <v>1148</v>
      </c>
      <c r="Q979">
        <v>1</v>
      </c>
      <c r="Y979">
        <v>92.745000000000005</v>
      </c>
      <c r="AA979">
        <v>0</v>
      </c>
      <c r="AB979">
        <v>0</v>
      </c>
      <c r="AC979">
        <v>0</v>
      </c>
      <c r="AD979">
        <v>10.35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68.7</v>
      </c>
      <c r="AU979" t="s">
        <v>179</v>
      </c>
      <c r="AV979">
        <v>1</v>
      </c>
      <c r="AW979">
        <v>2</v>
      </c>
      <c r="AX979">
        <v>24910887</v>
      </c>
      <c r="AY979">
        <v>1</v>
      </c>
      <c r="AZ979">
        <v>0</v>
      </c>
      <c r="BA979">
        <v>1005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B979">
        <v>0</v>
      </c>
    </row>
    <row r="980" spans="1:80" x14ac:dyDescent="0.2">
      <c r="A980">
        <f>ROW(Source!A674)</f>
        <v>674</v>
      </c>
      <c r="B980">
        <v>23982063</v>
      </c>
      <c r="C980">
        <v>24910869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40</v>
      </c>
      <c r="J980" t="s">
        <v>3</v>
      </c>
      <c r="K980" t="s">
        <v>1173</v>
      </c>
      <c r="L980">
        <v>608254</v>
      </c>
      <c r="N980">
        <v>1013</v>
      </c>
      <c r="O980" t="s">
        <v>1174</v>
      </c>
      <c r="P980" t="s">
        <v>1174</v>
      </c>
      <c r="Q980">
        <v>1</v>
      </c>
      <c r="Y980">
        <v>5.4000000000000006E-2</v>
      </c>
      <c r="AA980">
        <v>0</v>
      </c>
      <c r="AB980">
        <v>0</v>
      </c>
      <c r="AC980">
        <v>0</v>
      </c>
      <c r="AD980">
        <v>0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0.04</v>
      </c>
      <c r="AU980" t="s">
        <v>179</v>
      </c>
      <c r="AV980">
        <v>2</v>
      </c>
      <c r="AW980">
        <v>2</v>
      </c>
      <c r="AX980">
        <v>24910888</v>
      </c>
      <c r="AY980">
        <v>1</v>
      </c>
      <c r="AZ980">
        <v>0</v>
      </c>
      <c r="BA980">
        <v>1006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B980">
        <v>0</v>
      </c>
    </row>
    <row r="981" spans="1:80" x14ac:dyDescent="0.2">
      <c r="A981">
        <f>ROW(Source!A674)</f>
        <v>674</v>
      </c>
      <c r="B981">
        <v>23982063</v>
      </c>
      <c r="C981">
        <v>24910869</v>
      </c>
      <c r="D981">
        <v>14665676</v>
      </c>
      <c r="E981">
        <v>1</v>
      </c>
      <c r="F981">
        <v>1</v>
      </c>
      <c r="G981">
        <v>1</v>
      </c>
      <c r="H981">
        <v>2</v>
      </c>
      <c r="I981" t="s">
        <v>1175</v>
      </c>
      <c r="J981" t="s">
        <v>1239</v>
      </c>
      <c r="K981" t="s">
        <v>1177</v>
      </c>
      <c r="L981">
        <v>1368</v>
      </c>
      <c r="N981">
        <v>1011</v>
      </c>
      <c r="O981" t="s">
        <v>1152</v>
      </c>
      <c r="P981" t="s">
        <v>1152</v>
      </c>
      <c r="Q981">
        <v>1</v>
      </c>
      <c r="Y981">
        <v>5.4000000000000006E-2</v>
      </c>
      <c r="AA981">
        <v>0</v>
      </c>
      <c r="AB981">
        <v>89.99</v>
      </c>
      <c r="AC981">
        <v>10.06</v>
      </c>
      <c r="AD981">
        <v>0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0.04</v>
      </c>
      <c r="AU981" t="s">
        <v>179</v>
      </c>
      <c r="AV981">
        <v>0</v>
      </c>
      <c r="AW981">
        <v>2</v>
      </c>
      <c r="AX981">
        <v>24910889</v>
      </c>
      <c r="AY981">
        <v>1</v>
      </c>
      <c r="AZ981">
        <v>0</v>
      </c>
      <c r="BA981">
        <v>1007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B981">
        <v>0</v>
      </c>
    </row>
    <row r="982" spans="1:80" x14ac:dyDescent="0.2">
      <c r="A982">
        <f>ROW(Source!A674)</f>
        <v>674</v>
      </c>
      <c r="B982">
        <v>23982063</v>
      </c>
      <c r="C982">
        <v>24910869</v>
      </c>
      <c r="D982">
        <v>14607476</v>
      </c>
      <c r="E982">
        <v>1</v>
      </c>
      <c r="F982">
        <v>1</v>
      </c>
      <c r="G982">
        <v>1</v>
      </c>
      <c r="H982">
        <v>3</v>
      </c>
      <c r="I982" t="s">
        <v>1282</v>
      </c>
      <c r="J982" t="s">
        <v>1546</v>
      </c>
      <c r="K982" t="s">
        <v>1284</v>
      </c>
      <c r="L982">
        <v>1348</v>
      </c>
      <c r="N982">
        <v>1009</v>
      </c>
      <c r="O982" t="s">
        <v>1185</v>
      </c>
      <c r="P982" t="s">
        <v>1185</v>
      </c>
      <c r="Q982">
        <v>1000</v>
      </c>
      <c r="Y982">
        <v>9.0000000000000006E-5</v>
      </c>
      <c r="AA982">
        <v>12606</v>
      </c>
      <c r="AB982">
        <v>0</v>
      </c>
      <c r="AC982">
        <v>0</v>
      </c>
      <c r="AD982">
        <v>0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9.0000000000000006E-5</v>
      </c>
      <c r="AU982" t="s">
        <v>3</v>
      </c>
      <c r="AV982">
        <v>0</v>
      </c>
      <c r="AW982">
        <v>2</v>
      </c>
      <c r="AX982">
        <v>24910890</v>
      </c>
      <c r="AY982">
        <v>1</v>
      </c>
      <c r="AZ982">
        <v>0</v>
      </c>
      <c r="BA982">
        <v>1008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B982">
        <v>0</v>
      </c>
    </row>
    <row r="983" spans="1:80" x14ac:dyDescent="0.2">
      <c r="A983">
        <f>ROW(Source!A674)</f>
        <v>674</v>
      </c>
      <c r="B983">
        <v>23982063</v>
      </c>
      <c r="C983">
        <v>24910869</v>
      </c>
      <c r="D983">
        <v>14607516</v>
      </c>
      <c r="E983">
        <v>1</v>
      </c>
      <c r="F983">
        <v>1</v>
      </c>
      <c r="G983">
        <v>1</v>
      </c>
      <c r="H983">
        <v>3</v>
      </c>
      <c r="I983" t="s">
        <v>1285</v>
      </c>
      <c r="J983" t="s">
        <v>1547</v>
      </c>
      <c r="K983" t="s">
        <v>1287</v>
      </c>
      <c r="L983">
        <v>1348</v>
      </c>
      <c r="N983">
        <v>1009</v>
      </c>
      <c r="O983" t="s">
        <v>1185</v>
      </c>
      <c r="P983" t="s">
        <v>1185</v>
      </c>
      <c r="Q983">
        <v>1000</v>
      </c>
      <c r="Y983">
        <v>1.6000000000000001E-4</v>
      </c>
      <c r="AA983">
        <v>22419</v>
      </c>
      <c r="AB983">
        <v>0</v>
      </c>
      <c r="AC983">
        <v>0</v>
      </c>
      <c r="AD983">
        <v>0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1.6000000000000001E-4</v>
      </c>
      <c r="AU983" t="s">
        <v>3</v>
      </c>
      <c r="AV983">
        <v>0</v>
      </c>
      <c r="AW983">
        <v>2</v>
      </c>
      <c r="AX983">
        <v>24910891</v>
      </c>
      <c r="AY983">
        <v>1</v>
      </c>
      <c r="AZ983">
        <v>0</v>
      </c>
      <c r="BA983">
        <v>1009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B983">
        <v>0</v>
      </c>
    </row>
    <row r="984" spans="1:80" x14ac:dyDescent="0.2">
      <c r="A984">
        <f>ROW(Source!A674)</f>
        <v>674</v>
      </c>
      <c r="B984">
        <v>23982063</v>
      </c>
      <c r="C984">
        <v>24910869</v>
      </c>
      <c r="D984">
        <v>14608188</v>
      </c>
      <c r="E984">
        <v>1</v>
      </c>
      <c r="F984">
        <v>1</v>
      </c>
      <c r="G984">
        <v>1</v>
      </c>
      <c r="H984">
        <v>3</v>
      </c>
      <c r="I984" t="s">
        <v>1288</v>
      </c>
      <c r="J984" t="s">
        <v>1548</v>
      </c>
      <c r="K984" t="s">
        <v>1290</v>
      </c>
      <c r="L984">
        <v>1348</v>
      </c>
      <c r="N984">
        <v>1009</v>
      </c>
      <c r="O984" t="s">
        <v>1185</v>
      </c>
      <c r="P984" t="s">
        <v>1185</v>
      </c>
      <c r="Q984">
        <v>1000</v>
      </c>
      <c r="Y984">
        <v>4.0000000000000003E-5</v>
      </c>
      <c r="AA984">
        <v>42700</v>
      </c>
      <c r="AB984">
        <v>0</v>
      </c>
      <c r="AC984">
        <v>0</v>
      </c>
      <c r="AD984">
        <v>0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4.0000000000000003E-5</v>
      </c>
      <c r="AU984" t="s">
        <v>3</v>
      </c>
      <c r="AV984">
        <v>0</v>
      </c>
      <c r="AW984">
        <v>2</v>
      </c>
      <c r="AX984">
        <v>24910892</v>
      </c>
      <c r="AY984">
        <v>1</v>
      </c>
      <c r="AZ984">
        <v>0</v>
      </c>
      <c r="BA984">
        <v>1010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B984">
        <v>0</v>
      </c>
    </row>
    <row r="985" spans="1:80" x14ac:dyDescent="0.2">
      <c r="A985">
        <f>ROW(Source!A674)</f>
        <v>674</v>
      </c>
      <c r="B985">
        <v>23982063</v>
      </c>
      <c r="C985">
        <v>24910869</v>
      </c>
      <c r="D985">
        <v>14610376</v>
      </c>
      <c r="E985">
        <v>1</v>
      </c>
      <c r="F985">
        <v>1</v>
      </c>
      <c r="G985">
        <v>1</v>
      </c>
      <c r="H985">
        <v>3</v>
      </c>
      <c r="I985" t="s">
        <v>1291</v>
      </c>
      <c r="J985" t="s">
        <v>1549</v>
      </c>
      <c r="K985" t="s">
        <v>1293</v>
      </c>
      <c r="L985">
        <v>1346</v>
      </c>
      <c r="N985">
        <v>1009</v>
      </c>
      <c r="O985" t="s">
        <v>1181</v>
      </c>
      <c r="P985" t="s">
        <v>1181</v>
      </c>
      <c r="Q985">
        <v>1</v>
      </c>
      <c r="Y985">
        <v>1.4999999999999999E-2</v>
      </c>
      <c r="AA985">
        <v>28.26</v>
      </c>
      <c r="AB985">
        <v>0</v>
      </c>
      <c r="AC985">
        <v>0</v>
      </c>
      <c r="AD985">
        <v>0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1.4999999999999999E-2</v>
      </c>
      <c r="AU985" t="s">
        <v>3</v>
      </c>
      <c r="AV985">
        <v>0</v>
      </c>
      <c r="AW985">
        <v>2</v>
      </c>
      <c r="AX985">
        <v>24910893</v>
      </c>
      <c r="AY985">
        <v>1</v>
      </c>
      <c r="AZ985">
        <v>0</v>
      </c>
      <c r="BA985">
        <v>1011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B985">
        <v>0</v>
      </c>
    </row>
    <row r="986" spans="1:80" x14ac:dyDescent="0.2">
      <c r="A986">
        <f>ROW(Source!A674)</f>
        <v>674</v>
      </c>
      <c r="B986">
        <v>23982063</v>
      </c>
      <c r="C986">
        <v>24910869</v>
      </c>
      <c r="D986">
        <v>14610520</v>
      </c>
      <c r="E986">
        <v>1</v>
      </c>
      <c r="F986">
        <v>1</v>
      </c>
      <c r="G986">
        <v>1</v>
      </c>
      <c r="H986">
        <v>3</v>
      </c>
      <c r="I986" t="s">
        <v>1182</v>
      </c>
      <c r="J986" t="s">
        <v>1489</v>
      </c>
      <c r="K986" t="s">
        <v>1184</v>
      </c>
      <c r="L986">
        <v>1348</v>
      </c>
      <c r="N986">
        <v>1009</v>
      </c>
      <c r="O986" t="s">
        <v>1185</v>
      </c>
      <c r="P986" t="s">
        <v>1185</v>
      </c>
      <c r="Q986">
        <v>1000</v>
      </c>
      <c r="Y986">
        <v>3.0000000000000001E-5</v>
      </c>
      <c r="AA986">
        <v>15481</v>
      </c>
      <c r="AB986">
        <v>0</v>
      </c>
      <c r="AC986">
        <v>0</v>
      </c>
      <c r="AD986">
        <v>0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3.0000000000000001E-5</v>
      </c>
      <c r="AU986" t="s">
        <v>3</v>
      </c>
      <c r="AV986">
        <v>0</v>
      </c>
      <c r="AW986">
        <v>2</v>
      </c>
      <c r="AX986">
        <v>24910894</v>
      </c>
      <c r="AY986">
        <v>1</v>
      </c>
      <c r="AZ986">
        <v>0</v>
      </c>
      <c r="BA986">
        <v>1012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B986">
        <v>0</v>
      </c>
    </row>
    <row r="987" spans="1:80" x14ac:dyDescent="0.2">
      <c r="A987">
        <f>ROW(Source!A674)</f>
        <v>674</v>
      </c>
      <c r="B987">
        <v>23982063</v>
      </c>
      <c r="C987">
        <v>24910869</v>
      </c>
      <c r="D987">
        <v>14610667</v>
      </c>
      <c r="E987">
        <v>1</v>
      </c>
      <c r="F987">
        <v>1</v>
      </c>
      <c r="G987">
        <v>1</v>
      </c>
      <c r="H987">
        <v>3</v>
      </c>
      <c r="I987" t="s">
        <v>1294</v>
      </c>
      <c r="J987" t="s">
        <v>1550</v>
      </c>
      <c r="K987" t="s">
        <v>1296</v>
      </c>
      <c r="L987">
        <v>1346</v>
      </c>
      <c r="N987">
        <v>1009</v>
      </c>
      <c r="O987" t="s">
        <v>1181</v>
      </c>
      <c r="P987" t="s">
        <v>1181</v>
      </c>
      <c r="Q987">
        <v>1</v>
      </c>
      <c r="Y987">
        <v>0.38</v>
      </c>
      <c r="AA987">
        <v>155</v>
      </c>
      <c r="AB987">
        <v>0</v>
      </c>
      <c r="AC987">
        <v>0</v>
      </c>
      <c r="AD987">
        <v>0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0.38</v>
      </c>
      <c r="AU987" t="s">
        <v>3</v>
      </c>
      <c r="AV987">
        <v>0</v>
      </c>
      <c r="AW987">
        <v>2</v>
      </c>
      <c r="AX987">
        <v>24910895</v>
      </c>
      <c r="AY987">
        <v>1</v>
      </c>
      <c r="AZ987">
        <v>0</v>
      </c>
      <c r="BA987">
        <v>1013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B987">
        <v>0</v>
      </c>
    </row>
    <row r="988" spans="1:80" x14ac:dyDescent="0.2">
      <c r="A988">
        <f>ROW(Source!A674)</f>
        <v>674</v>
      </c>
      <c r="B988">
        <v>23982063</v>
      </c>
      <c r="C988">
        <v>24910869</v>
      </c>
      <c r="D988">
        <v>14611309</v>
      </c>
      <c r="E988">
        <v>1</v>
      </c>
      <c r="F988">
        <v>1</v>
      </c>
      <c r="G988">
        <v>1</v>
      </c>
      <c r="H988">
        <v>3</v>
      </c>
      <c r="I988" t="s">
        <v>1297</v>
      </c>
      <c r="J988" t="s">
        <v>1551</v>
      </c>
      <c r="K988" t="s">
        <v>1299</v>
      </c>
      <c r="L988">
        <v>1346</v>
      </c>
      <c r="N988">
        <v>1009</v>
      </c>
      <c r="O988" t="s">
        <v>1181</v>
      </c>
      <c r="P988" t="s">
        <v>1181</v>
      </c>
      <c r="Q988">
        <v>1</v>
      </c>
      <c r="Y988">
        <v>2E-3</v>
      </c>
      <c r="AA988">
        <v>39.020000000000003</v>
      </c>
      <c r="AB988">
        <v>0</v>
      </c>
      <c r="AC988">
        <v>0</v>
      </c>
      <c r="AD988">
        <v>0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2E-3</v>
      </c>
      <c r="AU988" t="s">
        <v>3</v>
      </c>
      <c r="AV988">
        <v>0</v>
      </c>
      <c r="AW988">
        <v>2</v>
      </c>
      <c r="AX988">
        <v>24910896</v>
      </c>
      <c r="AY988">
        <v>1</v>
      </c>
      <c r="AZ988">
        <v>0</v>
      </c>
      <c r="BA988">
        <v>1014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B988">
        <v>0</v>
      </c>
    </row>
    <row r="989" spans="1:80" x14ac:dyDescent="0.2">
      <c r="A989">
        <f>ROW(Source!A674)</f>
        <v>674</v>
      </c>
      <c r="B989">
        <v>23982063</v>
      </c>
      <c r="C989">
        <v>24910869</v>
      </c>
      <c r="D989">
        <v>14611418</v>
      </c>
      <c r="E989">
        <v>1</v>
      </c>
      <c r="F989">
        <v>1</v>
      </c>
      <c r="G989">
        <v>1</v>
      </c>
      <c r="H989">
        <v>3</v>
      </c>
      <c r="I989" t="s">
        <v>1300</v>
      </c>
      <c r="J989" t="s">
        <v>1552</v>
      </c>
      <c r="K989" t="s">
        <v>1302</v>
      </c>
      <c r="L989">
        <v>1346</v>
      </c>
      <c r="N989">
        <v>1009</v>
      </c>
      <c r="O989" t="s">
        <v>1181</v>
      </c>
      <c r="P989" t="s">
        <v>1181</v>
      </c>
      <c r="Q989">
        <v>1</v>
      </c>
      <c r="Y989">
        <v>2.1000000000000001E-2</v>
      </c>
      <c r="AA989">
        <v>138.76</v>
      </c>
      <c r="AB989">
        <v>0</v>
      </c>
      <c r="AC989">
        <v>0</v>
      </c>
      <c r="AD989">
        <v>0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2.1000000000000001E-2</v>
      </c>
      <c r="AU989" t="s">
        <v>3</v>
      </c>
      <c r="AV989">
        <v>0</v>
      </c>
      <c r="AW989">
        <v>2</v>
      </c>
      <c r="AX989">
        <v>24910897</v>
      </c>
      <c r="AY989">
        <v>1</v>
      </c>
      <c r="AZ989">
        <v>0</v>
      </c>
      <c r="BA989">
        <v>1015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B989">
        <v>0</v>
      </c>
    </row>
    <row r="990" spans="1:80" x14ac:dyDescent="0.2">
      <c r="A990">
        <f>ROW(Source!A674)</f>
        <v>674</v>
      </c>
      <c r="B990">
        <v>23982063</v>
      </c>
      <c r="C990">
        <v>24910869</v>
      </c>
      <c r="D990">
        <v>14661339</v>
      </c>
      <c r="E990">
        <v>1</v>
      </c>
      <c r="F990">
        <v>1</v>
      </c>
      <c r="G990">
        <v>1</v>
      </c>
      <c r="H990">
        <v>3</v>
      </c>
      <c r="I990" t="s">
        <v>1303</v>
      </c>
      <c r="J990" t="s">
        <v>1553</v>
      </c>
      <c r="K990" t="s">
        <v>1305</v>
      </c>
      <c r="L990">
        <v>1348</v>
      </c>
      <c r="N990">
        <v>1009</v>
      </c>
      <c r="O990" t="s">
        <v>1185</v>
      </c>
      <c r="P990" t="s">
        <v>1185</v>
      </c>
      <c r="Q990">
        <v>1000</v>
      </c>
      <c r="Y990">
        <v>4.0000000000000002E-4</v>
      </c>
      <c r="AA990">
        <v>75162.289999999994</v>
      </c>
      <c r="AB990">
        <v>0</v>
      </c>
      <c r="AC990">
        <v>0</v>
      </c>
      <c r="AD990">
        <v>0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4.0000000000000002E-4</v>
      </c>
      <c r="AU990" t="s">
        <v>3</v>
      </c>
      <c r="AV990">
        <v>0</v>
      </c>
      <c r="AW990">
        <v>2</v>
      </c>
      <c r="AX990">
        <v>24910898</v>
      </c>
      <c r="AY990">
        <v>1</v>
      </c>
      <c r="AZ990">
        <v>0</v>
      </c>
      <c r="BA990">
        <v>1016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B990">
        <v>0</v>
      </c>
    </row>
    <row r="991" spans="1:80" x14ac:dyDescent="0.2">
      <c r="A991">
        <f>ROW(Source!A674)</f>
        <v>674</v>
      </c>
      <c r="B991">
        <v>23982063</v>
      </c>
      <c r="C991">
        <v>24910869</v>
      </c>
      <c r="D991">
        <v>14665220</v>
      </c>
      <c r="E991">
        <v>1</v>
      </c>
      <c r="F991">
        <v>1</v>
      </c>
      <c r="G991">
        <v>1</v>
      </c>
      <c r="H991">
        <v>3</v>
      </c>
      <c r="I991" t="s">
        <v>1264</v>
      </c>
      <c r="J991" t="s">
        <v>1265</v>
      </c>
      <c r="K991" t="s">
        <v>1266</v>
      </c>
      <c r="L991">
        <v>1346</v>
      </c>
      <c r="N991">
        <v>1009</v>
      </c>
      <c r="O991" t="s">
        <v>1181</v>
      </c>
      <c r="P991" t="s">
        <v>1181</v>
      </c>
      <c r="Q991">
        <v>1</v>
      </c>
      <c r="Y991">
        <v>0.04</v>
      </c>
      <c r="AA991">
        <v>114.22</v>
      </c>
      <c r="AB991">
        <v>0</v>
      </c>
      <c r="AC991">
        <v>0</v>
      </c>
      <c r="AD991">
        <v>0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0.04</v>
      </c>
      <c r="AU991" t="s">
        <v>3</v>
      </c>
      <c r="AV991">
        <v>0</v>
      </c>
      <c r="AW991">
        <v>2</v>
      </c>
      <c r="AX991">
        <v>24910899</v>
      </c>
      <c r="AY991">
        <v>1</v>
      </c>
      <c r="AZ991">
        <v>0</v>
      </c>
      <c r="BA991">
        <v>1017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B991">
        <v>0</v>
      </c>
    </row>
    <row r="992" spans="1:80" x14ac:dyDescent="0.2">
      <c r="A992">
        <f>ROW(Source!A674)</f>
        <v>674</v>
      </c>
      <c r="B992">
        <v>23982063</v>
      </c>
      <c r="C992">
        <v>24910869</v>
      </c>
      <c r="D992">
        <v>14689643</v>
      </c>
      <c r="E992">
        <v>1</v>
      </c>
      <c r="F992">
        <v>1</v>
      </c>
      <c r="G992">
        <v>1</v>
      </c>
      <c r="H992">
        <v>3</v>
      </c>
      <c r="I992" t="s">
        <v>1210</v>
      </c>
      <c r="J992" t="s">
        <v>1493</v>
      </c>
      <c r="K992" t="s">
        <v>1212</v>
      </c>
      <c r="L992">
        <v>1346</v>
      </c>
      <c r="N992">
        <v>1009</v>
      </c>
      <c r="O992" t="s">
        <v>1181</v>
      </c>
      <c r="P992" t="s">
        <v>1181</v>
      </c>
      <c r="Q992">
        <v>1</v>
      </c>
      <c r="Y992">
        <v>3.1E-2</v>
      </c>
      <c r="AA992">
        <v>38.340000000000003</v>
      </c>
      <c r="AB992">
        <v>0</v>
      </c>
      <c r="AC992">
        <v>0</v>
      </c>
      <c r="AD992">
        <v>0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3.1E-2</v>
      </c>
      <c r="AU992" t="s">
        <v>3</v>
      </c>
      <c r="AV992">
        <v>0</v>
      </c>
      <c r="AW992">
        <v>2</v>
      </c>
      <c r="AX992">
        <v>24910900</v>
      </c>
      <c r="AY992">
        <v>1</v>
      </c>
      <c r="AZ992">
        <v>0</v>
      </c>
      <c r="BA992">
        <v>1018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B992">
        <v>0</v>
      </c>
    </row>
    <row r="993" spans="1:80" x14ac:dyDescent="0.2">
      <c r="A993">
        <f>ROW(Source!A674)</f>
        <v>674</v>
      </c>
      <c r="B993">
        <v>23982063</v>
      </c>
      <c r="C993">
        <v>24910869</v>
      </c>
      <c r="D993">
        <v>14697310</v>
      </c>
      <c r="E993">
        <v>1</v>
      </c>
      <c r="F993">
        <v>1</v>
      </c>
      <c r="G993">
        <v>1</v>
      </c>
      <c r="H993">
        <v>3</v>
      </c>
      <c r="I993" t="s">
        <v>1213</v>
      </c>
      <c r="J993" t="s">
        <v>1494</v>
      </c>
      <c r="K993" t="s">
        <v>1215</v>
      </c>
      <c r="L993">
        <v>1354</v>
      </c>
      <c r="N993">
        <v>1010</v>
      </c>
      <c r="O993" t="s">
        <v>209</v>
      </c>
      <c r="P993" t="s">
        <v>209</v>
      </c>
      <c r="Q993">
        <v>1</v>
      </c>
      <c r="Y993">
        <v>3</v>
      </c>
      <c r="AA993">
        <v>2.0299999999999998</v>
      </c>
      <c r="AB993">
        <v>0</v>
      </c>
      <c r="AC993">
        <v>0</v>
      </c>
      <c r="AD993">
        <v>0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3</v>
      </c>
      <c r="AU993" t="s">
        <v>3</v>
      </c>
      <c r="AV993">
        <v>0</v>
      </c>
      <c r="AW993">
        <v>2</v>
      </c>
      <c r="AX993">
        <v>24910901</v>
      </c>
      <c r="AY993">
        <v>1</v>
      </c>
      <c r="AZ993">
        <v>0</v>
      </c>
      <c r="BA993">
        <v>1019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B993">
        <v>0</v>
      </c>
    </row>
    <row r="994" spans="1:80" x14ac:dyDescent="0.2">
      <c r="A994">
        <f>ROW(Source!A674)</f>
        <v>674</v>
      </c>
      <c r="B994">
        <v>23982063</v>
      </c>
      <c r="C994">
        <v>24910869</v>
      </c>
      <c r="D994">
        <v>14698728</v>
      </c>
      <c r="E994">
        <v>1</v>
      </c>
      <c r="F994">
        <v>1</v>
      </c>
      <c r="G994">
        <v>1</v>
      </c>
      <c r="H994">
        <v>3</v>
      </c>
      <c r="I994" t="s">
        <v>1307</v>
      </c>
      <c r="J994" t="s">
        <v>1554</v>
      </c>
      <c r="K994" t="s">
        <v>1309</v>
      </c>
      <c r="L994">
        <v>1330</v>
      </c>
      <c r="N994">
        <v>1005</v>
      </c>
      <c r="O994" t="s">
        <v>1310</v>
      </c>
      <c r="P994" t="s">
        <v>1310</v>
      </c>
      <c r="Q994">
        <v>10</v>
      </c>
      <c r="Y994">
        <v>0.03</v>
      </c>
      <c r="AA994">
        <v>405.22</v>
      </c>
      <c r="AB994">
        <v>0</v>
      </c>
      <c r="AC994">
        <v>0</v>
      </c>
      <c r="AD994">
        <v>0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0.03</v>
      </c>
      <c r="AU994" t="s">
        <v>3</v>
      </c>
      <c r="AV994">
        <v>0</v>
      </c>
      <c r="AW994">
        <v>2</v>
      </c>
      <c r="AX994">
        <v>24910902</v>
      </c>
      <c r="AY994">
        <v>1</v>
      </c>
      <c r="AZ994">
        <v>0</v>
      </c>
      <c r="BA994">
        <v>1020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B994">
        <v>0</v>
      </c>
    </row>
    <row r="995" spans="1:80" x14ac:dyDescent="0.2">
      <c r="A995">
        <f>ROW(Source!A674)</f>
        <v>674</v>
      </c>
      <c r="B995">
        <v>23982063</v>
      </c>
      <c r="C995">
        <v>24910869</v>
      </c>
      <c r="D995">
        <v>14665295</v>
      </c>
      <c r="E995">
        <v>1</v>
      </c>
      <c r="F995">
        <v>1</v>
      </c>
      <c r="G995">
        <v>1</v>
      </c>
      <c r="H995">
        <v>3</v>
      </c>
      <c r="I995" t="s">
        <v>1159</v>
      </c>
      <c r="J995" t="s">
        <v>1168</v>
      </c>
      <c r="K995" t="s">
        <v>1169</v>
      </c>
      <c r="L995">
        <v>1344</v>
      </c>
      <c r="N995">
        <v>1008</v>
      </c>
      <c r="O995" t="s">
        <v>1170</v>
      </c>
      <c r="P995" t="s">
        <v>1170</v>
      </c>
      <c r="Q995">
        <v>1</v>
      </c>
      <c r="Y995">
        <v>14.22</v>
      </c>
      <c r="AA995">
        <v>1</v>
      </c>
      <c r="AB995">
        <v>0</v>
      </c>
      <c r="AC995">
        <v>0</v>
      </c>
      <c r="AD995">
        <v>0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14.22</v>
      </c>
      <c r="AU995" t="s">
        <v>3</v>
      </c>
      <c r="AV995">
        <v>0</v>
      </c>
      <c r="AW995">
        <v>2</v>
      </c>
      <c r="AX995">
        <v>24910904</v>
      </c>
      <c r="AY995">
        <v>1</v>
      </c>
      <c r="AZ995">
        <v>0</v>
      </c>
      <c r="BA995">
        <v>1022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B995">
        <v>0</v>
      </c>
    </row>
    <row r="996" spans="1:80" x14ac:dyDescent="0.2">
      <c r="A996">
        <f>ROW(Source!A675)</f>
        <v>675</v>
      </c>
      <c r="B996">
        <v>23982063</v>
      </c>
      <c r="C996">
        <v>24910905</v>
      </c>
      <c r="D996">
        <v>9431933</v>
      </c>
      <c r="E996">
        <v>1</v>
      </c>
      <c r="F996">
        <v>1</v>
      </c>
      <c r="G996">
        <v>1</v>
      </c>
      <c r="H996">
        <v>1</v>
      </c>
      <c r="I996" t="s">
        <v>1272</v>
      </c>
      <c r="J996" t="s">
        <v>3</v>
      </c>
      <c r="K996" t="s">
        <v>1273</v>
      </c>
      <c r="L996">
        <v>1369</v>
      </c>
      <c r="N996">
        <v>1013</v>
      </c>
      <c r="O996" t="s">
        <v>1148</v>
      </c>
      <c r="P996" t="s">
        <v>1148</v>
      </c>
      <c r="Q996">
        <v>1</v>
      </c>
      <c r="Y996">
        <v>3.0915000000000004</v>
      </c>
      <c r="AA996">
        <v>0</v>
      </c>
      <c r="AB996">
        <v>0</v>
      </c>
      <c r="AC996">
        <v>0</v>
      </c>
      <c r="AD996">
        <v>8.5299999999999994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2.29</v>
      </c>
      <c r="AU996" t="s">
        <v>179</v>
      </c>
      <c r="AV996">
        <v>1</v>
      </c>
      <c r="AW996">
        <v>2</v>
      </c>
      <c r="AX996">
        <v>24910910</v>
      </c>
      <c r="AY996">
        <v>1</v>
      </c>
      <c r="AZ996">
        <v>0</v>
      </c>
      <c r="BA996">
        <v>1023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B996">
        <v>0</v>
      </c>
    </row>
    <row r="997" spans="1:80" x14ac:dyDescent="0.2">
      <c r="A997">
        <f>ROW(Source!A675)</f>
        <v>675</v>
      </c>
      <c r="B997">
        <v>23982063</v>
      </c>
      <c r="C997">
        <v>24910905</v>
      </c>
      <c r="D997">
        <v>121548</v>
      </c>
      <c r="E997">
        <v>1</v>
      </c>
      <c r="F997">
        <v>1</v>
      </c>
      <c r="G997">
        <v>1</v>
      </c>
      <c r="H997">
        <v>1</v>
      </c>
      <c r="I997" t="s">
        <v>40</v>
      </c>
      <c r="J997" t="s">
        <v>3</v>
      </c>
      <c r="K997" t="s">
        <v>1173</v>
      </c>
      <c r="L997">
        <v>608254</v>
      </c>
      <c r="N997">
        <v>1013</v>
      </c>
      <c r="O997" t="s">
        <v>1174</v>
      </c>
      <c r="P997" t="s">
        <v>1174</v>
      </c>
      <c r="Q997">
        <v>1</v>
      </c>
      <c r="Y997">
        <v>0.1215</v>
      </c>
      <c r="AA997">
        <v>0</v>
      </c>
      <c r="AB997">
        <v>0</v>
      </c>
      <c r="AC997">
        <v>0</v>
      </c>
      <c r="AD997">
        <v>0</v>
      </c>
      <c r="AN997">
        <v>0</v>
      </c>
      <c r="AO997">
        <v>1</v>
      </c>
      <c r="AP997">
        <v>1</v>
      </c>
      <c r="AQ997">
        <v>0</v>
      </c>
      <c r="AR997">
        <v>0</v>
      </c>
      <c r="AS997" t="s">
        <v>3</v>
      </c>
      <c r="AT997">
        <v>0.09</v>
      </c>
      <c r="AU997" t="s">
        <v>179</v>
      </c>
      <c r="AV997">
        <v>2</v>
      </c>
      <c r="AW997">
        <v>2</v>
      </c>
      <c r="AX997">
        <v>24910911</v>
      </c>
      <c r="AY997">
        <v>1</v>
      </c>
      <c r="AZ997">
        <v>0</v>
      </c>
      <c r="BA997">
        <v>1024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B997">
        <v>0</v>
      </c>
    </row>
    <row r="998" spans="1:80" x14ac:dyDescent="0.2">
      <c r="A998">
        <f>ROW(Source!A675)</f>
        <v>675</v>
      </c>
      <c r="B998">
        <v>23982063</v>
      </c>
      <c r="C998">
        <v>24910905</v>
      </c>
      <c r="D998">
        <v>14665676</v>
      </c>
      <c r="E998">
        <v>1</v>
      </c>
      <c r="F998">
        <v>1</v>
      </c>
      <c r="G998">
        <v>1</v>
      </c>
      <c r="H998">
        <v>2</v>
      </c>
      <c r="I998" t="s">
        <v>1175</v>
      </c>
      <c r="J998" t="s">
        <v>1239</v>
      </c>
      <c r="K998" t="s">
        <v>1177</v>
      </c>
      <c r="L998">
        <v>1368</v>
      </c>
      <c r="N998">
        <v>1011</v>
      </c>
      <c r="O998" t="s">
        <v>1152</v>
      </c>
      <c r="P998" t="s">
        <v>1152</v>
      </c>
      <c r="Q998">
        <v>1</v>
      </c>
      <c r="Y998">
        <v>0.1215</v>
      </c>
      <c r="AA998">
        <v>0</v>
      </c>
      <c r="AB998">
        <v>89.99</v>
      </c>
      <c r="AC998">
        <v>10.06</v>
      </c>
      <c r="AD998">
        <v>0</v>
      </c>
      <c r="AN998">
        <v>0</v>
      </c>
      <c r="AO998">
        <v>1</v>
      </c>
      <c r="AP998">
        <v>1</v>
      </c>
      <c r="AQ998">
        <v>0</v>
      </c>
      <c r="AR998">
        <v>0</v>
      </c>
      <c r="AS998" t="s">
        <v>3</v>
      </c>
      <c r="AT998">
        <v>0.09</v>
      </c>
      <c r="AU998" t="s">
        <v>179</v>
      </c>
      <c r="AV998">
        <v>0</v>
      </c>
      <c r="AW998">
        <v>2</v>
      </c>
      <c r="AX998">
        <v>24910912</v>
      </c>
      <c r="AY998">
        <v>1</v>
      </c>
      <c r="AZ998">
        <v>0</v>
      </c>
      <c r="BA998">
        <v>1025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B998">
        <v>0</v>
      </c>
    </row>
    <row r="999" spans="1:80" x14ac:dyDescent="0.2">
      <c r="A999">
        <f>ROW(Source!A675)</f>
        <v>675</v>
      </c>
      <c r="B999">
        <v>23982063</v>
      </c>
      <c r="C999">
        <v>24910905</v>
      </c>
      <c r="D999">
        <v>14665295</v>
      </c>
      <c r="E999">
        <v>1</v>
      </c>
      <c r="F999">
        <v>1</v>
      </c>
      <c r="G999">
        <v>1</v>
      </c>
      <c r="H999">
        <v>3</v>
      </c>
      <c r="I999" t="s">
        <v>1159</v>
      </c>
      <c r="J999" t="s">
        <v>1168</v>
      </c>
      <c r="K999" t="s">
        <v>1169</v>
      </c>
      <c r="L999">
        <v>1344</v>
      </c>
      <c r="N999">
        <v>1008</v>
      </c>
      <c r="O999" t="s">
        <v>1170</v>
      </c>
      <c r="P999" t="s">
        <v>1170</v>
      </c>
      <c r="Q999">
        <v>1</v>
      </c>
      <c r="Y999">
        <v>0.39</v>
      </c>
      <c r="AA999">
        <v>1</v>
      </c>
      <c r="AB999">
        <v>0</v>
      </c>
      <c r="AC999">
        <v>0</v>
      </c>
      <c r="AD999">
        <v>0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0.39</v>
      </c>
      <c r="AU999" t="s">
        <v>3</v>
      </c>
      <c r="AV999">
        <v>0</v>
      </c>
      <c r="AW999">
        <v>2</v>
      </c>
      <c r="AX999">
        <v>24910913</v>
      </c>
      <c r="AY999">
        <v>1</v>
      </c>
      <c r="AZ999">
        <v>0</v>
      </c>
      <c r="BA999">
        <v>1026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B999">
        <v>0</v>
      </c>
    </row>
    <row r="1000" spans="1:80" x14ac:dyDescent="0.2">
      <c r="A1000">
        <f>ROW(Source!A676)</f>
        <v>676</v>
      </c>
      <c r="B1000">
        <v>23982063</v>
      </c>
      <c r="C1000">
        <v>24910914</v>
      </c>
      <c r="D1000">
        <v>9431933</v>
      </c>
      <c r="E1000">
        <v>1</v>
      </c>
      <c r="F1000">
        <v>1</v>
      </c>
      <c r="G1000">
        <v>1</v>
      </c>
      <c r="H1000">
        <v>1</v>
      </c>
      <c r="I1000" t="s">
        <v>1272</v>
      </c>
      <c r="J1000" t="s">
        <v>3</v>
      </c>
      <c r="K1000" t="s">
        <v>1273</v>
      </c>
      <c r="L1000">
        <v>1369</v>
      </c>
      <c r="N1000">
        <v>1013</v>
      </c>
      <c r="O1000" t="s">
        <v>1148</v>
      </c>
      <c r="P1000" t="s">
        <v>1148</v>
      </c>
      <c r="Q1000">
        <v>1</v>
      </c>
      <c r="Y1000">
        <v>3.0915000000000004</v>
      </c>
      <c r="AA1000">
        <v>0</v>
      </c>
      <c r="AB1000">
        <v>0</v>
      </c>
      <c r="AC1000">
        <v>0</v>
      </c>
      <c r="AD1000">
        <v>8.5299999999999994</v>
      </c>
      <c r="AN1000">
        <v>0</v>
      </c>
      <c r="AO1000">
        <v>1</v>
      </c>
      <c r="AP1000">
        <v>1</v>
      </c>
      <c r="AQ1000">
        <v>0</v>
      </c>
      <c r="AR1000">
        <v>0</v>
      </c>
      <c r="AS1000" t="s">
        <v>3</v>
      </c>
      <c r="AT1000">
        <v>2.29</v>
      </c>
      <c r="AU1000" t="s">
        <v>179</v>
      </c>
      <c r="AV1000">
        <v>1</v>
      </c>
      <c r="AW1000">
        <v>2</v>
      </c>
      <c r="AX1000">
        <v>24910919</v>
      </c>
      <c r="AY1000">
        <v>1</v>
      </c>
      <c r="AZ1000">
        <v>0</v>
      </c>
      <c r="BA1000">
        <v>1027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B1000">
        <v>0</v>
      </c>
    </row>
    <row r="1001" spans="1:80" x14ac:dyDescent="0.2">
      <c r="A1001">
        <f>ROW(Source!A676)</f>
        <v>676</v>
      </c>
      <c r="B1001">
        <v>23982063</v>
      </c>
      <c r="C1001">
        <v>24910914</v>
      </c>
      <c r="D1001">
        <v>121548</v>
      </c>
      <c r="E1001">
        <v>1</v>
      </c>
      <c r="F1001">
        <v>1</v>
      </c>
      <c r="G1001">
        <v>1</v>
      </c>
      <c r="H1001">
        <v>1</v>
      </c>
      <c r="I1001" t="s">
        <v>40</v>
      </c>
      <c r="J1001" t="s">
        <v>3</v>
      </c>
      <c r="K1001" t="s">
        <v>1173</v>
      </c>
      <c r="L1001">
        <v>608254</v>
      </c>
      <c r="N1001">
        <v>1013</v>
      </c>
      <c r="O1001" t="s">
        <v>1174</v>
      </c>
      <c r="P1001" t="s">
        <v>1174</v>
      </c>
      <c r="Q1001">
        <v>1</v>
      </c>
      <c r="Y1001">
        <v>0.1215</v>
      </c>
      <c r="AA1001">
        <v>0</v>
      </c>
      <c r="AB1001">
        <v>0</v>
      </c>
      <c r="AC1001">
        <v>0</v>
      </c>
      <c r="AD1001">
        <v>0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0.09</v>
      </c>
      <c r="AU1001" t="s">
        <v>179</v>
      </c>
      <c r="AV1001">
        <v>2</v>
      </c>
      <c r="AW1001">
        <v>2</v>
      </c>
      <c r="AX1001">
        <v>24910920</v>
      </c>
      <c r="AY1001">
        <v>1</v>
      </c>
      <c r="AZ1001">
        <v>0</v>
      </c>
      <c r="BA1001">
        <v>1028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B1001">
        <v>0</v>
      </c>
    </row>
    <row r="1002" spans="1:80" x14ac:dyDescent="0.2">
      <c r="A1002">
        <f>ROW(Source!A676)</f>
        <v>676</v>
      </c>
      <c r="B1002">
        <v>23982063</v>
      </c>
      <c r="C1002">
        <v>24910914</v>
      </c>
      <c r="D1002">
        <v>14665676</v>
      </c>
      <c r="E1002">
        <v>1</v>
      </c>
      <c r="F1002">
        <v>1</v>
      </c>
      <c r="G1002">
        <v>1</v>
      </c>
      <c r="H1002">
        <v>2</v>
      </c>
      <c r="I1002" t="s">
        <v>1175</v>
      </c>
      <c r="J1002" t="s">
        <v>1239</v>
      </c>
      <c r="K1002" t="s">
        <v>1177</v>
      </c>
      <c r="L1002">
        <v>1368</v>
      </c>
      <c r="N1002">
        <v>1011</v>
      </c>
      <c r="O1002" t="s">
        <v>1152</v>
      </c>
      <c r="P1002" t="s">
        <v>1152</v>
      </c>
      <c r="Q1002">
        <v>1</v>
      </c>
      <c r="Y1002">
        <v>0.1215</v>
      </c>
      <c r="AA1002">
        <v>0</v>
      </c>
      <c r="AB1002">
        <v>89.99</v>
      </c>
      <c r="AC1002">
        <v>10.06</v>
      </c>
      <c r="AD1002">
        <v>0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0.09</v>
      </c>
      <c r="AU1002" t="s">
        <v>179</v>
      </c>
      <c r="AV1002">
        <v>0</v>
      </c>
      <c r="AW1002">
        <v>2</v>
      </c>
      <c r="AX1002">
        <v>24910921</v>
      </c>
      <c r="AY1002">
        <v>1</v>
      </c>
      <c r="AZ1002">
        <v>0</v>
      </c>
      <c r="BA1002">
        <v>1029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B1002">
        <v>0</v>
      </c>
    </row>
    <row r="1003" spans="1:80" x14ac:dyDescent="0.2">
      <c r="A1003">
        <f>ROW(Source!A676)</f>
        <v>676</v>
      </c>
      <c r="B1003">
        <v>23982063</v>
      </c>
      <c r="C1003">
        <v>24910914</v>
      </c>
      <c r="D1003">
        <v>14665295</v>
      </c>
      <c r="E1003">
        <v>1</v>
      </c>
      <c r="F1003">
        <v>1</v>
      </c>
      <c r="G1003">
        <v>1</v>
      </c>
      <c r="H1003">
        <v>3</v>
      </c>
      <c r="I1003" t="s">
        <v>1159</v>
      </c>
      <c r="J1003" t="s">
        <v>1168</v>
      </c>
      <c r="K1003" t="s">
        <v>1169</v>
      </c>
      <c r="L1003">
        <v>1344</v>
      </c>
      <c r="N1003">
        <v>1008</v>
      </c>
      <c r="O1003" t="s">
        <v>1170</v>
      </c>
      <c r="P1003" t="s">
        <v>1170</v>
      </c>
      <c r="Q1003">
        <v>1</v>
      </c>
      <c r="Y1003">
        <v>0.39</v>
      </c>
      <c r="AA1003">
        <v>1</v>
      </c>
      <c r="AB1003">
        <v>0</v>
      </c>
      <c r="AC1003">
        <v>0</v>
      </c>
      <c r="AD1003">
        <v>0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0.39</v>
      </c>
      <c r="AU1003" t="s">
        <v>3</v>
      </c>
      <c r="AV1003">
        <v>0</v>
      </c>
      <c r="AW1003">
        <v>2</v>
      </c>
      <c r="AX1003">
        <v>24910922</v>
      </c>
      <c r="AY1003">
        <v>1</v>
      </c>
      <c r="AZ1003">
        <v>0</v>
      </c>
      <c r="BA1003">
        <v>1030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B1003">
        <v>0</v>
      </c>
    </row>
    <row r="1004" spans="1:80" x14ac:dyDescent="0.2">
      <c r="A1004">
        <f>ROW(Source!A677)</f>
        <v>677</v>
      </c>
      <c r="B1004">
        <v>23982063</v>
      </c>
      <c r="C1004">
        <v>24910923</v>
      </c>
      <c r="D1004">
        <v>9431933</v>
      </c>
      <c r="E1004">
        <v>1</v>
      </c>
      <c r="F1004">
        <v>1</v>
      </c>
      <c r="G1004">
        <v>1</v>
      </c>
      <c r="H1004">
        <v>1</v>
      </c>
      <c r="I1004" t="s">
        <v>1272</v>
      </c>
      <c r="J1004" t="s">
        <v>3</v>
      </c>
      <c r="K1004" t="s">
        <v>1273</v>
      </c>
      <c r="L1004">
        <v>1369</v>
      </c>
      <c r="N1004">
        <v>1013</v>
      </c>
      <c r="O1004" t="s">
        <v>1148</v>
      </c>
      <c r="P1004" t="s">
        <v>1148</v>
      </c>
      <c r="Q1004">
        <v>1</v>
      </c>
      <c r="Y1004">
        <v>3.0915000000000004</v>
      </c>
      <c r="AA1004">
        <v>0</v>
      </c>
      <c r="AB1004">
        <v>0</v>
      </c>
      <c r="AC1004">
        <v>0</v>
      </c>
      <c r="AD1004">
        <v>8.5299999999999994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2.29</v>
      </c>
      <c r="AU1004" t="s">
        <v>179</v>
      </c>
      <c r="AV1004">
        <v>1</v>
      </c>
      <c r="AW1004">
        <v>2</v>
      </c>
      <c r="AX1004">
        <v>24910928</v>
      </c>
      <c r="AY1004">
        <v>1</v>
      </c>
      <c r="AZ1004">
        <v>0</v>
      </c>
      <c r="BA1004">
        <v>1031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B1004">
        <v>0</v>
      </c>
    </row>
    <row r="1005" spans="1:80" x14ac:dyDescent="0.2">
      <c r="A1005">
        <f>ROW(Source!A677)</f>
        <v>677</v>
      </c>
      <c r="B1005">
        <v>23982063</v>
      </c>
      <c r="C1005">
        <v>24910923</v>
      </c>
      <c r="D1005">
        <v>121548</v>
      </c>
      <c r="E1005">
        <v>1</v>
      </c>
      <c r="F1005">
        <v>1</v>
      </c>
      <c r="G1005">
        <v>1</v>
      </c>
      <c r="H1005">
        <v>1</v>
      </c>
      <c r="I1005" t="s">
        <v>40</v>
      </c>
      <c r="J1005" t="s">
        <v>3</v>
      </c>
      <c r="K1005" t="s">
        <v>1173</v>
      </c>
      <c r="L1005">
        <v>608254</v>
      </c>
      <c r="N1005">
        <v>1013</v>
      </c>
      <c r="O1005" t="s">
        <v>1174</v>
      </c>
      <c r="P1005" t="s">
        <v>1174</v>
      </c>
      <c r="Q1005">
        <v>1</v>
      </c>
      <c r="Y1005">
        <v>0.1215</v>
      </c>
      <c r="AA1005">
        <v>0</v>
      </c>
      <c r="AB1005">
        <v>0</v>
      </c>
      <c r="AC1005">
        <v>0</v>
      </c>
      <c r="AD1005">
        <v>0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0.09</v>
      </c>
      <c r="AU1005" t="s">
        <v>179</v>
      </c>
      <c r="AV1005">
        <v>2</v>
      </c>
      <c r="AW1005">
        <v>2</v>
      </c>
      <c r="AX1005">
        <v>24910929</v>
      </c>
      <c r="AY1005">
        <v>1</v>
      </c>
      <c r="AZ1005">
        <v>0</v>
      </c>
      <c r="BA1005">
        <v>1032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B1005">
        <v>0</v>
      </c>
    </row>
    <row r="1006" spans="1:80" x14ac:dyDescent="0.2">
      <c r="A1006">
        <f>ROW(Source!A677)</f>
        <v>677</v>
      </c>
      <c r="B1006">
        <v>23982063</v>
      </c>
      <c r="C1006">
        <v>24910923</v>
      </c>
      <c r="D1006">
        <v>14665676</v>
      </c>
      <c r="E1006">
        <v>1</v>
      </c>
      <c r="F1006">
        <v>1</v>
      </c>
      <c r="G1006">
        <v>1</v>
      </c>
      <c r="H1006">
        <v>2</v>
      </c>
      <c r="I1006" t="s">
        <v>1175</v>
      </c>
      <c r="J1006" t="s">
        <v>1239</v>
      </c>
      <c r="K1006" t="s">
        <v>1177</v>
      </c>
      <c r="L1006">
        <v>1368</v>
      </c>
      <c r="N1006">
        <v>1011</v>
      </c>
      <c r="O1006" t="s">
        <v>1152</v>
      </c>
      <c r="P1006" t="s">
        <v>1152</v>
      </c>
      <c r="Q1006">
        <v>1</v>
      </c>
      <c r="Y1006">
        <v>0.1215</v>
      </c>
      <c r="AA1006">
        <v>0</v>
      </c>
      <c r="AB1006">
        <v>89.99</v>
      </c>
      <c r="AC1006">
        <v>10.06</v>
      </c>
      <c r="AD1006">
        <v>0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0.09</v>
      </c>
      <c r="AU1006" t="s">
        <v>179</v>
      </c>
      <c r="AV1006">
        <v>0</v>
      </c>
      <c r="AW1006">
        <v>2</v>
      </c>
      <c r="AX1006">
        <v>24910930</v>
      </c>
      <c r="AY1006">
        <v>1</v>
      </c>
      <c r="AZ1006">
        <v>0</v>
      </c>
      <c r="BA1006">
        <v>1033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B1006">
        <v>0</v>
      </c>
    </row>
    <row r="1007" spans="1:80" x14ac:dyDescent="0.2">
      <c r="A1007">
        <f>ROW(Source!A677)</f>
        <v>677</v>
      </c>
      <c r="B1007">
        <v>23982063</v>
      </c>
      <c r="C1007">
        <v>24910923</v>
      </c>
      <c r="D1007">
        <v>14665295</v>
      </c>
      <c r="E1007">
        <v>1</v>
      </c>
      <c r="F1007">
        <v>1</v>
      </c>
      <c r="G1007">
        <v>1</v>
      </c>
      <c r="H1007">
        <v>3</v>
      </c>
      <c r="I1007" t="s">
        <v>1159</v>
      </c>
      <c r="J1007" t="s">
        <v>1168</v>
      </c>
      <c r="K1007" t="s">
        <v>1169</v>
      </c>
      <c r="L1007">
        <v>1344</v>
      </c>
      <c r="N1007">
        <v>1008</v>
      </c>
      <c r="O1007" t="s">
        <v>1170</v>
      </c>
      <c r="P1007" t="s">
        <v>1170</v>
      </c>
      <c r="Q1007">
        <v>1</v>
      </c>
      <c r="Y1007">
        <v>0.39</v>
      </c>
      <c r="AA1007">
        <v>1</v>
      </c>
      <c r="AB1007">
        <v>0</v>
      </c>
      <c r="AC1007">
        <v>0</v>
      </c>
      <c r="AD1007">
        <v>0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0.39</v>
      </c>
      <c r="AU1007" t="s">
        <v>3</v>
      </c>
      <c r="AV1007">
        <v>0</v>
      </c>
      <c r="AW1007">
        <v>2</v>
      </c>
      <c r="AX1007">
        <v>24910931</v>
      </c>
      <c r="AY1007">
        <v>1</v>
      </c>
      <c r="AZ1007">
        <v>0</v>
      </c>
      <c r="BA1007">
        <v>1034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B1007">
        <v>0</v>
      </c>
    </row>
    <row r="1008" spans="1:80" x14ac:dyDescent="0.2">
      <c r="A1008">
        <f>ROW(Source!A678)</f>
        <v>678</v>
      </c>
      <c r="B1008">
        <v>23982063</v>
      </c>
      <c r="C1008">
        <v>24910932</v>
      </c>
      <c r="D1008">
        <v>9431933</v>
      </c>
      <c r="E1008">
        <v>1</v>
      </c>
      <c r="F1008">
        <v>1</v>
      </c>
      <c r="G1008">
        <v>1</v>
      </c>
      <c r="H1008">
        <v>1</v>
      </c>
      <c r="I1008" t="s">
        <v>1272</v>
      </c>
      <c r="J1008" t="s">
        <v>3</v>
      </c>
      <c r="K1008" t="s">
        <v>1273</v>
      </c>
      <c r="L1008">
        <v>1369</v>
      </c>
      <c r="N1008">
        <v>1013</v>
      </c>
      <c r="O1008" t="s">
        <v>1148</v>
      </c>
      <c r="P1008" t="s">
        <v>1148</v>
      </c>
      <c r="Q1008">
        <v>1</v>
      </c>
      <c r="Y1008">
        <v>3.0915000000000004</v>
      </c>
      <c r="AA1008">
        <v>0</v>
      </c>
      <c r="AB1008">
        <v>0</v>
      </c>
      <c r="AC1008">
        <v>0</v>
      </c>
      <c r="AD1008">
        <v>8.5299999999999994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2.29</v>
      </c>
      <c r="AU1008" t="s">
        <v>179</v>
      </c>
      <c r="AV1008">
        <v>1</v>
      </c>
      <c r="AW1008">
        <v>2</v>
      </c>
      <c r="AX1008">
        <v>24910937</v>
      </c>
      <c r="AY1008">
        <v>1</v>
      </c>
      <c r="AZ1008">
        <v>0</v>
      </c>
      <c r="BA1008">
        <v>1035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B1008">
        <v>0</v>
      </c>
    </row>
    <row r="1009" spans="1:80" x14ac:dyDescent="0.2">
      <c r="A1009">
        <f>ROW(Source!A678)</f>
        <v>678</v>
      </c>
      <c r="B1009">
        <v>23982063</v>
      </c>
      <c r="C1009">
        <v>24910932</v>
      </c>
      <c r="D1009">
        <v>121548</v>
      </c>
      <c r="E1009">
        <v>1</v>
      </c>
      <c r="F1009">
        <v>1</v>
      </c>
      <c r="G1009">
        <v>1</v>
      </c>
      <c r="H1009">
        <v>1</v>
      </c>
      <c r="I1009" t="s">
        <v>40</v>
      </c>
      <c r="J1009" t="s">
        <v>3</v>
      </c>
      <c r="K1009" t="s">
        <v>1173</v>
      </c>
      <c r="L1009">
        <v>608254</v>
      </c>
      <c r="N1009">
        <v>1013</v>
      </c>
      <c r="O1009" t="s">
        <v>1174</v>
      </c>
      <c r="P1009" t="s">
        <v>1174</v>
      </c>
      <c r="Q1009">
        <v>1</v>
      </c>
      <c r="Y1009">
        <v>0.1215</v>
      </c>
      <c r="AA1009">
        <v>0</v>
      </c>
      <c r="AB1009">
        <v>0</v>
      </c>
      <c r="AC1009">
        <v>0</v>
      </c>
      <c r="AD1009">
        <v>0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0.09</v>
      </c>
      <c r="AU1009" t="s">
        <v>179</v>
      </c>
      <c r="AV1009">
        <v>2</v>
      </c>
      <c r="AW1009">
        <v>2</v>
      </c>
      <c r="AX1009">
        <v>24910938</v>
      </c>
      <c r="AY1009">
        <v>1</v>
      </c>
      <c r="AZ1009">
        <v>0</v>
      </c>
      <c r="BA1009">
        <v>1036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B1009">
        <v>0</v>
      </c>
    </row>
    <row r="1010" spans="1:80" x14ac:dyDescent="0.2">
      <c r="A1010">
        <f>ROW(Source!A678)</f>
        <v>678</v>
      </c>
      <c r="B1010">
        <v>23982063</v>
      </c>
      <c r="C1010">
        <v>24910932</v>
      </c>
      <c r="D1010">
        <v>14665676</v>
      </c>
      <c r="E1010">
        <v>1</v>
      </c>
      <c r="F1010">
        <v>1</v>
      </c>
      <c r="G1010">
        <v>1</v>
      </c>
      <c r="H1010">
        <v>2</v>
      </c>
      <c r="I1010" t="s">
        <v>1175</v>
      </c>
      <c r="J1010" t="s">
        <v>1239</v>
      </c>
      <c r="K1010" t="s">
        <v>1177</v>
      </c>
      <c r="L1010">
        <v>1368</v>
      </c>
      <c r="N1010">
        <v>1011</v>
      </c>
      <c r="O1010" t="s">
        <v>1152</v>
      </c>
      <c r="P1010" t="s">
        <v>1152</v>
      </c>
      <c r="Q1010">
        <v>1</v>
      </c>
      <c r="Y1010">
        <v>0.1215</v>
      </c>
      <c r="AA1010">
        <v>0</v>
      </c>
      <c r="AB1010">
        <v>89.99</v>
      </c>
      <c r="AC1010">
        <v>10.06</v>
      </c>
      <c r="AD1010">
        <v>0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0.09</v>
      </c>
      <c r="AU1010" t="s">
        <v>179</v>
      </c>
      <c r="AV1010">
        <v>0</v>
      </c>
      <c r="AW1010">
        <v>2</v>
      </c>
      <c r="AX1010">
        <v>24910939</v>
      </c>
      <c r="AY1010">
        <v>1</v>
      </c>
      <c r="AZ1010">
        <v>0</v>
      </c>
      <c r="BA1010">
        <v>1037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B1010">
        <v>0</v>
      </c>
    </row>
    <row r="1011" spans="1:80" x14ac:dyDescent="0.2">
      <c r="A1011">
        <f>ROW(Source!A678)</f>
        <v>678</v>
      </c>
      <c r="B1011">
        <v>23982063</v>
      </c>
      <c r="C1011">
        <v>24910932</v>
      </c>
      <c r="D1011">
        <v>14665295</v>
      </c>
      <c r="E1011">
        <v>1</v>
      </c>
      <c r="F1011">
        <v>1</v>
      </c>
      <c r="G1011">
        <v>1</v>
      </c>
      <c r="H1011">
        <v>3</v>
      </c>
      <c r="I1011" t="s">
        <v>1159</v>
      </c>
      <c r="J1011" t="s">
        <v>1168</v>
      </c>
      <c r="K1011" t="s">
        <v>1169</v>
      </c>
      <c r="L1011">
        <v>1344</v>
      </c>
      <c r="N1011">
        <v>1008</v>
      </c>
      <c r="O1011" t="s">
        <v>1170</v>
      </c>
      <c r="P1011" t="s">
        <v>1170</v>
      </c>
      <c r="Q1011">
        <v>1</v>
      </c>
      <c r="Y1011">
        <v>0.39</v>
      </c>
      <c r="AA1011">
        <v>1</v>
      </c>
      <c r="AB1011">
        <v>0</v>
      </c>
      <c r="AC1011">
        <v>0</v>
      </c>
      <c r="AD1011">
        <v>0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0.39</v>
      </c>
      <c r="AU1011" t="s">
        <v>3</v>
      </c>
      <c r="AV1011">
        <v>0</v>
      </c>
      <c r="AW1011">
        <v>2</v>
      </c>
      <c r="AX1011">
        <v>24910940</v>
      </c>
      <c r="AY1011">
        <v>1</v>
      </c>
      <c r="AZ1011">
        <v>0</v>
      </c>
      <c r="BA1011">
        <v>1038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B1011">
        <v>0</v>
      </c>
    </row>
    <row r="1012" spans="1:80" x14ac:dyDescent="0.2">
      <c r="A1012">
        <f>ROW(Source!A679)</f>
        <v>679</v>
      </c>
      <c r="B1012">
        <v>23982063</v>
      </c>
      <c r="C1012">
        <v>24910941</v>
      </c>
      <c r="D1012">
        <v>9431933</v>
      </c>
      <c r="E1012">
        <v>1</v>
      </c>
      <c r="F1012">
        <v>1</v>
      </c>
      <c r="G1012">
        <v>1</v>
      </c>
      <c r="H1012">
        <v>1</v>
      </c>
      <c r="I1012" t="s">
        <v>1272</v>
      </c>
      <c r="J1012" t="s">
        <v>3</v>
      </c>
      <c r="K1012" t="s">
        <v>1273</v>
      </c>
      <c r="L1012">
        <v>1369</v>
      </c>
      <c r="N1012">
        <v>1013</v>
      </c>
      <c r="O1012" t="s">
        <v>1148</v>
      </c>
      <c r="P1012" t="s">
        <v>1148</v>
      </c>
      <c r="Q1012">
        <v>1</v>
      </c>
      <c r="Y1012">
        <v>3.0915000000000004</v>
      </c>
      <c r="AA1012">
        <v>0</v>
      </c>
      <c r="AB1012">
        <v>0</v>
      </c>
      <c r="AC1012">
        <v>0</v>
      </c>
      <c r="AD1012">
        <v>8.5299999999999994</v>
      </c>
      <c r="AN1012">
        <v>0</v>
      </c>
      <c r="AO1012">
        <v>1</v>
      </c>
      <c r="AP1012">
        <v>1</v>
      </c>
      <c r="AQ1012">
        <v>0</v>
      </c>
      <c r="AR1012">
        <v>0</v>
      </c>
      <c r="AS1012" t="s">
        <v>3</v>
      </c>
      <c r="AT1012">
        <v>2.29</v>
      </c>
      <c r="AU1012" t="s">
        <v>179</v>
      </c>
      <c r="AV1012">
        <v>1</v>
      </c>
      <c r="AW1012">
        <v>2</v>
      </c>
      <c r="AX1012">
        <v>24910946</v>
      </c>
      <c r="AY1012">
        <v>1</v>
      </c>
      <c r="AZ1012">
        <v>0</v>
      </c>
      <c r="BA1012">
        <v>1039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B1012">
        <v>0</v>
      </c>
    </row>
    <row r="1013" spans="1:80" x14ac:dyDescent="0.2">
      <c r="A1013">
        <f>ROW(Source!A679)</f>
        <v>679</v>
      </c>
      <c r="B1013">
        <v>23982063</v>
      </c>
      <c r="C1013">
        <v>24910941</v>
      </c>
      <c r="D1013">
        <v>121548</v>
      </c>
      <c r="E1013">
        <v>1</v>
      </c>
      <c r="F1013">
        <v>1</v>
      </c>
      <c r="G1013">
        <v>1</v>
      </c>
      <c r="H1013">
        <v>1</v>
      </c>
      <c r="I1013" t="s">
        <v>40</v>
      </c>
      <c r="J1013" t="s">
        <v>3</v>
      </c>
      <c r="K1013" t="s">
        <v>1173</v>
      </c>
      <c r="L1013">
        <v>608254</v>
      </c>
      <c r="N1013">
        <v>1013</v>
      </c>
      <c r="O1013" t="s">
        <v>1174</v>
      </c>
      <c r="P1013" t="s">
        <v>1174</v>
      </c>
      <c r="Q1013">
        <v>1</v>
      </c>
      <c r="Y1013">
        <v>0.1215</v>
      </c>
      <c r="AA1013">
        <v>0</v>
      </c>
      <c r="AB1013">
        <v>0</v>
      </c>
      <c r="AC1013">
        <v>0</v>
      </c>
      <c r="AD1013">
        <v>0</v>
      </c>
      <c r="AN1013">
        <v>0</v>
      </c>
      <c r="AO1013">
        <v>1</v>
      </c>
      <c r="AP1013">
        <v>1</v>
      </c>
      <c r="AQ1013">
        <v>0</v>
      </c>
      <c r="AR1013">
        <v>0</v>
      </c>
      <c r="AS1013" t="s">
        <v>3</v>
      </c>
      <c r="AT1013">
        <v>0.09</v>
      </c>
      <c r="AU1013" t="s">
        <v>179</v>
      </c>
      <c r="AV1013">
        <v>2</v>
      </c>
      <c r="AW1013">
        <v>2</v>
      </c>
      <c r="AX1013">
        <v>24910947</v>
      </c>
      <c r="AY1013">
        <v>1</v>
      </c>
      <c r="AZ1013">
        <v>0</v>
      </c>
      <c r="BA1013">
        <v>1040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B1013">
        <v>0</v>
      </c>
    </row>
    <row r="1014" spans="1:80" x14ac:dyDescent="0.2">
      <c r="A1014">
        <f>ROW(Source!A679)</f>
        <v>679</v>
      </c>
      <c r="B1014">
        <v>23982063</v>
      </c>
      <c r="C1014">
        <v>24910941</v>
      </c>
      <c r="D1014">
        <v>14665676</v>
      </c>
      <c r="E1014">
        <v>1</v>
      </c>
      <c r="F1014">
        <v>1</v>
      </c>
      <c r="G1014">
        <v>1</v>
      </c>
      <c r="H1014">
        <v>2</v>
      </c>
      <c r="I1014" t="s">
        <v>1175</v>
      </c>
      <c r="J1014" t="s">
        <v>1239</v>
      </c>
      <c r="K1014" t="s">
        <v>1177</v>
      </c>
      <c r="L1014">
        <v>1368</v>
      </c>
      <c r="N1014">
        <v>1011</v>
      </c>
      <c r="O1014" t="s">
        <v>1152</v>
      </c>
      <c r="P1014" t="s">
        <v>1152</v>
      </c>
      <c r="Q1014">
        <v>1</v>
      </c>
      <c r="Y1014">
        <v>0.1215</v>
      </c>
      <c r="AA1014">
        <v>0</v>
      </c>
      <c r="AB1014">
        <v>89.99</v>
      </c>
      <c r="AC1014">
        <v>10.06</v>
      </c>
      <c r="AD1014">
        <v>0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0.09</v>
      </c>
      <c r="AU1014" t="s">
        <v>179</v>
      </c>
      <c r="AV1014">
        <v>0</v>
      </c>
      <c r="AW1014">
        <v>2</v>
      </c>
      <c r="AX1014">
        <v>24910948</v>
      </c>
      <c r="AY1014">
        <v>1</v>
      </c>
      <c r="AZ1014">
        <v>0</v>
      </c>
      <c r="BA1014">
        <v>1041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B1014">
        <v>0</v>
      </c>
    </row>
    <row r="1015" spans="1:80" x14ac:dyDescent="0.2">
      <c r="A1015">
        <f>ROW(Source!A679)</f>
        <v>679</v>
      </c>
      <c r="B1015">
        <v>23982063</v>
      </c>
      <c r="C1015">
        <v>24910941</v>
      </c>
      <c r="D1015">
        <v>14665295</v>
      </c>
      <c r="E1015">
        <v>1</v>
      </c>
      <c r="F1015">
        <v>1</v>
      </c>
      <c r="G1015">
        <v>1</v>
      </c>
      <c r="H1015">
        <v>3</v>
      </c>
      <c r="I1015" t="s">
        <v>1159</v>
      </c>
      <c r="J1015" t="s">
        <v>1168</v>
      </c>
      <c r="K1015" t="s">
        <v>1169</v>
      </c>
      <c r="L1015">
        <v>1344</v>
      </c>
      <c r="N1015">
        <v>1008</v>
      </c>
      <c r="O1015" t="s">
        <v>1170</v>
      </c>
      <c r="P1015" t="s">
        <v>1170</v>
      </c>
      <c r="Q1015">
        <v>1</v>
      </c>
      <c r="Y1015">
        <v>0.39</v>
      </c>
      <c r="AA1015">
        <v>1</v>
      </c>
      <c r="AB1015">
        <v>0</v>
      </c>
      <c r="AC1015">
        <v>0</v>
      </c>
      <c r="AD1015">
        <v>0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0.39</v>
      </c>
      <c r="AU1015" t="s">
        <v>3</v>
      </c>
      <c r="AV1015">
        <v>0</v>
      </c>
      <c r="AW1015">
        <v>2</v>
      </c>
      <c r="AX1015">
        <v>24910949</v>
      </c>
      <c r="AY1015">
        <v>1</v>
      </c>
      <c r="AZ1015">
        <v>0</v>
      </c>
      <c r="BA1015">
        <v>1042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B1015">
        <v>0</v>
      </c>
    </row>
    <row r="1016" spans="1:80" x14ac:dyDescent="0.2">
      <c r="A1016">
        <f>ROW(Source!A680)</f>
        <v>680</v>
      </c>
      <c r="B1016">
        <v>23982063</v>
      </c>
      <c r="C1016">
        <v>24910950</v>
      </c>
      <c r="D1016">
        <v>9431548</v>
      </c>
      <c r="E1016">
        <v>1</v>
      </c>
      <c r="F1016">
        <v>1</v>
      </c>
      <c r="G1016">
        <v>1</v>
      </c>
      <c r="H1016">
        <v>1</v>
      </c>
      <c r="I1016" t="s">
        <v>1482</v>
      </c>
      <c r="J1016" t="s">
        <v>3</v>
      </c>
      <c r="K1016" t="s">
        <v>1483</v>
      </c>
      <c r="L1016">
        <v>1369</v>
      </c>
      <c r="N1016">
        <v>1013</v>
      </c>
      <c r="O1016" t="s">
        <v>1148</v>
      </c>
      <c r="P1016" t="s">
        <v>1148</v>
      </c>
      <c r="Q1016">
        <v>1</v>
      </c>
      <c r="Y1016">
        <v>1.3365</v>
      </c>
      <c r="AA1016">
        <v>0</v>
      </c>
      <c r="AB1016">
        <v>0</v>
      </c>
      <c r="AC1016">
        <v>0</v>
      </c>
      <c r="AD1016">
        <v>9.92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0.99</v>
      </c>
      <c r="AU1016" t="s">
        <v>179</v>
      </c>
      <c r="AV1016">
        <v>1</v>
      </c>
      <c r="AW1016">
        <v>2</v>
      </c>
      <c r="AX1016">
        <v>24910958</v>
      </c>
      <c r="AY1016">
        <v>1</v>
      </c>
      <c r="AZ1016">
        <v>0</v>
      </c>
      <c r="BA1016">
        <v>1043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B1016">
        <v>0</v>
      </c>
    </row>
    <row r="1017" spans="1:80" x14ac:dyDescent="0.2">
      <c r="A1017">
        <f>ROW(Source!A680)</f>
        <v>680</v>
      </c>
      <c r="B1017">
        <v>23982063</v>
      </c>
      <c r="C1017">
        <v>24910950</v>
      </c>
      <c r="D1017">
        <v>121548</v>
      </c>
      <c r="E1017">
        <v>1</v>
      </c>
      <c r="F1017">
        <v>1</v>
      </c>
      <c r="G1017">
        <v>1</v>
      </c>
      <c r="H1017">
        <v>1</v>
      </c>
      <c r="I1017" t="s">
        <v>40</v>
      </c>
      <c r="J1017" t="s">
        <v>3</v>
      </c>
      <c r="K1017" t="s">
        <v>1173</v>
      </c>
      <c r="L1017">
        <v>608254</v>
      </c>
      <c r="N1017">
        <v>1013</v>
      </c>
      <c r="O1017" t="s">
        <v>1174</v>
      </c>
      <c r="P1017" t="s">
        <v>1174</v>
      </c>
      <c r="Q1017">
        <v>1</v>
      </c>
      <c r="Y1017">
        <v>6.7500000000000004E-2</v>
      </c>
      <c r="AA1017">
        <v>0</v>
      </c>
      <c r="AB1017">
        <v>0</v>
      </c>
      <c r="AC1017">
        <v>0</v>
      </c>
      <c r="AD1017">
        <v>0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0.05</v>
      </c>
      <c r="AU1017" t="s">
        <v>179</v>
      </c>
      <c r="AV1017">
        <v>2</v>
      </c>
      <c r="AW1017">
        <v>2</v>
      </c>
      <c r="AX1017">
        <v>24910959</v>
      </c>
      <c r="AY1017">
        <v>1</v>
      </c>
      <c r="AZ1017">
        <v>0</v>
      </c>
      <c r="BA1017">
        <v>1044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B1017">
        <v>0</v>
      </c>
    </row>
    <row r="1018" spans="1:80" x14ac:dyDescent="0.2">
      <c r="A1018">
        <f>ROW(Source!A680)</f>
        <v>680</v>
      </c>
      <c r="B1018">
        <v>23982063</v>
      </c>
      <c r="C1018">
        <v>24910950</v>
      </c>
      <c r="D1018">
        <v>22792577</v>
      </c>
      <c r="E1018">
        <v>1</v>
      </c>
      <c r="F1018">
        <v>1</v>
      </c>
      <c r="G1018">
        <v>1</v>
      </c>
      <c r="H1018">
        <v>2</v>
      </c>
      <c r="I1018" t="s">
        <v>1218</v>
      </c>
      <c r="J1018" t="s">
        <v>1219</v>
      </c>
      <c r="K1018" t="s">
        <v>1220</v>
      </c>
      <c r="L1018">
        <v>1368</v>
      </c>
      <c r="N1018">
        <v>1011</v>
      </c>
      <c r="O1018" t="s">
        <v>1152</v>
      </c>
      <c r="P1018" t="s">
        <v>1152</v>
      </c>
      <c r="Q1018">
        <v>1</v>
      </c>
      <c r="Y1018">
        <v>6.7500000000000004E-2</v>
      </c>
      <c r="AA1018">
        <v>0</v>
      </c>
      <c r="AB1018">
        <v>134.65</v>
      </c>
      <c r="AC1018">
        <v>13.5</v>
      </c>
      <c r="AD1018">
        <v>0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0.05</v>
      </c>
      <c r="AU1018" t="s">
        <v>179</v>
      </c>
      <c r="AV1018">
        <v>0</v>
      </c>
      <c r="AW1018">
        <v>2</v>
      </c>
      <c r="AX1018">
        <v>24910960</v>
      </c>
      <c r="AY1018">
        <v>1</v>
      </c>
      <c r="AZ1018">
        <v>0</v>
      </c>
      <c r="BA1018">
        <v>1045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B1018">
        <v>0</v>
      </c>
    </row>
    <row r="1019" spans="1:80" x14ac:dyDescent="0.2">
      <c r="A1019">
        <f>ROW(Source!A680)</f>
        <v>680</v>
      </c>
      <c r="B1019">
        <v>23982063</v>
      </c>
      <c r="C1019">
        <v>24910950</v>
      </c>
      <c r="D1019">
        <v>22794186</v>
      </c>
      <c r="E1019">
        <v>1</v>
      </c>
      <c r="F1019">
        <v>1</v>
      </c>
      <c r="G1019">
        <v>1</v>
      </c>
      <c r="H1019">
        <v>2</v>
      </c>
      <c r="I1019" t="s">
        <v>1448</v>
      </c>
      <c r="J1019" t="s">
        <v>1487</v>
      </c>
      <c r="K1019" t="s">
        <v>1450</v>
      </c>
      <c r="L1019">
        <v>1368</v>
      </c>
      <c r="N1019">
        <v>1011</v>
      </c>
      <c r="O1019" t="s">
        <v>1152</v>
      </c>
      <c r="P1019" t="s">
        <v>1152</v>
      </c>
      <c r="Q1019">
        <v>1</v>
      </c>
      <c r="Y1019">
        <v>0.22950000000000004</v>
      </c>
      <c r="AA1019">
        <v>0</v>
      </c>
      <c r="AB1019">
        <v>1.95</v>
      </c>
      <c r="AC1019">
        <v>0</v>
      </c>
      <c r="AD1019">
        <v>0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0.17</v>
      </c>
      <c r="AU1019" t="s">
        <v>179</v>
      </c>
      <c r="AV1019">
        <v>0</v>
      </c>
      <c r="AW1019">
        <v>2</v>
      </c>
      <c r="AX1019">
        <v>24910961</v>
      </c>
      <c r="AY1019">
        <v>1</v>
      </c>
      <c r="AZ1019">
        <v>0</v>
      </c>
      <c r="BA1019">
        <v>1046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B1019">
        <v>0</v>
      </c>
    </row>
    <row r="1020" spans="1:80" x14ac:dyDescent="0.2">
      <c r="A1020">
        <f>ROW(Source!A680)</f>
        <v>680</v>
      </c>
      <c r="B1020">
        <v>23982063</v>
      </c>
      <c r="C1020">
        <v>24910950</v>
      </c>
      <c r="D1020">
        <v>22794575</v>
      </c>
      <c r="E1020">
        <v>1</v>
      </c>
      <c r="F1020">
        <v>1</v>
      </c>
      <c r="G1020">
        <v>1</v>
      </c>
      <c r="H1020">
        <v>2</v>
      </c>
      <c r="I1020" t="s">
        <v>1224</v>
      </c>
      <c r="J1020" t="s">
        <v>1225</v>
      </c>
      <c r="K1020" t="s">
        <v>1226</v>
      </c>
      <c r="L1020">
        <v>1368</v>
      </c>
      <c r="N1020">
        <v>1011</v>
      </c>
      <c r="O1020" t="s">
        <v>1152</v>
      </c>
      <c r="P1020" t="s">
        <v>1152</v>
      </c>
      <c r="Q1020">
        <v>1</v>
      </c>
      <c r="Y1020">
        <v>6.7500000000000004E-2</v>
      </c>
      <c r="AA1020">
        <v>0</v>
      </c>
      <c r="AB1020">
        <v>87.17</v>
      </c>
      <c r="AC1020">
        <v>11.6</v>
      </c>
      <c r="AD1020">
        <v>0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0.05</v>
      </c>
      <c r="AU1020" t="s">
        <v>179</v>
      </c>
      <c r="AV1020">
        <v>0</v>
      </c>
      <c r="AW1020">
        <v>2</v>
      </c>
      <c r="AX1020">
        <v>24910962</v>
      </c>
      <c r="AY1020">
        <v>1</v>
      </c>
      <c r="AZ1020">
        <v>0</v>
      </c>
      <c r="BA1020">
        <v>1047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B1020">
        <v>0</v>
      </c>
    </row>
    <row r="1021" spans="1:80" x14ac:dyDescent="0.2">
      <c r="A1021">
        <f>ROW(Source!A680)</f>
        <v>680</v>
      </c>
      <c r="B1021">
        <v>23982063</v>
      </c>
      <c r="C1021">
        <v>24910950</v>
      </c>
      <c r="D1021">
        <v>22816433</v>
      </c>
      <c r="E1021">
        <v>1</v>
      </c>
      <c r="F1021">
        <v>1</v>
      </c>
      <c r="G1021">
        <v>1</v>
      </c>
      <c r="H1021">
        <v>3</v>
      </c>
      <c r="I1021" t="s">
        <v>1230</v>
      </c>
      <c r="J1021" t="s">
        <v>1231</v>
      </c>
      <c r="K1021" t="s">
        <v>1232</v>
      </c>
      <c r="L1021">
        <v>1346</v>
      </c>
      <c r="N1021">
        <v>1009</v>
      </c>
      <c r="O1021" t="s">
        <v>1181</v>
      </c>
      <c r="P1021" t="s">
        <v>1181</v>
      </c>
      <c r="Q1021">
        <v>1</v>
      </c>
      <c r="Y1021">
        <v>0.02</v>
      </c>
      <c r="AA1021">
        <v>30.4</v>
      </c>
      <c r="AB1021">
        <v>0</v>
      </c>
      <c r="AC1021">
        <v>0</v>
      </c>
      <c r="AD1021">
        <v>0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0.02</v>
      </c>
      <c r="AU1021" t="s">
        <v>3</v>
      </c>
      <c r="AV1021">
        <v>0</v>
      </c>
      <c r="AW1021">
        <v>2</v>
      </c>
      <c r="AX1021">
        <v>24910963</v>
      </c>
      <c r="AY1021">
        <v>1</v>
      </c>
      <c r="AZ1021">
        <v>0</v>
      </c>
      <c r="BA1021">
        <v>1048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B1021">
        <v>0</v>
      </c>
    </row>
    <row r="1022" spans="1:80" x14ac:dyDescent="0.2">
      <c r="A1022">
        <f>ROW(Source!A680)</f>
        <v>680</v>
      </c>
      <c r="B1022">
        <v>23982063</v>
      </c>
      <c r="C1022">
        <v>24910950</v>
      </c>
      <c r="D1022">
        <v>22865650</v>
      </c>
      <c r="E1022">
        <v>1</v>
      </c>
      <c r="F1022">
        <v>1</v>
      </c>
      <c r="G1022">
        <v>1</v>
      </c>
      <c r="H1022">
        <v>3</v>
      </c>
      <c r="I1022" t="s">
        <v>1159</v>
      </c>
      <c r="J1022" t="s">
        <v>1160</v>
      </c>
      <c r="K1022" t="s">
        <v>1161</v>
      </c>
      <c r="L1022">
        <v>1374</v>
      </c>
      <c r="N1022">
        <v>1013</v>
      </c>
      <c r="O1022" t="s">
        <v>1162</v>
      </c>
      <c r="P1022" t="s">
        <v>1162</v>
      </c>
      <c r="Q1022">
        <v>1</v>
      </c>
      <c r="Y1022">
        <v>0.2</v>
      </c>
      <c r="AA1022">
        <v>1</v>
      </c>
      <c r="AB1022">
        <v>0</v>
      </c>
      <c r="AC1022">
        <v>0</v>
      </c>
      <c r="AD1022">
        <v>0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0.2</v>
      </c>
      <c r="AU1022" t="s">
        <v>3</v>
      </c>
      <c r="AV1022">
        <v>0</v>
      </c>
      <c r="AW1022">
        <v>2</v>
      </c>
      <c r="AX1022">
        <v>24910964</v>
      </c>
      <c r="AY1022">
        <v>1</v>
      </c>
      <c r="AZ1022">
        <v>0</v>
      </c>
      <c r="BA1022">
        <v>1049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B1022">
        <v>0</v>
      </c>
    </row>
    <row r="1023" spans="1:80" x14ac:dyDescent="0.2">
      <c r="A1023">
        <f>ROW(Source!A681)</f>
        <v>681</v>
      </c>
      <c r="B1023">
        <v>23982063</v>
      </c>
      <c r="C1023">
        <v>24910981</v>
      </c>
      <c r="D1023">
        <v>9431933</v>
      </c>
      <c r="E1023">
        <v>1</v>
      </c>
      <c r="F1023">
        <v>1</v>
      </c>
      <c r="G1023">
        <v>1</v>
      </c>
      <c r="H1023">
        <v>1</v>
      </c>
      <c r="I1023" t="s">
        <v>1272</v>
      </c>
      <c r="J1023" t="s">
        <v>3</v>
      </c>
      <c r="K1023" t="s">
        <v>1273</v>
      </c>
      <c r="L1023">
        <v>1369</v>
      </c>
      <c r="N1023">
        <v>1013</v>
      </c>
      <c r="O1023" t="s">
        <v>1148</v>
      </c>
      <c r="P1023" t="s">
        <v>1148</v>
      </c>
      <c r="Q1023">
        <v>1</v>
      </c>
      <c r="Y1023">
        <v>3.0915000000000004</v>
      </c>
      <c r="AA1023">
        <v>0</v>
      </c>
      <c r="AB1023">
        <v>0</v>
      </c>
      <c r="AC1023">
        <v>0</v>
      </c>
      <c r="AD1023">
        <v>8.5299999999999994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2.29</v>
      </c>
      <c r="AU1023" t="s">
        <v>179</v>
      </c>
      <c r="AV1023">
        <v>1</v>
      </c>
      <c r="AW1023">
        <v>2</v>
      </c>
      <c r="AX1023">
        <v>24910986</v>
      </c>
      <c r="AY1023">
        <v>1</v>
      </c>
      <c r="AZ1023">
        <v>0</v>
      </c>
      <c r="BA1023">
        <v>1050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B1023">
        <v>0</v>
      </c>
    </row>
    <row r="1024" spans="1:80" x14ac:dyDescent="0.2">
      <c r="A1024">
        <f>ROW(Source!A681)</f>
        <v>681</v>
      </c>
      <c r="B1024">
        <v>23982063</v>
      </c>
      <c r="C1024">
        <v>24910981</v>
      </c>
      <c r="D1024">
        <v>121548</v>
      </c>
      <c r="E1024">
        <v>1</v>
      </c>
      <c r="F1024">
        <v>1</v>
      </c>
      <c r="G1024">
        <v>1</v>
      </c>
      <c r="H1024">
        <v>1</v>
      </c>
      <c r="I1024" t="s">
        <v>40</v>
      </c>
      <c r="J1024" t="s">
        <v>3</v>
      </c>
      <c r="K1024" t="s">
        <v>1173</v>
      </c>
      <c r="L1024">
        <v>608254</v>
      </c>
      <c r="N1024">
        <v>1013</v>
      </c>
      <c r="O1024" t="s">
        <v>1174</v>
      </c>
      <c r="P1024" t="s">
        <v>1174</v>
      </c>
      <c r="Q1024">
        <v>1</v>
      </c>
      <c r="Y1024">
        <v>0.1215</v>
      </c>
      <c r="AA1024">
        <v>0</v>
      </c>
      <c r="AB1024">
        <v>0</v>
      </c>
      <c r="AC1024">
        <v>0</v>
      </c>
      <c r="AD1024">
        <v>0</v>
      </c>
      <c r="AN1024">
        <v>0</v>
      </c>
      <c r="AO1024">
        <v>1</v>
      </c>
      <c r="AP1024">
        <v>1</v>
      </c>
      <c r="AQ1024">
        <v>0</v>
      </c>
      <c r="AR1024">
        <v>0</v>
      </c>
      <c r="AS1024" t="s">
        <v>3</v>
      </c>
      <c r="AT1024">
        <v>0.09</v>
      </c>
      <c r="AU1024" t="s">
        <v>179</v>
      </c>
      <c r="AV1024">
        <v>2</v>
      </c>
      <c r="AW1024">
        <v>2</v>
      </c>
      <c r="AX1024">
        <v>24910987</v>
      </c>
      <c r="AY1024">
        <v>1</v>
      </c>
      <c r="AZ1024">
        <v>0</v>
      </c>
      <c r="BA1024">
        <v>1051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B1024">
        <v>0</v>
      </c>
    </row>
    <row r="1025" spans="1:80" x14ac:dyDescent="0.2">
      <c r="A1025">
        <f>ROW(Source!A681)</f>
        <v>681</v>
      </c>
      <c r="B1025">
        <v>23982063</v>
      </c>
      <c r="C1025">
        <v>24910981</v>
      </c>
      <c r="D1025">
        <v>14665676</v>
      </c>
      <c r="E1025">
        <v>1</v>
      </c>
      <c r="F1025">
        <v>1</v>
      </c>
      <c r="G1025">
        <v>1</v>
      </c>
      <c r="H1025">
        <v>2</v>
      </c>
      <c r="I1025" t="s">
        <v>1175</v>
      </c>
      <c r="J1025" t="s">
        <v>1239</v>
      </c>
      <c r="K1025" t="s">
        <v>1177</v>
      </c>
      <c r="L1025">
        <v>1368</v>
      </c>
      <c r="N1025">
        <v>1011</v>
      </c>
      <c r="O1025" t="s">
        <v>1152</v>
      </c>
      <c r="P1025" t="s">
        <v>1152</v>
      </c>
      <c r="Q1025">
        <v>1</v>
      </c>
      <c r="Y1025">
        <v>0.1215</v>
      </c>
      <c r="AA1025">
        <v>0</v>
      </c>
      <c r="AB1025">
        <v>89.99</v>
      </c>
      <c r="AC1025">
        <v>10.06</v>
      </c>
      <c r="AD1025">
        <v>0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0.09</v>
      </c>
      <c r="AU1025" t="s">
        <v>179</v>
      </c>
      <c r="AV1025">
        <v>0</v>
      </c>
      <c r="AW1025">
        <v>2</v>
      </c>
      <c r="AX1025">
        <v>24910988</v>
      </c>
      <c r="AY1025">
        <v>1</v>
      </c>
      <c r="AZ1025">
        <v>0</v>
      </c>
      <c r="BA1025">
        <v>1052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B1025">
        <v>0</v>
      </c>
    </row>
    <row r="1026" spans="1:80" x14ac:dyDescent="0.2">
      <c r="A1026">
        <f>ROW(Source!A681)</f>
        <v>681</v>
      </c>
      <c r="B1026">
        <v>23982063</v>
      </c>
      <c r="C1026">
        <v>24910981</v>
      </c>
      <c r="D1026">
        <v>14665295</v>
      </c>
      <c r="E1026">
        <v>1</v>
      </c>
      <c r="F1026">
        <v>1</v>
      </c>
      <c r="G1026">
        <v>1</v>
      </c>
      <c r="H1026">
        <v>3</v>
      </c>
      <c r="I1026" t="s">
        <v>1159</v>
      </c>
      <c r="J1026" t="s">
        <v>1168</v>
      </c>
      <c r="K1026" t="s">
        <v>1169</v>
      </c>
      <c r="L1026">
        <v>1344</v>
      </c>
      <c r="N1026">
        <v>1008</v>
      </c>
      <c r="O1026" t="s">
        <v>1170</v>
      </c>
      <c r="P1026" t="s">
        <v>1170</v>
      </c>
      <c r="Q1026">
        <v>1</v>
      </c>
      <c r="Y1026">
        <v>0.39</v>
      </c>
      <c r="AA1026">
        <v>1</v>
      </c>
      <c r="AB1026">
        <v>0</v>
      </c>
      <c r="AC1026">
        <v>0</v>
      </c>
      <c r="AD1026">
        <v>0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0.39</v>
      </c>
      <c r="AU1026" t="s">
        <v>3</v>
      </c>
      <c r="AV1026">
        <v>0</v>
      </c>
      <c r="AW1026">
        <v>2</v>
      </c>
      <c r="AX1026">
        <v>24910989</v>
      </c>
      <c r="AY1026">
        <v>1</v>
      </c>
      <c r="AZ1026">
        <v>0</v>
      </c>
      <c r="BA1026">
        <v>1053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B1026">
        <v>0</v>
      </c>
    </row>
    <row r="1027" spans="1:80" x14ac:dyDescent="0.2">
      <c r="A1027">
        <f>ROW(Source!A682)</f>
        <v>682</v>
      </c>
      <c r="B1027">
        <v>23982063</v>
      </c>
      <c r="C1027">
        <v>24910965</v>
      </c>
      <c r="D1027">
        <v>9430857</v>
      </c>
      <c r="E1027">
        <v>1</v>
      </c>
      <c r="F1027">
        <v>1</v>
      </c>
      <c r="G1027">
        <v>1</v>
      </c>
      <c r="H1027">
        <v>1</v>
      </c>
      <c r="I1027" t="s">
        <v>1270</v>
      </c>
      <c r="J1027" t="s">
        <v>3</v>
      </c>
      <c r="K1027" t="s">
        <v>1271</v>
      </c>
      <c r="L1027">
        <v>1369</v>
      </c>
      <c r="N1027">
        <v>1013</v>
      </c>
      <c r="O1027" t="s">
        <v>1148</v>
      </c>
      <c r="P1027" t="s">
        <v>1148</v>
      </c>
      <c r="Q1027">
        <v>1</v>
      </c>
      <c r="Y1027">
        <v>1.3905000000000001</v>
      </c>
      <c r="AA1027">
        <v>0</v>
      </c>
      <c r="AB1027">
        <v>0</v>
      </c>
      <c r="AC1027">
        <v>0</v>
      </c>
      <c r="AD1027">
        <v>8.64</v>
      </c>
      <c r="AN1027">
        <v>0</v>
      </c>
      <c r="AO1027">
        <v>1</v>
      </c>
      <c r="AP1027">
        <v>1</v>
      </c>
      <c r="AQ1027">
        <v>0</v>
      </c>
      <c r="AR1027">
        <v>0</v>
      </c>
      <c r="AS1027" t="s">
        <v>3</v>
      </c>
      <c r="AT1027">
        <v>1.03</v>
      </c>
      <c r="AU1027" t="s">
        <v>179</v>
      </c>
      <c r="AV1027">
        <v>1</v>
      </c>
      <c r="AW1027">
        <v>2</v>
      </c>
      <c r="AX1027">
        <v>24910969</v>
      </c>
      <c r="AY1027">
        <v>1</v>
      </c>
      <c r="AZ1027">
        <v>0</v>
      </c>
      <c r="BA1027">
        <v>1054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B1027">
        <v>0</v>
      </c>
    </row>
    <row r="1028" spans="1:80" x14ac:dyDescent="0.2">
      <c r="A1028">
        <f>ROW(Source!A682)</f>
        <v>682</v>
      </c>
      <c r="B1028">
        <v>23982063</v>
      </c>
      <c r="C1028">
        <v>24910965</v>
      </c>
      <c r="D1028">
        <v>14668593</v>
      </c>
      <c r="E1028">
        <v>1</v>
      </c>
      <c r="F1028">
        <v>1</v>
      </c>
      <c r="G1028">
        <v>1</v>
      </c>
      <c r="H1028">
        <v>2</v>
      </c>
      <c r="I1028" t="s">
        <v>1224</v>
      </c>
      <c r="J1028" t="s">
        <v>1251</v>
      </c>
      <c r="K1028" t="s">
        <v>1226</v>
      </c>
      <c r="L1028">
        <v>1368</v>
      </c>
      <c r="N1028">
        <v>1011</v>
      </c>
      <c r="O1028" t="s">
        <v>1152</v>
      </c>
      <c r="P1028" t="s">
        <v>1152</v>
      </c>
      <c r="Q1028">
        <v>1</v>
      </c>
      <c r="Y1028">
        <v>1.3500000000000002E-2</v>
      </c>
      <c r="AA1028">
        <v>0</v>
      </c>
      <c r="AB1028">
        <v>87.17</v>
      </c>
      <c r="AC1028">
        <v>11.6</v>
      </c>
      <c r="AD1028">
        <v>0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 t="s">
        <v>3</v>
      </c>
      <c r="AT1028">
        <v>0.01</v>
      </c>
      <c r="AU1028" t="s">
        <v>179</v>
      </c>
      <c r="AV1028">
        <v>0</v>
      </c>
      <c r="AW1028">
        <v>2</v>
      </c>
      <c r="AX1028">
        <v>24910970</v>
      </c>
      <c r="AY1028">
        <v>1</v>
      </c>
      <c r="AZ1028">
        <v>0</v>
      </c>
      <c r="BA1028">
        <v>1055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B1028">
        <v>0</v>
      </c>
    </row>
    <row r="1029" spans="1:80" x14ac:dyDescent="0.2">
      <c r="A1029">
        <f>ROW(Source!A682)</f>
        <v>682</v>
      </c>
      <c r="B1029">
        <v>23982063</v>
      </c>
      <c r="C1029">
        <v>24910965</v>
      </c>
      <c r="D1029">
        <v>14665295</v>
      </c>
      <c r="E1029">
        <v>1</v>
      </c>
      <c r="F1029">
        <v>1</v>
      </c>
      <c r="G1029">
        <v>1</v>
      </c>
      <c r="H1029">
        <v>3</v>
      </c>
      <c r="I1029" t="s">
        <v>1159</v>
      </c>
      <c r="J1029" t="s">
        <v>1168</v>
      </c>
      <c r="K1029" t="s">
        <v>1169</v>
      </c>
      <c r="L1029">
        <v>1344</v>
      </c>
      <c r="N1029">
        <v>1008</v>
      </c>
      <c r="O1029" t="s">
        <v>1170</v>
      </c>
      <c r="P1029" t="s">
        <v>1170</v>
      </c>
      <c r="Q1029">
        <v>1</v>
      </c>
      <c r="Y1029">
        <v>0.18</v>
      </c>
      <c r="AA1029">
        <v>1</v>
      </c>
      <c r="AB1029">
        <v>0</v>
      </c>
      <c r="AC1029">
        <v>0</v>
      </c>
      <c r="AD1029">
        <v>0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0.18</v>
      </c>
      <c r="AU1029" t="s">
        <v>3</v>
      </c>
      <c r="AV1029">
        <v>0</v>
      </c>
      <c r="AW1029">
        <v>2</v>
      </c>
      <c r="AX1029">
        <v>24910971</v>
      </c>
      <c r="AY1029">
        <v>1</v>
      </c>
      <c r="AZ1029">
        <v>0</v>
      </c>
      <c r="BA1029">
        <v>1056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B1029">
        <v>0</v>
      </c>
    </row>
    <row r="1030" spans="1:80" x14ac:dyDescent="0.2">
      <c r="A1030">
        <f>ROW(Source!A683)</f>
        <v>683</v>
      </c>
      <c r="B1030">
        <v>23982063</v>
      </c>
      <c r="C1030">
        <v>24910972</v>
      </c>
      <c r="D1030">
        <v>9436423</v>
      </c>
      <c r="E1030">
        <v>1</v>
      </c>
      <c r="F1030">
        <v>1</v>
      </c>
      <c r="G1030">
        <v>1</v>
      </c>
      <c r="H1030">
        <v>1</v>
      </c>
      <c r="I1030" t="s">
        <v>1243</v>
      </c>
      <c r="J1030" t="s">
        <v>3</v>
      </c>
      <c r="K1030" t="s">
        <v>1244</v>
      </c>
      <c r="L1030">
        <v>1369</v>
      </c>
      <c r="N1030">
        <v>1013</v>
      </c>
      <c r="O1030" t="s">
        <v>1148</v>
      </c>
      <c r="P1030" t="s">
        <v>1148</v>
      </c>
      <c r="Q1030">
        <v>1</v>
      </c>
      <c r="Y1030">
        <v>1.4175000000000002</v>
      </c>
      <c r="AA1030">
        <v>0</v>
      </c>
      <c r="AB1030">
        <v>0</v>
      </c>
      <c r="AC1030">
        <v>0</v>
      </c>
      <c r="AD1030">
        <v>12.92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1.05</v>
      </c>
      <c r="AU1030" t="s">
        <v>179</v>
      </c>
      <c r="AV1030">
        <v>1</v>
      </c>
      <c r="AW1030">
        <v>2</v>
      </c>
      <c r="AX1030">
        <v>24910977</v>
      </c>
      <c r="AY1030">
        <v>1</v>
      </c>
      <c r="AZ1030">
        <v>0</v>
      </c>
      <c r="BA1030">
        <v>1057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B1030">
        <v>0</v>
      </c>
    </row>
    <row r="1031" spans="1:80" x14ac:dyDescent="0.2">
      <c r="A1031">
        <f>ROW(Source!A683)</f>
        <v>683</v>
      </c>
      <c r="B1031">
        <v>23982063</v>
      </c>
      <c r="C1031">
        <v>24910972</v>
      </c>
      <c r="D1031">
        <v>22794519</v>
      </c>
      <c r="E1031">
        <v>1</v>
      </c>
      <c r="F1031">
        <v>1</v>
      </c>
      <c r="G1031">
        <v>1</v>
      </c>
      <c r="H1031">
        <v>2</v>
      </c>
      <c r="I1031" t="s">
        <v>1314</v>
      </c>
      <c r="J1031" t="s">
        <v>1315</v>
      </c>
      <c r="K1031" t="s">
        <v>1316</v>
      </c>
      <c r="L1031">
        <v>1368</v>
      </c>
      <c r="N1031">
        <v>1011</v>
      </c>
      <c r="O1031" t="s">
        <v>1152</v>
      </c>
      <c r="P1031" t="s">
        <v>1152</v>
      </c>
      <c r="Q1031">
        <v>1</v>
      </c>
      <c r="Y1031">
        <v>0.47249999999999998</v>
      </c>
      <c r="AA1031">
        <v>0</v>
      </c>
      <c r="AB1031">
        <v>12.14</v>
      </c>
      <c r="AC1031">
        <v>0</v>
      </c>
      <c r="AD1031">
        <v>0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0.35</v>
      </c>
      <c r="AU1031" t="s">
        <v>179</v>
      </c>
      <c r="AV1031">
        <v>0</v>
      </c>
      <c r="AW1031">
        <v>2</v>
      </c>
      <c r="AX1031">
        <v>24910978</v>
      </c>
      <c r="AY1031">
        <v>1</v>
      </c>
      <c r="AZ1031">
        <v>0</v>
      </c>
      <c r="BA1031">
        <v>1058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B1031">
        <v>0</v>
      </c>
    </row>
    <row r="1032" spans="1:80" x14ac:dyDescent="0.2">
      <c r="A1032">
        <f>ROW(Source!A683)</f>
        <v>683</v>
      </c>
      <c r="B1032">
        <v>23982063</v>
      </c>
      <c r="C1032">
        <v>24910972</v>
      </c>
      <c r="D1032">
        <v>22794574</v>
      </c>
      <c r="E1032">
        <v>1</v>
      </c>
      <c r="F1032">
        <v>1</v>
      </c>
      <c r="G1032">
        <v>1</v>
      </c>
      <c r="H1032">
        <v>2</v>
      </c>
      <c r="I1032" t="s">
        <v>1317</v>
      </c>
      <c r="J1032" t="s">
        <v>1318</v>
      </c>
      <c r="K1032" t="s">
        <v>1319</v>
      </c>
      <c r="L1032">
        <v>1368</v>
      </c>
      <c r="N1032">
        <v>1011</v>
      </c>
      <c r="O1032" t="s">
        <v>1152</v>
      </c>
      <c r="P1032" t="s">
        <v>1152</v>
      </c>
      <c r="Q1032">
        <v>1</v>
      </c>
      <c r="Y1032">
        <v>1.0395000000000001</v>
      </c>
      <c r="AA1032">
        <v>0</v>
      </c>
      <c r="AB1032">
        <v>10.62</v>
      </c>
      <c r="AC1032">
        <v>0</v>
      </c>
      <c r="AD1032">
        <v>0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0.77</v>
      </c>
      <c r="AU1032" t="s">
        <v>179</v>
      </c>
      <c r="AV1032">
        <v>0</v>
      </c>
      <c r="AW1032">
        <v>2</v>
      </c>
      <c r="AX1032">
        <v>24910979</v>
      </c>
      <c r="AY1032">
        <v>1</v>
      </c>
      <c r="AZ1032">
        <v>0</v>
      </c>
      <c r="BA1032">
        <v>1059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B1032">
        <v>0</v>
      </c>
    </row>
    <row r="1033" spans="1:80" x14ac:dyDescent="0.2">
      <c r="A1033">
        <f>ROW(Source!A683)</f>
        <v>683</v>
      </c>
      <c r="B1033">
        <v>23982063</v>
      </c>
      <c r="C1033">
        <v>24910972</v>
      </c>
      <c r="D1033">
        <v>22865650</v>
      </c>
      <c r="E1033">
        <v>1</v>
      </c>
      <c r="F1033">
        <v>1</v>
      </c>
      <c r="G1033">
        <v>1</v>
      </c>
      <c r="H1033">
        <v>3</v>
      </c>
      <c r="I1033" t="s">
        <v>1159</v>
      </c>
      <c r="J1033" t="s">
        <v>1160</v>
      </c>
      <c r="K1033" t="s">
        <v>1161</v>
      </c>
      <c r="L1033">
        <v>1374</v>
      </c>
      <c r="N1033">
        <v>1013</v>
      </c>
      <c r="O1033" t="s">
        <v>1162</v>
      </c>
      <c r="P1033" t="s">
        <v>1162</v>
      </c>
      <c r="Q1033">
        <v>1</v>
      </c>
      <c r="Y1033">
        <v>0.27</v>
      </c>
      <c r="AA1033">
        <v>1</v>
      </c>
      <c r="AB1033">
        <v>0</v>
      </c>
      <c r="AC1033">
        <v>0</v>
      </c>
      <c r="AD1033">
        <v>0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0.27</v>
      </c>
      <c r="AU1033" t="s">
        <v>3</v>
      </c>
      <c r="AV1033">
        <v>0</v>
      </c>
      <c r="AW1033">
        <v>2</v>
      </c>
      <c r="AX1033">
        <v>24910980</v>
      </c>
      <c r="AY1033">
        <v>1</v>
      </c>
      <c r="AZ1033">
        <v>0</v>
      </c>
      <c r="BA1033">
        <v>1060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B1033">
        <v>0</v>
      </c>
    </row>
    <row r="1034" spans="1:80" x14ac:dyDescent="0.2">
      <c r="A1034">
        <f>ROW(Source!A684)</f>
        <v>684</v>
      </c>
      <c r="B1034">
        <v>23982063</v>
      </c>
      <c r="C1034">
        <v>24815289</v>
      </c>
      <c r="D1034">
        <v>9430710</v>
      </c>
      <c r="E1034">
        <v>1</v>
      </c>
      <c r="F1034">
        <v>1</v>
      </c>
      <c r="G1034">
        <v>1</v>
      </c>
      <c r="H1034">
        <v>1</v>
      </c>
      <c r="I1034" t="s">
        <v>1166</v>
      </c>
      <c r="J1034" t="s">
        <v>3</v>
      </c>
      <c r="K1034" t="s">
        <v>1167</v>
      </c>
      <c r="L1034">
        <v>1369</v>
      </c>
      <c r="N1034">
        <v>1013</v>
      </c>
      <c r="O1034" t="s">
        <v>1148</v>
      </c>
      <c r="P1034" t="s">
        <v>1148</v>
      </c>
      <c r="Q1034">
        <v>1</v>
      </c>
      <c r="Y1034">
        <v>6.75</v>
      </c>
      <c r="AA1034">
        <v>0</v>
      </c>
      <c r="AB1034">
        <v>0</v>
      </c>
      <c r="AC1034">
        <v>0</v>
      </c>
      <c r="AD1034">
        <v>9.6199999999999992</v>
      </c>
      <c r="AN1034">
        <v>0</v>
      </c>
      <c r="AO1034">
        <v>1</v>
      </c>
      <c r="AP1034">
        <v>1</v>
      </c>
      <c r="AQ1034">
        <v>0</v>
      </c>
      <c r="AR1034">
        <v>0</v>
      </c>
      <c r="AS1034" t="s">
        <v>3</v>
      </c>
      <c r="AT1034">
        <v>5</v>
      </c>
      <c r="AU1034" t="s">
        <v>179</v>
      </c>
      <c r="AV1034">
        <v>1</v>
      </c>
      <c r="AW1034">
        <v>2</v>
      </c>
      <c r="AX1034">
        <v>24815292</v>
      </c>
      <c r="AY1034">
        <v>1</v>
      </c>
      <c r="AZ1034">
        <v>0</v>
      </c>
      <c r="BA1034">
        <v>1061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B1034">
        <v>0</v>
      </c>
    </row>
    <row r="1035" spans="1:80" x14ac:dyDescent="0.2">
      <c r="A1035">
        <f>ROW(Source!A684)</f>
        <v>684</v>
      </c>
      <c r="B1035">
        <v>23982063</v>
      </c>
      <c r="C1035">
        <v>24815289</v>
      </c>
      <c r="D1035">
        <v>14665295</v>
      </c>
      <c r="E1035">
        <v>1</v>
      </c>
      <c r="F1035">
        <v>1</v>
      </c>
      <c r="G1035">
        <v>1</v>
      </c>
      <c r="H1035">
        <v>3</v>
      </c>
      <c r="I1035" t="s">
        <v>1159</v>
      </c>
      <c r="J1035" t="s">
        <v>1168</v>
      </c>
      <c r="K1035" t="s">
        <v>1169</v>
      </c>
      <c r="L1035">
        <v>1344</v>
      </c>
      <c r="N1035">
        <v>1008</v>
      </c>
      <c r="O1035" t="s">
        <v>1170</v>
      </c>
      <c r="P1035" t="s">
        <v>1170</v>
      </c>
      <c r="Q1035">
        <v>1</v>
      </c>
      <c r="Y1035">
        <v>0.96</v>
      </c>
      <c r="AA1035">
        <v>1</v>
      </c>
      <c r="AB1035">
        <v>0</v>
      </c>
      <c r="AC1035">
        <v>0</v>
      </c>
      <c r="AD1035">
        <v>0</v>
      </c>
      <c r="AN1035">
        <v>0</v>
      </c>
      <c r="AO1035">
        <v>1</v>
      </c>
      <c r="AP1035">
        <v>1</v>
      </c>
      <c r="AQ1035">
        <v>0</v>
      </c>
      <c r="AR1035">
        <v>0</v>
      </c>
      <c r="AS1035" t="s">
        <v>3</v>
      </c>
      <c r="AT1035">
        <v>0.96</v>
      </c>
      <c r="AU1035" t="s">
        <v>3</v>
      </c>
      <c r="AV1035">
        <v>0</v>
      </c>
      <c r="AW1035">
        <v>2</v>
      </c>
      <c r="AX1035">
        <v>24815293</v>
      </c>
      <c r="AY1035">
        <v>1</v>
      </c>
      <c r="AZ1035">
        <v>0</v>
      </c>
      <c r="BA1035">
        <v>1062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B1035">
        <v>0</v>
      </c>
    </row>
    <row r="1036" spans="1:80" x14ac:dyDescent="0.2">
      <c r="A1036">
        <f>ROW(Source!A685)</f>
        <v>685</v>
      </c>
      <c r="B1036">
        <v>23982063</v>
      </c>
      <c r="C1036">
        <v>24725343</v>
      </c>
      <c r="D1036">
        <v>9438100</v>
      </c>
      <c r="E1036">
        <v>1</v>
      </c>
      <c r="F1036">
        <v>1</v>
      </c>
      <c r="G1036">
        <v>1</v>
      </c>
      <c r="H1036">
        <v>1</v>
      </c>
      <c r="I1036" t="s">
        <v>1276</v>
      </c>
      <c r="J1036" t="s">
        <v>3</v>
      </c>
      <c r="K1036" t="s">
        <v>1277</v>
      </c>
      <c r="L1036">
        <v>1369</v>
      </c>
      <c r="N1036">
        <v>1013</v>
      </c>
      <c r="O1036" t="s">
        <v>1148</v>
      </c>
      <c r="P1036" t="s">
        <v>1148</v>
      </c>
      <c r="Q1036">
        <v>1</v>
      </c>
      <c r="Y1036">
        <v>21.6</v>
      </c>
      <c r="AA1036">
        <v>0</v>
      </c>
      <c r="AB1036">
        <v>0</v>
      </c>
      <c r="AC1036">
        <v>0</v>
      </c>
      <c r="AD1036">
        <v>15.49</v>
      </c>
      <c r="AN1036">
        <v>0</v>
      </c>
      <c r="AO1036">
        <v>1</v>
      </c>
      <c r="AP1036">
        <v>1</v>
      </c>
      <c r="AQ1036">
        <v>0</v>
      </c>
      <c r="AR1036">
        <v>0</v>
      </c>
      <c r="AS1036" t="s">
        <v>3</v>
      </c>
      <c r="AT1036">
        <v>16</v>
      </c>
      <c r="AU1036" t="s">
        <v>179</v>
      </c>
      <c r="AV1036">
        <v>1</v>
      </c>
      <c r="AW1036">
        <v>2</v>
      </c>
      <c r="AX1036">
        <v>24725347</v>
      </c>
      <c r="AY1036">
        <v>1</v>
      </c>
      <c r="AZ1036">
        <v>0</v>
      </c>
      <c r="BA1036">
        <v>1063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B1036">
        <v>0</v>
      </c>
    </row>
    <row r="1037" spans="1:80" x14ac:dyDescent="0.2">
      <c r="A1037">
        <f>ROW(Source!A685)</f>
        <v>685</v>
      </c>
      <c r="B1037">
        <v>23982063</v>
      </c>
      <c r="C1037">
        <v>24725343</v>
      </c>
      <c r="D1037">
        <v>9447024</v>
      </c>
      <c r="E1037">
        <v>1</v>
      </c>
      <c r="F1037">
        <v>1</v>
      </c>
      <c r="G1037">
        <v>1</v>
      </c>
      <c r="H1037">
        <v>1</v>
      </c>
      <c r="I1037" t="s">
        <v>1278</v>
      </c>
      <c r="J1037" t="s">
        <v>3</v>
      </c>
      <c r="K1037" t="s">
        <v>1279</v>
      </c>
      <c r="L1037">
        <v>1369</v>
      </c>
      <c r="N1037">
        <v>1013</v>
      </c>
      <c r="O1037" t="s">
        <v>1148</v>
      </c>
      <c r="P1037" t="s">
        <v>1148</v>
      </c>
      <c r="Q1037">
        <v>1</v>
      </c>
      <c r="Y1037">
        <v>21.6</v>
      </c>
      <c r="AA1037">
        <v>0</v>
      </c>
      <c r="AB1037">
        <v>0</v>
      </c>
      <c r="AC1037">
        <v>0</v>
      </c>
      <c r="AD1037">
        <v>14.09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16</v>
      </c>
      <c r="AU1037" t="s">
        <v>179</v>
      </c>
      <c r="AV1037">
        <v>1</v>
      </c>
      <c r="AW1037">
        <v>2</v>
      </c>
      <c r="AX1037">
        <v>24725348</v>
      </c>
      <c r="AY1037">
        <v>1</v>
      </c>
      <c r="AZ1037">
        <v>0</v>
      </c>
      <c r="BA1037">
        <v>1064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B1037">
        <v>0</v>
      </c>
    </row>
    <row r="1038" spans="1:80" x14ac:dyDescent="0.2">
      <c r="A1038">
        <f>ROW(Source!A685)</f>
        <v>685</v>
      </c>
      <c r="B1038">
        <v>23982063</v>
      </c>
      <c r="C1038">
        <v>24725343</v>
      </c>
      <c r="D1038">
        <v>14665295</v>
      </c>
      <c r="E1038">
        <v>1</v>
      </c>
      <c r="F1038">
        <v>1</v>
      </c>
      <c r="G1038">
        <v>1</v>
      </c>
      <c r="H1038">
        <v>3</v>
      </c>
      <c r="I1038" t="s">
        <v>1159</v>
      </c>
      <c r="J1038" t="s">
        <v>1168</v>
      </c>
      <c r="K1038" t="s">
        <v>1169</v>
      </c>
      <c r="L1038">
        <v>1344</v>
      </c>
      <c r="N1038">
        <v>1008</v>
      </c>
      <c r="O1038" t="s">
        <v>1170</v>
      </c>
      <c r="P1038" t="s">
        <v>1170</v>
      </c>
      <c r="Q1038">
        <v>1</v>
      </c>
      <c r="Y1038">
        <v>9.4700000000000006</v>
      </c>
      <c r="AA1038">
        <v>1</v>
      </c>
      <c r="AB1038">
        <v>0</v>
      </c>
      <c r="AC1038">
        <v>0</v>
      </c>
      <c r="AD1038">
        <v>0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9.4700000000000006</v>
      </c>
      <c r="AU1038" t="s">
        <v>3</v>
      </c>
      <c r="AV1038">
        <v>0</v>
      </c>
      <c r="AW1038">
        <v>2</v>
      </c>
      <c r="AX1038">
        <v>24725349</v>
      </c>
      <c r="AY1038">
        <v>1</v>
      </c>
      <c r="AZ1038">
        <v>0</v>
      </c>
      <c r="BA1038">
        <v>1065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B1038">
        <v>0</v>
      </c>
    </row>
    <row r="1039" spans="1:80" x14ac:dyDescent="0.2">
      <c r="A1039">
        <f>ROW(Source!A686)</f>
        <v>686</v>
      </c>
      <c r="B1039">
        <v>23982063</v>
      </c>
      <c r="C1039">
        <v>24719591</v>
      </c>
      <c r="D1039">
        <v>9430636</v>
      </c>
      <c r="E1039">
        <v>1</v>
      </c>
      <c r="F1039">
        <v>1</v>
      </c>
      <c r="G1039">
        <v>1</v>
      </c>
      <c r="H1039">
        <v>1</v>
      </c>
      <c r="I1039" t="s">
        <v>1274</v>
      </c>
      <c r="J1039" t="s">
        <v>3</v>
      </c>
      <c r="K1039" t="s">
        <v>1275</v>
      </c>
      <c r="L1039">
        <v>1369</v>
      </c>
      <c r="N1039">
        <v>1013</v>
      </c>
      <c r="O1039" t="s">
        <v>1148</v>
      </c>
      <c r="P1039" t="s">
        <v>1148</v>
      </c>
      <c r="Q1039">
        <v>1</v>
      </c>
      <c r="Y1039">
        <v>50.484999999999992</v>
      </c>
      <c r="AA1039">
        <v>0</v>
      </c>
      <c r="AB1039">
        <v>0</v>
      </c>
      <c r="AC1039">
        <v>0</v>
      </c>
      <c r="AD1039">
        <v>9.4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43.9</v>
      </c>
      <c r="AU1039" t="s">
        <v>170</v>
      </c>
      <c r="AV1039">
        <v>1</v>
      </c>
      <c r="AW1039">
        <v>2</v>
      </c>
      <c r="AX1039">
        <v>24719595</v>
      </c>
      <c r="AY1039">
        <v>1</v>
      </c>
      <c r="AZ1039">
        <v>0</v>
      </c>
      <c r="BA1039">
        <v>1066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B1039">
        <v>0</v>
      </c>
    </row>
    <row r="1040" spans="1:80" x14ac:dyDescent="0.2">
      <c r="A1040">
        <f>ROW(Source!A686)</f>
        <v>686</v>
      </c>
      <c r="B1040">
        <v>23982063</v>
      </c>
      <c r="C1040">
        <v>24719591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40</v>
      </c>
      <c r="J1040" t="s">
        <v>3</v>
      </c>
      <c r="K1040" t="s">
        <v>1173</v>
      </c>
      <c r="L1040">
        <v>608254</v>
      </c>
      <c r="N1040">
        <v>1013</v>
      </c>
      <c r="O1040" t="s">
        <v>1174</v>
      </c>
      <c r="P1040" t="s">
        <v>1174</v>
      </c>
      <c r="Q1040">
        <v>1</v>
      </c>
      <c r="Y1040">
        <v>1.4029999999999998</v>
      </c>
      <c r="AA1040">
        <v>0</v>
      </c>
      <c r="AB1040">
        <v>0</v>
      </c>
      <c r="AC1040">
        <v>0</v>
      </c>
      <c r="AD1040">
        <v>0</v>
      </c>
      <c r="AN1040">
        <v>0</v>
      </c>
      <c r="AO1040">
        <v>1</v>
      </c>
      <c r="AP1040">
        <v>1</v>
      </c>
      <c r="AQ1040">
        <v>0</v>
      </c>
      <c r="AR1040">
        <v>0</v>
      </c>
      <c r="AS1040" t="s">
        <v>3</v>
      </c>
      <c r="AT1040">
        <v>1.22</v>
      </c>
      <c r="AU1040" t="s">
        <v>170</v>
      </c>
      <c r="AV1040">
        <v>2</v>
      </c>
      <c r="AW1040">
        <v>2</v>
      </c>
      <c r="AX1040">
        <v>24719596</v>
      </c>
      <c r="AY1040">
        <v>1</v>
      </c>
      <c r="AZ1040">
        <v>0</v>
      </c>
      <c r="BA1040">
        <v>1067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B1040">
        <v>0</v>
      </c>
    </row>
    <row r="1041" spans="1:80" x14ac:dyDescent="0.2">
      <c r="A1041">
        <f>ROW(Source!A686)</f>
        <v>686</v>
      </c>
      <c r="B1041">
        <v>23982063</v>
      </c>
      <c r="C1041">
        <v>24719591</v>
      </c>
      <c r="D1041">
        <v>22792588</v>
      </c>
      <c r="E1041">
        <v>1</v>
      </c>
      <c r="F1041">
        <v>1</v>
      </c>
      <c r="G1041">
        <v>1</v>
      </c>
      <c r="H1041">
        <v>2</v>
      </c>
      <c r="I1041" t="s">
        <v>1390</v>
      </c>
      <c r="J1041" t="s">
        <v>1391</v>
      </c>
      <c r="K1041" t="s">
        <v>1392</v>
      </c>
      <c r="L1041">
        <v>1368</v>
      </c>
      <c r="N1041">
        <v>1011</v>
      </c>
      <c r="O1041" t="s">
        <v>1152</v>
      </c>
      <c r="P1041" t="s">
        <v>1152</v>
      </c>
      <c r="Q1041">
        <v>1</v>
      </c>
      <c r="Y1041">
        <v>1.288</v>
      </c>
      <c r="AA1041">
        <v>0</v>
      </c>
      <c r="AB1041">
        <v>111.99</v>
      </c>
      <c r="AC1041">
        <v>13.5</v>
      </c>
      <c r="AD1041">
        <v>0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1.1200000000000001</v>
      </c>
      <c r="AU1041" t="s">
        <v>170</v>
      </c>
      <c r="AV1041">
        <v>0</v>
      </c>
      <c r="AW1041">
        <v>2</v>
      </c>
      <c r="AX1041">
        <v>24719597</v>
      </c>
      <c r="AY1041">
        <v>1</v>
      </c>
      <c r="AZ1041">
        <v>0</v>
      </c>
      <c r="BA1041">
        <v>1068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B1041">
        <v>0</v>
      </c>
    </row>
    <row r="1042" spans="1:80" x14ac:dyDescent="0.2">
      <c r="A1042">
        <f>ROW(Source!A686)</f>
        <v>686</v>
      </c>
      <c r="B1042">
        <v>23982063</v>
      </c>
      <c r="C1042">
        <v>24719591</v>
      </c>
      <c r="D1042">
        <v>22792800</v>
      </c>
      <c r="E1042">
        <v>1</v>
      </c>
      <c r="F1042">
        <v>1</v>
      </c>
      <c r="G1042">
        <v>1</v>
      </c>
      <c r="H1042">
        <v>2</v>
      </c>
      <c r="I1042" t="s">
        <v>1330</v>
      </c>
      <c r="J1042" t="s">
        <v>1331</v>
      </c>
      <c r="K1042" t="s">
        <v>1332</v>
      </c>
      <c r="L1042">
        <v>1368</v>
      </c>
      <c r="N1042">
        <v>1011</v>
      </c>
      <c r="O1042" t="s">
        <v>1152</v>
      </c>
      <c r="P1042" t="s">
        <v>1152</v>
      </c>
      <c r="Q1042">
        <v>1</v>
      </c>
      <c r="Y1042">
        <v>5.761499999999999</v>
      </c>
      <c r="AA1042">
        <v>0</v>
      </c>
      <c r="AB1042">
        <v>8.1</v>
      </c>
      <c r="AC1042">
        <v>0</v>
      </c>
      <c r="AD1042">
        <v>0</v>
      </c>
      <c r="AN1042">
        <v>0</v>
      </c>
      <c r="AO1042">
        <v>1</v>
      </c>
      <c r="AP1042">
        <v>1</v>
      </c>
      <c r="AQ1042">
        <v>0</v>
      </c>
      <c r="AR1042">
        <v>0</v>
      </c>
      <c r="AS1042" t="s">
        <v>3</v>
      </c>
      <c r="AT1042">
        <v>5.01</v>
      </c>
      <c r="AU1042" t="s">
        <v>170</v>
      </c>
      <c r="AV1042">
        <v>0</v>
      </c>
      <c r="AW1042">
        <v>2</v>
      </c>
      <c r="AX1042">
        <v>24719598</v>
      </c>
      <c r="AY1042">
        <v>1</v>
      </c>
      <c r="AZ1042">
        <v>0</v>
      </c>
      <c r="BA1042">
        <v>1069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B1042">
        <v>0</v>
      </c>
    </row>
    <row r="1043" spans="1:80" x14ac:dyDescent="0.2">
      <c r="A1043">
        <f>ROW(Source!A686)</f>
        <v>686</v>
      </c>
      <c r="B1043">
        <v>23982063</v>
      </c>
      <c r="C1043">
        <v>24719591</v>
      </c>
      <c r="D1043">
        <v>22792802</v>
      </c>
      <c r="E1043">
        <v>1</v>
      </c>
      <c r="F1043">
        <v>1</v>
      </c>
      <c r="G1043">
        <v>1</v>
      </c>
      <c r="H1043">
        <v>2</v>
      </c>
      <c r="I1043" t="s">
        <v>1555</v>
      </c>
      <c r="J1043" t="s">
        <v>1556</v>
      </c>
      <c r="K1043" t="s">
        <v>1557</v>
      </c>
      <c r="L1043">
        <v>1368</v>
      </c>
      <c r="N1043">
        <v>1011</v>
      </c>
      <c r="O1043" t="s">
        <v>1152</v>
      </c>
      <c r="P1043" t="s">
        <v>1152</v>
      </c>
      <c r="Q1043">
        <v>1</v>
      </c>
      <c r="Y1043">
        <v>0.40249999999999997</v>
      </c>
      <c r="AA1043">
        <v>0</v>
      </c>
      <c r="AB1043">
        <v>1.2</v>
      </c>
      <c r="AC1043">
        <v>0</v>
      </c>
      <c r="AD1043">
        <v>0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0.35</v>
      </c>
      <c r="AU1043" t="s">
        <v>170</v>
      </c>
      <c r="AV1043">
        <v>0</v>
      </c>
      <c r="AW1043">
        <v>2</v>
      </c>
      <c r="AX1043">
        <v>24719599</v>
      </c>
      <c r="AY1043">
        <v>1</v>
      </c>
      <c r="AZ1043">
        <v>0</v>
      </c>
      <c r="BA1043">
        <v>1070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B1043">
        <v>0</v>
      </c>
    </row>
    <row r="1044" spans="1:80" x14ac:dyDescent="0.2">
      <c r="A1044">
        <f>ROW(Source!A686)</f>
        <v>686</v>
      </c>
      <c r="B1044">
        <v>23982063</v>
      </c>
      <c r="C1044">
        <v>24719591</v>
      </c>
      <c r="D1044">
        <v>22793514</v>
      </c>
      <c r="E1044">
        <v>1</v>
      </c>
      <c r="F1044">
        <v>1</v>
      </c>
      <c r="G1044">
        <v>1</v>
      </c>
      <c r="H1044">
        <v>2</v>
      </c>
      <c r="I1044" t="s">
        <v>1558</v>
      </c>
      <c r="J1044" t="s">
        <v>1559</v>
      </c>
      <c r="K1044" t="s">
        <v>1560</v>
      </c>
      <c r="L1044">
        <v>1368</v>
      </c>
      <c r="N1044">
        <v>1011</v>
      </c>
      <c r="O1044" t="s">
        <v>1152</v>
      </c>
      <c r="P1044" t="s">
        <v>1152</v>
      </c>
      <c r="Q1044">
        <v>1</v>
      </c>
      <c r="Y1044">
        <v>0.11499999999999999</v>
      </c>
      <c r="AA1044">
        <v>0</v>
      </c>
      <c r="AB1044">
        <v>152.5</v>
      </c>
      <c r="AC1044">
        <v>14.4</v>
      </c>
      <c r="AD1044">
        <v>0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0.1</v>
      </c>
      <c r="AU1044" t="s">
        <v>170</v>
      </c>
      <c r="AV1044">
        <v>0</v>
      </c>
      <c r="AW1044">
        <v>2</v>
      </c>
      <c r="AX1044">
        <v>24719600</v>
      </c>
      <c r="AY1044">
        <v>1</v>
      </c>
      <c r="AZ1044">
        <v>0</v>
      </c>
      <c r="BA1044">
        <v>1071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B1044">
        <v>0</v>
      </c>
    </row>
    <row r="1045" spans="1:80" x14ac:dyDescent="0.2">
      <c r="A1045">
        <f>ROW(Source!A686)</f>
        <v>686</v>
      </c>
      <c r="B1045">
        <v>23982063</v>
      </c>
      <c r="C1045">
        <v>24719591</v>
      </c>
      <c r="D1045">
        <v>22794192</v>
      </c>
      <c r="E1045">
        <v>1</v>
      </c>
      <c r="F1045">
        <v>1</v>
      </c>
      <c r="G1045">
        <v>1</v>
      </c>
      <c r="H1045">
        <v>2</v>
      </c>
      <c r="I1045" t="s">
        <v>1561</v>
      </c>
      <c r="J1045" t="s">
        <v>1562</v>
      </c>
      <c r="K1045" t="s">
        <v>1563</v>
      </c>
      <c r="L1045">
        <v>1368</v>
      </c>
      <c r="N1045">
        <v>1011</v>
      </c>
      <c r="O1045" t="s">
        <v>1152</v>
      </c>
      <c r="P1045" t="s">
        <v>1152</v>
      </c>
      <c r="Q1045">
        <v>1</v>
      </c>
      <c r="Y1045">
        <v>5.0599999999999996</v>
      </c>
      <c r="AA1045">
        <v>0</v>
      </c>
      <c r="AB1045">
        <v>5.13</v>
      </c>
      <c r="AC1045">
        <v>0</v>
      </c>
      <c r="AD1045">
        <v>0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4.4000000000000004</v>
      </c>
      <c r="AU1045" t="s">
        <v>170</v>
      </c>
      <c r="AV1045">
        <v>0</v>
      </c>
      <c r="AW1045">
        <v>2</v>
      </c>
      <c r="AX1045">
        <v>24719601</v>
      </c>
      <c r="AY1045">
        <v>1</v>
      </c>
      <c r="AZ1045">
        <v>0</v>
      </c>
      <c r="BA1045">
        <v>1072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B1045">
        <v>0</v>
      </c>
    </row>
    <row r="1046" spans="1:80" x14ac:dyDescent="0.2">
      <c r="A1046">
        <f>ROW(Source!A686)</f>
        <v>686</v>
      </c>
      <c r="B1046">
        <v>23982063</v>
      </c>
      <c r="C1046">
        <v>24719591</v>
      </c>
      <c r="D1046">
        <v>22794575</v>
      </c>
      <c r="E1046">
        <v>1</v>
      </c>
      <c r="F1046">
        <v>1</v>
      </c>
      <c r="G1046">
        <v>1</v>
      </c>
      <c r="H1046">
        <v>2</v>
      </c>
      <c r="I1046" t="s">
        <v>1224</v>
      </c>
      <c r="J1046" t="s">
        <v>1225</v>
      </c>
      <c r="K1046" t="s">
        <v>1226</v>
      </c>
      <c r="L1046">
        <v>1368</v>
      </c>
      <c r="N1046">
        <v>1011</v>
      </c>
      <c r="O1046" t="s">
        <v>1152</v>
      </c>
      <c r="P1046" t="s">
        <v>1152</v>
      </c>
      <c r="Q1046">
        <v>1</v>
      </c>
      <c r="Y1046">
        <v>0.74749999999999994</v>
      </c>
      <c r="AA1046">
        <v>0</v>
      </c>
      <c r="AB1046">
        <v>87.17</v>
      </c>
      <c r="AC1046">
        <v>11.6</v>
      </c>
      <c r="AD1046">
        <v>0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0.65</v>
      </c>
      <c r="AU1046" t="s">
        <v>170</v>
      </c>
      <c r="AV1046">
        <v>0</v>
      </c>
      <c r="AW1046">
        <v>2</v>
      </c>
      <c r="AX1046">
        <v>24719602</v>
      </c>
      <c r="AY1046">
        <v>1</v>
      </c>
      <c r="AZ1046">
        <v>0</v>
      </c>
      <c r="BA1046">
        <v>1073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B1046">
        <v>0</v>
      </c>
    </row>
    <row r="1047" spans="1:80" x14ac:dyDescent="0.2">
      <c r="A1047">
        <f>ROW(Source!A686)</f>
        <v>686</v>
      </c>
      <c r="B1047">
        <v>23982063</v>
      </c>
      <c r="C1047">
        <v>24719591</v>
      </c>
      <c r="D1047">
        <v>22813073</v>
      </c>
      <c r="E1047">
        <v>1</v>
      </c>
      <c r="F1047">
        <v>1</v>
      </c>
      <c r="G1047">
        <v>1</v>
      </c>
      <c r="H1047">
        <v>3</v>
      </c>
      <c r="I1047" t="s">
        <v>1564</v>
      </c>
      <c r="J1047" t="s">
        <v>1565</v>
      </c>
      <c r="K1047" t="s">
        <v>1566</v>
      </c>
      <c r="L1047">
        <v>1339</v>
      </c>
      <c r="N1047">
        <v>1007</v>
      </c>
      <c r="O1047" t="s">
        <v>1415</v>
      </c>
      <c r="P1047" t="s">
        <v>1415</v>
      </c>
      <c r="Q1047">
        <v>1</v>
      </c>
      <c r="Y1047">
        <v>2.16</v>
      </c>
      <c r="AA1047">
        <v>6.22</v>
      </c>
      <c r="AB1047">
        <v>0</v>
      </c>
      <c r="AC1047">
        <v>0</v>
      </c>
      <c r="AD1047">
        <v>0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2.16</v>
      </c>
      <c r="AU1047" t="s">
        <v>3</v>
      </c>
      <c r="AV1047">
        <v>0</v>
      </c>
      <c r="AW1047">
        <v>2</v>
      </c>
      <c r="AX1047">
        <v>24719603</v>
      </c>
      <c r="AY1047">
        <v>1</v>
      </c>
      <c r="AZ1047">
        <v>0</v>
      </c>
      <c r="BA1047">
        <v>1074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B1047">
        <v>0</v>
      </c>
    </row>
    <row r="1048" spans="1:80" x14ac:dyDescent="0.2">
      <c r="A1048">
        <f>ROW(Source!A686)</f>
        <v>686</v>
      </c>
      <c r="B1048">
        <v>23982063</v>
      </c>
      <c r="C1048">
        <v>24719591</v>
      </c>
      <c r="D1048">
        <v>22819863</v>
      </c>
      <c r="E1048">
        <v>1</v>
      </c>
      <c r="F1048">
        <v>1</v>
      </c>
      <c r="G1048">
        <v>1</v>
      </c>
      <c r="H1048">
        <v>3</v>
      </c>
      <c r="I1048" t="s">
        <v>1567</v>
      </c>
      <c r="J1048" t="s">
        <v>1568</v>
      </c>
      <c r="K1048" t="s">
        <v>1569</v>
      </c>
      <c r="L1048">
        <v>1348</v>
      </c>
      <c r="N1048">
        <v>1009</v>
      </c>
      <c r="O1048" t="s">
        <v>1185</v>
      </c>
      <c r="P1048" t="s">
        <v>1185</v>
      </c>
      <c r="Q1048">
        <v>1000</v>
      </c>
      <c r="Y1048">
        <v>5.4000000000000003E-3</v>
      </c>
      <c r="AA1048">
        <v>11524</v>
      </c>
      <c r="AB1048">
        <v>0</v>
      </c>
      <c r="AC1048">
        <v>0</v>
      </c>
      <c r="AD1048">
        <v>0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5.4000000000000003E-3</v>
      </c>
      <c r="AU1048" t="s">
        <v>3</v>
      </c>
      <c r="AV1048">
        <v>0</v>
      </c>
      <c r="AW1048">
        <v>2</v>
      </c>
      <c r="AX1048">
        <v>24719604</v>
      </c>
      <c r="AY1048">
        <v>1</v>
      </c>
      <c r="AZ1048">
        <v>0</v>
      </c>
      <c r="BA1048">
        <v>1075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B1048">
        <v>0</v>
      </c>
    </row>
    <row r="1049" spans="1:80" x14ac:dyDescent="0.2">
      <c r="A1049">
        <f>ROW(Source!A686)</f>
        <v>686</v>
      </c>
      <c r="B1049">
        <v>23982063</v>
      </c>
      <c r="C1049">
        <v>24719591</v>
      </c>
      <c r="D1049">
        <v>22818643</v>
      </c>
      <c r="E1049">
        <v>1</v>
      </c>
      <c r="F1049">
        <v>1</v>
      </c>
      <c r="G1049">
        <v>1</v>
      </c>
      <c r="H1049">
        <v>3</v>
      </c>
      <c r="I1049" t="s">
        <v>1570</v>
      </c>
      <c r="J1049" t="s">
        <v>1571</v>
      </c>
      <c r="K1049" t="s">
        <v>1572</v>
      </c>
      <c r="L1049">
        <v>1346</v>
      </c>
      <c r="N1049">
        <v>1009</v>
      </c>
      <c r="O1049" t="s">
        <v>1181</v>
      </c>
      <c r="P1049" t="s">
        <v>1181</v>
      </c>
      <c r="Q1049">
        <v>1</v>
      </c>
      <c r="Y1049">
        <v>2</v>
      </c>
      <c r="AA1049">
        <v>15.14</v>
      </c>
      <c r="AB1049">
        <v>0</v>
      </c>
      <c r="AC1049">
        <v>0</v>
      </c>
      <c r="AD1049">
        <v>0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2</v>
      </c>
      <c r="AU1049" t="s">
        <v>3</v>
      </c>
      <c r="AV1049">
        <v>0</v>
      </c>
      <c r="AW1049">
        <v>2</v>
      </c>
      <c r="AX1049">
        <v>24719605</v>
      </c>
      <c r="AY1049">
        <v>1</v>
      </c>
      <c r="AZ1049">
        <v>0</v>
      </c>
      <c r="BA1049">
        <v>1076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B1049">
        <v>0</v>
      </c>
    </row>
    <row r="1050" spans="1:80" x14ac:dyDescent="0.2">
      <c r="A1050">
        <f>ROW(Source!A686)</f>
        <v>686</v>
      </c>
      <c r="B1050">
        <v>23982063</v>
      </c>
      <c r="C1050">
        <v>24719591</v>
      </c>
      <c r="D1050">
        <v>22813076</v>
      </c>
      <c r="E1050">
        <v>1</v>
      </c>
      <c r="F1050">
        <v>1</v>
      </c>
      <c r="G1050">
        <v>1</v>
      </c>
      <c r="H1050">
        <v>3</v>
      </c>
      <c r="I1050" t="s">
        <v>1573</v>
      </c>
      <c r="J1050" t="s">
        <v>1574</v>
      </c>
      <c r="K1050" t="s">
        <v>1575</v>
      </c>
      <c r="L1050">
        <v>1346</v>
      </c>
      <c r="N1050">
        <v>1009</v>
      </c>
      <c r="O1050" t="s">
        <v>1181</v>
      </c>
      <c r="P1050" t="s">
        <v>1181</v>
      </c>
      <c r="Q1050">
        <v>1</v>
      </c>
      <c r="Y1050">
        <v>0.36</v>
      </c>
      <c r="AA1050">
        <v>6.09</v>
      </c>
      <c r="AB1050">
        <v>0</v>
      </c>
      <c r="AC1050">
        <v>0</v>
      </c>
      <c r="AD1050">
        <v>0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0.36</v>
      </c>
      <c r="AU1050" t="s">
        <v>3</v>
      </c>
      <c r="AV1050">
        <v>0</v>
      </c>
      <c r="AW1050">
        <v>2</v>
      </c>
      <c r="AX1050">
        <v>24719606</v>
      </c>
      <c r="AY1050">
        <v>1</v>
      </c>
      <c r="AZ1050">
        <v>0</v>
      </c>
      <c r="BA1050">
        <v>1077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B1050">
        <v>0</v>
      </c>
    </row>
    <row r="1051" spans="1:80" x14ac:dyDescent="0.2">
      <c r="A1051">
        <f>ROW(Source!A686)</f>
        <v>686</v>
      </c>
      <c r="B1051">
        <v>23982063</v>
      </c>
      <c r="C1051">
        <v>24719591</v>
      </c>
      <c r="D1051">
        <v>22826437</v>
      </c>
      <c r="E1051">
        <v>1</v>
      </c>
      <c r="F1051">
        <v>1</v>
      </c>
      <c r="G1051">
        <v>1</v>
      </c>
      <c r="H1051">
        <v>3</v>
      </c>
      <c r="I1051" t="s">
        <v>1576</v>
      </c>
      <c r="J1051" t="s">
        <v>1577</v>
      </c>
      <c r="K1051" t="s">
        <v>1578</v>
      </c>
      <c r="L1051">
        <v>1354</v>
      </c>
      <c r="N1051">
        <v>1010</v>
      </c>
      <c r="O1051" t="s">
        <v>209</v>
      </c>
      <c r="P1051" t="s">
        <v>209</v>
      </c>
      <c r="Q1051">
        <v>1</v>
      </c>
      <c r="Y1051">
        <v>2</v>
      </c>
      <c r="AA1051">
        <v>266.67</v>
      </c>
      <c r="AB1051">
        <v>0</v>
      </c>
      <c r="AC1051">
        <v>0</v>
      </c>
      <c r="AD1051">
        <v>0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2</v>
      </c>
      <c r="AU1051" t="s">
        <v>3</v>
      </c>
      <c r="AV1051">
        <v>0</v>
      </c>
      <c r="AW1051">
        <v>2</v>
      </c>
      <c r="AX1051">
        <v>24719607</v>
      </c>
      <c r="AY1051">
        <v>1</v>
      </c>
      <c r="AZ1051">
        <v>0</v>
      </c>
      <c r="BA1051">
        <v>1078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B1051">
        <v>0</v>
      </c>
    </row>
    <row r="1052" spans="1:80" x14ac:dyDescent="0.2">
      <c r="A1052">
        <f>ROW(Source!A686)</f>
        <v>686</v>
      </c>
      <c r="B1052">
        <v>23982063</v>
      </c>
      <c r="C1052">
        <v>24719591</v>
      </c>
      <c r="D1052">
        <v>22808451</v>
      </c>
      <c r="E1052">
        <v>1</v>
      </c>
      <c r="F1052">
        <v>1</v>
      </c>
      <c r="G1052">
        <v>1</v>
      </c>
      <c r="H1052">
        <v>3</v>
      </c>
      <c r="I1052" t="s">
        <v>1579</v>
      </c>
      <c r="J1052" t="s">
        <v>1580</v>
      </c>
      <c r="K1052" t="s">
        <v>1581</v>
      </c>
      <c r="L1052">
        <v>1346</v>
      </c>
      <c r="N1052">
        <v>1009</v>
      </c>
      <c r="O1052" t="s">
        <v>1181</v>
      </c>
      <c r="P1052" t="s">
        <v>1181</v>
      </c>
      <c r="Q1052">
        <v>1</v>
      </c>
      <c r="Y1052">
        <v>22.8</v>
      </c>
      <c r="AA1052">
        <v>12.6</v>
      </c>
      <c r="AB1052">
        <v>0</v>
      </c>
      <c r="AC1052">
        <v>0</v>
      </c>
      <c r="AD1052">
        <v>0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22.8</v>
      </c>
      <c r="AU1052" t="s">
        <v>3</v>
      </c>
      <c r="AV1052">
        <v>0</v>
      </c>
      <c r="AW1052">
        <v>2</v>
      </c>
      <c r="AX1052">
        <v>24719608</v>
      </c>
      <c r="AY1052">
        <v>1</v>
      </c>
      <c r="AZ1052">
        <v>0</v>
      </c>
      <c r="BA1052">
        <v>1079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B1052">
        <v>0</v>
      </c>
    </row>
    <row r="1053" spans="1:80" x14ac:dyDescent="0.2">
      <c r="A1053">
        <f>ROW(Source!A686)</f>
        <v>686</v>
      </c>
      <c r="B1053">
        <v>23982063</v>
      </c>
      <c r="C1053">
        <v>24719591</v>
      </c>
      <c r="D1053">
        <v>22865650</v>
      </c>
      <c r="E1053">
        <v>1</v>
      </c>
      <c r="F1053">
        <v>1</v>
      </c>
      <c r="G1053">
        <v>1</v>
      </c>
      <c r="H1053">
        <v>3</v>
      </c>
      <c r="I1053" t="s">
        <v>1159</v>
      </c>
      <c r="J1053" t="s">
        <v>1160</v>
      </c>
      <c r="K1053" t="s">
        <v>1161</v>
      </c>
      <c r="L1053">
        <v>1374</v>
      </c>
      <c r="N1053">
        <v>1013</v>
      </c>
      <c r="O1053" t="s">
        <v>1162</v>
      </c>
      <c r="P1053" t="s">
        <v>1162</v>
      </c>
      <c r="Q1053">
        <v>1</v>
      </c>
      <c r="Y1053">
        <v>8.25</v>
      </c>
      <c r="AA1053">
        <v>1</v>
      </c>
      <c r="AB1053">
        <v>0</v>
      </c>
      <c r="AC1053">
        <v>0</v>
      </c>
      <c r="AD1053">
        <v>0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8.25</v>
      </c>
      <c r="AU1053" t="s">
        <v>3</v>
      </c>
      <c r="AV1053">
        <v>0</v>
      </c>
      <c r="AW1053">
        <v>2</v>
      </c>
      <c r="AX1053">
        <v>24719609</v>
      </c>
      <c r="AY1053">
        <v>1</v>
      </c>
      <c r="AZ1053">
        <v>0</v>
      </c>
      <c r="BA1053">
        <v>1080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B1053">
        <v>0</v>
      </c>
    </row>
    <row r="1054" spans="1:80" x14ac:dyDescent="0.2">
      <c r="A1054">
        <f>ROW(Source!A687)</f>
        <v>687</v>
      </c>
      <c r="B1054">
        <v>23982063</v>
      </c>
      <c r="C1054">
        <v>24719592</v>
      </c>
      <c r="D1054">
        <v>9432525</v>
      </c>
      <c r="E1054">
        <v>1</v>
      </c>
      <c r="F1054">
        <v>1</v>
      </c>
      <c r="G1054">
        <v>1</v>
      </c>
      <c r="H1054">
        <v>1</v>
      </c>
      <c r="I1054" t="s">
        <v>1216</v>
      </c>
      <c r="J1054" t="s">
        <v>3</v>
      </c>
      <c r="K1054" t="s">
        <v>1217</v>
      </c>
      <c r="L1054">
        <v>1369</v>
      </c>
      <c r="N1054">
        <v>1013</v>
      </c>
      <c r="O1054" t="s">
        <v>1148</v>
      </c>
      <c r="P1054" t="s">
        <v>1148</v>
      </c>
      <c r="Q1054">
        <v>1</v>
      </c>
      <c r="Y1054">
        <v>27.024999999999999</v>
      </c>
      <c r="AA1054">
        <v>0</v>
      </c>
      <c r="AB1054">
        <v>0</v>
      </c>
      <c r="AC1054">
        <v>0</v>
      </c>
      <c r="AD1054">
        <v>10.5</v>
      </c>
      <c r="AN1054">
        <v>0</v>
      </c>
      <c r="AO1054">
        <v>1</v>
      </c>
      <c r="AP1054">
        <v>1</v>
      </c>
      <c r="AQ1054">
        <v>0</v>
      </c>
      <c r="AR1054">
        <v>0</v>
      </c>
      <c r="AS1054" t="s">
        <v>3</v>
      </c>
      <c r="AT1054">
        <v>23.5</v>
      </c>
      <c r="AU1054" t="s">
        <v>170</v>
      </c>
      <c r="AV1054">
        <v>1</v>
      </c>
      <c r="AW1054">
        <v>2</v>
      </c>
      <c r="AX1054">
        <v>24719693</v>
      </c>
      <c r="AY1054">
        <v>1</v>
      </c>
      <c r="AZ1054">
        <v>0</v>
      </c>
      <c r="BA1054">
        <v>1081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B1054">
        <v>0</v>
      </c>
    </row>
    <row r="1055" spans="1:80" x14ac:dyDescent="0.2">
      <c r="A1055">
        <f>ROW(Source!A687)</f>
        <v>687</v>
      </c>
      <c r="B1055">
        <v>23982063</v>
      </c>
      <c r="C1055">
        <v>24719592</v>
      </c>
      <c r="D1055">
        <v>22820104</v>
      </c>
      <c r="E1055">
        <v>1</v>
      </c>
      <c r="F1055">
        <v>1</v>
      </c>
      <c r="G1055">
        <v>1</v>
      </c>
      <c r="H1055">
        <v>3</v>
      </c>
      <c r="I1055" t="s">
        <v>1582</v>
      </c>
      <c r="J1055" t="s">
        <v>1583</v>
      </c>
      <c r="K1055" t="s">
        <v>1584</v>
      </c>
      <c r="L1055">
        <v>1348</v>
      </c>
      <c r="N1055">
        <v>1009</v>
      </c>
      <c r="O1055" t="s">
        <v>1185</v>
      </c>
      <c r="P1055" t="s">
        <v>1185</v>
      </c>
      <c r="Q1055">
        <v>1000</v>
      </c>
      <c r="Y1055">
        <v>8.0000000000000007E-5</v>
      </c>
      <c r="AA1055">
        <v>12430</v>
      </c>
      <c r="AB1055">
        <v>0</v>
      </c>
      <c r="AC1055">
        <v>0</v>
      </c>
      <c r="AD1055">
        <v>0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8.0000000000000007E-5</v>
      </c>
      <c r="AU1055" t="s">
        <v>3</v>
      </c>
      <c r="AV1055">
        <v>0</v>
      </c>
      <c r="AW1055">
        <v>2</v>
      </c>
      <c r="AX1055">
        <v>24719694</v>
      </c>
      <c r="AY1055">
        <v>1</v>
      </c>
      <c r="AZ1055">
        <v>0</v>
      </c>
      <c r="BA1055">
        <v>1082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B1055">
        <v>0</v>
      </c>
    </row>
    <row r="1056" spans="1:80" x14ac:dyDescent="0.2">
      <c r="A1056">
        <f>ROW(Source!A687)</f>
        <v>687</v>
      </c>
      <c r="B1056">
        <v>23982063</v>
      </c>
      <c r="C1056">
        <v>24719592</v>
      </c>
      <c r="D1056">
        <v>22815900</v>
      </c>
      <c r="E1056">
        <v>1</v>
      </c>
      <c r="F1056">
        <v>1</v>
      </c>
      <c r="G1056">
        <v>1</v>
      </c>
      <c r="H1056">
        <v>3</v>
      </c>
      <c r="I1056" t="s">
        <v>1585</v>
      </c>
      <c r="J1056" t="s">
        <v>1586</v>
      </c>
      <c r="K1056" t="s">
        <v>1587</v>
      </c>
      <c r="L1056">
        <v>1348</v>
      </c>
      <c r="N1056">
        <v>1009</v>
      </c>
      <c r="O1056" t="s">
        <v>1185</v>
      </c>
      <c r="P1056" t="s">
        <v>1185</v>
      </c>
      <c r="Q1056">
        <v>1000</v>
      </c>
      <c r="Y1056">
        <v>1.0000000000000001E-5</v>
      </c>
      <c r="AA1056">
        <v>22533</v>
      </c>
      <c r="AB1056">
        <v>0</v>
      </c>
      <c r="AC1056">
        <v>0</v>
      </c>
      <c r="AD1056">
        <v>0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1.0000000000000001E-5</v>
      </c>
      <c r="AU1056" t="s">
        <v>3</v>
      </c>
      <c r="AV1056">
        <v>0</v>
      </c>
      <c r="AW1056">
        <v>2</v>
      </c>
      <c r="AX1056">
        <v>24719695</v>
      </c>
      <c r="AY1056">
        <v>1</v>
      </c>
      <c r="AZ1056">
        <v>0</v>
      </c>
      <c r="BA1056">
        <v>1083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B1056">
        <v>0</v>
      </c>
    </row>
    <row r="1057" spans="1:80" x14ac:dyDescent="0.2">
      <c r="A1057">
        <f>ROW(Source!A687)</f>
        <v>687</v>
      </c>
      <c r="B1057">
        <v>23982063</v>
      </c>
      <c r="C1057">
        <v>24719592</v>
      </c>
      <c r="D1057">
        <v>22820155</v>
      </c>
      <c r="E1057">
        <v>1</v>
      </c>
      <c r="F1057">
        <v>1</v>
      </c>
      <c r="G1057">
        <v>1</v>
      </c>
      <c r="H1057">
        <v>3</v>
      </c>
      <c r="I1057" t="s">
        <v>1409</v>
      </c>
      <c r="J1057" t="s">
        <v>1410</v>
      </c>
      <c r="K1057" t="s">
        <v>1411</v>
      </c>
      <c r="L1057">
        <v>1348</v>
      </c>
      <c r="N1057">
        <v>1009</v>
      </c>
      <c r="O1057" t="s">
        <v>1185</v>
      </c>
      <c r="P1057" t="s">
        <v>1185</v>
      </c>
      <c r="Q1057">
        <v>1000</v>
      </c>
      <c r="Y1057">
        <v>1.0000000000000001E-5</v>
      </c>
      <c r="AA1057">
        <v>11978</v>
      </c>
      <c r="AB1057">
        <v>0</v>
      </c>
      <c r="AC1057">
        <v>0</v>
      </c>
      <c r="AD1057">
        <v>0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1.0000000000000001E-5</v>
      </c>
      <c r="AU1057" t="s">
        <v>3</v>
      </c>
      <c r="AV1057">
        <v>0</v>
      </c>
      <c r="AW1057">
        <v>2</v>
      </c>
      <c r="AX1057">
        <v>24719696</v>
      </c>
      <c r="AY1057">
        <v>1</v>
      </c>
      <c r="AZ1057">
        <v>0</v>
      </c>
      <c r="BA1057">
        <v>1084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B1057">
        <v>0</v>
      </c>
    </row>
    <row r="1058" spans="1:80" x14ac:dyDescent="0.2">
      <c r="A1058">
        <f>ROW(Source!A687)</f>
        <v>687</v>
      </c>
      <c r="B1058">
        <v>23982063</v>
      </c>
      <c r="C1058">
        <v>24719592</v>
      </c>
      <c r="D1058">
        <v>22816155</v>
      </c>
      <c r="E1058">
        <v>1</v>
      </c>
      <c r="F1058">
        <v>1</v>
      </c>
      <c r="G1058">
        <v>1</v>
      </c>
      <c r="H1058">
        <v>3</v>
      </c>
      <c r="I1058" t="s">
        <v>1588</v>
      </c>
      <c r="J1058" t="s">
        <v>1589</v>
      </c>
      <c r="K1058" t="s">
        <v>1590</v>
      </c>
      <c r="L1058">
        <v>1346</v>
      </c>
      <c r="N1058">
        <v>1009</v>
      </c>
      <c r="O1058" t="s">
        <v>1181</v>
      </c>
      <c r="P1058" t="s">
        <v>1181</v>
      </c>
      <c r="Q1058">
        <v>1</v>
      </c>
      <c r="Y1058">
        <v>2E-3</v>
      </c>
      <c r="AA1058">
        <v>32.6</v>
      </c>
      <c r="AB1058">
        <v>0</v>
      </c>
      <c r="AC1058">
        <v>0</v>
      </c>
      <c r="AD1058">
        <v>0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2E-3</v>
      </c>
      <c r="AU1058" t="s">
        <v>3</v>
      </c>
      <c r="AV1058">
        <v>0</v>
      </c>
      <c r="AW1058">
        <v>2</v>
      </c>
      <c r="AX1058">
        <v>24719697</v>
      </c>
      <c r="AY1058">
        <v>1</v>
      </c>
      <c r="AZ1058">
        <v>0</v>
      </c>
      <c r="BA1058">
        <v>1085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B1058">
        <v>0</v>
      </c>
    </row>
    <row r="1059" spans="1:80" x14ac:dyDescent="0.2">
      <c r="A1059">
        <f>ROW(Source!A687)</f>
        <v>687</v>
      </c>
      <c r="B1059">
        <v>23982063</v>
      </c>
      <c r="C1059">
        <v>24719592</v>
      </c>
      <c r="D1059">
        <v>22821412</v>
      </c>
      <c r="E1059">
        <v>1</v>
      </c>
      <c r="F1059">
        <v>1</v>
      </c>
      <c r="G1059">
        <v>1</v>
      </c>
      <c r="H1059">
        <v>3</v>
      </c>
      <c r="I1059" t="s">
        <v>1591</v>
      </c>
      <c r="J1059" t="s">
        <v>1592</v>
      </c>
      <c r="K1059" t="s">
        <v>1593</v>
      </c>
      <c r="L1059">
        <v>1339</v>
      </c>
      <c r="N1059">
        <v>1007</v>
      </c>
      <c r="O1059" t="s">
        <v>1415</v>
      </c>
      <c r="P1059" t="s">
        <v>1415</v>
      </c>
      <c r="Q1059">
        <v>1</v>
      </c>
      <c r="Y1059">
        <v>3.5000000000000001E-3</v>
      </c>
      <c r="AA1059">
        <v>1242.2</v>
      </c>
      <c r="AB1059">
        <v>0</v>
      </c>
      <c r="AC1059">
        <v>0</v>
      </c>
      <c r="AD1059">
        <v>0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3.5000000000000001E-3</v>
      </c>
      <c r="AU1059" t="s">
        <v>3</v>
      </c>
      <c r="AV1059">
        <v>0</v>
      </c>
      <c r="AW1059">
        <v>2</v>
      </c>
      <c r="AX1059">
        <v>24719698</v>
      </c>
      <c r="AY1059">
        <v>1</v>
      </c>
      <c r="AZ1059">
        <v>0</v>
      </c>
      <c r="BA1059">
        <v>1086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B1059">
        <v>0</v>
      </c>
    </row>
    <row r="1060" spans="1:80" x14ac:dyDescent="0.2">
      <c r="A1060">
        <f>ROW(Source!A687)</f>
        <v>687</v>
      </c>
      <c r="B1060">
        <v>23982063</v>
      </c>
      <c r="C1060">
        <v>24719592</v>
      </c>
      <c r="D1060">
        <v>22827871</v>
      </c>
      <c r="E1060">
        <v>1</v>
      </c>
      <c r="F1060">
        <v>1</v>
      </c>
      <c r="G1060">
        <v>1</v>
      </c>
      <c r="H1060">
        <v>3</v>
      </c>
      <c r="I1060" t="s">
        <v>1594</v>
      </c>
      <c r="J1060" t="s">
        <v>1595</v>
      </c>
      <c r="K1060" t="s">
        <v>1596</v>
      </c>
      <c r="L1060">
        <v>1348</v>
      </c>
      <c r="N1060">
        <v>1009</v>
      </c>
      <c r="O1060" t="s">
        <v>1185</v>
      </c>
      <c r="P1060" t="s">
        <v>1185</v>
      </c>
      <c r="Q1060">
        <v>1000</v>
      </c>
      <c r="Y1060">
        <v>1.0000000000000001E-5</v>
      </c>
      <c r="AA1060">
        <v>7716.7</v>
      </c>
      <c r="AB1060">
        <v>0</v>
      </c>
      <c r="AC1060">
        <v>0</v>
      </c>
      <c r="AD1060">
        <v>0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1.0000000000000001E-5</v>
      </c>
      <c r="AU1060" t="s">
        <v>3</v>
      </c>
      <c r="AV1060">
        <v>0</v>
      </c>
      <c r="AW1060">
        <v>2</v>
      </c>
      <c r="AX1060">
        <v>24719699</v>
      </c>
      <c r="AY1060">
        <v>1</v>
      </c>
      <c r="AZ1060">
        <v>0</v>
      </c>
      <c r="BA1060">
        <v>1087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B1060">
        <v>0</v>
      </c>
    </row>
    <row r="1061" spans="1:80" x14ac:dyDescent="0.2">
      <c r="A1061">
        <f>ROW(Source!A687)</f>
        <v>687</v>
      </c>
      <c r="B1061">
        <v>23982063</v>
      </c>
      <c r="C1061">
        <v>24719592</v>
      </c>
      <c r="D1061">
        <v>22865650</v>
      </c>
      <c r="E1061">
        <v>1</v>
      </c>
      <c r="F1061">
        <v>1</v>
      </c>
      <c r="G1061">
        <v>1</v>
      </c>
      <c r="H1061">
        <v>3</v>
      </c>
      <c r="I1061" t="s">
        <v>1159</v>
      </c>
      <c r="J1061" t="s">
        <v>1160</v>
      </c>
      <c r="K1061" t="s">
        <v>1161</v>
      </c>
      <c r="L1061">
        <v>1374</v>
      </c>
      <c r="N1061">
        <v>1013</v>
      </c>
      <c r="O1061" t="s">
        <v>1162</v>
      </c>
      <c r="P1061" t="s">
        <v>1162</v>
      </c>
      <c r="Q1061">
        <v>1</v>
      </c>
      <c r="Y1061">
        <v>4.9400000000000004</v>
      </c>
      <c r="AA1061">
        <v>1</v>
      </c>
      <c r="AB1061">
        <v>0</v>
      </c>
      <c r="AC1061">
        <v>0</v>
      </c>
      <c r="AD1061">
        <v>0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4.9400000000000004</v>
      </c>
      <c r="AU1061" t="s">
        <v>3</v>
      </c>
      <c r="AV1061">
        <v>0</v>
      </c>
      <c r="AW1061">
        <v>2</v>
      </c>
      <c r="AX1061">
        <v>24719701</v>
      </c>
      <c r="AY1061">
        <v>1</v>
      </c>
      <c r="AZ1061">
        <v>0</v>
      </c>
      <c r="BA1061">
        <v>1089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B1061">
        <v>0</v>
      </c>
    </row>
    <row r="1062" spans="1:80" x14ac:dyDescent="0.2">
      <c r="A1062">
        <f>ROW(Source!A688)</f>
        <v>688</v>
      </c>
      <c r="B1062">
        <v>23982063</v>
      </c>
      <c r="C1062">
        <v>24719593</v>
      </c>
      <c r="D1062">
        <v>9431559</v>
      </c>
      <c r="E1062">
        <v>1</v>
      </c>
      <c r="F1062">
        <v>1</v>
      </c>
      <c r="G1062">
        <v>1</v>
      </c>
      <c r="H1062">
        <v>1</v>
      </c>
      <c r="I1062" t="s">
        <v>1597</v>
      </c>
      <c r="J1062" t="s">
        <v>3</v>
      </c>
      <c r="K1062" t="s">
        <v>1598</v>
      </c>
      <c r="L1062">
        <v>1369</v>
      </c>
      <c r="N1062">
        <v>1013</v>
      </c>
      <c r="O1062" t="s">
        <v>1148</v>
      </c>
      <c r="P1062" t="s">
        <v>1148</v>
      </c>
      <c r="Q1062">
        <v>1</v>
      </c>
      <c r="Y1062">
        <v>18.054999999999996</v>
      </c>
      <c r="AA1062">
        <v>0</v>
      </c>
      <c r="AB1062">
        <v>0</v>
      </c>
      <c r="AC1062">
        <v>0</v>
      </c>
      <c r="AD1062">
        <v>10.06</v>
      </c>
      <c r="AN1062">
        <v>0</v>
      </c>
      <c r="AO1062">
        <v>1</v>
      </c>
      <c r="AP1062">
        <v>1</v>
      </c>
      <c r="AQ1062">
        <v>0</v>
      </c>
      <c r="AR1062">
        <v>0</v>
      </c>
      <c r="AS1062" t="s">
        <v>3</v>
      </c>
      <c r="AT1062">
        <v>15.7</v>
      </c>
      <c r="AU1062" t="s">
        <v>170</v>
      </c>
      <c r="AV1062">
        <v>1</v>
      </c>
      <c r="AW1062">
        <v>2</v>
      </c>
      <c r="AX1062">
        <v>24719704</v>
      </c>
      <c r="AY1062">
        <v>1</v>
      </c>
      <c r="AZ1062">
        <v>0</v>
      </c>
      <c r="BA1062">
        <v>1090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B1062">
        <v>0</v>
      </c>
    </row>
    <row r="1063" spans="1:80" x14ac:dyDescent="0.2">
      <c r="A1063">
        <f>ROW(Source!A688)</f>
        <v>688</v>
      </c>
      <c r="B1063">
        <v>23982063</v>
      </c>
      <c r="C1063">
        <v>24719593</v>
      </c>
      <c r="D1063">
        <v>22820497</v>
      </c>
      <c r="E1063">
        <v>1</v>
      </c>
      <c r="F1063">
        <v>1</v>
      </c>
      <c r="G1063">
        <v>1</v>
      </c>
      <c r="H1063">
        <v>3</v>
      </c>
      <c r="I1063" t="s">
        <v>1599</v>
      </c>
      <c r="J1063" t="s">
        <v>1600</v>
      </c>
      <c r="K1063" t="s">
        <v>1601</v>
      </c>
      <c r="L1063">
        <v>1348</v>
      </c>
      <c r="N1063">
        <v>1009</v>
      </c>
      <c r="O1063" t="s">
        <v>1185</v>
      </c>
      <c r="P1063" t="s">
        <v>1185</v>
      </c>
      <c r="Q1063">
        <v>1000</v>
      </c>
      <c r="Y1063">
        <v>1E-4</v>
      </c>
      <c r="AA1063">
        <v>16974</v>
      </c>
      <c r="AB1063">
        <v>0</v>
      </c>
      <c r="AC1063">
        <v>0</v>
      </c>
      <c r="AD1063">
        <v>0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1E-4</v>
      </c>
      <c r="AU1063" t="s">
        <v>3</v>
      </c>
      <c r="AV1063">
        <v>0</v>
      </c>
      <c r="AW1063">
        <v>2</v>
      </c>
      <c r="AX1063">
        <v>24719705</v>
      </c>
      <c r="AY1063">
        <v>1</v>
      </c>
      <c r="AZ1063">
        <v>0</v>
      </c>
      <c r="BA1063">
        <v>1091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B1063">
        <v>0</v>
      </c>
    </row>
    <row r="1064" spans="1:80" x14ac:dyDescent="0.2">
      <c r="A1064">
        <f>ROW(Source!A688)</f>
        <v>688</v>
      </c>
      <c r="B1064">
        <v>23982063</v>
      </c>
      <c r="C1064">
        <v>24719593</v>
      </c>
      <c r="D1064">
        <v>22820502</v>
      </c>
      <c r="E1064">
        <v>1</v>
      </c>
      <c r="F1064">
        <v>1</v>
      </c>
      <c r="G1064">
        <v>1</v>
      </c>
      <c r="H1064">
        <v>3</v>
      </c>
      <c r="I1064" t="s">
        <v>1602</v>
      </c>
      <c r="J1064" t="s">
        <v>1603</v>
      </c>
      <c r="K1064" t="s">
        <v>1604</v>
      </c>
      <c r="L1064">
        <v>1348</v>
      </c>
      <c r="N1064">
        <v>1009</v>
      </c>
      <c r="O1064" t="s">
        <v>1185</v>
      </c>
      <c r="P1064" t="s">
        <v>1185</v>
      </c>
      <c r="Q1064">
        <v>1000</v>
      </c>
      <c r="Y1064">
        <v>6.3000000000000003E-4</v>
      </c>
      <c r="AA1064">
        <v>12430</v>
      </c>
      <c r="AB1064">
        <v>0</v>
      </c>
      <c r="AC1064">
        <v>0</v>
      </c>
      <c r="AD1064">
        <v>0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6.3000000000000003E-4</v>
      </c>
      <c r="AU1064" t="s">
        <v>3</v>
      </c>
      <c r="AV1064">
        <v>0</v>
      </c>
      <c r="AW1064">
        <v>2</v>
      </c>
      <c r="AX1064">
        <v>24719706</v>
      </c>
      <c r="AY1064">
        <v>1</v>
      </c>
      <c r="AZ1064">
        <v>0</v>
      </c>
      <c r="BA1064">
        <v>1092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B1064">
        <v>0</v>
      </c>
    </row>
    <row r="1065" spans="1:80" x14ac:dyDescent="0.2">
      <c r="A1065">
        <f>ROW(Source!A688)</f>
        <v>688</v>
      </c>
      <c r="B1065">
        <v>23982063</v>
      </c>
      <c r="C1065">
        <v>24719593</v>
      </c>
      <c r="D1065">
        <v>22820082</v>
      </c>
      <c r="E1065">
        <v>1</v>
      </c>
      <c r="F1065">
        <v>1</v>
      </c>
      <c r="G1065">
        <v>1</v>
      </c>
      <c r="H1065">
        <v>3</v>
      </c>
      <c r="I1065" t="s">
        <v>1468</v>
      </c>
      <c r="J1065" t="s">
        <v>1469</v>
      </c>
      <c r="K1065" t="s">
        <v>1191</v>
      </c>
      <c r="L1065">
        <v>1348</v>
      </c>
      <c r="N1065">
        <v>1009</v>
      </c>
      <c r="O1065" t="s">
        <v>1185</v>
      </c>
      <c r="P1065" t="s">
        <v>1185</v>
      </c>
      <c r="Q1065">
        <v>1000</v>
      </c>
      <c r="Y1065">
        <v>3.0000000000000001E-5</v>
      </c>
      <c r="AA1065">
        <v>9040</v>
      </c>
      <c r="AB1065">
        <v>0</v>
      </c>
      <c r="AC1065">
        <v>0</v>
      </c>
      <c r="AD1065">
        <v>0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3.0000000000000001E-5</v>
      </c>
      <c r="AU1065" t="s">
        <v>3</v>
      </c>
      <c r="AV1065">
        <v>0</v>
      </c>
      <c r="AW1065">
        <v>2</v>
      </c>
      <c r="AX1065">
        <v>24719707</v>
      </c>
      <c r="AY1065">
        <v>1</v>
      </c>
      <c r="AZ1065">
        <v>0</v>
      </c>
      <c r="BA1065">
        <v>1093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B1065">
        <v>0</v>
      </c>
    </row>
    <row r="1066" spans="1:80" x14ac:dyDescent="0.2">
      <c r="A1066">
        <f>ROW(Source!A688)</f>
        <v>688</v>
      </c>
      <c r="B1066">
        <v>23982063</v>
      </c>
      <c r="C1066">
        <v>24719593</v>
      </c>
      <c r="D1066">
        <v>22816433</v>
      </c>
      <c r="E1066">
        <v>1</v>
      </c>
      <c r="F1066">
        <v>1</v>
      </c>
      <c r="G1066">
        <v>1</v>
      </c>
      <c r="H1066">
        <v>3</v>
      </c>
      <c r="I1066" t="s">
        <v>1230</v>
      </c>
      <c r="J1066" t="s">
        <v>1231</v>
      </c>
      <c r="K1066" t="s">
        <v>1232</v>
      </c>
      <c r="L1066">
        <v>1346</v>
      </c>
      <c r="N1066">
        <v>1009</v>
      </c>
      <c r="O1066" t="s">
        <v>1181</v>
      </c>
      <c r="P1066" t="s">
        <v>1181</v>
      </c>
      <c r="Q1066">
        <v>1</v>
      </c>
      <c r="Y1066">
        <v>0.02</v>
      </c>
      <c r="AA1066">
        <v>30.4</v>
      </c>
      <c r="AB1066">
        <v>0</v>
      </c>
      <c r="AC1066">
        <v>0</v>
      </c>
      <c r="AD1066">
        <v>0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0.02</v>
      </c>
      <c r="AU1066" t="s">
        <v>3</v>
      </c>
      <c r="AV1066">
        <v>0</v>
      </c>
      <c r="AW1066">
        <v>2</v>
      </c>
      <c r="AX1066">
        <v>24719708</v>
      </c>
      <c r="AY1066">
        <v>1</v>
      </c>
      <c r="AZ1066">
        <v>0</v>
      </c>
      <c r="BA1066">
        <v>1094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B1066">
        <v>0</v>
      </c>
    </row>
    <row r="1067" spans="1:80" x14ac:dyDescent="0.2">
      <c r="A1067">
        <f>ROW(Source!A688)</f>
        <v>688</v>
      </c>
      <c r="B1067">
        <v>23982063</v>
      </c>
      <c r="C1067">
        <v>24719593</v>
      </c>
      <c r="D1067">
        <v>22821420</v>
      </c>
      <c r="E1067">
        <v>1</v>
      </c>
      <c r="F1067">
        <v>1</v>
      </c>
      <c r="G1067">
        <v>1</v>
      </c>
      <c r="H1067">
        <v>3</v>
      </c>
      <c r="I1067" t="s">
        <v>1605</v>
      </c>
      <c r="J1067" t="s">
        <v>1606</v>
      </c>
      <c r="K1067" t="s">
        <v>1607</v>
      </c>
      <c r="L1067">
        <v>1339</v>
      </c>
      <c r="N1067">
        <v>1007</v>
      </c>
      <c r="O1067" t="s">
        <v>1415</v>
      </c>
      <c r="P1067" t="s">
        <v>1415</v>
      </c>
      <c r="Q1067">
        <v>1</v>
      </c>
      <c r="Y1067">
        <v>1.2999999999999999E-2</v>
      </c>
      <c r="AA1067">
        <v>1155</v>
      </c>
      <c r="AB1067">
        <v>0</v>
      </c>
      <c r="AC1067">
        <v>0</v>
      </c>
      <c r="AD1067">
        <v>0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1.2999999999999999E-2</v>
      </c>
      <c r="AU1067" t="s">
        <v>3</v>
      </c>
      <c r="AV1067">
        <v>0</v>
      </c>
      <c r="AW1067">
        <v>2</v>
      </c>
      <c r="AX1067">
        <v>24719709</v>
      </c>
      <c r="AY1067">
        <v>1</v>
      </c>
      <c r="AZ1067">
        <v>0</v>
      </c>
      <c r="BA1067">
        <v>1095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B1067">
        <v>0</v>
      </c>
    </row>
    <row r="1068" spans="1:80" x14ac:dyDescent="0.2">
      <c r="A1068">
        <f>ROW(Source!A688)</f>
        <v>688</v>
      </c>
      <c r="B1068">
        <v>23982063</v>
      </c>
      <c r="C1068">
        <v>24719593</v>
      </c>
      <c r="D1068">
        <v>22850609</v>
      </c>
      <c r="E1068">
        <v>1</v>
      </c>
      <c r="F1068">
        <v>1</v>
      </c>
      <c r="G1068">
        <v>1</v>
      </c>
      <c r="H1068">
        <v>3</v>
      </c>
      <c r="I1068" t="s">
        <v>1207</v>
      </c>
      <c r="J1068" t="s">
        <v>1208</v>
      </c>
      <c r="K1068" t="s">
        <v>1209</v>
      </c>
      <c r="L1068">
        <v>1346</v>
      </c>
      <c r="N1068">
        <v>1009</v>
      </c>
      <c r="O1068" t="s">
        <v>1181</v>
      </c>
      <c r="P1068" t="s">
        <v>1181</v>
      </c>
      <c r="Q1068">
        <v>1</v>
      </c>
      <c r="Y1068">
        <v>0.25</v>
      </c>
      <c r="AA1068">
        <v>65.75</v>
      </c>
      <c r="AB1068">
        <v>0</v>
      </c>
      <c r="AC1068">
        <v>0</v>
      </c>
      <c r="AD1068">
        <v>0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0.25</v>
      </c>
      <c r="AU1068" t="s">
        <v>3</v>
      </c>
      <c r="AV1068">
        <v>0</v>
      </c>
      <c r="AW1068">
        <v>2</v>
      </c>
      <c r="AX1068">
        <v>24719710</v>
      </c>
      <c r="AY1068">
        <v>1</v>
      </c>
      <c r="AZ1068">
        <v>0</v>
      </c>
      <c r="BA1068">
        <v>1096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B1068">
        <v>0</v>
      </c>
    </row>
    <row r="1069" spans="1:80" x14ac:dyDescent="0.2">
      <c r="A1069">
        <f>ROW(Source!A688)</f>
        <v>688</v>
      </c>
      <c r="B1069">
        <v>23982063</v>
      </c>
      <c r="C1069">
        <v>24719593</v>
      </c>
      <c r="D1069">
        <v>22857502</v>
      </c>
      <c r="E1069">
        <v>1</v>
      </c>
      <c r="F1069">
        <v>1</v>
      </c>
      <c r="G1069">
        <v>1</v>
      </c>
      <c r="H1069">
        <v>3</v>
      </c>
      <c r="I1069" t="s">
        <v>1523</v>
      </c>
      <c r="J1069" t="s">
        <v>1524</v>
      </c>
      <c r="K1069" t="s">
        <v>1525</v>
      </c>
      <c r="L1069">
        <v>1354</v>
      </c>
      <c r="N1069">
        <v>1010</v>
      </c>
      <c r="O1069" t="s">
        <v>209</v>
      </c>
      <c r="P1069" t="s">
        <v>209</v>
      </c>
      <c r="Q1069">
        <v>1</v>
      </c>
      <c r="Y1069">
        <v>3</v>
      </c>
      <c r="AA1069">
        <v>0.53</v>
      </c>
      <c r="AB1069">
        <v>0</v>
      </c>
      <c r="AC1069">
        <v>0</v>
      </c>
      <c r="AD1069">
        <v>0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3</v>
      </c>
      <c r="AU1069" t="s">
        <v>3</v>
      </c>
      <c r="AV1069">
        <v>0</v>
      </c>
      <c r="AW1069">
        <v>2</v>
      </c>
      <c r="AX1069">
        <v>24719711</v>
      </c>
      <c r="AY1069">
        <v>1</v>
      </c>
      <c r="AZ1069">
        <v>0</v>
      </c>
      <c r="BA1069">
        <v>1097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B1069">
        <v>0</v>
      </c>
    </row>
    <row r="1070" spans="1:80" x14ac:dyDescent="0.2">
      <c r="A1070">
        <f>ROW(Source!A688)</f>
        <v>688</v>
      </c>
      <c r="B1070">
        <v>23982063</v>
      </c>
      <c r="C1070">
        <v>24719593</v>
      </c>
      <c r="D1070">
        <v>22865650</v>
      </c>
      <c r="E1070">
        <v>1</v>
      </c>
      <c r="F1070">
        <v>1</v>
      </c>
      <c r="G1070">
        <v>1</v>
      </c>
      <c r="H1070">
        <v>3</v>
      </c>
      <c r="I1070" t="s">
        <v>1159</v>
      </c>
      <c r="J1070" t="s">
        <v>1160</v>
      </c>
      <c r="K1070" t="s">
        <v>1161</v>
      </c>
      <c r="L1070">
        <v>1374</v>
      </c>
      <c r="N1070">
        <v>1013</v>
      </c>
      <c r="O1070" t="s">
        <v>1162</v>
      </c>
      <c r="P1070" t="s">
        <v>1162</v>
      </c>
      <c r="Q1070">
        <v>1</v>
      </c>
      <c r="Y1070">
        <v>3.16</v>
      </c>
      <c r="AA1070">
        <v>1</v>
      </c>
      <c r="AB1070">
        <v>0</v>
      </c>
      <c r="AC1070">
        <v>0</v>
      </c>
      <c r="AD1070">
        <v>0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3.16</v>
      </c>
      <c r="AU1070" t="s">
        <v>3</v>
      </c>
      <c r="AV1070">
        <v>0</v>
      </c>
      <c r="AW1070">
        <v>2</v>
      </c>
      <c r="AX1070">
        <v>24719713</v>
      </c>
      <c r="AY1070">
        <v>1</v>
      </c>
      <c r="AZ1070">
        <v>0</v>
      </c>
      <c r="BA1070">
        <v>1099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B1070">
        <v>0</v>
      </c>
    </row>
    <row r="1071" spans="1:80" x14ac:dyDescent="0.2">
      <c r="A1071">
        <f>ROW(Source!A689)</f>
        <v>689</v>
      </c>
      <c r="B1071">
        <v>23982063</v>
      </c>
      <c r="C1071">
        <v>24719594</v>
      </c>
      <c r="D1071">
        <v>9430710</v>
      </c>
      <c r="E1071">
        <v>1</v>
      </c>
      <c r="F1071">
        <v>1</v>
      </c>
      <c r="G1071">
        <v>1</v>
      </c>
      <c r="H1071">
        <v>1</v>
      </c>
      <c r="I1071" t="s">
        <v>1166</v>
      </c>
      <c r="J1071" t="s">
        <v>3</v>
      </c>
      <c r="K1071" t="s">
        <v>1167</v>
      </c>
      <c r="L1071">
        <v>1369</v>
      </c>
      <c r="N1071">
        <v>1013</v>
      </c>
      <c r="O1071" t="s">
        <v>1148</v>
      </c>
      <c r="P1071" t="s">
        <v>1148</v>
      </c>
      <c r="Q1071">
        <v>1</v>
      </c>
      <c r="Y1071">
        <v>14.145</v>
      </c>
      <c r="AA1071">
        <v>0</v>
      </c>
      <c r="AB1071">
        <v>0</v>
      </c>
      <c r="AC1071">
        <v>0</v>
      </c>
      <c r="AD1071">
        <v>9.6199999999999992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12.3</v>
      </c>
      <c r="AU1071" t="s">
        <v>170</v>
      </c>
      <c r="AV1071">
        <v>1</v>
      </c>
      <c r="AW1071">
        <v>2</v>
      </c>
      <c r="AX1071">
        <v>24719716</v>
      </c>
      <c r="AY1071">
        <v>1</v>
      </c>
      <c r="AZ1071">
        <v>0</v>
      </c>
      <c r="BA1071">
        <v>1100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B1071">
        <v>0</v>
      </c>
    </row>
    <row r="1072" spans="1:80" x14ac:dyDescent="0.2">
      <c r="A1072">
        <f>ROW(Source!A689)</f>
        <v>689</v>
      </c>
      <c r="B1072">
        <v>23982063</v>
      </c>
      <c r="C1072">
        <v>24719594</v>
      </c>
      <c r="D1072">
        <v>121548</v>
      </c>
      <c r="E1072">
        <v>1</v>
      </c>
      <c r="F1072">
        <v>1</v>
      </c>
      <c r="G1072">
        <v>1</v>
      </c>
      <c r="H1072">
        <v>1</v>
      </c>
      <c r="I1072" t="s">
        <v>40</v>
      </c>
      <c r="J1072" t="s">
        <v>3</v>
      </c>
      <c r="K1072" t="s">
        <v>1173</v>
      </c>
      <c r="L1072">
        <v>608254</v>
      </c>
      <c r="N1072">
        <v>1013</v>
      </c>
      <c r="O1072" t="s">
        <v>1174</v>
      </c>
      <c r="P1072" t="s">
        <v>1174</v>
      </c>
      <c r="Q1072">
        <v>1</v>
      </c>
      <c r="Y1072">
        <v>0.5635</v>
      </c>
      <c r="AA1072">
        <v>0</v>
      </c>
      <c r="AB1072">
        <v>0</v>
      </c>
      <c r="AC1072">
        <v>0</v>
      </c>
      <c r="AD1072">
        <v>0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0.49</v>
      </c>
      <c r="AU1072" t="s">
        <v>170</v>
      </c>
      <c r="AV1072">
        <v>2</v>
      </c>
      <c r="AW1072">
        <v>2</v>
      </c>
      <c r="AX1072">
        <v>24719717</v>
      </c>
      <c r="AY1072">
        <v>1</v>
      </c>
      <c r="AZ1072">
        <v>0</v>
      </c>
      <c r="BA1072">
        <v>1101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B1072">
        <v>0</v>
      </c>
    </row>
    <row r="1073" spans="1:80" x14ac:dyDescent="0.2">
      <c r="A1073">
        <f>ROW(Source!A689)</f>
        <v>689</v>
      </c>
      <c r="B1073">
        <v>23982063</v>
      </c>
      <c r="C1073">
        <v>24719594</v>
      </c>
      <c r="D1073">
        <v>22792660</v>
      </c>
      <c r="E1073">
        <v>1</v>
      </c>
      <c r="F1073">
        <v>1</v>
      </c>
      <c r="G1073">
        <v>1</v>
      </c>
      <c r="H1073">
        <v>2</v>
      </c>
      <c r="I1073" t="s">
        <v>1175</v>
      </c>
      <c r="J1073" t="s">
        <v>1176</v>
      </c>
      <c r="K1073" t="s">
        <v>1177</v>
      </c>
      <c r="L1073">
        <v>1368</v>
      </c>
      <c r="N1073">
        <v>1011</v>
      </c>
      <c r="O1073" t="s">
        <v>1152</v>
      </c>
      <c r="P1073" t="s">
        <v>1152</v>
      </c>
      <c r="Q1073">
        <v>1</v>
      </c>
      <c r="Y1073">
        <v>0.5635</v>
      </c>
      <c r="AA1073">
        <v>0</v>
      </c>
      <c r="AB1073">
        <v>89.99</v>
      </c>
      <c r="AC1073">
        <v>10.06</v>
      </c>
      <c r="AD1073">
        <v>0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0.49</v>
      </c>
      <c r="AU1073" t="s">
        <v>170</v>
      </c>
      <c r="AV1073">
        <v>0</v>
      </c>
      <c r="AW1073">
        <v>2</v>
      </c>
      <c r="AX1073">
        <v>24719718</v>
      </c>
      <c r="AY1073">
        <v>1</v>
      </c>
      <c r="AZ1073">
        <v>0</v>
      </c>
      <c r="BA1073">
        <v>1102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B1073">
        <v>0</v>
      </c>
    </row>
    <row r="1074" spans="1:80" x14ac:dyDescent="0.2">
      <c r="A1074">
        <f>ROW(Source!A689)</f>
        <v>689</v>
      </c>
      <c r="B1074">
        <v>23982063</v>
      </c>
      <c r="C1074">
        <v>24719594</v>
      </c>
      <c r="D1074">
        <v>22815918</v>
      </c>
      <c r="E1074">
        <v>1</v>
      </c>
      <c r="F1074">
        <v>1</v>
      </c>
      <c r="G1074">
        <v>1</v>
      </c>
      <c r="H1074">
        <v>3</v>
      </c>
      <c r="I1074" t="s">
        <v>1608</v>
      </c>
      <c r="J1074" t="s">
        <v>1609</v>
      </c>
      <c r="K1074" t="s">
        <v>1610</v>
      </c>
      <c r="L1074">
        <v>1348</v>
      </c>
      <c r="N1074">
        <v>1009</v>
      </c>
      <c r="O1074" t="s">
        <v>1185</v>
      </c>
      <c r="P1074" t="s">
        <v>1185</v>
      </c>
      <c r="Q1074">
        <v>1000</v>
      </c>
      <c r="Y1074">
        <v>3.0000000000000001E-5</v>
      </c>
      <c r="AA1074">
        <v>26932.42</v>
      </c>
      <c r="AB1074">
        <v>0</v>
      </c>
      <c r="AC1074">
        <v>0</v>
      </c>
      <c r="AD1074">
        <v>0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3.0000000000000001E-5</v>
      </c>
      <c r="AU1074" t="s">
        <v>3</v>
      </c>
      <c r="AV1074">
        <v>0</v>
      </c>
      <c r="AW1074">
        <v>2</v>
      </c>
      <c r="AX1074">
        <v>24719719</v>
      </c>
      <c r="AY1074">
        <v>1</v>
      </c>
      <c r="AZ1074">
        <v>0</v>
      </c>
      <c r="BA1074">
        <v>1103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B1074">
        <v>0</v>
      </c>
    </row>
    <row r="1075" spans="1:80" x14ac:dyDescent="0.2">
      <c r="A1075">
        <f>ROW(Source!A689)</f>
        <v>689</v>
      </c>
      <c r="B1075">
        <v>23982063</v>
      </c>
      <c r="C1075">
        <v>24719594</v>
      </c>
      <c r="D1075">
        <v>22816155</v>
      </c>
      <c r="E1075">
        <v>1</v>
      </c>
      <c r="F1075">
        <v>1</v>
      </c>
      <c r="G1075">
        <v>1</v>
      </c>
      <c r="H1075">
        <v>3</v>
      </c>
      <c r="I1075" t="s">
        <v>1588</v>
      </c>
      <c r="J1075" t="s">
        <v>1589</v>
      </c>
      <c r="K1075" t="s">
        <v>1590</v>
      </c>
      <c r="L1075">
        <v>1346</v>
      </c>
      <c r="N1075">
        <v>1009</v>
      </c>
      <c r="O1075" t="s">
        <v>1181</v>
      </c>
      <c r="P1075" t="s">
        <v>1181</v>
      </c>
      <c r="Q1075">
        <v>1</v>
      </c>
      <c r="Y1075">
        <v>1.0999999999999999E-2</v>
      </c>
      <c r="AA1075">
        <v>32.6</v>
      </c>
      <c r="AB1075">
        <v>0</v>
      </c>
      <c r="AC1075">
        <v>0</v>
      </c>
      <c r="AD1075">
        <v>0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1.0999999999999999E-2</v>
      </c>
      <c r="AU1075" t="s">
        <v>3</v>
      </c>
      <c r="AV1075">
        <v>0</v>
      </c>
      <c r="AW1075">
        <v>2</v>
      </c>
      <c r="AX1075">
        <v>24719720</v>
      </c>
      <c r="AY1075">
        <v>1</v>
      </c>
      <c r="AZ1075">
        <v>0</v>
      </c>
      <c r="BA1075">
        <v>1104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B1075">
        <v>0</v>
      </c>
    </row>
    <row r="1076" spans="1:80" x14ac:dyDescent="0.2">
      <c r="A1076">
        <f>ROW(Source!A689)</f>
        <v>689</v>
      </c>
      <c r="B1076">
        <v>23982063</v>
      </c>
      <c r="C1076">
        <v>24719594</v>
      </c>
      <c r="D1076">
        <v>22865650</v>
      </c>
      <c r="E1076">
        <v>1</v>
      </c>
      <c r="F1076">
        <v>1</v>
      </c>
      <c r="G1076">
        <v>1</v>
      </c>
      <c r="H1076">
        <v>3</v>
      </c>
      <c r="I1076" t="s">
        <v>1159</v>
      </c>
      <c r="J1076" t="s">
        <v>1160</v>
      </c>
      <c r="K1076" t="s">
        <v>1161</v>
      </c>
      <c r="L1076">
        <v>1374</v>
      </c>
      <c r="N1076">
        <v>1013</v>
      </c>
      <c r="O1076" t="s">
        <v>1162</v>
      </c>
      <c r="P1076" t="s">
        <v>1162</v>
      </c>
      <c r="Q1076">
        <v>1</v>
      </c>
      <c r="Y1076">
        <v>2.37</v>
      </c>
      <c r="AA1076">
        <v>1</v>
      </c>
      <c r="AB1076">
        <v>0</v>
      </c>
      <c r="AC1076">
        <v>0</v>
      </c>
      <c r="AD1076">
        <v>0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2.37</v>
      </c>
      <c r="AU1076" t="s">
        <v>3</v>
      </c>
      <c r="AV1076">
        <v>0</v>
      </c>
      <c r="AW1076">
        <v>2</v>
      </c>
      <c r="AX1076">
        <v>24719721</v>
      </c>
      <c r="AY1076">
        <v>1</v>
      </c>
      <c r="AZ1076">
        <v>0</v>
      </c>
      <c r="BA1076">
        <v>1105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B1076">
        <v>0</v>
      </c>
    </row>
    <row r="1077" spans="1:80" x14ac:dyDescent="0.2">
      <c r="A1077">
        <f>ROW(Source!A690)</f>
        <v>690</v>
      </c>
      <c r="B1077">
        <v>23982063</v>
      </c>
      <c r="C1077">
        <v>24719723</v>
      </c>
      <c r="D1077">
        <v>9430710</v>
      </c>
      <c r="E1077">
        <v>1</v>
      </c>
      <c r="F1077">
        <v>1</v>
      </c>
      <c r="G1077">
        <v>1</v>
      </c>
      <c r="H1077">
        <v>1</v>
      </c>
      <c r="I1077" t="s">
        <v>1166</v>
      </c>
      <c r="J1077" t="s">
        <v>3</v>
      </c>
      <c r="K1077" t="s">
        <v>1167</v>
      </c>
      <c r="L1077">
        <v>1369</v>
      </c>
      <c r="N1077">
        <v>1013</v>
      </c>
      <c r="O1077" t="s">
        <v>1148</v>
      </c>
      <c r="P1077" t="s">
        <v>1148</v>
      </c>
      <c r="Q1077">
        <v>1</v>
      </c>
      <c r="Y1077">
        <v>11.04</v>
      </c>
      <c r="AA1077">
        <v>0</v>
      </c>
      <c r="AB1077">
        <v>0</v>
      </c>
      <c r="AC1077">
        <v>0</v>
      </c>
      <c r="AD1077">
        <v>9.6199999999999992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9.6</v>
      </c>
      <c r="AU1077" t="s">
        <v>170</v>
      </c>
      <c r="AV1077">
        <v>1</v>
      </c>
      <c r="AW1077">
        <v>2</v>
      </c>
      <c r="AX1077">
        <v>24719724</v>
      </c>
      <c r="AY1077">
        <v>1</v>
      </c>
      <c r="AZ1077">
        <v>0</v>
      </c>
      <c r="BA1077">
        <v>1106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B1077">
        <v>0</v>
      </c>
    </row>
    <row r="1078" spans="1:80" x14ac:dyDescent="0.2">
      <c r="A1078">
        <f>ROW(Source!A690)</f>
        <v>690</v>
      </c>
      <c r="B1078">
        <v>23982063</v>
      </c>
      <c r="C1078">
        <v>24719723</v>
      </c>
      <c r="D1078">
        <v>22865650</v>
      </c>
      <c r="E1078">
        <v>1</v>
      </c>
      <c r="F1078">
        <v>1</v>
      </c>
      <c r="G1078">
        <v>1</v>
      </c>
      <c r="H1078">
        <v>3</v>
      </c>
      <c r="I1078" t="s">
        <v>1159</v>
      </c>
      <c r="J1078" t="s">
        <v>1160</v>
      </c>
      <c r="K1078" t="s">
        <v>1161</v>
      </c>
      <c r="L1078">
        <v>1374</v>
      </c>
      <c r="N1078">
        <v>1013</v>
      </c>
      <c r="O1078" t="s">
        <v>1162</v>
      </c>
      <c r="P1078" t="s">
        <v>1162</v>
      </c>
      <c r="Q1078">
        <v>1</v>
      </c>
      <c r="Y1078">
        <v>1.85</v>
      </c>
      <c r="AA1078">
        <v>1</v>
      </c>
      <c r="AB1078">
        <v>0</v>
      </c>
      <c r="AC1078">
        <v>0</v>
      </c>
      <c r="AD1078">
        <v>0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1.85</v>
      </c>
      <c r="AU1078" t="s">
        <v>3</v>
      </c>
      <c r="AV1078">
        <v>0</v>
      </c>
      <c r="AW1078">
        <v>2</v>
      </c>
      <c r="AX1078">
        <v>24719725</v>
      </c>
      <c r="AY1078">
        <v>1</v>
      </c>
      <c r="AZ1078">
        <v>0</v>
      </c>
      <c r="BA1078">
        <v>1107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B1078">
        <v>0</v>
      </c>
    </row>
    <row r="1079" spans="1:80" x14ac:dyDescent="0.2">
      <c r="A1079">
        <f>ROW(Source!A691)</f>
        <v>691</v>
      </c>
      <c r="B1079">
        <v>23982063</v>
      </c>
      <c r="C1079">
        <v>24719727</v>
      </c>
      <c r="D1079">
        <v>9430710</v>
      </c>
      <c r="E1079">
        <v>1</v>
      </c>
      <c r="F1079">
        <v>1</v>
      </c>
      <c r="G1079">
        <v>1</v>
      </c>
      <c r="H1079">
        <v>1</v>
      </c>
      <c r="I1079" t="s">
        <v>1166</v>
      </c>
      <c r="J1079" t="s">
        <v>3</v>
      </c>
      <c r="K1079" t="s">
        <v>1167</v>
      </c>
      <c r="L1079">
        <v>1369</v>
      </c>
      <c r="N1079">
        <v>1013</v>
      </c>
      <c r="O1079" t="s">
        <v>1148</v>
      </c>
      <c r="P1079" t="s">
        <v>1148</v>
      </c>
      <c r="Q1079">
        <v>1</v>
      </c>
      <c r="Y1079">
        <v>14.604999999999999</v>
      </c>
      <c r="AA1079">
        <v>0</v>
      </c>
      <c r="AB1079">
        <v>0</v>
      </c>
      <c r="AC1079">
        <v>0</v>
      </c>
      <c r="AD1079">
        <v>9.6199999999999992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12.7</v>
      </c>
      <c r="AU1079" t="s">
        <v>170</v>
      </c>
      <c r="AV1079">
        <v>1</v>
      </c>
      <c r="AW1079">
        <v>2</v>
      </c>
      <c r="AX1079">
        <v>24719746</v>
      </c>
      <c r="AY1079">
        <v>1</v>
      </c>
      <c r="AZ1079">
        <v>0</v>
      </c>
      <c r="BA1079">
        <v>1108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B1079">
        <v>0</v>
      </c>
    </row>
    <row r="1080" spans="1:80" x14ac:dyDescent="0.2">
      <c r="A1080">
        <f>ROW(Source!A691)</f>
        <v>691</v>
      </c>
      <c r="B1080">
        <v>23982063</v>
      </c>
      <c r="C1080">
        <v>24719727</v>
      </c>
      <c r="D1080">
        <v>121548</v>
      </c>
      <c r="E1080">
        <v>1</v>
      </c>
      <c r="F1080">
        <v>1</v>
      </c>
      <c r="G1080">
        <v>1</v>
      </c>
      <c r="H1080">
        <v>1</v>
      </c>
      <c r="I1080" t="s">
        <v>40</v>
      </c>
      <c r="J1080" t="s">
        <v>3</v>
      </c>
      <c r="K1080" t="s">
        <v>1173</v>
      </c>
      <c r="L1080">
        <v>608254</v>
      </c>
      <c r="N1080">
        <v>1013</v>
      </c>
      <c r="O1080" t="s">
        <v>1174</v>
      </c>
      <c r="P1080" t="s">
        <v>1174</v>
      </c>
      <c r="Q1080">
        <v>1</v>
      </c>
      <c r="Y1080">
        <v>0.10349999999999999</v>
      </c>
      <c r="AA1080">
        <v>0</v>
      </c>
      <c r="AB1080">
        <v>0</v>
      </c>
      <c r="AC1080">
        <v>0</v>
      </c>
      <c r="AD1080">
        <v>0</v>
      </c>
      <c r="AN1080">
        <v>0</v>
      </c>
      <c r="AO1080">
        <v>1</v>
      </c>
      <c r="AP1080">
        <v>1</v>
      </c>
      <c r="AQ1080">
        <v>0</v>
      </c>
      <c r="AR1080">
        <v>0</v>
      </c>
      <c r="AS1080" t="s">
        <v>3</v>
      </c>
      <c r="AT1080">
        <v>0.09</v>
      </c>
      <c r="AU1080" t="s">
        <v>170</v>
      </c>
      <c r="AV1080">
        <v>2</v>
      </c>
      <c r="AW1080">
        <v>2</v>
      </c>
      <c r="AX1080">
        <v>24719747</v>
      </c>
      <c r="AY1080">
        <v>1</v>
      </c>
      <c r="AZ1080">
        <v>0</v>
      </c>
      <c r="BA1080">
        <v>1109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B1080">
        <v>0</v>
      </c>
    </row>
    <row r="1081" spans="1:80" x14ac:dyDescent="0.2">
      <c r="A1081">
        <f>ROW(Source!A691)</f>
        <v>691</v>
      </c>
      <c r="B1081">
        <v>23982063</v>
      </c>
      <c r="C1081">
        <v>24719727</v>
      </c>
      <c r="D1081">
        <v>22792588</v>
      </c>
      <c r="E1081">
        <v>1</v>
      </c>
      <c r="F1081">
        <v>1</v>
      </c>
      <c r="G1081">
        <v>1</v>
      </c>
      <c r="H1081">
        <v>2</v>
      </c>
      <c r="I1081" t="s">
        <v>1390</v>
      </c>
      <c r="J1081" t="s">
        <v>1391</v>
      </c>
      <c r="K1081" t="s">
        <v>1392</v>
      </c>
      <c r="L1081">
        <v>1368</v>
      </c>
      <c r="N1081">
        <v>1011</v>
      </c>
      <c r="O1081" t="s">
        <v>1152</v>
      </c>
      <c r="P1081" t="s">
        <v>1152</v>
      </c>
      <c r="Q1081">
        <v>1</v>
      </c>
      <c r="Y1081">
        <v>1.15E-2</v>
      </c>
      <c r="AA1081">
        <v>0</v>
      </c>
      <c r="AB1081">
        <v>111.99</v>
      </c>
      <c r="AC1081">
        <v>13.5</v>
      </c>
      <c r="AD1081">
        <v>0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0.01</v>
      </c>
      <c r="AU1081" t="s">
        <v>170</v>
      </c>
      <c r="AV1081">
        <v>0</v>
      </c>
      <c r="AW1081">
        <v>2</v>
      </c>
      <c r="AX1081">
        <v>24719748</v>
      </c>
      <c r="AY1081">
        <v>1</v>
      </c>
      <c r="AZ1081">
        <v>0</v>
      </c>
      <c r="BA1081">
        <v>1110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B1081">
        <v>0</v>
      </c>
    </row>
    <row r="1082" spans="1:80" x14ac:dyDescent="0.2">
      <c r="A1082">
        <f>ROW(Source!A691)</f>
        <v>691</v>
      </c>
      <c r="B1082">
        <v>23982063</v>
      </c>
      <c r="C1082">
        <v>24719727</v>
      </c>
      <c r="D1082">
        <v>22792618</v>
      </c>
      <c r="E1082">
        <v>1</v>
      </c>
      <c r="F1082">
        <v>1</v>
      </c>
      <c r="G1082">
        <v>1</v>
      </c>
      <c r="H1082">
        <v>2</v>
      </c>
      <c r="I1082" t="s">
        <v>1611</v>
      </c>
      <c r="J1082" t="s">
        <v>1612</v>
      </c>
      <c r="K1082" t="s">
        <v>1613</v>
      </c>
      <c r="L1082">
        <v>1368</v>
      </c>
      <c r="N1082">
        <v>1011</v>
      </c>
      <c r="O1082" t="s">
        <v>1152</v>
      </c>
      <c r="P1082" t="s">
        <v>1152</v>
      </c>
      <c r="Q1082">
        <v>1</v>
      </c>
      <c r="Y1082">
        <v>2.3E-2</v>
      </c>
      <c r="AA1082">
        <v>0</v>
      </c>
      <c r="AB1082">
        <v>127.71</v>
      </c>
      <c r="AC1082">
        <v>25.1</v>
      </c>
      <c r="AD1082">
        <v>0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0.02</v>
      </c>
      <c r="AU1082" t="s">
        <v>170</v>
      </c>
      <c r="AV1082">
        <v>0</v>
      </c>
      <c r="AW1082">
        <v>2</v>
      </c>
      <c r="AX1082">
        <v>24719749</v>
      </c>
      <c r="AY1082">
        <v>1</v>
      </c>
      <c r="AZ1082">
        <v>0</v>
      </c>
      <c r="BA1082">
        <v>1111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B1082">
        <v>0</v>
      </c>
    </row>
    <row r="1083" spans="1:80" x14ac:dyDescent="0.2">
      <c r="A1083">
        <f>ROW(Source!A691)</f>
        <v>691</v>
      </c>
      <c r="B1083">
        <v>23982063</v>
      </c>
      <c r="C1083">
        <v>24719727</v>
      </c>
      <c r="D1083">
        <v>22793406</v>
      </c>
      <c r="E1083">
        <v>1</v>
      </c>
      <c r="F1083">
        <v>1</v>
      </c>
      <c r="G1083">
        <v>1</v>
      </c>
      <c r="H1083">
        <v>2</v>
      </c>
      <c r="I1083" t="s">
        <v>1614</v>
      </c>
      <c r="J1083" t="s">
        <v>1615</v>
      </c>
      <c r="K1083" t="s">
        <v>1616</v>
      </c>
      <c r="L1083">
        <v>1368</v>
      </c>
      <c r="N1083">
        <v>1011</v>
      </c>
      <c r="O1083" t="s">
        <v>1152</v>
      </c>
      <c r="P1083" t="s">
        <v>1152</v>
      </c>
      <c r="Q1083">
        <v>1</v>
      </c>
      <c r="Y1083">
        <v>2.3E-2</v>
      </c>
      <c r="AA1083">
        <v>0</v>
      </c>
      <c r="AB1083">
        <v>16.64</v>
      </c>
      <c r="AC1083">
        <v>0</v>
      </c>
      <c r="AD1083">
        <v>0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0.02</v>
      </c>
      <c r="AU1083" t="s">
        <v>170</v>
      </c>
      <c r="AV1083">
        <v>0</v>
      </c>
      <c r="AW1083">
        <v>2</v>
      </c>
      <c r="AX1083">
        <v>24719750</v>
      </c>
      <c r="AY1083">
        <v>1</v>
      </c>
      <c r="AZ1083">
        <v>0</v>
      </c>
      <c r="BA1083">
        <v>1112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B1083">
        <v>0</v>
      </c>
    </row>
    <row r="1084" spans="1:80" x14ac:dyDescent="0.2">
      <c r="A1084">
        <f>ROW(Source!A691)</f>
        <v>691</v>
      </c>
      <c r="B1084">
        <v>23982063</v>
      </c>
      <c r="C1084">
        <v>24719727</v>
      </c>
      <c r="D1084">
        <v>22793409</v>
      </c>
      <c r="E1084">
        <v>1</v>
      </c>
      <c r="F1084">
        <v>1</v>
      </c>
      <c r="G1084">
        <v>1</v>
      </c>
      <c r="H1084">
        <v>2</v>
      </c>
      <c r="I1084" t="s">
        <v>1617</v>
      </c>
      <c r="J1084" t="s">
        <v>1618</v>
      </c>
      <c r="K1084" t="s">
        <v>1619</v>
      </c>
      <c r="L1084">
        <v>1368</v>
      </c>
      <c r="N1084">
        <v>1011</v>
      </c>
      <c r="O1084" t="s">
        <v>1152</v>
      </c>
      <c r="P1084" t="s">
        <v>1152</v>
      </c>
      <c r="Q1084">
        <v>1</v>
      </c>
      <c r="Y1084">
        <v>2.3E-2</v>
      </c>
      <c r="AA1084">
        <v>0</v>
      </c>
      <c r="AB1084">
        <v>480</v>
      </c>
      <c r="AC1084">
        <v>23.2</v>
      </c>
      <c r="AD1084">
        <v>0</v>
      </c>
      <c r="AN1084">
        <v>0</v>
      </c>
      <c r="AO1084">
        <v>1</v>
      </c>
      <c r="AP1084">
        <v>1</v>
      </c>
      <c r="AQ1084">
        <v>0</v>
      </c>
      <c r="AR1084">
        <v>0</v>
      </c>
      <c r="AS1084" t="s">
        <v>3</v>
      </c>
      <c r="AT1084">
        <v>0.02</v>
      </c>
      <c r="AU1084" t="s">
        <v>170</v>
      </c>
      <c r="AV1084">
        <v>0</v>
      </c>
      <c r="AW1084">
        <v>2</v>
      </c>
      <c r="AX1084">
        <v>24719751</v>
      </c>
      <c r="AY1084">
        <v>1</v>
      </c>
      <c r="AZ1084">
        <v>0</v>
      </c>
      <c r="BA1084">
        <v>1113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B1084">
        <v>0</v>
      </c>
    </row>
    <row r="1085" spans="1:80" x14ac:dyDescent="0.2">
      <c r="A1085">
        <f>ROW(Source!A691)</f>
        <v>691</v>
      </c>
      <c r="B1085">
        <v>23982063</v>
      </c>
      <c r="C1085">
        <v>24719727</v>
      </c>
      <c r="D1085">
        <v>22819518</v>
      </c>
      <c r="E1085">
        <v>1</v>
      </c>
      <c r="F1085">
        <v>1</v>
      </c>
      <c r="G1085">
        <v>1</v>
      </c>
      <c r="H1085">
        <v>3</v>
      </c>
      <c r="I1085" t="s">
        <v>1620</v>
      </c>
      <c r="J1085" t="s">
        <v>1621</v>
      </c>
      <c r="K1085" t="s">
        <v>1622</v>
      </c>
      <c r="L1085">
        <v>1348</v>
      </c>
      <c r="N1085">
        <v>1009</v>
      </c>
      <c r="O1085" t="s">
        <v>1185</v>
      </c>
      <c r="P1085" t="s">
        <v>1185</v>
      </c>
      <c r="Q1085">
        <v>1000</v>
      </c>
      <c r="Y1085">
        <v>6.9999999999999994E-5</v>
      </c>
      <c r="AA1085">
        <v>14690</v>
      </c>
      <c r="AB1085">
        <v>0</v>
      </c>
      <c r="AC1085">
        <v>0</v>
      </c>
      <c r="AD1085">
        <v>0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6.9999999999999994E-5</v>
      </c>
      <c r="AU1085" t="s">
        <v>3</v>
      </c>
      <c r="AV1085">
        <v>0</v>
      </c>
      <c r="AW1085">
        <v>2</v>
      </c>
      <c r="AX1085">
        <v>24719752</v>
      </c>
      <c r="AY1085">
        <v>1</v>
      </c>
      <c r="AZ1085">
        <v>0</v>
      </c>
      <c r="BA1085">
        <v>1114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B1085">
        <v>0</v>
      </c>
    </row>
    <row r="1086" spans="1:80" x14ac:dyDescent="0.2">
      <c r="A1086">
        <f>ROW(Source!A691)</f>
        <v>691</v>
      </c>
      <c r="B1086">
        <v>23982063</v>
      </c>
      <c r="C1086">
        <v>24719727</v>
      </c>
      <c r="D1086">
        <v>22816202</v>
      </c>
      <c r="E1086">
        <v>1</v>
      </c>
      <c r="F1086">
        <v>1</v>
      </c>
      <c r="G1086">
        <v>1</v>
      </c>
      <c r="H1086">
        <v>3</v>
      </c>
      <c r="I1086" t="s">
        <v>1623</v>
      </c>
      <c r="J1086" t="s">
        <v>1624</v>
      </c>
      <c r="K1086" t="s">
        <v>1625</v>
      </c>
      <c r="L1086">
        <v>1348</v>
      </c>
      <c r="N1086">
        <v>1009</v>
      </c>
      <c r="O1086" t="s">
        <v>1185</v>
      </c>
      <c r="P1086" t="s">
        <v>1185</v>
      </c>
      <c r="Q1086">
        <v>1000</v>
      </c>
      <c r="Y1086">
        <v>6.9999999999999994E-5</v>
      </c>
      <c r="AA1086">
        <v>11300</v>
      </c>
      <c r="AB1086">
        <v>0</v>
      </c>
      <c r="AC1086">
        <v>0</v>
      </c>
      <c r="AD1086">
        <v>0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6.9999999999999994E-5</v>
      </c>
      <c r="AU1086" t="s">
        <v>3</v>
      </c>
      <c r="AV1086">
        <v>0</v>
      </c>
      <c r="AW1086">
        <v>2</v>
      </c>
      <c r="AX1086">
        <v>24719753</v>
      </c>
      <c r="AY1086">
        <v>1</v>
      </c>
      <c r="AZ1086">
        <v>0</v>
      </c>
      <c r="BA1086">
        <v>1115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B1086">
        <v>0</v>
      </c>
    </row>
    <row r="1087" spans="1:80" x14ac:dyDescent="0.2">
      <c r="A1087">
        <f>ROW(Source!A691)</f>
        <v>691</v>
      </c>
      <c r="B1087">
        <v>23982063</v>
      </c>
      <c r="C1087">
        <v>24719727</v>
      </c>
      <c r="D1087">
        <v>22816433</v>
      </c>
      <c r="E1087">
        <v>1</v>
      </c>
      <c r="F1087">
        <v>1</v>
      </c>
      <c r="G1087">
        <v>1</v>
      </c>
      <c r="H1087">
        <v>3</v>
      </c>
      <c r="I1087" t="s">
        <v>1230</v>
      </c>
      <c r="J1087" t="s">
        <v>1231</v>
      </c>
      <c r="K1087" t="s">
        <v>1232</v>
      </c>
      <c r="L1087">
        <v>1346</v>
      </c>
      <c r="N1087">
        <v>1009</v>
      </c>
      <c r="O1087" t="s">
        <v>1181</v>
      </c>
      <c r="P1087" t="s">
        <v>1181</v>
      </c>
      <c r="Q1087">
        <v>1</v>
      </c>
      <c r="Y1087">
        <v>0.02</v>
      </c>
      <c r="AA1087">
        <v>30.4</v>
      </c>
      <c r="AB1087">
        <v>0</v>
      </c>
      <c r="AC1087">
        <v>0</v>
      </c>
      <c r="AD1087">
        <v>0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0.02</v>
      </c>
      <c r="AU1087" t="s">
        <v>3</v>
      </c>
      <c r="AV1087">
        <v>0</v>
      </c>
      <c r="AW1087">
        <v>2</v>
      </c>
      <c r="AX1087">
        <v>24719754</v>
      </c>
      <c r="AY1087">
        <v>1</v>
      </c>
      <c r="AZ1087">
        <v>0</v>
      </c>
      <c r="BA1087">
        <v>1116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B1087">
        <v>0</v>
      </c>
    </row>
    <row r="1088" spans="1:80" x14ac:dyDescent="0.2">
      <c r="A1088">
        <f>ROW(Source!A691)</f>
        <v>691</v>
      </c>
      <c r="B1088">
        <v>23982063</v>
      </c>
      <c r="C1088">
        <v>24719727</v>
      </c>
      <c r="D1088">
        <v>22821412</v>
      </c>
      <c r="E1088">
        <v>1</v>
      </c>
      <c r="F1088">
        <v>1</v>
      </c>
      <c r="G1088">
        <v>1</v>
      </c>
      <c r="H1088">
        <v>3</v>
      </c>
      <c r="I1088" t="s">
        <v>1591</v>
      </c>
      <c r="J1088" t="s">
        <v>1592</v>
      </c>
      <c r="K1088" t="s">
        <v>1593</v>
      </c>
      <c r="L1088">
        <v>1339</v>
      </c>
      <c r="N1088">
        <v>1007</v>
      </c>
      <c r="O1088" t="s">
        <v>1415</v>
      </c>
      <c r="P1088" t="s">
        <v>1415</v>
      </c>
      <c r="Q1088">
        <v>1</v>
      </c>
      <c r="Y1088">
        <v>3.0000000000000001E-3</v>
      </c>
      <c r="AA1088">
        <v>1242.2</v>
      </c>
      <c r="AB1088">
        <v>0</v>
      </c>
      <c r="AC1088">
        <v>0</v>
      </c>
      <c r="AD1088">
        <v>0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3.0000000000000001E-3</v>
      </c>
      <c r="AU1088" t="s">
        <v>3</v>
      </c>
      <c r="AV1088">
        <v>0</v>
      </c>
      <c r="AW1088">
        <v>2</v>
      </c>
      <c r="AX1088">
        <v>24719755</v>
      </c>
      <c r="AY1088">
        <v>1</v>
      </c>
      <c r="AZ1088">
        <v>0</v>
      </c>
      <c r="BA1088">
        <v>1117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B1088">
        <v>0</v>
      </c>
    </row>
    <row r="1089" spans="1:80" x14ac:dyDescent="0.2">
      <c r="A1089">
        <f>ROW(Source!A691)</f>
        <v>691</v>
      </c>
      <c r="B1089">
        <v>23982063</v>
      </c>
      <c r="C1089">
        <v>24719727</v>
      </c>
      <c r="D1089">
        <v>22821420</v>
      </c>
      <c r="E1089">
        <v>1</v>
      </c>
      <c r="F1089">
        <v>1</v>
      </c>
      <c r="G1089">
        <v>1</v>
      </c>
      <c r="H1089">
        <v>3</v>
      </c>
      <c r="I1089" t="s">
        <v>1605</v>
      </c>
      <c r="J1089" t="s">
        <v>1606</v>
      </c>
      <c r="K1089" t="s">
        <v>1607</v>
      </c>
      <c r="L1089">
        <v>1339</v>
      </c>
      <c r="N1089">
        <v>1007</v>
      </c>
      <c r="O1089" t="s">
        <v>1415</v>
      </c>
      <c r="P1089" t="s">
        <v>1415</v>
      </c>
      <c r="Q1089">
        <v>1</v>
      </c>
      <c r="Y1089">
        <v>7.0000000000000001E-3</v>
      </c>
      <c r="AA1089">
        <v>1155</v>
      </c>
      <c r="AB1089">
        <v>0</v>
      </c>
      <c r="AC1089">
        <v>0</v>
      </c>
      <c r="AD1089">
        <v>0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7.0000000000000001E-3</v>
      </c>
      <c r="AU1089" t="s">
        <v>3</v>
      </c>
      <c r="AV1089">
        <v>0</v>
      </c>
      <c r="AW1089">
        <v>2</v>
      </c>
      <c r="AX1089">
        <v>24719756</v>
      </c>
      <c r="AY1089">
        <v>1</v>
      </c>
      <c r="AZ1089">
        <v>0</v>
      </c>
      <c r="BA1089">
        <v>1118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B1089">
        <v>0</v>
      </c>
    </row>
    <row r="1090" spans="1:80" x14ac:dyDescent="0.2">
      <c r="A1090">
        <f>ROW(Source!A691)</f>
        <v>691</v>
      </c>
      <c r="B1090">
        <v>23982063</v>
      </c>
      <c r="C1090">
        <v>24719727</v>
      </c>
      <c r="D1090">
        <v>22828660</v>
      </c>
      <c r="E1090">
        <v>1</v>
      </c>
      <c r="F1090">
        <v>1</v>
      </c>
      <c r="G1090">
        <v>1</v>
      </c>
      <c r="H1090">
        <v>3</v>
      </c>
      <c r="I1090" t="s">
        <v>1626</v>
      </c>
      <c r="J1090" t="s">
        <v>1627</v>
      </c>
      <c r="K1090" t="s">
        <v>1628</v>
      </c>
      <c r="L1090">
        <v>1348</v>
      </c>
      <c r="N1090">
        <v>1009</v>
      </c>
      <c r="O1090" t="s">
        <v>1185</v>
      </c>
      <c r="P1090" t="s">
        <v>1185</v>
      </c>
      <c r="Q1090">
        <v>1000</v>
      </c>
      <c r="Y1090">
        <v>6.6E-4</v>
      </c>
      <c r="AA1090">
        <v>24119</v>
      </c>
      <c r="AB1090">
        <v>0</v>
      </c>
      <c r="AC1090">
        <v>0</v>
      </c>
      <c r="AD1090">
        <v>0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6.6E-4</v>
      </c>
      <c r="AU1090" t="s">
        <v>3</v>
      </c>
      <c r="AV1090">
        <v>0</v>
      </c>
      <c r="AW1090">
        <v>2</v>
      </c>
      <c r="AX1090">
        <v>24719757</v>
      </c>
      <c r="AY1090">
        <v>1</v>
      </c>
      <c r="AZ1090">
        <v>0</v>
      </c>
      <c r="BA1090">
        <v>1119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B1090">
        <v>0</v>
      </c>
    </row>
    <row r="1091" spans="1:80" x14ac:dyDescent="0.2">
      <c r="A1091">
        <f>ROW(Source!A691)</f>
        <v>691</v>
      </c>
      <c r="B1091">
        <v>23982063</v>
      </c>
      <c r="C1091">
        <v>24719727</v>
      </c>
      <c r="D1091">
        <v>22851624</v>
      </c>
      <c r="E1091">
        <v>1</v>
      </c>
      <c r="F1091">
        <v>1</v>
      </c>
      <c r="G1091">
        <v>1</v>
      </c>
      <c r="H1091">
        <v>3</v>
      </c>
      <c r="I1091" t="s">
        <v>1629</v>
      </c>
      <c r="J1091" t="s">
        <v>1630</v>
      </c>
      <c r="K1091" t="s">
        <v>1631</v>
      </c>
      <c r="L1091">
        <v>1346</v>
      </c>
      <c r="N1091">
        <v>1009</v>
      </c>
      <c r="O1091" t="s">
        <v>1181</v>
      </c>
      <c r="P1091" t="s">
        <v>1181</v>
      </c>
      <c r="Q1091">
        <v>1</v>
      </c>
      <c r="Y1091">
        <v>4.0000000000000001E-3</v>
      </c>
      <c r="AA1091">
        <v>35.700000000000003</v>
      </c>
      <c r="AB1091">
        <v>0</v>
      </c>
      <c r="AC1091">
        <v>0</v>
      </c>
      <c r="AD1091">
        <v>0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4.0000000000000001E-3</v>
      </c>
      <c r="AU1091" t="s">
        <v>3</v>
      </c>
      <c r="AV1091">
        <v>0</v>
      </c>
      <c r="AW1091">
        <v>2</v>
      </c>
      <c r="AX1091">
        <v>24719758</v>
      </c>
      <c r="AY1091">
        <v>1</v>
      </c>
      <c r="AZ1091">
        <v>0</v>
      </c>
      <c r="BA1091">
        <v>1120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B1091">
        <v>0</v>
      </c>
    </row>
    <row r="1092" spans="1:80" x14ac:dyDescent="0.2">
      <c r="A1092">
        <f>ROW(Source!A691)</f>
        <v>691</v>
      </c>
      <c r="B1092">
        <v>23982063</v>
      </c>
      <c r="C1092">
        <v>24719727</v>
      </c>
      <c r="D1092">
        <v>22857502</v>
      </c>
      <c r="E1092">
        <v>1</v>
      </c>
      <c r="F1092">
        <v>1</v>
      </c>
      <c r="G1092">
        <v>1</v>
      </c>
      <c r="H1092">
        <v>3</v>
      </c>
      <c r="I1092" t="s">
        <v>1523</v>
      </c>
      <c r="J1092" t="s">
        <v>1524</v>
      </c>
      <c r="K1092" t="s">
        <v>1525</v>
      </c>
      <c r="L1092">
        <v>1354</v>
      </c>
      <c r="N1092">
        <v>1010</v>
      </c>
      <c r="O1092" t="s">
        <v>209</v>
      </c>
      <c r="P1092" t="s">
        <v>209</v>
      </c>
      <c r="Q1092">
        <v>1</v>
      </c>
      <c r="Y1092">
        <v>24.5</v>
      </c>
      <c r="AA1092">
        <v>0.53</v>
      </c>
      <c r="AB1092">
        <v>0</v>
      </c>
      <c r="AC1092">
        <v>0</v>
      </c>
      <c r="AD1092">
        <v>0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24.5</v>
      </c>
      <c r="AU1092" t="s">
        <v>3</v>
      </c>
      <c r="AV1092">
        <v>0</v>
      </c>
      <c r="AW1092">
        <v>2</v>
      </c>
      <c r="AX1092">
        <v>24719759</v>
      </c>
      <c r="AY1092">
        <v>1</v>
      </c>
      <c r="AZ1092">
        <v>0</v>
      </c>
      <c r="BA1092">
        <v>1121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B1092">
        <v>0</v>
      </c>
    </row>
    <row r="1093" spans="1:80" x14ac:dyDescent="0.2">
      <c r="A1093">
        <f>ROW(Source!A691)</f>
        <v>691</v>
      </c>
      <c r="B1093">
        <v>23982063</v>
      </c>
      <c r="C1093">
        <v>24719727</v>
      </c>
      <c r="D1093">
        <v>22865650</v>
      </c>
      <c r="E1093">
        <v>1</v>
      </c>
      <c r="F1093">
        <v>1</v>
      </c>
      <c r="G1093">
        <v>1</v>
      </c>
      <c r="H1093">
        <v>3</v>
      </c>
      <c r="I1093" t="s">
        <v>1159</v>
      </c>
      <c r="J1093" t="s">
        <v>1160</v>
      </c>
      <c r="K1093" t="s">
        <v>1161</v>
      </c>
      <c r="L1093">
        <v>1374</v>
      </c>
      <c r="N1093">
        <v>1013</v>
      </c>
      <c r="O1093" t="s">
        <v>1162</v>
      </c>
      <c r="P1093" t="s">
        <v>1162</v>
      </c>
      <c r="Q1093">
        <v>1</v>
      </c>
      <c r="Y1093">
        <v>2.44</v>
      </c>
      <c r="AA1093">
        <v>1</v>
      </c>
      <c r="AB1093">
        <v>0</v>
      </c>
      <c r="AC1093">
        <v>0</v>
      </c>
      <c r="AD1093">
        <v>0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2.44</v>
      </c>
      <c r="AU1093" t="s">
        <v>3</v>
      </c>
      <c r="AV1093">
        <v>0</v>
      </c>
      <c r="AW1093">
        <v>2</v>
      </c>
      <c r="AX1093">
        <v>24719761</v>
      </c>
      <c r="AY1093">
        <v>1</v>
      </c>
      <c r="AZ1093">
        <v>0</v>
      </c>
      <c r="BA1093">
        <v>1123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B1093">
        <v>0</v>
      </c>
    </row>
    <row r="1094" spans="1:80" x14ac:dyDescent="0.2">
      <c r="A1094">
        <f>ROW(Source!A692)</f>
        <v>692</v>
      </c>
      <c r="B1094">
        <v>23982063</v>
      </c>
      <c r="C1094">
        <v>24910997</v>
      </c>
      <c r="D1094">
        <v>9430857</v>
      </c>
      <c r="E1094">
        <v>1</v>
      </c>
      <c r="F1094">
        <v>1</v>
      </c>
      <c r="G1094">
        <v>1</v>
      </c>
      <c r="H1094">
        <v>1</v>
      </c>
      <c r="I1094" t="s">
        <v>1270</v>
      </c>
      <c r="J1094" t="s">
        <v>3</v>
      </c>
      <c r="K1094" t="s">
        <v>1271</v>
      </c>
      <c r="L1094">
        <v>1369</v>
      </c>
      <c r="N1094">
        <v>1013</v>
      </c>
      <c r="O1094" t="s">
        <v>1148</v>
      </c>
      <c r="P1094" t="s">
        <v>1148</v>
      </c>
      <c r="Q1094">
        <v>1</v>
      </c>
      <c r="Y1094">
        <v>1.1844999999999999</v>
      </c>
      <c r="AA1094">
        <v>0</v>
      </c>
      <c r="AB1094">
        <v>0</v>
      </c>
      <c r="AC1094">
        <v>0</v>
      </c>
      <c r="AD1094">
        <v>8.64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1.03</v>
      </c>
      <c r="AU1094" t="s">
        <v>170</v>
      </c>
      <c r="AV1094">
        <v>1</v>
      </c>
      <c r="AW1094">
        <v>2</v>
      </c>
      <c r="AX1094">
        <v>24911001</v>
      </c>
      <c r="AY1094">
        <v>1</v>
      </c>
      <c r="AZ1094">
        <v>0</v>
      </c>
      <c r="BA1094">
        <v>1124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B1094">
        <v>0</v>
      </c>
    </row>
    <row r="1095" spans="1:80" x14ac:dyDescent="0.2">
      <c r="A1095">
        <f>ROW(Source!A692)</f>
        <v>692</v>
      </c>
      <c r="B1095">
        <v>23982063</v>
      </c>
      <c r="C1095">
        <v>24910997</v>
      </c>
      <c r="D1095">
        <v>14668593</v>
      </c>
      <c r="E1095">
        <v>1</v>
      </c>
      <c r="F1095">
        <v>1</v>
      </c>
      <c r="G1095">
        <v>1</v>
      </c>
      <c r="H1095">
        <v>2</v>
      </c>
      <c r="I1095" t="s">
        <v>1224</v>
      </c>
      <c r="J1095" t="s">
        <v>1251</v>
      </c>
      <c r="K1095" t="s">
        <v>1226</v>
      </c>
      <c r="L1095">
        <v>1368</v>
      </c>
      <c r="N1095">
        <v>1011</v>
      </c>
      <c r="O1095" t="s">
        <v>1152</v>
      </c>
      <c r="P1095" t="s">
        <v>1152</v>
      </c>
      <c r="Q1095">
        <v>1</v>
      </c>
      <c r="Y1095">
        <v>1.15E-2</v>
      </c>
      <c r="AA1095">
        <v>0</v>
      </c>
      <c r="AB1095">
        <v>87.17</v>
      </c>
      <c r="AC1095">
        <v>11.6</v>
      </c>
      <c r="AD1095">
        <v>0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0.01</v>
      </c>
      <c r="AU1095" t="s">
        <v>170</v>
      </c>
      <c r="AV1095">
        <v>0</v>
      </c>
      <c r="AW1095">
        <v>2</v>
      </c>
      <c r="AX1095">
        <v>24911002</v>
      </c>
      <c r="AY1095">
        <v>1</v>
      </c>
      <c r="AZ1095">
        <v>0</v>
      </c>
      <c r="BA1095">
        <v>1125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B1095">
        <v>0</v>
      </c>
    </row>
    <row r="1096" spans="1:80" x14ac:dyDescent="0.2">
      <c r="A1096">
        <f>ROW(Source!A692)</f>
        <v>692</v>
      </c>
      <c r="B1096">
        <v>23982063</v>
      </c>
      <c r="C1096">
        <v>24910997</v>
      </c>
      <c r="D1096">
        <v>14665295</v>
      </c>
      <c r="E1096">
        <v>1</v>
      </c>
      <c r="F1096">
        <v>1</v>
      </c>
      <c r="G1096">
        <v>1</v>
      </c>
      <c r="H1096">
        <v>3</v>
      </c>
      <c r="I1096" t="s">
        <v>1159</v>
      </c>
      <c r="J1096" t="s">
        <v>1168</v>
      </c>
      <c r="K1096" t="s">
        <v>1169</v>
      </c>
      <c r="L1096">
        <v>1344</v>
      </c>
      <c r="N1096">
        <v>1008</v>
      </c>
      <c r="O1096" t="s">
        <v>1170</v>
      </c>
      <c r="P1096" t="s">
        <v>1170</v>
      </c>
      <c r="Q1096">
        <v>1</v>
      </c>
      <c r="Y1096">
        <v>0.18</v>
      </c>
      <c r="AA1096">
        <v>1</v>
      </c>
      <c r="AB1096">
        <v>0</v>
      </c>
      <c r="AC1096">
        <v>0</v>
      </c>
      <c r="AD1096">
        <v>0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0.18</v>
      </c>
      <c r="AU1096" t="s">
        <v>3</v>
      </c>
      <c r="AV1096">
        <v>0</v>
      </c>
      <c r="AW1096">
        <v>2</v>
      </c>
      <c r="AX1096">
        <v>24911003</v>
      </c>
      <c r="AY1096">
        <v>1</v>
      </c>
      <c r="AZ1096">
        <v>0</v>
      </c>
      <c r="BA1096">
        <v>1126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B1096">
        <v>0</v>
      </c>
    </row>
    <row r="1097" spans="1:80" x14ac:dyDescent="0.2">
      <c r="A1097">
        <f>ROW(Source!A693)</f>
        <v>693</v>
      </c>
      <c r="B1097">
        <v>23982063</v>
      </c>
      <c r="C1097">
        <v>24719849</v>
      </c>
      <c r="D1097">
        <v>9430710</v>
      </c>
      <c r="E1097">
        <v>1</v>
      </c>
      <c r="F1097">
        <v>1</v>
      </c>
      <c r="G1097">
        <v>1</v>
      </c>
      <c r="H1097">
        <v>1</v>
      </c>
      <c r="I1097" t="s">
        <v>1166</v>
      </c>
      <c r="J1097" t="s">
        <v>3</v>
      </c>
      <c r="K1097" t="s">
        <v>1167</v>
      </c>
      <c r="L1097">
        <v>1369</v>
      </c>
      <c r="N1097">
        <v>1013</v>
      </c>
      <c r="O1097" t="s">
        <v>1148</v>
      </c>
      <c r="P1097" t="s">
        <v>1148</v>
      </c>
      <c r="Q1097">
        <v>1</v>
      </c>
      <c r="Y1097">
        <v>8.0499999999999989</v>
      </c>
      <c r="AA1097">
        <v>0</v>
      </c>
      <c r="AB1097">
        <v>0</v>
      </c>
      <c r="AC1097">
        <v>0</v>
      </c>
      <c r="AD1097">
        <v>9.6199999999999992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7</v>
      </c>
      <c r="AU1097" t="s">
        <v>170</v>
      </c>
      <c r="AV1097">
        <v>1</v>
      </c>
      <c r="AW1097">
        <v>2</v>
      </c>
      <c r="AX1097">
        <v>24719850</v>
      </c>
      <c r="AY1097">
        <v>1</v>
      </c>
      <c r="AZ1097">
        <v>0</v>
      </c>
      <c r="BA1097">
        <v>1127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B1097">
        <v>0</v>
      </c>
    </row>
    <row r="1098" spans="1:80" x14ac:dyDescent="0.2">
      <c r="A1098">
        <f>ROW(Source!A693)</f>
        <v>693</v>
      </c>
      <c r="B1098">
        <v>23982063</v>
      </c>
      <c r="C1098">
        <v>24719849</v>
      </c>
      <c r="D1098">
        <v>22813501</v>
      </c>
      <c r="E1098">
        <v>1</v>
      </c>
      <c r="F1098">
        <v>1</v>
      </c>
      <c r="G1098">
        <v>1</v>
      </c>
      <c r="H1098">
        <v>3</v>
      </c>
      <c r="I1098" t="s">
        <v>1294</v>
      </c>
      <c r="J1098" t="s">
        <v>1295</v>
      </c>
      <c r="K1098" t="s">
        <v>1296</v>
      </c>
      <c r="L1098">
        <v>1346</v>
      </c>
      <c r="N1098">
        <v>1009</v>
      </c>
      <c r="O1098" t="s">
        <v>1181</v>
      </c>
      <c r="P1098" t="s">
        <v>1181</v>
      </c>
      <c r="Q1098">
        <v>1</v>
      </c>
      <c r="Y1098">
        <v>1E-4</v>
      </c>
      <c r="AA1098">
        <v>155</v>
      </c>
      <c r="AB1098">
        <v>0</v>
      </c>
      <c r="AC1098">
        <v>0</v>
      </c>
      <c r="AD1098">
        <v>0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1E-4</v>
      </c>
      <c r="AU1098" t="s">
        <v>3</v>
      </c>
      <c r="AV1098">
        <v>0</v>
      </c>
      <c r="AW1098">
        <v>2</v>
      </c>
      <c r="AX1098">
        <v>24719851</v>
      </c>
      <c r="AY1098">
        <v>1</v>
      </c>
      <c r="AZ1098">
        <v>0</v>
      </c>
      <c r="BA1098">
        <v>1128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B1098">
        <v>0</v>
      </c>
    </row>
    <row r="1099" spans="1:80" x14ac:dyDescent="0.2">
      <c r="A1099">
        <f>ROW(Source!A693)</f>
        <v>693</v>
      </c>
      <c r="B1099">
        <v>23982063</v>
      </c>
      <c r="C1099">
        <v>24719849</v>
      </c>
      <c r="D1099">
        <v>22815623</v>
      </c>
      <c r="E1099">
        <v>1</v>
      </c>
      <c r="F1099">
        <v>1</v>
      </c>
      <c r="G1099">
        <v>1</v>
      </c>
      <c r="H1099">
        <v>3</v>
      </c>
      <c r="I1099" t="s">
        <v>1632</v>
      </c>
      <c r="J1099" t="s">
        <v>1633</v>
      </c>
      <c r="K1099" t="s">
        <v>1634</v>
      </c>
      <c r="L1099">
        <v>1348</v>
      </c>
      <c r="N1099">
        <v>1009</v>
      </c>
      <c r="O1099" t="s">
        <v>1185</v>
      </c>
      <c r="P1099" t="s">
        <v>1185</v>
      </c>
      <c r="Q1099">
        <v>1000</v>
      </c>
      <c r="Y1099">
        <v>1.0000000000000001E-5</v>
      </c>
      <c r="AA1099">
        <v>51381.1</v>
      </c>
      <c r="AB1099">
        <v>0</v>
      </c>
      <c r="AC1099">
        <v>0</v>
      </c>
      <c r="AD1099">
        <v>0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1.0000000000000001E-5</v>
      </c>
      <c r="AU1099" t="s">
        <v>3</v>
      </c>
      <c r="AV1099">
        <v>0</v>
      </c>
      <c r="AW1099">
        <v>2</v>
      </c>
      <c r="AX1099">
        <v>24719852</v>
      </c>
      <c r="AY1099">
        <v>1</v>
      </c>
      <c r="AZ1099">
        <v>0</v>
      </c>
      <c r="BA1099">
        <v>1129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B1099">
        <v>0</v>
      </c>
    </row>
    <row r="1100" spans="1:80" x14ac:dyDescent="0.2">
      <c r="A1100">
        <f>ROW(Source!A693)</f>
        <v>693</v>
      </c>
      <c r="B1100">
        <v>23982063</v>
      </c>
      <c r="C1100">
        <v>24719849</v>
      </c>
      <c r="D1100">
        <v>22816424</v>
      </c>
      <c r="E1100">
        <v>1</v>
      </c>
      <c r="F1100">
        <v>1</v>
      </c>
      <c r="G1100">
        <v>1</v>
      </c>
      <c r="H1100">
        <v>3</v>
      </c>
      <c r="I1100" t="s">
        <v>1195</v>
      </c>
      <c r="J1100" t="s">
        <v>1196</v>
      </c>
      <c r="K1100" t="s">
        <v>1197</v>
      </c>
      <c r="L1100">
        <v>1346</v>
      </c>
      <c r="N1100">
        <v>1009</v>
      </c>
      <c r="O1100" t="s">
        <v>1181</v>
      </c>
      <c r="P1100" t="s">
        <v>1181</v>
      </c>
      <c r="Q1100">
        <v>1</v>
      </c>
      <c r="Y1100">
        <v>2.4000000000000001E-4</v>
      </c>
      <c r="AA1100">
        <v>91.29</v>
      </c>
      <c r="AB1100">
        <v>0</v>
      </c>
      <c r="AC1100">
        <v>0</v>
      </c>
      <c r="AD1100">
        <v>0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2.4000000000000001E-4</v>
      </c>
      <c r="AU1100" t="s">
        <v>3</v>
      </c>
      <c r="AV1100">
        <v>0</v>
      </c>
      <c r="AW1100">
        <v>2</v>
      </c>
      <c r="AX1100">
        <v>24719853</v>
      </c>
      <c r="AY1100">
        <v>1</v>
      </c>
      <c r="AZ1100">
        <v>0</v>
      </c>
      <c r="BA1100">
        <v>1130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B1100">
        <v>0</v>
      </c>
    </row>
    <row r="1101" spans="1:80" x14ac:dyDescent="0.2">
      <c r="A1101">
        <f>ROW(Source!A693)</f>
        <v>693</v>
      </c>
      <c r="B1101">
        <v>23982063</v>
      </c>
      <c r="C1101">
        <v>24719849</v>
      </c>
      <c r="D1101">
        <v>22827582</v>
      </c>
      <c r="E1101">
        <v>1</v>
      </c>
      <c r="F1101">
        <v>1</v>
      </c>
      <c r="G1101">
        <v>1</v>
      </c>
      <c r="H1101">
        <v>3</v>
      </c>
      <c r="I1101" t="s">
        <v>1323</v>
      </c>
      <c r="J1101" t="s">
        <v>1324</v>
      </c>
      <c r="K1101" t="s">
        <v>1325</v>
      </c>
      <c r="L1101">
        <v>1355</v>
      </c>
      <c r="N1101">
        <v>1010</v>
      </c>
      <c r="O1101" t="s">
        <v>910</v>
      </c>
      <c r="P1101" t="s">
        <v>910</v>
      </c>
      <c r="Q1101">
        <v>100</v>
      </c>
      <c r="Y1101">
        <v>0.04</v>
      </c>
      <c r="AA1101">
        <v>30.74</v>
      </c>
      <c r="AB1101">
        <v>0</v>
      </c>
      <c r="AC1101">
        <v>0</v>
      </c>
      <c r="AD1101">
        <v>0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0.04</v>
      </c>
      <c r="AU1101" t="s">
        <v>3</v>
      </c>
      <c r="AV1101">
        <v>0</v>
      </c>
      <c r="AW1101">
        <v>2</v>
      </c>
      <c r="AX1101">
        <v>24719854</v>
      </c>
      <c r="AY1101">
        <v>1</v>
      </c>
      <c r="AZ1101">
        <v>0</v>
      </c>
      <c r="BA1101">
        <v>1131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B1101">
        <v>0</v>
      </c>
    </row>
    <row r="1102" spans="1:80" x14ac:dyDescent="0.2">
      <c r="A1102">
        <f>ROW(Source!A693)</f>
        <v>693</v>
      </c>
      <c r="B1102">
        <v>23982063</v>
      </c>
      <c r="C1102">
        <v>24719849</v>
      </c>
      <c r="D1102">
        <v>22850610</v>
      </c>
      <c r="E1102">
        <v>1</v>
      </c>
      <c r="F1102">
        <v>1</v>
      </c>
      <c r="G1102">
        <v>1</v>
      </c>
      <c r="H1102">
        <v>3</v>
      </c>
      <c r="I1102" t="s">
        <v>1366</v>
      </c>
      <c r="J1102" t="s">
        <v>1380</v>
      </c>
      <c r="K1102" t="s">
        <v>1368</v>
      </c>
      <c r="L1102">
        <v>1346</v>
      </c>
      <c r="N1102">
        <v>1009</v>
      </c>
      <c r="O1102" t="s">
        <v>1181</v>
      </c>
      <c r="P1102" t="s">
        <v>1181</v>
      </c>
      <c r="Q1102">
        <v>1</v>
      </c>
      <c r="Y1102">
        <v>2.4E-2</v>
      </c>
      <c r="AA1102">
        <v>68.05</v>
      </c>
      <c r="AB1102">
        <v>0</v>
      </c>
      <c r="AC1102">
        <v>0</v>
      </c>
      <c r="AD1102">
        <v>0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2.4E-2</v>
      </c>
      <c r="AU1102" t="s">
        <v>3</v>
      </c>
      <c r="AV1102">
        <v>0</v>
      </c>
      <c r="AW1102">
        <v>2</v>
      </c>
      <c r="AX1102">
        <v>24719855</v>
      </c>
      <c r="AY1102">
        <v>1</v>
      </c>
      <c r="AZ1102">
        <v>0</v>
      </c>
      <c r="BA1102">
        <v>1132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B1102">
        <v>0</v>
      </c>
    </row>
    <row r="1103" spans="1:80" x14ac:dyDescent="0.2">
      <c r="A1103">
        <f>ROW(Source!A693)</f>
        <v>693</v>
      </c>
      <c r="B1103">
        <v>23982063</v>
      </c>
      <c r="C1103">
        <v>24719849</v>
      </c>
      <c r="D1103">
        <v>22857499</v>
      </c>
      <c r="E1103">
        <v>1</v>
      </c>
      <c r="F1103">
        <v>1</v>
      </c>
      <c r="G1103">
        <v>1</v>
      </c>
      <c r="H1103">
        <v>3</v>
      </c>
      <c r="I1103" t="s">
        <v>1635</v>
      </c>
      <c r="J1103" t="s">
        <v>1636</v>
      </c>
      <c r="K1103" t="s">
        <v>1637</v>
      </c>
      <c r="L1103">
        <v>1354</v>
      </c>
      <c r="N1103">
        <v>1010</v>
      </c>
      <c r="O1103" t="s">
        <v>209</v>
      </c>
      <c r="P1103" t="s">
        <v>209</v>
      </c>
      <c r="Q1103">
        <v>1</v>
      </c>
      <c r="Y1103">
        <v>4</v>
      </c>
      <c r="AA1103">
        <v>5.8</v>
      </c>
      <c r="AB1103">
        <v>0</v>
      </c>
      <c r="AC1103">
        <v>0</v>
      </c>
      <c r="AD1103">
        <v>0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4</v>
      </c>
      <c r="AU1103" t="s">
        <v>3</v>
      </c>
      <c r="AV1103">
        <v>0</v>
      </c>
      <c r="AW1103">
        <v>2</v>
      </c>
      <c r="AX1103">
        <v>24719856</v>
      </c>
      <c r="AY1103">
        <v>1</v>
      </c>
      <c r="AZ1103">
        <v>0</v>
      </c>
      <c r="BA1103">
        <v>1133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B1103">
        <v>0</v>
      </c>
    </row>
    <row r="1104" spans="1:80" x14ac:dyDescent="0.2">
      <c r="A1104">
        <f>ROW(Source!A693)</f>
        <v>693</v>
      </c>
      <c r="B1104">
        <v>23982063</v>
      </c>
      <c r="C1104">
        <v>24719849</v>
      </c>
      <c r="D1104">
        <v>22865650</v>
      </c>
      <c r="E1104">
        <v>1</v>
      </c>
      <c r="F1104">
        <v>1</v>
      </c>
      <c r="G1104">
        <v>1</v>
      </c>
      <c r="H1104">
        <v>3</v>
      </c>
      <c r="I1104" t="s">
        <v>1159</v>
      </c>
      <c r="J1104" t="s">
        <v>1160</v>
      </c>
      <c r="K1104" t="s">
        <v>1161</v>
      </c>
      <c r="L1104">
        <v>1374</v>
      </c>
      <c r="N1104">
        <v>1013</v>
      </c>
      <c r="O1104" t="s">
        <v>1162</v>
      </c>
      <c r="P1104" t="s">
        <v>1162</v>
      </c>
      <c r="Q1104">
        <v>1</v>
      </c>
      <c r="Y1104">
        <v>1.35</v>
      </c>
      <c r="AA1104">
        <v>1</v>
      </c>
      <c r="AB1104">
        <v>0</v>
      </c>
      <c r="AC1104">
        <v>0</v>
      </c>
      <c r="AD1104">
        <v>0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1.35</v>
      </c>
      <c r="AU1104" t="s">
        <v>3</v>
      </c>
      <c r="AV1104">
        <v>0</v>
      </c>
      <c r="AW1104">
        <v>2</v>
      </c>
      <c r="AX1104">
        <v>24719858</v>
      </c>
      <c r="AY1104">
        <v>1</v>
      </c>
      <c r="AZ1104">
        <v>0</v>
      </c>
      <c r="BA1104">
        <v>1135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B1104">
        <v>0</v>
      </c>
    </row>
    <row r="1105" spans="1:80" x14ac:dyDescent="0.2">
      <c r="A1105">
        <f>ROW(Source!A694)</f>
        <v>694</v>
      </c>
      <c r="B1105">
        <v>23982063</v>
      </c>
      <c r="C1105">
        <v>24909872</v>
      </c>
      <c r="D1105">
        <v>9438639</v>
      </c>
      <c r="E1105">
        <v>1</v>
      </c>
      <c r="F1105">
        <v>1</v>
      </c>
      <c r="G1105">
        <v>1</v>
      </c>
      <c r="H1105">
        <v>1</v>
      </c>
      <c r="I1105" t="s">
        <v>1638</v>
      </c>
      <c r="J1105" t="s">
        <v>3</v>
      </c>
      <c r="K1105" t="s">
        <v>1639</v>
      </c>
      <c r="L1105">
        <v>1369</v>
      </c>
      <c r="N1105">
        <v>1013</v>
      </c>
      <c r="O1105" t="s">
        <v>1148</v>
      </c>
      <c r="P1105" t="s">
        <v>1148</v>
      </c>
      <c r="Q1105">
        <v>1</v>
      </c>
      <c r="Y1105">
        <v>31.725000000000001</v>
      </c>
      <c r="AA1105">
        <v>0</v>
      </c>
      <c r="AB1105">
        <v>0</v>
      </c>
      <c r="AC1105">
        <v>0</v>
      </c>
      <c r="AD1105">
        <v>8.86</v>
      </c>
      <c r="AN1105">
        <v>0</v>
      </c>
      <c r="AO1105">
        <v>1</v>
      </c>
      <c r="AP1105">
        <v>1</v>
      </c>
      <c r="AQ1105">
        <v>0</v>
      </c>
      <c r="AR1105">
        <v>0</v>
      </c>
      <c r="AS1105" t="s">
        <v>3</v>
      </c>
      <c r="AT1105">
        <v>23.5</v>
      </c>
      <c r="AU1105" t="s">
        <v>179</v>
      </c>
      <c r="AV1105">
        <v>1</v>
      </c>
      <c r="AW1105">
        <v>2</v>
      </c>
      <c r="AX1105">
        <v>24909883</v>
      </c>
      <c r="AY1105">
        <v>1</v>
      </c>
      <c r="AZ1105">
        <v>0</v>
      </c>
      <c r="BA1105">
        <v>1136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B1105">
        <v>0</v>
      </c>
    </row>
    <row r="1106" spans="1:80" x14ac:dyDescent="0.2">
      <c r="A1106">
        <f>ROW(Source!A694)</f>
        <v>694</v>
      </c>
      <c r="B1106">
        <v>23982063</v>
      </c>
      <c r="C1106">
        <v>24909872</v>
      </c>
      <c r="D1106">
        <v>121548</v>
      </c>
      <c r="E1106">
        <v>1</v>
      </c>
      <c r="F1106">
        <v>1</v>
      </c>
      <c r="G1106">
        <v>1</v>
      </c>
      <c r="H1106">
        <v>1</v>
      </c>
      <c r="I1106" t="s">
        <v>40</v>
      </c>
      <c r="J1106" t="s">
        <v>3</v>
      </c>
      <c r="K1106" t="s">
        <v>1173</v>
      </c>
      <c r="L1106">
        <v>608254</v>
      </c>
      <c r="N1106">
        <v>1013</v>
      </c>
      <c r="O1106" t="s">
        <v>1174</v>
      </c>
      <c r="P1106" t="s">
        <v>1174</v>
      </c>
      <c r="Q1106">
        <v>1</v>
      </c>
      <c r="Y1106">
        <v>0.58050000000000002</v>
      </c>
      <c r="AA1106">
        <v>0</v>
      </c>
      <c r="AB1106">
        <v>0</v>
      </c>
      <c r="AC1106">
        <v>0</v>
      </c>
      <c r="AD1106">
        <v>0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0.43</v>
      </c>
      <c r="AU1106" t="s">
        <v>179</v>
      </c>
      <c r="AV1106">
        <v>2</v>
      </c>
      <c r="AW1106">
        <v>2</v>
      </c>
      <c r="AX1106">
        <v>24909884</v>
      </c>
      <c r="AY1106">
        <v>1</v>
      </c>
      <c r="AZ1106">
        <v>0</v>
      </c>
      <c r="BA1106">
        <v>1137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B1106">
        <v>0</v>
      </c>
    </row>
    <row r="1107" spans="1:80" x14ac:dyDescent="0.2">
      <c r="A1107">
        <f>ROW(Source!A694)</f>
        <v>694</v>
      </c>
      <c r="B1107">
        <v>23982063</v>
      </c>
      <c r="C1107">
        <v>24909872</v>
      </c>
      <c r="D1107">
        <v>22792577</v>
      </c>
      <c r="E1107">
        <v>1</v>
      </c>
      <c r="F1107">
        <v>1</v>
      </c>
      <c r="G1107">
        <v>1</v>
      </c>
      <c r="H1107">
        <v>2</v>
      </c>
      <c r="I1107" t="s">
        <v>1218</v>
      </c>
      <c r="J1107" t="s">
        <v>1219</v>
      </c>
      <c r="K1107" t="s">
        <v>1220</v>
      </c>
      <c r="L1107">
        <v>1368</v>
      </c>
      <c r="N1107">
        <v>1011</v>
      </c>
      <c r="O1107" t="s">
        <v>1152</v>
      </c>
      <c r="P1107" t="s">
        <v>1152</v>
      </c>
      <c r="Q1107">
        <v>1</v>
      </c>
      <c r="Y1107">
        <v>0.58050000000000002</v>
      </c>
      <c r="AA1107">
        <v>0</v>
      </c>
      <c r="AB1107">
        <v>134.65</v>
      </c>
      <c r="AC1107">
        <v>13.5</v>
      </c>
      <c r="AD1107">
        <v>0</v>
      </c>
      <c r="AN1107">
        <v>0</v>
      </c>
      <c r="AO1107">
        <v>1</v>
      </c>
      <c r="AP1107">
        <v>1</v>
      </c>
      <c r="AQ1107">
        <v>0</v>
      </c>
      <c r="AR1107">
        <v>0</v>
      </c>
      <c r="AS1107" t="s">
        <v>3</v>
      </c>
      <c r="AT1107">
        <v>0.43</v>
      </c>
      <c r="AU1107" t="s">
        <v>179</v>
      </c>
      <c r="AV1107">
        <v>0</v>
      </c>
      <c r="AW1107">
        <v>2</v>
      </c>
      <c r="AX1107">
        <v>24909885</v>
      </c>
      <c r="AY1107">
        <v>1</v>
      </c>
      <c r="AZ1107">
        <v>0</v>
      </c>
      <c r="BA1107">
        <v>1138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B1107">
        <v>0</v>
      </c>
    </row>
    <row r="1108" spans="1:80" x14ac:dyDescent="0.2">
      <c r="A1108">
        <f>ROW(Source!A694)</f>
        <v>694</v>
      </c>
      <c r="B1108">
        <v>23982063</v>
      </c>
      <c r="C1108">
        <v>24909872</v>
      </c>
      <c r="D1108">
        <v>22792686</v>
      </c>
      <c r="E1108">
        <v>1</v>
      </c>
      <c r="F1108">
        <v>1</v>
      </c>
      <c r="G1108">
        <v>1</v>
      </c>
      <c r="H1108">
        <v>2</v>
      </c>
      <c r="I1108" t="s">
        <v>1248</v>
      </c>
      <c r="J1108" t="s">
        <v>1640</v>
      </c>
      <c r="K1108" t="s">
        <v>1250</v>
      </c>
      <c r="L1108">
        <v>1368</v>
      </c>
      <c r="N1108">
        <v>1011</v>
      </c>
      <c r="O1108" t="s">
        <v>1152</v>
      </c>
      <c r="P1108" t="s">
        <v>1152</v>
      </c>
      <c r="Q1108">
        <v>1</v>
      </c>
      <c r="Y1108">
        <v>0.97199999999999998</v>
      </c>
      <c r="AA1108">
        <v>0</v>
      </c>
      <c r="AB1108">
        <v>1.7</v>
      </c>
      <c r="AC1108">
        <v>0</v>
      </c>
      <c r="AD1108">
        <v>0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0.72</v>
      </c>
      <c r="AU1108" t="s">
        <v>179</v>
      </c>
      <c r="AV1108">
        <v>0</v>
      </c>
      <c r="AW1108">
        <v>2</v>
      </c>
      <c r="AX1108">
        <v>24909886</v>
      </c>
      <c r="AY1108">
        <v>1</v>
      </c>
      <c r="AZ1108">
        <v>0</v>
      </c>
      <c r="BA1108">
        <v>1139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B1108">
        <v>0</v>
      </c>
    </row>
    <row r="1109" spans="1:80" x14ac:dyDescent="0.2">
      <c r="A1109">
        <f>ROW(Source!A694)</f>
        <v>694</v>
      </c>
      <c r="B1109">
        <v>23982063</v>
      </c>
      <c r="C1109">
        <v>24909872</v>
      </c>
      <c r="D1109">
        <v>22794575</v>
      </c>
      <c r="E1109">
        <v>1</v>
      </c>
      <c r="F1109">
        <v>1</v>
      </c>
      <c r="G1109">
        <v>1</v>
      </c>
      <c r="H1109">
        <v>2</v>
      </c>
      <c r="I1109" t="s">
        <v>1224</v>
      </c>
      <c r="J1109" t="s">
        <v>1225</v>
      </c>
      <c r="K1109" t="s">
        <v>1226</v>
      </c>
      <c r="L1109">
        <v>1368</v>
      </c>
      <c r="N1109">
        <v>1011</v>
      </c>
      <c r="O1109" t="s">
        <v>1152</v>
      </c>
      <c r="P1109" t="s">
        <v>1152</v>
      </c>
      <c r="Q1109">
        <v>1</v>
      </c>
      <c r="Y1109">
        <v>0.63449999999999995</v>
      </c>
      <c r="AA1109">
        <v>0</v>
      </c>
      <c r="AB1109">
        <v>87.17</v>
      </c>
      <c r="AC1109">
        <v>11.6</v>
      </c>
      <c r="AD1109">
        <v>0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0.47</v>
      </c>
      <c r="AU1109" t="s">
        <v>179</v>
      </c>
      <c r="AV1109">
        <v>0</v>
      </c>
      <c r="AW1109">
        <v>2</v>
      </c>
      <c r="AX1109">
        <v>24909887</v>
      </c>
      <c r="AY1109">
        <v>1</v>
      </c>
      <c r="AZ1109">
        <v>0</v>
      </c>
      <c r="BA1109">
        <v>1140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B1109">
        <v>0</v>
      </c>
    </row>
    <row r="1110" spans="1:80" x14ac:dyDescent="0.2">
      <c r="A1110">
        <f>ROW(Source!A694)</f>
        <v>694</v>
      </c>
      <c r="B1110">
        <v>23982063</v>
      </c>
      <c r="C1110">
        <v>24909872</v>
      </c>
      <c r="D1110">
        <v>22820083</v>
      </c>
      <c r="E1110">
        <v>1</v>
      </c>
      <c r="F1110">
        <v>1</v>
      </c>
      <c r="G1110">
        <v>1</v>
      </c>
      <c r="H1110">
        <v>3</v>
      </c>
      <c r="I1110" t="s">
        <v>1252</v>
      </c>
      <c r="J1110" t="s">
        <v>1641</v>
      </c>
      <c r="K1110" t="s">
        <v>1254</v>
      </c>
      <c r="L1110">
        <v>1346</v>
      </c>
      <c r="N1110">
        <v>1009</v>
      </c>
      <c r="O1110" t="s">
        <v>1181</v>
      </c>
      <c r="P1110" t="s">
        <v>1181</v>
      </c>
      <c r="Q1110">
        <v>1</v>
      </c>
      <c r="Y1110">
        <v>2.6700000000000002E-2</v>
      </c>
      <c r="AA1110">
        <v>28.22</v>
      </c>
      <c r="AB1110">
        <v>0</v>
      </c>
      <c r="AC1110">
        <v>0</v>
      </c>
      <c r="AD1110">
        <v>0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2.6700000000000002E-2</v>
      </c>
      <c r="AU1110" t="s">
        <v>3</v>
      </c>
      <c r="AV1110">
        <v>0</v>
      </c>
      <c r="AW1110">
        <v>2</v>
      </c>
      <c r="AX1110">
        <v>24909888</v>
      </c>
      <c r="AY1110">
        <v>1</v>
      </c>
      <c r="AZ1110">
        <v>0</v>
      </c>
      <c r="BA1110">
        <v>1141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B1110">
        <v>0</v>
      </c>
    </row>
    <row r="1111" spans="1:80" x14ac:dyDescent="0.2">
      <c r="A1111">
        <f>ROW(Source!A694)</f>
        <v>694</v>
      </c>
      <c r="B1111">
        <v>23982063</v>
      </c>
      <c r="C1111">
        <v>24909872</v>
      </c>
      <c r="D1111">
        <v>22828665</v>
      </c>
      <c r="E1111">
        <v>1</v>
      </c>
      <c r="F1111">
        <v>1</v>
      </c>
      <c r="G1111">
        <v>1</v>
      </c>
      <c r="H1111">
        <v>3</v>
      </c>
      <c r="I1111" t="s">
        <v>1258</v>
      </c>
      <c r="J1111" t="s">
        <v>1642</v>
      </c>
      <c r="K1111" t="s">
        <v>1260</v>
      </c>
      <c r="L1111">
        <v>1348</v>
      </c>
      <c r="N1111">
        <v>1009</v>
      </c>
      <c r="O1111" t="s">
        <v>1185</v>
      </c>
      <c r="P1111" t="s">
        <v>1185</v>
      </c>
      <c r="Q1111">
        <v>1000</v>
      </c>
      <c r="Y1111">
        <v>1.0000000000000001E-5</v>
      </c>
      <c r="AA1111">
        <v>28300.400000000001</v>
      </c>
      <c r="AB1111">
        <v>0</v>
      </c>
      <c r="AC1111">
        <v>0</v>
      </c>
      <c r="AD1111">
        <v>0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1.0000000000000001E-5</v>
      </c>
      <c r="AU1111" t="s">
        <v>3</v>
      </c>
      <c r="AV1111">
        <v>0</v>
      </c>
      <c r="AW1111">
        <v>2</v>
      </c>
      <c r="AX1111">
        <v>24909889</v>
      </c>
      <c r="AY1111">
        <v>1</v>
      </c>
      <c r="AZ1111">
        <v>0</v>
      </c>
      <c r="BA1111">
        <v>1142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B1111">
        <v>0</v>
      </c>
    </row>
    <row r="1112" spans="1:80" x14ac:dyDescent="0.2">
      <c r="A1112">
        <f>ROW(Source!A694)</f>
        <v>694</v>
      </c>
      <c r="B1112">
        <v>23982063</v>
      </c>
      <c r="C1112">
        <v>24909872</v>
      </c>
      <c r="D1112">
        <v>22850608</v>
      </c>
      <c r="E1112">
        <v>1</v>
      </c>
      <c r="F1112">
        <v>1</v>
      </c>
      <c r="G1112">
        <v>1</v>
      </c>
      <c r="H1112">
        <v>3</v>
      </c>
      <c r="I1112" t="s">
        <v>1264</v>
      </c>
      <c r="J1112" t="s">
        <v>1306</v>
      </c>
      <c r="K1112" t="s">
        <v>1266</v>
      </c>
      <c r="L1112">
        <v>1346</v>
      </c>
      <c r="N1112">
        <v>1009</v>
      </c>
      <c r="O1112" t="s">
        <v>1181</v>
      </c>
      <c r="P1112" t="s">
        <v>1181</v>
      </c>
      <c r="Q1112">
        <v>1</v>
      </c>
      <c r="Y1112">
        <v>5.0000000000000001E-3</v>
      </c>
      <c r="AA1112">
        <v>114.22</v>
      </c>
      <c r="AB1112">
        <v>0</v>
      </c>
      <c r="AC1112">
        <v>0</v>
      </c>
      <c r="AD1112">
        <v>0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5.0000000000000001E-3</v>
      </c>
      <c r="AU1112" t="s">
        <v>3</v>
      </c>
      <c r="AV1112">
        <v>0</v>
      </c>
      <c r="AW1112">
        <v>2</v>
      </c>
      <c r="AX1112">
        <v>24909890</v>
      </c>
      <c r="AY1112">
        <v>1</v>
      </c>
      <c r="AZ1112">
        <v>0</v>
      </c>
      <c r="BA1112">
        <v>1143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B1112">
        <v>0</v>
      </c>
    </row>
    <row r="1113" spans="1:80" x14ac:dyDescent="0.2">
      <c r="A1113">
        <f>ROW(Source!A694)</f>
        <v>694</v>
      </c>
      <c r="B1113">
        <v>23982063</v>
      </c>
      <c r="C1113">
        <v>24909872</v>
      </c>
      <c r="D1113">
        <v>22857545</v>
      </c>
      <c r="E1113">
        <v>1</v>
      </c>
      <c r="F1113">
        <v>1</v>
      </c>
      <c r="G1113">
        <v>1</v>
      </c>
      <c r="H1113">
        <v>3</v>
      </c>
      <c r="I1113" t="s">
        <v>1267</v>
      </c>
      <c r="J1113" t="s">
        <v>1643</v>
      </c>
      <c r="K1113" t="s">
        <v>1269</v>
      </c>
      <c r="L1113">
        <v>1354</v>
      </c>
      <c r="N1113">
        <v>1010</v>
      </c>
      <c r="O1113" t="s">
        <v>209</v>
      </c>
      <c r="P1113" t="s">
        <v>209</v>
      </c>
      <c r="Q1113">
        <v>1</v>
      </c>
      <c r="Y1113">
        <v>2</v>
      </c>
      <c r="AA1113">
        <v>3.65</v>
      </c>
      <c r="AB1113">
        <v>0</v>
      </c>
      <c r="AC1113">
        <v>0</v>
      </c>
      <c r="AD1113">
        <v>0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2</v>
      </c>
      <c r="AU1113" t="s">
        <v>3</v>
      </c>
      <c r="AV1113">
        <v>0</v>
      </c>
      <c r="AW1113">
        <v>2</v>
      </c>
      <c r="AX1113">
        <v>24909891</v>
      </c>
      <c r="AY1113">
        <v>1</v>
      </c>
      <c r="AZ1113">
        <v>0</v>
      </c>
      <c r="BA1113">
        <v>1144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B1113">
        <v>0</v>
      </c>
    </row>
    <row r="1114" spans="1:80" x14ac:dyDescent="0.2">
      <c r="A1114">
        <f>ROW(Source!A694)</f>
        <v>694</v>
      </c>
      <c r="B1114">
        <v>23982063</v>
      </c>
      <c r="C1114">
        <v>24909872</v>
      </c>
      <c r="D1114">
        <v>22865650</v>
      </c>
      <c r="E1114">
        <v>1</v>
      </c>
      <c r="F1114">
        <v>1</v>
      </c>
      <c r="G1114">
        <v>1</v>
      </c>
      <c r="H1114">
        <v>3</v>
      </c>
      <c r="I1114" t="s">
        <v>1159</v>
      </c>
      <c r="J1114" t="s">
        <v>1160</v>
      </c>
      <c r="K1114" t="s">
        <v>1161</v>
      </c>
      <c r="L1114">
        <v>1374</v>
      </c>
      <c r="N1114">
        <v>1013</v>
      </c>
      <c r="O1114" t="s">
        <v>1162</v>
      </c>
      <c r="P1114" t="s">
        <v>1162</v>
      </c>
      <c r="Q1114">
        <v>1</v>
      </c>
      <c r="Y1114">
        <v>4.16</v>
      </c>
      <c r="AA1114">
        <v>1</v>
      </c>
      <c r="AB1114">
        <v>0</v>
      </c>
      <c r="AC1114">
        <v>0</v>
      </c>
      <c r="AD1114">
        <v>0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4.16</v>
      </c>
      <c r="AU1114" t="s">
        <v>3</v>
      </c>
      <c r="AV1114">
        <v>0</v>
      </c>
      <c r="AW1114">
        <v>2</v>
      </c>
      <c r="AX1114">
        <v>24909892</v>
      </c>
      <c r="AY1114">
        <v>1</v>
      </c>
      <c r="AZ1114">
        <v>0</v>
      </c>
      <c r="BA1114">
        <v>1145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B1114">
        <v>0</v>
      </c>
    </row>
    <row r="1115" spans="1:80" x14ac:dyDescent="0.2">
      <c r="A1115">
        <f>ROW(Source!A695)</f>
        <v>695</v>
      </c>
      <c r="B1115">
        <v>23982063</v>
      </c>
      <c r="C1115">
        <v>24909965</v>
      </c>
      <c r="D1115">
        <v>9430792</v>
      </c>
      <c r="E1115">
        <v>1</v>
      </c>
      <c r="F1115">
        <v>1</v>
      </c>
      <c r="G1115">
        <v>1</v>
      </c>
      <c r="H1115">
        <v>1</v>
      </c>
      <c r="I1115" t="s">
        <v>1644</v>
      </c>
      <c r="J1115" t="s">
        <v>3</v>
      </c>
      <c r="K1115" t="s">
        <v>1645</v>
      </c>
      <c r="L1115">
        <v>1369</v>
      </c>
      <c r="N1115">
        <v>1013</v>
      </c>
      <c r="O1115" t="s">
        <v>1148</v>
      </c>
      <c r="P1115" t="s">
        <v>1148</v>
      </c>
      <c r="Q1115">
        <v>1</v>
      </c>
      <c r="Y1115">
        <v>2.5245000000000002</v>
      </c>
      <c r="AA1115">
        <v>0</v>
      </c>
      <c r="AB1115">
        <v>0</v>
      </c>
      <c r="AC1115">
        <v>0</v>
      </c>
      <c r="AD1115">
        <v>9.51</v>
      </c>
      <c r="AN1115">
        <v>0</v>
      </c>
      <c r="AO1115">
        <v>1</v>
      </c>
      <c r="AP1115">
        <v>1</v>
      </c>
      <c r="AQ1115">
        <v>0</v>
      </c>
      <c r="AR1115">
        <v>0</v>
      </c>
      <c r="AS1115" t="s">
        <v>3</v>
      </c>
      <c r="AT1115">
        <v>1.87</v>
      </c>
      <c r="AU1115" t="s">
        <v>179</v>
      </c>
      <c r="AV1115">
        <v>1</v>
      </c>
      <c r="AW1115">
        <v>2</v>
      </c>
      <c r="AX1115">
        <v>24909982</v>
      </c>
      <c r="AY1115">
        <v>1</v>
      </c>
      <c r="AZ1115">
        <v>0</v>
      </c>
      <c r="BA1115">
        <v>1146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B1115">
        <v>0</v>
      </c>
    </row>
    <row r="1116" spans="1:80" x14ac:dyDescent="0.2">
      <c r="A1116">
        <f>ROW(Source!A695)</f>
        <v>695</v>
      </c>
      <c r="B1116">
        <v>23982063</v>
      </c>
      <c r="C1116">
        <v>24909965</v>
      </c>
      <c r="D1116">
        <v>22792800</v>
      </c>
      <c r="E1116">
        <v>1</v>
      </c>
      <c r="F1116">
        <v>1</v>
      </c>
      <c r="G1116">
        <v>1</v>
      </c>
      <c r="H1116">
        <v>2</v>
      </c>
      <c r="I1116" t="s">
        <v>1330</v>
      </c>
      <c r="J1116" t="s">
        <v>1331</v>
      </c>
      <c r="K1116" t="s">
        <v>1332</v>
      </c>
      <c r="L1116">
        <v>1368</v>
      </c>
      <c r="N1116">
        <v>1011</v>
      </c>
      <c r="O1116" t="s">
        <v>1152</v>
      </c>
      <c r="P1116" t="s">
        <v>1152</v>
      </c>
      <c r="Q1116">
        <v>1</v>
      </c>
      <c r="Y1116">
        <v>1.3500000000000002E-2</v>
      </c>
      <c r="AA1116">
        <v>0</v>
      </c>
      <c r="AB1116">
        <v>8.1</v>
      </c>
      <c r="AC1116">
        <v>0</v>
      </c>
      <c r="AD1116">
        <v>0</v>
      </c>
      <c r="AN1116">
        <v>0</v>
      </c>
      <c r="AO1116">
        <v>1</v>
      </c>
      <c r="AP1116">
        <v>1</v>
      </c>
      <c r="AQ1116">
        <v>0</v>
      </c>
      <c r="AR1116">
        <v>0</v>
      </c>
      <c r="AS1116" t="s">
        <v>3</v>
      </c>
      <c r="AT1116">
        <v>0.01</v>
      </c>
      <c r="AU1116" t="s">
        <v>179</v>
      </c>
      <c r="AV1116">
        <v>0</v>
      </c>
      <c r="AW1116">
        <v>2</v>
      </c>
      <c r="AX1116">
        <v>24909983</v>
      </c>
      <c r="AY1116">
        <v>1</v>
      </c>
      <c r="AZ1116">
        <v>0</v>
      </c>
      <c r="BA1116">
        <v>1147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B1116">
        <v>0</v>
      </c>
    </row>
    <row r="1117" spans="1:80" x14ac:dyDescent="0.2">
      <c r="A1117">
        <f>ROW(Source!A695)</f>
        <v>695</v>
      </c>
      <c r="B1117">
        <v>23982063</v>
      </c>
      <c r="C1117">
        <v>24909965</v>
      </c>
      <c r="D1117">
        <v>22794186</v>
      </c>
      <c r="E1117">
        <v>1</v>
      </c>
      <c r="F1117">
        <v>1</v>
      </c>
      <c r="G1117">
        <v>1</v>
      </c>
      <c r="H1117">
        <v>2</v>
      </c>
      <c r="I1117" t="s">
        <v>1448</v>
      </c>
      <c r="J1117" t="s">
        <v>1487</v>
      </c>
      <c r="K1117" t="s">
        <v>1450</v>
      </c>
      <c r="L1117">
        <v>1368</v>
      </c>
      <c r="N1117">
        <v>1011</v>
      </c>
      <c r="O1117" t="s">
        <v>1152</v>
      </c>
      <c r="P1117" t="s">
        <v>1152</v>
      </c>
      <c r="Q1117">
        <v>1</v>
      </c>
      <c r="Y1117">
        <v>0.16200000000000001</v>
      </c>
      <c r="AA1117">
        <v>0</v>
      </c>
      <c r="AB1117">
        <v>1.95</v>
      </c>
      <c r="AC1117">
        <v>0</v>
      </c>
      <c r="AD1117">
        <v>0</v>
      </c>
      <c r="AN1117">
        <v>0</v>
      </c>
      <c r="AO1117">
        <v>1</v>
      </c>
      <c r="AP1117">
        <v>1</v>
      </c>
      <c r="AQ1117">
        <v>0</v>
      </c>
      <c r="AR1117">
        <v>0</v>
      </c>
      <c r="AS1117" t="s">
        <v>3</v>
      </c>
      <c r="AT1117">
        <v>0.12</v>
      </c>
      <c r="AU1117" t="s">
        <v>179</v>
      </c>
      <c r="AV1117">
        <v>0</v>
      </c>
      <c r="AW1117">
        <v>2</v>
      </c>
      <c r="AX1117">
        <v>24909984</v>
      </c>
      <c r="AY1117">
        <v>1</v>
      </c>
      <c r="AZ1117">
        <v>0</v>
      </c>
      <c r="BA1117">
        <v>1148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B1117">
        <v>0</v>
      </c>
    </row>
    <row r="1118" spans="1:80" x14ac:dyDescent="0.2">
      <c r="A1118">
        <f>ROW(Source!A695)</f>
        <v>695</v>
      </c>
      <c r="B1118">
        <v>23982063</v>
      </c>
      <c r="C1118">
        <v>24909965</v>
      </c>
      <c r="D1118">
        <v>22816112</v>
      </c>
      <c r="E1118">
        <v>1</v>
      </c>
      <c r="F1118">
        <v>1</v>
      </c>
      <c r="G1118">
        <v>1</v>
      </c>
      <c r="H1118">
        <v>3</v>
      </c>
      <c r="I1118" t="s">
        <v>1178</v>
      </c>
      <c r="J1118" t="s">
        <v>1179</v>
      </c>
      <c r="K1118" t="s">
        <v>1180</v>
      </c>
      <c r="L1118">
        <v>1346</v>
      </c>
      <c r="N1118">
        <v>1009</v>
      </c>
      <c r="O1118" t="s">
        <v>1181</v>
      </c>
      <c r="P1118" t="s">
        <v>1181</v>
      </c>
      <c r="Q1118">
        <v>1</v>
      </c>
      <c r="Y1118">
        <v>6.0000000000000001E-3</v>
      </c>
      <c r="AA1118">
        <v>35.630000000000003</v>
      </c>
      <c r="AB1118">
        <v>0</v>
      </c>
      <c r="AC1118">
        <v>0</v>
      </c>
      <c r="AD1118">
        <v>0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6.0000000000000001E-3</v>
      </c>
      <c r="AU1118" t="s">
        <v>3</v>
      </c>
      <c r="AV1118">
        <v>0</v>
      </c>
      <c r="AW1118">
        <v>2</v>
      </c>
      <c r="AX1118">
        <v>24909985</v>
      </c>
      <c r="AY1118">
        <v>1</v>
      </c>
      <c r="AZ1118">
        <v>0</v>
      </c>
      <c r="BA1118">
        <v>1149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B1118">
        <v>0</v>
      </c>
    </row>
    <row r="1119" spans="1:80" x14ac:dyDescent="0.2">
      <c r="A1119">
        <f>ROW(Source!A695)</f>
        <v>695</v>
      </c>
      <c r="B1119">
        <v>23982063</v>
      </c>
      <c r="C1119">
        <v>24909965</v>
      </c>
      <c r="D1119">
        <v>22819836</v>
      </c>
      <c r="E1119">
        <v>1</v>
      </c>
      <c r="F1119">
        <v>1</v>
      </c>
      <c r="G1119">
        <v>1</v>
      </c>
      <c r="H1119">
        <v>3</v>
      </c>
      <c r="I1119" t="s">
        <v>1336</v>
      </c>
      <c r="J1119" t="s">
        <v>1337</v>
      </c>
      <c r="K1119" t="s">
        <v>1338</v>
      </c>
      <c r="L1119">
        <v>1346</v>
      </c>
      <c r="N1119">
        <v>1009</v>
      </c>
      <c r="O1119" t="s">
        <v>1181</v>
      </c>
      <c r="P1119" t="s">
        <v>1181</v>
      </c>
      <c r="Q1119">
        <v>1</v>
      </c>
      <c r="Y1119">
        <v>7.0000000000000007E-2</v>
      </c>
      <c r="AA1119">
        <v>10.57</v>
      </c>
      <c r="AB1119">
        <v>0</v>
      </c>
      <c r="AC1119">
        <v>0</v>
      </c>
      <c r="AD1119">
        <v>0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7.0000000000000007E-2</v>
      </c>
      <c r="AU1119" t="s">
        <v>3</v>
      </c>
      <c r="AV1119">
        <v>0</v>
      </c>
      <c r="AW1119">
        <v>2</v>
      </c>
      <c r="AX1119">
        <v>24909986</v>
      </c>
      <c r="AY1119">
        <v>1</v>
      </c>
      <c r="AZ1119">
        <v>0</v>
      </c>
      <c r="BA1119">
        <v>1150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B1119">
        <v>0</v>
      </c>
    </row>
    <row r="1120" spans="1:80" x14ac:dyDescent="0.2">
      <c r="A1120">
        <f>ROW(Source!A695)</f>
        <v>695</v>
      </c>
      <c r="B1120">
        <v>23982063</v>
      </c>
      <c r="C1120">
        <v>24909965</v>
      </c>
      <c r="D1120">
        <v>22813784</v>
      </c>
      <c r="E1120">
        <v>1</v>
      </c>
      <c r="F1120">
        <v>1</v>
      </c>
      <c r="G1120">
        <v>1</v>
      </c>
      <c r="H1120">
        <v>3</v>
      </c>
      <c r="I1120" t="s">
        <v>1646</v>
      </c>
      <c r="J1120" t="s">
        <v>1647</v>
      </c>
      <c r="K1120" t="s">
        <v>1648</v>
      </c>
      <c r="L1120">
        <v>1346</v>
      </c>
      <c r="N1120">
        <v>1009</v>
      </c>
      <c r="O1120" t="s">
        <v>1181</v>
      </c>
      <c r="P1120" t="s">
        <v>1181</v>
      </c>
      <c r="Q1120">
        <v>1</v>
      </c>
      <c r="Y1120">
        <v>1E-3</v>
      </c>
      <c r="AA1120">
        <v>11.5</v>
      </c>
      <c r="AB1120">
        <v>0</v>
      </c>
      <c r="AC1120">
        <v>0</v>
      </c>
      <c r="AD1120">
        <v>0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1E-3</v>
      </c>
      <c r="AU1120" t="s">
        <v>3</v>
      </c>
      <c r="AV1120">
        <v>0</v>
      </c>
      <c r="AW1120">
        <v>2</v>
      </c>
      <c r="AX1120">
        <v>24909987</v>
      </c>
      <c r="AY1120">
        <v>1</v>
      </c>
      <c r="AZ1120">
        <v>0</v>
      </c>
      <c r="BA1120">
        <v>1151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B1120">
        <v>0</v>
      </c>
    </row>
    <row r="1121" spans="1:80" x14ac:dyDescent="0.2">
      <c r="A1121">
        <f>ROW(Source!A695)</f>
        <v>695</v>
      </c>
      <c r="B1121">
        <v>23982063</v>
      </c>
      <c r="C1121">
        <v>24909965</v>
      </c>
      <c r="D1121">
        <v>22820081</v>
      </c>
      <c r="E1121">
        <v>1</v>
      </c>
      <c r="F1121">
        <v>1</v>
      </c>
      <c r="G1121">
        <v>1</v>
      </c>
      <c r="H1121">
        <v>3</v>
      </c>
      <c r="I1121" t="s">
        <v>1189</v>
      </c>
      <c r="J1121" t="s">
        <v>1190</v>
      </c>
      <c r="K1121" t="s">
        <v>1191</v>
      </c>
      <c r="L1121">
        <v>1346</v>
      </c>
      <c r="N1121">
        <v>1009</v>
      </c>
      <c r="O1121" t="s">
        <v>1181</v>
      </c>
      <c r="P1121" t="s">
        <v>1181</v>
      </c>
      <c r="Q1121">
        <v>1</v>
      </c>
      <c r="Y1121">
        <v>0.05</v>
      </c>
      <c r="AA1121">
        <v>9.0399999999999991</v>
      </c>
      <c r="AB1121">
        <v>0</v>
      </c>
      <c r="AC1121">
        <v>0</v>
      </c>
      <c r="AD1121">
        <v>0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0.05</v>
      </c>
      <c r="AU1121" t="s">
        <v>3</v>
      </c>
      <c r="AV1121">
        <v>0</v>
      </c>
      <c r="AW1121">
        <v>2</v>
      </c>
      <c r="AX1121">
        <v>24909988</v>
      </c>
      <c r="AY1121">
        <v>1</v>
      </c>
      <c r="AZ1121">
        <v>0</v>
      </c>
      <c r="BA1121">
        <v>1152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B1121">
        <v>0</v>
      </c>
    </row>
    <row r="1122" spans="1:80" x14ac:dyDescent="0.2">
      <c r="A1122">
        <f>ROW(Source!A695)</f>
        <v>695</v>
      </c>
      <c r="B1122">
        <v>23982063</v>
      </c>
      <c r="C1122">
        <v>24909965</v>
      </c>
      <c r="D1122">
        <v>22815955</v>
      </c>
      <c r="E1122">
        <v>1</v>
      </c>
      <c r="F1122">
        <v>1</v>
      </c>
      <c r="G1122">
        <v>1</v>
      </c>
      <c r="H1122">
        <v>3</v>
      </c>
      <c r="I1122" t="s">
        <v>1484</v>
      </c>
      <c r="J1122" t="s">
        <v>1485</v>
      </c>
      <c r="K1122" t="s">
        <v>1486</v>
      </c>
      <c r="L1122">
        <v>1346</v>
      </c>
      <c r="N1122">
        <v>1009</v>
      </c>
      <c r="O1122" t="s">
        <v>1181</v>
      </c>
      <c r="P1122" t="s">
        <v>1181</v>
      </c>
      <c r="Q1122">
        <v>1</v>
      </c>
      <c r="Y1122">
        <v>4.4999999999999998E-2</v>
      </c>
      <c r="AA1122">
        <v>28.6</v>
      </c>
      <c r="AB1122">
        <v>0</v>
      </c>
      <c r="AC1122">
        <v>0</v>
      </c>
      <c r="AD1122">
        <v>0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4.4999999999999998E-2</v>
      </c>
      <c r="AU1122" t="s">
        <v>3</v>
      </c>
      <c r="AV1122">
        <v>0</v>
      </c>
      <c r="AW1122">
        <v>2</v>
      </c>
      <c r="AX1122">
        <v>24909989</v>
      </c>
      <c r="AY1122">
        <v>1</v>
      </c>
      <c r="AZ1122">
        <v>0</v>
      </c>
      <c r="BA1122">
        <v>1153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B1122">
        <v>0</v>
      </c>
    </row>
    <row r="1123" spans="1:80" x14ac:dyDescent="0.2">
      <c r="A1123">
        <f>ROW(Source!A695)</f>
        <v>695</v>
      </c>
      <c r="B1123">
        <v>23982063</v>
      </c>
      <c r="C1123">
        <v>24909965</v>
      </c>
      <c r="D1123">
        <v>22813503</v>
      </c>
      <c r="E1123">
        <v>1</v>
      </c>
      <c r="F1123">
        <v>1</v>
      </c>
      <c r="G1123">
        <v>1</v>
      </c>
      <c r="H1123">
        <v>3</v>
      </c>
      <c r="I1123" t="s">
        <v>1649</v>
      </c>
      <c r="J1123" t="s">
        <v>1650</v>
      </c>
      <c r="K1123" t="s">
        <v>1651</v>
      </c>
      <c r="L1123">
        <v>1346</v>
      </c>
      <c r="N1123">
        <v>1009</v>
      </c>
      <c r="O1123" t="s">
        <v>1181</v>
      </c>
      <c r="P1123" t="s">
        <v>1181</v>
      </c>
      <c r="Q1123">
        <v>1</v>
      </c>
      <c r="Y1123">
        <v>1E-3</v>
      </c>
      <c r="AA1123">
        <v>133.05000000000001</v>
      </c>
      <c r="AB1123">
        <v>0</v>
      </c>
      <c r="AC1123">
        <v>0</v>
      </c>
      <c r="AD1123">
        <v>0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1E-3</v>
      </c>
      <c r="AU1123" t="s">
        <v>3</v>
      </c>
      <c r="AV1123">
        <v>0</v>
      </c>
      <c r="AW1123">
        <v>2</v>
      </c>
      <c r="AX1123">
        <v>24909990</v>
      </c>
      <c r="AY1123">
        <v>1</v>
      </c>
      <c r="AZ1123">
        <v>0</v>
      </c>
      <c r="BA1123">
        <v>1154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B1123">
        <v>0</v>
      </c>
    </row>
    <row r="1124" spans="1:80" x14ac:dyDescent="0.2">
      <c r="A1124">
        <f>ROW(Source!A695)</f>
        <v>695</v>
      </c>
      <c r="B1124">
        <v>23982063</v>
      </c>
      <c r="C1124">
        <v>24909965</v>
      </c>
      <c r="D1124">
        <v>22816433</v>
      </c>
      <c r="E1124">
        <v>1</v>
      </c>
      <c r="F1124">
        <v>1</v>
      </c>
      <c r="G1124">
        <v>1</v>
      </c>
      <c r="H1124">
        <v>3</v>
      </c>
      <c r="I1124" t="s">
        <v>1230</v>
      </c>
      <c r="J1124" t="s">
        <v>1231</v>
      </c>
      <c r="K1124" t="s">
        <v>1232</v>
      </c>
      <c r="L1124">
        <v>1346</v>
      </c>
      <c r="N1124">
        <v>1009</v>
      </c>
      <c r="O1124" t="s">
        <v>1181</v>
      </c>
      <c r="P1124" t="s">
        <v>1181</v>
      </c>
      <c r="Q1124">
        <v>1</v>
      </c>
      <c r="Y1124">
        <v>1.2E-2</v>
      </c>
      <c r="AA1124">
        <v>30.4</v>
      </c>
      <c r="AB1124">
        <v>0</v>
      </c>
      <c r="AC1124">
        <v>0</v>
      </c>
      <c r="AD1124">
        <v>0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1.2E-2</v>
      </c>
      <c r="AU1124" t="s">
        <v>3</v>
      </c>
      <c r="AV1124">
        <v>0</v>
      </c>
      <c r="AW1124">
        <v>2</v>
      </c>
      <c r="AX1124">
        <v>24909991</v>
      </c>
      <c r="AY1124">
        <v>1</v>
      </c>
      <c r="AZ1124">
        <v>0</v>
      </c>
      <c r="BA1124">
        <v>1155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B1124">
        <v>0</v>
      </c>
    </row>
    <row r="1125" spans="1:80" x14ac:dyDescent="0.2">
      <c r="A1125">
        <f>ROW(Source!A695)</f>
        <v>695</v>
      </c>
      <c r="B1125">
        <v>23982063</v>
      </c>
      <c r="C1125">
        <v>24909965</v>
      </c>
      <c r="D1125">
        <v>22820283</v>
      </c>
      <c r="E1125">
        <v>1</v>
      </c>
      <c r="F1125">
        <v>1</v>
      </c>
      <c r="G1125">
        <v>1</v>
      </c>
      <c r="H1125">
        <v>3</v>
      </c>
      <c r="I1125" t="s">
        <v>1240</v>
      </c>
      <c r="J1125" t="s">
        <v>1652</v>
      </c>
      <c r="K1125" t="s">
        <v>1242</v>
      </c>
      <c r="L1125">
        <v>1355</v>
      </c>
      <c r="N1125">
        <v>1010</v>
      </c>
      <c r="O1125" t="s">
        <v>910</v>
      </c>
      <c r="P1125" t="s">
        <v>910</v>
      </c>
      <c r="Q1125">
        <v>100</v>
      </c>
      <c r="Y1125">
        <v>0.02</v>
      </c>
      <c r="AA1125">
        <v>86</v>
      </c>
      <c r="AB1125">
        <v>0</v>
      </c>
      <c r="AC1125">
        <v>0</v>
      </c>
      <c r="AD1125">
        <v>0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0.02</v>
      </c>
      <c r="AU1125" t="s">
        <v>3</v>
      </c>
      <c r="AV1125">
        <v>0</v>
      </c>
      <c r="AW1125">
        <v>2</v>
      </c>
      <c r="AX1125">
        <v>24909992</v>
      </c>
      <c r="AY1125">
        <v>1</v>
      </c>
      <c r="AZ1125">
        <v>0</v>
      </c>
      <c r="BA1125">
        <v>1156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B1125">
        <v>0</v>
      </c>
    </row>
    <row r="1126" spans="1:80" x14ac:dyDescent="0.2">
      <c r="A1126">
        <f>ROW(Source!A695)</f>
        <v>695</v>
      </c>
      <c r="B1126">
        <v>23982063</v>
      </c>
      <c r="C1126">
        <v>24909965</v>
      </c>
      <c r="D1126">
        <v>22827588</v>
      </c>
      <c r="E1126">
        <v>1</v>
      </c>
      <c r="F1126">
        <v>1</v>
      </c>
      <c r="G1126">
        <v>1</v>
      </c>
      <c r="H1126">
        <v>3</v>
      </c>
      <c r="I1126" t="s">
        <v>1653</v>
      </c>
      <c r="J1126" t="s">
        <v>1654</v>
      </c>
      <c r="K1126" t="s">
        <v>1655</v>
      </c>
      <c r="L1126">
        <v>1355</v>
      </c>
      <c r="N1126">
        <v>1010</v>
      </c>
      <c r="O1126" t="s">
        <v>910</v>
      </c>
      <c r="P1126" t="s">
        <v>910</v>
      </c>
      <c r="Q1126">
        <v>100</v>
      </c>
      <c r="Y1126">
        <v>6.0999999999999999E-2</v>
      </c>
      <c r="AA1126">
        <v>63</v>
      </c>
      <c r="AB1126">
        <v>0</v>
      </c>
      <c r="AC1126">
        <v>0</v>
      </c>
      <c r="AD1126">
        <v>0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6.0999999999999999E-2</v>
      </c>
      <c r="AU1126" t="s">
        <v>3</v>
      </c>
      <c r="AV1126">
        <v>0</v>
      </c>
      <c r="AW1126">
        <v>2</v>
      </c>
      <c r="AX1126">
        <v>24909993</v>
      </c>
      <c r="AY1126">
        <v>1</v>
      </c>
      <c r="AZ1126">
        <v>0</v>
      </c>
      <c r="BA1126">
        <v>1157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B1126">
        <v>0</v>
      </c>
    </row>
    <row r="1127" spans="1:80" x14ac:dyDescent="0.2">
      <c r="A1127">
        <f>ROW(Source!A695)</f>
        <v>695</v>
      </c>
      <c r="B1127">
        <v>23982063</v>
      </c>
      <c r="C1127">
        <v>24909965</v>
      </c>
      <c r="D1127">
        <v>22808763</v>
      </c>
      <c r="E1127">
        <v>1</v>
      </c>
      <c r="F1127">
        <v>1</v>
      </c>
      <c r="G1127">
        <v>1</v>
      </c>
      <c r="H1127">
        <v>3</v>
      </c>
      <c r="I1127" t="s">
        <v>1656</v>
      </c>
      <c r="J1127" t="s">
        <v>1657</v>
      </c>
      <c r="K1127" t="s">
        <v>1658</v>
      </c>
      <c r="L1127">
        <v>1348</v>
      </c>
      <c r="N1127">
        <v>1009</v>
      </c>
      <c r="O1127" t="s">
        <v>1185</v>
      </c>
      <c r="P1127" t="s">
        <v>1185</v>
      </c>
      <c r="Q1127">
        <v>1000</v>
      </c>
      <c r="Y1127">
        <v>4.0000000000000001E-3</v>
      </c>
      <c r="AA1127">
        <v>11500</v>
      </c>
      <c r="AB1127">
        <v>0</v>
      </c>
      <c r="AC1127">
        <v>0</v>
      </c>
      <c r="AD1127">
        <v>0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4.0000000000000001E-3</v>
      </c>
      <c r="AU1127" t="s">
        <v>3</v>
      </c>
      <c r="AV1127">
        <v>0</v>
      </c>
      <c r="AW1127">
        <v>2</v>
      </c>
      <c r="AX1127">
        <v>24909994</v>
      </c>
      <c r="AY1127">
        <v>1</v>
      </c>
      <c r="AZ1127">
        <v>0</v>
      </c>
      <c r="BA1127">
        <v>1158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B1127">
        <v>0</v>
      </c>
    </row>
    <row r="1128" spans="1:80" x14ac:dyDescent="0.2">
      <c r="A1128">
        <f>ROW(Source!A695)</f>
        <v>695</v>
      </c>
      <c r="B1128">
        <v>23982063</v>
      </c>
      <c r="C1128">
        <v>24909965</v>
      </c>
      <c r="D1128">
        <v>22859235</v>
      </c>
      <c r="E1128">
        <v>1</v>
      </c>
      <c r="F1128">
        <v>1</v>
      </c>
      <c r="G1128">
        <v>1</v>
      </c>
      <c r="H1128">
        <v>3</v>
      </c>
      <c r="I1128" t="s">
        <v>1659</v>
      </c>
      <c r="J1128" t="s">
        <v>1660</v>
      </c>
      <c r="K1128" t="s">
        <v>1661</v>
      </c>
      <c r="L1128">
        <v>1354</v>
      </c>
      <c r="N1128">
        <v>1010</v>
      </c>
      <c r="O1128" t="s">
        <v>209</v>
      </c>
      <c r="P1128" t="s">
        <v>209</v>
      </c>
      <c r="Q1128">
        <v>1</v>
      </c>
      <c r="Y1128">
        <v>1</v>
      </c>
      <c r="AA1128">
        <v>3.9</v>
      </c>
      <c r="AB1128">
        <v>0</v>
      </c>
      <c r="AC1128">
        <v>0</v>
      </c>
      <c r="AD1128">
        <v>0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1</v>
      </c>
      <c r="AU1128" t="s">
        <v>3</v>
      </c>
      <c r="AV1128">
        <v>0</v>
      </c>
      <c r="AW1128">
        <v>2</v>
      </c>
      <c r="AX1128">
        <v>24909995</v>
      </c>
      <c r="AY1128">
        <v>1</v>
      </c>
      <c r="AZ1128">
        <v>0</v>
      </c>
      <c r="BA1128">
        <v>1159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B1128">
        <v>0</v>
      </c>
    </row>
    <row r="1129" spans="1:80" x14ac:dyDescent="0.2">
      <c r="A1129">
        <f>ROW(Source!A695)</f>
        <v>695</v>
      </c>
      <c r="B1129">
        <v>23982063</v>
      </c>
      <c r="C1129">
        <v>24909965</v>
      </c>
      <c r="D1129">
        <v>22865556</v>
      </c>
      <c r="E1129">
        <v>1</v>
      </c>
      <c r="F1129">
        <v>1</v>
      </c>
      <c r="G1129">
        <v>1</v>
      </c>
      <c r="H1129">
        <v>3</v>
      </c>
      <c r="I1129" t="s">
        <v>1662</v>
      </c>
      <c r="J1129" t="s">
        <v>1663</v>
      </c>
      <c r="K1129" t="s">
        <v>1664</v>
      </c>
      <c r="L1129">
        <v>1346</v>
      </c>
      <c r="N1129">
        <v>1009</v>
      </c>
      <c r="O1129" t="s">
        <v>1181</v>
      </c>
      <c r="P1129" t="s">
        <v>1181</v>
      </c>
      <c r="Q1129">
        <v>1</v>
      </c>
      <c r="Y1129">
        <v>6.0000000000000001E-3</v>
      </c>
      <c r="AA1129">
        <v>44.97</v>
      </c>
      <c r="AB1129">
        <v>0</v>
      </c>
      <c r="AC1129">
        <v>0</v>
      </c>
      <c r="AD1129">
        <v>0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6.0000000000000001E-3</v>
      </c>
      <c r="AU1129" t="s">
        <v>3</v>
      </c>
      <c r="AV1129">
        <v>0</v>
      </c>
      <c r="AW1129">
        <v>2</v>
      </c>
      <c r="AX1129">
        <v>24909996</v>
      </c>
      <c r="AY1129">
        <v>1</v>
      </c>
      <c r="AZ1129">
        <v>0</v>
      </c>
      <c r="BA1129">
        <v>1160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B1129">
        <v>0</v>
      </c>
    </row>
    <row r="1130" spans="1:80" x14ac:dyDescent="0.2">
      <c r="A1130">
        <f>ROW(Source!A695)</f>
        <v>695</v>
      </c>
      <c r="B1130">
        <v>23982063</v>
      </c>
      <c r="C1130">
        <v>24909965</v>
      </c>
      <c r="D1130">
        <v>22865650</v>
      </c>
      <c r="E1130">
        <v>1</v>
      </c>
      <c r="F1130">
        <v>1</v>
      </c>
      <c r="G1130">
        <v>1</v>
      </c>
      <c r="H1130">
        <v>3</v>
      </c>
      <c r="I1130" t="s">
        <v>1159</v>
      </c>
      <c r="J1130" t="s">
        <v>1160</v>
      </c>
      <c r="K1130" t="s">
        <v>1161</v>
      </c>
      <c r="L1130">
        <v>1374</v>
      </c>
      <c r="N1130">
        <v>1013</v>
      </c>
      <c r="O1130" t="s">
        <v>1162</v>
      </c>
      <c r="P1130" t="s">
        <v>1162</v>
      </c>
      <c r="Q1130">
        <v>1</v>
      </c>
      <c r="Y1130">
        <v>0.36</v>
      </c>
      <c r="AA1130">
        <v>1</v>
      </c>
      <c r="AB1130">
        <v>0</v>
      </c>
      <c r="AC1130">
        <v>0</v>
      </c>
      <c r="AD1130">
        <v>0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0.36</v>
      </c>
      <c r="AU1130" t="s">
        <v>3</v>
      </c>
      <c r="AV1130">
        <v>0</v>
      </c>
      <c r="AW1130">
        <v>2</v>
      </c>
      <c r="AX1130">
        <v>24909997</v>
      </c>
      <c r="AY1130">
        <v>1</v>
      </c>
      <c r="AZ1130">
        <v>0</v>
      </c>
      <c r="BA1130">
        <v>1161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B1130">
        <v>0</v>
      </c>
    </row>
    <row r="1131" spans="1:80" x14ac:dyDescent="0.2">
      <c r="A1131">
        <f>ROW(Source!A696)</f>
        <v>696</v>
      </c>
      <c r="B1131">
        <v>23982063</v>
      </c>
      <c r="C1131">
        <v>24910033</v>
      </c>
      <c r="D1131">
        <v>9415352</v>
      </c>
      <c r="E1131">
        <v>1</v>
      </c>
      <c r="F1131">
        <v>1</v>
      </c>
      <c r="G1131">
        <v>1</v>
      </c>
      <c r="H1131">
        <v>1</v>
      </c>
      <c r="I1131" t="s">
        <v>1665</v>
      </c>
      <c r="J1131" t="s">
        <v>3</v>
      </c>
      <c r="K1131" t="s">
        <v>1666</v>
      </c>
      <c r="L1131">
        <v>1369</v>
      </c>
      <c r="N1131">
        <v>1013</v>
      </c>
      <c r="O1131" t="s">
        <v>1148</v>
      </c>
      <c r="P1131" t="s">
        <v>1148</v>
      </c>
      <c r="Q1131">
        <v>1</v>
      </c>
      <c r="Y1131">
        <v>24.995250000000002</v>
      </c>
      <c r="AA1131">
        <v>0</v>
      </c>
      <c r="AB1131">
        <v>0</v>
      </c>
      <c r="AC1131">
        <v>0</v>
      </c>
      <c r="AD1131">
        <v>9.6199999999999992</v>
      </c>
      <c r="AN1131">
        <v>0</v>
      </c>
      <c r="AO1131">
        <v>1</v>
      </c>
      <c r="AP1131">
        <v>1</v>
      </c>
      <c r="AQ1131">
        <v>0</v>
      </c>
      <c r="AR1131">
        <v>0</v>
      </c>
      <c r="AS1131" t="s">
        <v>3</v>
      </c>
      <c r="AT1131">
        <v>16.100000000000001</v>
      </c>
      <c r="AU1131" t="s">
        <v>936</v>
      </c>
      <c r="AV1131">
        <v>1</v>
      </c>
      <c r="AW1131">
        <v>2</v>
      </c>
      <c r="AX1131">
        <v>24910043</v>
      </c>
      <c r="AY1131">
        <v>1</v>
      </c>
      <c r="AZ1131">
        <v>0</v>
      </c>
      <c r="BA1131">
        <v>1162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B1131">
        <v>0</v>
      </c>
    </row>
    <row r="1132" spans="1:80" x14ac:dyDescent="0.2">
      <c r="A1132">
        <f>ROW(Source!A696)</f>
        <v>696</v>
      </c>
      <c r="B1132">
        <v>23982063</v>
      </c>
      <c r="C1132">
        <v>24910033</v>
      </c>
      <c r="D1132">
        <v>22792802</v>
      </c>
      <c r="E1132">
        <v>1</v>
      </c>
      <c r="F1132">
        <v>1</v>
      </c>
      <c r="G1132">
        <v>1</v>
      </c>
      <c r="H1132">
        <v>2</v>
      </c>
      <c r="I1132" t="s">
        <v>1555</v>
      </c>
      <c r="J1132" t="s">
        <v>1556</v>
      </c>
      <c r="K1132" t="s">
        <v>1557</v>
      </c>
      <c r="L1132">
        <v>1368</v>
      </c>
      <c r="N1132">
        <v>1011</v>
      </c>
      <c r="O1132" t="s">
        <v>1152</v>
      </c>
      <c r="P1132" t="s">
        <v>1152</v>
      </c>
      <c r="Q1132">
        <v>1</v>
      </c>
      <c r="Y1132">
        <v>11.744999999999999</v>
      </c>
      <c r="AA1132">
        <v>0</v>
      </c>
      <c r="AB1132">
        <v>1.2</v>
      </c>
      <c r="AC1132">
        <v>0</v>
      </c>
      <c r="AD1132">
        <v>0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6.96</v>
      </c>
      <c r="AU1132" t="s">
        <v>935</v>
      </c>
      <c r="AV1132">
        <v>0</v>
      </c>
      <c r="AW1132">
        <v>2</v>
      </c>
      <c r="AX1132">
        <v>24910044</v>
      </c>
      <c r="AY1132">
        <v>1</v>
      </c>
      <c r="AZ1132">
        <v>0</v>
      </c>
      <c r="BA1132">
        <v>1163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B1132">
        <v>0</v>
      </c>
    </row>
    <row r="1133" spans="1:80" x14ac:dyDescent="0.2">
      <c r="A1133">
        <f>ROW(Source!A696)</f>
        <v>696</v>
      </c>
      <c r="B1133">
        <v>23982063</v>
      </c>
      <c r="C1133">
        <v>24910033</v>
      </c>
      <c r="D1133">
        <v>22794575</v>
      </c>
      <c r="E1133">
        <v>1</v>
      </c>
      <c r="F1133">
        <v>1</v>
      </c>
      <c r="G1133">
        <v>1</v>
      </c>
      <c r="H1133">
        <v>2</v>
      </c>
      <c r="I1133" t="s">
        <v>1224</v>
      </c>
      <c r="J1133" t="s">
        <v>1225</v>
      </c>
      <c r="K1133" t="s">
        <v>1226</v>
      </c>
      <c r="L1133">
        <v>1368</v>
      </c>
      <c r="N1133">
        <v>1011</v>
      </c>
      <c r="O1133" t="s">
        <v>1152</v>
      </c>
      <c r="P1133" t="s">
        <v>1152</v>
      </c>
      <c r="Q1133">
        <v>1</v>
      </c>
      <c r="Y1133">
        <v>8.4375000000000006E-2</v>
      </c>
      <c r="AA1133">
        <v>0</v>
      </c>
      <c r="AB1133">
        <v>87.17</v>
      </c>
      <c r="AC1133">
        <v>11.6</v>
      </c>
      <c r="AD1133">
        <v>0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0.05</v>
      </c>
      <c r="AU1133" t="s">
        <v>935</v>
      </c>
      <c r="AV1133">
        <v>0</v>
      </c>
      <c r="AW1133">
        <v>2</v>
      </c>
      <c r="AX1133">
        <v>24910045</v>
      </c>
      <c r="AY1133">
        <v>1</v>
      </c>
      <c r="AZ1133">
        <v>0</v>
      </c>
      <c r="BA1133">
        <v>1164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B1133">
        <v>0</v>
      </c>
    </row>
    <row r="1134" spans="1:80" x14ac:dyDescent="0.2">
      <c r="A1134">
        <f>ROW(Source!A696)</f>
        <v>696</v>
      </c>
      <c r="B1134">
        <v>23982063</v>
      </c>
      <c r="C1134">
        <v>24910033</v>
      </c>
      <c r="D1134">
        <v>22813062</v>
      </c>
      <c r="E1134">
        <v>1</v>
      </c>
      <c r="F1134">
        <v>1</v>
      </c>
      <c r="G1134">
        <v>1</v>
      </c>
      <c r="H1134">
        <v>3</v>
      </c>
      <c r="I1134" t="s">
        <v>1667</v>
      </c>
      <c r="J1134" t="s">
        <v>1668</v>
      </c>
      <c r="K1134" t="s">
        <v>1669</v>
      </c>
      <c r="L1134">
        <v>1348</v>
      </c>
      <c r="N1134">
        <v>1009</v>
      </c>
      <c r="O1134" t="s">
        <v>1185</v>
      </c>
      <c r="P1134" t="s">
        <v>1185</v>
      </c>
      <c r="Q1134">
        <v>1000</v>
      </c>
      <c r="Y1134">
        <v>4.1599999999999996E-3</v>
      </c>
      <c r="AA1134">
        <v>32830</v>
      </c>
      <c r="AB1134">
        <v>0</v>
      </c>
      <c r="AC1134">
        <v>0</v>
      </c>
      <c r="AD1134">
        <v>0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 t="s">
        <v>3</v>
      </c>
      <c r="AT1134">
        <v>4.1599999999999996E-3</v>
      </c>
      <c r="AU1134" t="s">
        <v>3</v>
      </c>
      <c r="AV1134">
        <v>0</v>
      </c>
      <c r="AW1134">
        <v>2</v>
      </c>
      <c r="AX1134">
        <v>24910046</v>
      </c>
      <c r="AY1134">
        <v>1</v>
      </c>
      <c r="AZ1134">
        <v>0</v>
      </c>
      <c r="BA1134">
        <v>1165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B1134">
        <v>0</v>
      </c>
    </row>
    <row r="1135" spans="1:80" x14ac:dyDescent="0.2">
      <c r="A1135">
        <f>ROW(Source!A696)</f>
        <v>696</v>
      </c>
      <c r="B1135">
        <v>23982063</v>
      </c>
      <c r="C1135">
        <v>24910033</v>
      </c>
      <c r="D1135">
        <v>22813039</v>
      </c>
      <c r="E1135">
        <v>1</v>
      </c>
      <c r="F1135">
        <v>1</v>
      </c>
      <c r="G1135">
        <v>1</v>
      </c>
      <c r="H1135">
        <v>3</v>
      </c>
      <c r="I1135" t="s">
        <v>1670</v>
      </c>
      <c r="J1135" t="s">
        <v>1671</v>
      </c>
      <c r="K1135" t="s">
        <v>1672</v>
      </c>
      <c r="L1135">
        <v>1348</v>
      </c>
      <c r="N1135">
        <v>1009</v>
      </c>
      <c r="O1135" t="s">
        <v>1185</v>
      </c>
      <c r="P1135" t="s">
        <v>1185</v>
      </c>
      <c r="Q1135">
        <v>1000</v>
      </c>
      <c r="Y1135">
        <v>2E-3</v>
      </c>
      <c r="AA1135">
        <v>4488.3999999999996</v>
      </c>
      <c r="AB1135">
        <v>0</v>
      </c>
      <c r="AC1135">
        <v>0</v>
      </c>
      <c r="AD1135">
        <v>0</v>
      </c>
      <c r="AN1135">
        <v>0</v>
      </c>
      <c r="AO1135">
        <v>1</v>
      </c>
      <c r="AP1135">
        <v>0</v>
      </c>
      <c r="AQ1135">
        <v>0</v>
      </c>
      <c r="AR1135">
        <v>0</v>
      </c>
      <c r="AS1135" t="s">
        <v>3</v>
      </c>
      <c r="AT1135">
        <v>2E-3</v>
      </c>
      <c r="AU1135" t="s">
        <v>3</v>
      </c>
      <c r="AV1135">
        <v>0</v>
      </c>
      <c r="AW1135">
        <v>2</v>
      </c>
      <c r="AX1135">
        <v>24910047</v>
      </c>
      <c r="AY1135">
        <v>1</v>
      </c>
      <c r="AZ1135">
        <v>0</v>
      </c>
      <c r="BA1135">
        <v>1166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B1135">
        <v>0</v>
      </c>
    </row>
    <row r="1136" spans="1:80" x14ac:dyDescent="0.2">
      <c r="A1136">
        <f>ROW(Source!A696)</f>
        <v>696</v>
      </c>
      <c r="B1136">
        <v>23982063</v>
      </c>
      <c r="C1136">
        <v>24910033</v>
      </c>
      <c r="D1136">
        <v>22813073</v>
      </c>
      <c r="E1136">
        <v>1</v>
      </c>
      <c r="F1136">
        <v>1</v>
      </c>
      <c r="G1136">
        <v>1</v>
      </c>
      <c r="H1136">
        <v>3</v>
      </c>
      <c r="I1136" t="s">
        <v>1564</v>
      </c>
      <c r="J1136" t="s">
        <v>1565</v>
      </c>
      <c r="K1136" t="s">
        <v>1566</v>
      </c>
      <c r="L1136">
        <v>1339</v>
      </c>
      <c r="N1136">
        <v>1007</v>
      </c>
      <c r="O1136" t="s">
        <v>1415</v>
      </c>
      <c r="P1136" t="s">
        <v>1415</v>
      </c>
      <c r="Q1136">
        <v>1</v>
      </c>
      <c r="Y1136">
        <v>6</v>
      </c>
      <c r="AA1136">
        <v>6.22</v>
      </c>
      <c r="AB1136">
        <v>0</v>
      </c>
      <c r="AC1136">
        <v>0</v>
      </c>
      <c r="AD1136">
        <v>0</v>
      </c>
      <c r="AN1136">
        <v>0</v>
      </c>
      <c r="AO1136">
        <v>1</v>
      </c>
      <c r="AP1136">
        <v>0</v>
      </c>
      <c r="AQ1136">
        <v>0</v>
      </c>
      <c r="AR1136">
        <v>0</v>
      </c>
      <c r="AS1136" t="s">
        <v>3</v>
      </c>
      <c r="AT1136">
        <v>6</v>
      </c>
      <c r="AU1136" t="s">
        <v>3</v>
      </c>
      <c r="AV1136">
        <v>0</v>
      </c>
      <c r="AW1136">
        <v>2</v>
      </c>
      <c r="AX1136">
        <v>24910048</v>
      </c>
      <c r="AY1136">
        <v>1</v>
      </c>
      <c r="AZ1136">
        <v>0</v>
      </c>
      <c r="BA1136">
        <v>1167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B1136">
        <v>0</v>
      </c>
    </row>
    <row r="1137" spans="1:80" x14ac:dyDescent="0.2">
      <c r="A1137">
        <f>ROW(Source!A696)</f>
        <v>696</v>
      </c>
      <c r="B1137">
        <v>23982063</v>
      </c>
      <c r="C1137">
        <v>24910033</v>
      </c>
      <c r="D1137">
        <v>22815311</v>
      </c>
      <c r="E1137">
        <v>1</v>
      </c>
      <c r="F1137">
        <v>1</v>
      </c>
      <c r="G1137">
        <v>1</v>
      </c>
      <c r="H1137">
        <v>3</v>
      </c>
      <c r="I1137" t="s">
        <v>1673</v>
      </c>
      <c r="J1137" t="s">
        <v>1674</v>
      </c>
      <c r="K1137" t="s">
        <v>1675</v>
      </c>
      <c r="L1137">
        <v>1348</v>
      </c>
      <c r="N1137">
        <v>1009</v>
      </c>
      <c r="O1137" t="s">
        <v>1185</v>
      </c>
      <c r="P1137" t="s">
        <v>1185</v>
      </c>
      <c r="Q1137">
        <v>1000</v>
      </c>
      <c r="Y1137">
        <v>1.4E-3</v>
      </c>
      <c r="AA1137">
        <v>18950</v>
      </c>
      <c r="AB1137">
        <v>0</v>
      </c>
      <c r="AC1137">
        <v>0</v>
      </c>
      <c r="AD1137">
        <v>0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1.4E-3</v>
      </c>
      <c r="AU1137" t="s">
        <v>3</v>
      </c>
      <c r="AV1137">
        <v>0</v>
      </c>
      <c r="AW1137">
        <v>2</v>
      </c>
      <c r="AX1137">
        <v>24910049</v>
      </c>
      <c r="AY1137">
        <v>1</v>
      </c>
      <c r="AZ1137">
        <v>0</v>
      </c>
      <c r="BA1137">
        <v>1168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B1137">
        <v>0</v>
      </c>
    </row>
    <row r="1138" spans="1:80" x14ac:dyDescent="0.2">
      <c r="A1138">
        <f>ROW(Source!A696)</f>
        <v>696</v>
      </c>
      <c r="B1138">
        <v>23982063</v>
      </c>
      <c r="C1138">
        <v>24910033</v>
      </c>
      <c r="D1138">
        <v>22816197</v>
      </c>
      <c r="E1138">
        <v>1</v>
      </c>
      <c r="F1138">
        <v>1</v>
      </c>
      <c r="G1138">
        <v>1</v>
      </c>
      <c r="H1138">
        <v>3</v>
      </c>
      <c r="I1138" t="s">
        <v>1676</v>
      </c>
      <c r="J1138" t="s">
        <v>1677</v>
      </c>
      <c r="K1138" t="s">
        <v>1678</v>
      </c>
      <c r="L1138">
        <v>1348</v>
      </c>
      <c r="N1138">
        <v>1009</v>
      </c>
      <c r="O1138" t="s">
        <v>1185</v>
      </c>
      <c r="P1138" t="s">
        <v>1185</v>
      </c>
      <c r="Q1138">
        <v>1000</v>
      </c>
      <c r="Y1138">
        <v>2.0000000000000002E-5</v>
      </c>
      <c r="AA1138">
        <v>9420</v>
      </c>
      <c r="AB1138">
        <v>0</v>
      </c>
      <c r="AC1138">
        <v>0</v>
      </c>
      <c r="AD1138">
        <v>0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2.0000000000000002E-5</v>
      </c>
      <c r="AU1138" t="s">
        <v>3</v>
      </c>
      <c r="AV1138">
        <v>0</v>
      </c>
      <c r="AW1138">
        <v>2</v>
      </c>
      <c r="AX1138">
        <v>24910051</v>
      </c>
      <c r="AY1138">
        <v>1</v>
      </c>
      <c r="AZ1138">
        <v>0</v>
      </c>
      <c r="BA1138">
        <v>1170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B1138">
        <v>0</v>
      </c>
    </row>
    <row r="1139" spans="1:80" x14ac:dyDescent="0.2">
      <c r="A1139">
        <f>ROW(Source!A696)</f>
        <v>696</v>
      </c>
      <c r="B1139">
        <v>23982063</v>
      </c>
      <c r="C1139">
        <v>24910033</v>
      </c>
      <c r="D1139">
        <v>22828449</v>
      </c>
      <c r="E1139">
        <v>1</v>
      </c>
      <c r="F1139">
        <v>1</v>
      </c>
      <c r="G1139">
        <v>1</v>
      </c>
      <c r="H1139">
        <v>3</v>
      </c>
      <c r="I1139" t="s">
        <v>1679</v>
      </c>
      <c r="J1139" t="s">
        <v>1680</v>
      </c>
      <c r="K1139" t="s">
        <v>1681</v>
      </c>
      <c r="L1139">
        <v>1348</v>
      </c>
      <c r="N1139">
        <v>1009</v>
      </c>
      <c r="O1139" t="s">
        <v>1185</v>
      </c>
      <c r="P1139" t="s">
        <v>1185</v>
      </c>
      <c r="Q1139">
        <v>1000</v>
      </c>
      <c r="Y1139">
        <v>5.0000000000000002E-5</v>
      </c>
      <c r="AA1139">
        <v>67872</v>
      </c>
      <c r="AB1139">
        <v>0</v>
      </c>
      <c r="AC1139">
        <v>0</v>
      </c>
      <c r="AD1139">
        <v>0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5.0000000000000002E-5</v>
      </c>
      <c r="AU1139" t="s">
        <v>3</v>
      </c>
      <c r="AV1139">
        <v>0</v>
      </c>
      <c r="AW1139">
        <v>2</v>
      </c>
      <c r="AX1139">
        <v>24910052</v>
      </c>
      <c r="AY1139">
        <v>1</v>
      </c>
      <c r="AZ1139">
        <v>0</v>
      </c>
      <c r="BA1139">
        <v>1171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B1139">
        <v>0</v>
      </c>
    </row>
    <row r="1140" spans="1:80" x14ac:dyDescent="0.2">
      <c r="A1140">
        <f>ROW(Source!A697)</f>
        <v>697</v>
      </c>
      <c r="B1140">
        <v>23982063</v>
      </c>
      <c r="C1140">
        <v>24911026</v>
      </c>
      <c r="D1140">
        <v>9438639</v>
      </c>
      <c r="E1140">
        <v>1</v>
      </c>
      <c r="F1140">
        <v>1</v>
      </c>
      <c r="G1140">
        <v>1</v>
      </c>
      <c r="H1140">
        <v>1</v>
      </c>
      <c r="I1140" t="s">
        <v>1638</v>
      </c>
      <c r="J1140" t="s">
        <v>3</v>
      </c>
      <c r="K1140" t="s">
        <v>1639</v>
      </c>
      <c r="L1140">
        <v>1369</v>
      </c>
      <c r="N1140">
        <v>1013</v>
      </c>
      <c r="O1140" t="s">
        <v>1148</v>
      </c>
      <c r="P1140" t="s">
        <v>1148</v>
      </c>
      <c r="Q1140">
        <v>1</v>
      </c>
      <c r="Y1140">
        <v>31.725000000000001</v>
      </c>
      <c r="AA1140">
        <v>0</v>
      </c>
      <c r="AB1140">
        <v>0</v>
      </c>
      <c r="AC1140">
        <v>0</v>
      </c>
      <c r="AD1140">
        <v>8.86</v>
      </c>
      <c r="AN1140">
        <v>0</v>
      </c>
      <c r="AO1140">
        <v>1</v>
      </c>
      <c r="AP1140">
        <v>1</v>
      </c>
      <c r="AQ1140">
        <v>0</v>
      </c>
      <c r="AR1140">
        <v>0</v>
      </c>
      <c r="AS1140" t="s">
        <v>3</v>
      </c>
      <c r="AT1140">
        <v>23.5</v>
      </c>
      <c r="AU1140" t="s">
        <v>179</v>
      </c>
      <c r="AV1140">
        <v>1</v>
      </c>
      <c r="AW1140">
        <v>2</v>
      </c>
      <c r="AX1140">
        <v>24911037</v>
      </c>
      <c r="AY1140">
        <v>1</v>
      </c>
      <c r="AZ1140">
        <v>0</v>
      </c>
      <c r="BA1140">
        <v>1172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B1140">
        <v>0</v>
      </c>
    </row>
    <row r="1141" spans="1:80" x14ac:dyDescent="0.2">
      <c r="A1141">
        <f>ROW(Source!A697)</f>
        <v>697</v>
      </c>
      <c r="B1141">
        <v>23982063</v>
      </c>
      <c r="C1141">
        <v>24911026</v>
      </c>
      <c r="D1141">
        <v>121548</v>
      </c>
      <c r="E1141">
        <v>1</v>
      </c>
      <c r="F1141">
        <v>1</v>
      </c>
      <c r="G1141">
        <v>1</v>
      </c>
      <c r="H1141">
        <v>1</v>
      </c>
      <c r="I1141" t="s">
        <v>40</v>
      </c>
      <c r="J1141" t="s">
        <v>3</v>
      </c>
      <c r="K1141" t="s">
        <v>1173</v>
      </c>
      <c r="L1141">
        <v>608254</v>
      </c>
      <c r="N1141">
        <v>1013</v>
      </c>
      <c r="O1141" t="s">
        <v>1174</v>
      </c>
      <c r="P1141" t="s">
        <v>1174</v>
      </c>
      <c r="Q1141">
        <v>1</v>
      </c>
      <c r="Y1141">
        <v>0.58050000000000002</v>
      </c>
      <c r="AA1141">
        <v>0</v>
      </c>
      <c r="AB1141">
        <v>0</v>
      </c>
      <c r="AC1141">
        <v>0</v>
      </c>
      <c r="AD1141">
        <v>0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0.43</v>
      </c>
      <c r="AU1141" t="s">
        <v>179</v>
      </c>
      <c r="AV1141">
        <v>2</v>
      </c>
      <c r="AW1141">
        <v>2</v>
      </c>
      <c r="AX1141">
        <v>24911038</v>
      </c>
      <c r="AY1141">
        <v>1</v>
      </c>
      <c r="AZ1141">
        <v>0</v>
      </c>
      <c r="BA1141">
        <v>1173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B1141">
        <v>0</v>
      </c>
    </row>
    <row r="1142" spans="1:80" x14ac:dyDescent="0.2">
      <c r="A1142">
        <f>ROW(Source!A697)</f>
        <v>697</v>
      </c>
      <c r="B1142">
        <v>23982063</v>
      </c>
      <c r="C1142">
        <v>24911026</v>
      </c>
      <c r="D1142">
        <v>22792577</v>
      </c>
      <c r="E1142">
        <v>1</v>
      </c>
      <c r="F1142">
        <v>1</v>
      </c>
      <c r="G1142">
        <v>1</v>
      </c>
      <c r="H1142">
        <v>2</v>
      </c>
      <c r="I1142" t="s">
        <v>1218</v>
      </c>
      <c r="J1142" t="s">
        <v>1219</v>
      </c>
      <c r="K1142" t="s">
        <v>1220</v>
      </c>
      <c r="L1142">
        <v>1368</v>
      </c>
      <c r="N1142">
        <v>1011</v>
      </c>
      <c r="O1142" t="s">
        <v>1152</v>
      </c>
      <c r="P1142" t="s">
        <v>1152</v>
      </c>
      <c r="Q1142">
        <v>1</v>
      </c>
      <c r="Y1142">
        <v>0.58050000000000002</v>
      </c>
      <c r="AA1142">
        <v>0</v>
      </c>
      <c r="AB1142">
        <v>134.65</v>
      </c>
      <c r="AC1142">
        <v>13.5</v>
      </c>
      <c r="AD1142">
        <v>0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0.43</v>
      </c>
      <c r="AU1142" t="s">
        <v>179</v>
      </c>
      <c r="AV1142">
        <v>0</v>
      </c>
      <c r="AW1142">
        <v>2</v>
      </c>
      <c r="AX1142">
        <v>24911039</v>
      </c>
      <c r="AY1142">
        <v>1</v>
      </c>
      <c r="AZ1142">
        <v>0</v>
      </c>
      <c r="BA1142">
        <v>1174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B1142">
        <v>0</v>
      </c>
    </row>
    <row r="1143" spans="1:80" x14ac:dyDescent="0.2">
      <c r="A1143">
        <f>ROW(Source!A697)</f>
        <v>697</v>
      </c>
      <c r="B1143">
        <v>23982063</v>
      </c>
      <c r="C1143">
        <v>24911026</v>
      </c>
      <c r="D1143">
        <v>22792686</v>
      </c>
      <c r="E1143">
        <v>1</v>
      </c>
      <c r="F1143">
        <v>1</v>
      </c>
      <c r="G1143">
        <v>1</v>
      </c>
      <c r="H1143">
        <v>2</v>
      </c>
      <c r="I1143" t="s">
        <v>1248</v>
      </c>
      <c r="J1143" t="s">
        <v>1640</v>
      </c>
      <c r="K1143" t="s">
        <v>1250</v>
      </c>
      <c r="L1143">
        <v>1368</v>
      </c>
      <c r="N1143">
        <v>1011</v>
      </c>
      <c r="O1143" t="s">
        <v>1152</v>
      </c>
      <c r="P1143" t="s">
        <v>1152</v>
      </c>
      <c r="Q1143">
        <v>1</v>
      </c>
      <c r="Y1143">
        <v>0.97199999999999998</v>
      </c>
      <c r="AA1143">
        <v>0</v>
      </c>
      <c r="AB1143">
        <v>1.7</v>
      </c>
      <c r="AC1143">
        <v>0</v>
      </c>
      <c r="AD1143">
        <v>0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0.72</v>
      </c>
      <c r="AU1143" t="s">
        <v>179</v>
      </c>
      <c r="AV1143">
        <v>0</v>
      </c>
      <c r="AW1143">
        <v>2</v>
      </c>
      <c r="AX1143">
        <v>24911040</v>
      </c>
      <c r="AY1143">
        <v>1</v>
      </c>
      <c r="AZ1143">
        <v>0</v>
      </c>
      <c r="BA1143">
        <v>1175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B1143">
        <v>0</v>
      </c>
    </row>
    <row r="1144" spans="1:80" x14ac:dyDescent="0.2">
      <c r="A1144">
        <f>ROW(Source!A697)</f>
        <v>697</v>
      </c>
      <c r="B1144">
        <v>23982063</v>
      </c>
      <c r="C1144">
        <v>24911026</v>
      </c>
      <c r="D1144">
        <v>22794575</v>
      </c>
      <c r="E1144">
        <v>1</v>
      </c>
      <c r="F1144">
        <v>1</v>
      </c>
      <c r="G1144">
        <v>1</v>
      </c>
      <c r="H1144">
        <v>2</v>
      </c>
      <c r="I1144" t="s">
        <v>1224</v>
      </c>
      <c r="J1144" t="s">
        <v>1225</v>
      </c>
      <c r="K1144" t="s">
        <v>1226</v>
      </c>
      <c r="L1144">
        <v>1368</v>
      </c>
      <c r="N1144">
        <v>1011</v>
      </c>
      <c r="O1144" t="s">
        <v>1152</v>
      </c>
      <c r="P1144" t="s">
        <v>1152</v>
      </c>
      <c r="Q1144">
        <v>1</v>
      </c>
      <c r="Y1144">
        <v>0.63449999999999995</v>
      </c>
      <c r="AA1144">
        <v>0</v>
      </c>
      <c r="AB1144">
        <v>87.17</v>
      </c>
      <c r="AC1144">
        <v>11.6</v>
      </c>
      <c r="AD1144">
        <v>0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0.47</v>
      </c>
      <c r="AU1144" t="s">
        <v>179</v>
      </c>
      <c r="AV1144">
        <v>0</v>
      </c>
      <c r="AW1144">
        <v>2</v>
      </c>
      <c r="AX1144">
        <v>24911041</v>
      </c>
      <c r="AY1144">
        <v>1</v>
      </c>
      <c r="AZ1144">
        <v>0</v>
      </c>
      <c r="BA1144">
        <v>1176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B1144">
        <v>0</v>
      </c>
    </row>
    <row r="1145" spans="1:80" x14ac:dyDescent="0.2">
      <c r="A1145">
        <f>ROW(Source!A697)</f>
        <v>697</v>
      </c>
      <c r="B1145">
        <v>23982063</v>
      </c>
      <c r="C1145">
        <v>24911026</v>
      </c>
      <c r="D1145">
        <v>22820083</v>
      </c>
      <c r="E1145">
        <v>1</v>
      </c>
      <c r="F1145">
        <v>1</v>
      </c>
      <c r="G1145">
        <v>1</v>
      </c>
      <c r="H1145">
        <v>3</v>
      </c>
      <c r="I1145" t="s">
        <v>1252</v>
      </c>
      <c r="J1145" t="s">
        <v>1641</v>
      </c>
      <c r="K1145" t="s">
        <v>1254</v>
      </c>
      <c r="L1145">
        <v>1346</v>
      </c>
      <c r="N1145">
        <v>1009</v>
      </c>
      <c r="O1145" t="s">
        <v>1181</v>
      </c>
      <c r="P1145" t="s">
        <v>1181</v>
      </c>
      <c r="Q1145">
        <v>1</v>
      </c>
      <c r="Y1145">
        <v>2.6700000000000002E-2</v>
      </c>
      <c r="AA1145">
        <v>28.22</v>
      </c>
      <c r="AB1145">
        <v>0</v>
      </c>
      <c r="AC1145">
        <v>0</v>
      </c>
      <c r="AD1145">
        <v>0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2.6700000000000002E-2</v>
      </c>
      <c r="AU1145" t="s">
        <v>3</v>
      </c>
      <c r="AV1145">
        <v>0</v>
      </c>
      <c r="AW1145">
        <v>2</v>
      </c>
      <c r="AX1145">
        <v>24911042</v>
      </c>
      <c r="AY1145">
        <v>1</v>
      </c>
      <c r="AZ1145">
        <v>0</v>
      </c>
      <c r="BA1145">
        <v>1177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B1145">
        <v>0</v>
      </c>
    </row>
    <row r="1146" spans="1:80" x14ac:dyDescent="0.2">
      <c r="A1146">
        <f>ROW(Source!A697)</f>
        <v>697</v>
      </c>
      <c r="B1146">
        <v>23982063</v>
      </c>
      <c r="C1146">
        <v>24911026</v>
      </c>
      <c r="D1146">
        <v>22828665</v>
      </c>
      <c r="E1146">
        <v>1</v>
      </c>
      <c r="F1146">
        <v>1</v>
      </c>
      <c r="G1146">
        <v>1</v>
      </c>
      <c r="H1146">
        <v>3</v>
      </c>
      <c r="I1146" t="s">
        <v>1258</v>
      </c>
      <c r="J1146" t="s">
        <v>1642</v>
      </c>
      <c r="K1146" t="s">
        <v>1260</v>
      </c>
      <c r="L1146">
        <v>1348</v>
      </c>
      <c r="N1146">
        <v>1009</v>
      </c>
      <c r="O1146" t="s">
        <v>1185</v>
      </c>
      <c r="P1146" t="s">
        <v>1185</v>
      </c>
      <c r="Q1146">
        <v>1000</v>
      </c>
      <c r="Y1146">
        <v>1.0000000000000001E-5</v>
      </c>
      <c r="AA1146">
        <v>28300.400000000001</v>
      </c>
      <c r="AB1146">
        <v>0</v>
      </c>
      <c r="AC1146">
        <v>0</v>
      </c>
      <c r="AD1146">
        <v>0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1.0000000000000001E-5</v>
      </c>
      <c r="AU1146" t="s">
        <v>3</v>
      </c>
      <c r="AV1146">
        <v>0</v>
      </c>
      <c r="AW1146">
        <v>2</v>
      </c>
      <c r="AX1146">
        <v>24911043</v>
      </c>
      <c r="AY1146">
        <v>1</v>
      </c>
      <c r="AZ1146">
        <v>0</v>
      </c>
      <c r="BA1146">
        <v>1178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B1146">
        <v>0</v>
      </c>
    </row>
    <row r="1147" spans="1:80" x14ac:dyDescent="0.2">
      <c r="A1147">
        <f>ROW(Source!A697)</f>
        <v>697</v>
      </c>
      <c r="B1147">
        <v>23982063</v>
      </c>
      <c r="C1147">
        <v>24911026</v>
      </c>
      <c r="D1147">
        <v>22850608</v>
      </c>
      <c r="E1147">
        <v>1</v>
      </c>
      <c r="F1147">
        <v>1</v>
      </c>
      <c r="G1147">
        <v>1</v>
      </c>
      <c r="H1147">
        <v>3</v>
      </c>
      <c r="I1147" t="s">
        <v>1264</v>
      </c>
      <c r="J1147" t="s">
        <v>1306</v>
      </c>
      <c r="K1147" t="s">
        <v>1266</v>
      </c>
      <c r="L1147">
        <v>1346</v>
      </c>
      <c r="N1147">
        <v>1009</v>
      </c>
      <c r="O1147" t="s">
        <v>1181</v>
      </c>
      <c r="P1147" t="s">
        <v>1181</v>
      </c>
      <c r="Q1147">
        <v>1</v>
      </c>
      <c r="Y1147">
        <v>5.0000000000000001E-3</v>
      </c>
      <c r="AA1147">
        <v>114.22</v>
      </c>
      <c r="AB1147">
        <v>0</v>
      </c>
      <c r="AC1147">
        <v>0</v>
      </c>
      <c r="AD1147">
        <v>0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5.0000000000000001E-3</v>
      </c>
      <c r="AU1147" t="s">
        <v>3</v>
      </c>
      <c r="AV1147">
        <v>0</v>
      </c>
      <c r="AW1147">
        <v>2</v>
      </c>
      <c r="AX1147">
        <v>24911044</v>
      </c>
      <c r="AY1147">
        <v>1</v>
      </c>
      <c r="AZ1147">
        <v>0</v>
      </c>
      <c r="BA1147">
        <v>1179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B1147">
        <v>0</v>
      </c>
    </row>
    <row r="1148" spans="1:80" x14ac:dyDescent="0.2">
      <c r="A1148">
        <f>ROW(Source!A697)</f>
        <v>697</v>
      </c>
      <c r="B1148">
        <v>23982063</v>
      </c>
      <c r="C1148">
        <v>24911026</v>
      </c>
      <c r="D1148">
        <v>22857545</v>
      </c>
      <c r="E1148">
        <v>1</v>
      </c>
      <c r="F1148">
        <v>1</v>
      </c>
      <c r="G1148">
        <v>1</v>
      </c>
      <c r="H1148">
        <v>3</v>
      </c>
      <c r="I1148" t="s">
        <v>1267</v>
      </c>
      <c r="J1148" t="s">
        <v>1643</v>
      </c>
      <c r="K1148" t="s">
        <v>1269</v>
      </c>
      <c r="L1148">
        <v>1354</v>
      </c>
      <c r="N1148">
        <v>1010</v>
      </c>
      <c r="O1148" t="s">
        <v>209</v>
      </c>
      <c r="P1148" t="s">
        <v>209</v>
      </c>
      <c r="Q1148">
        <v>1</v>
      </c>
      <c r="Y1148">
        <v>2</v>
      </c>
      <c r="AA1148">
        <v>3.65</v>
      </c>
      <c r="AB1148">
        <v>0</v>
      </c>
      <c r="AC1148">
        <v>0</v>
      </c>
      <c r="AD1148">
        <v>0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2</v>
      </c>
      <c r="AU1148" t="s">
        <v>3</v>
      </c>
      <c r="AV1148">
        <v>0</v>
      </c>
      <c r="AW1148">
        <v>2</v>
      </c>
      <c r="AX1148">
        <v>24911045</v>
      </c>
      <c r="AY1148">
        <v>1</v>
      </c>
      <c r="AZ1148">
        <v>0</v>
      </c>
      <c r="BA1148">
        <v>1180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B1148">
        <v>0</v>
      </c>
    </row>
    <row r="1149" spans="1:80" x14ac:dyDescent="0.2">
      <c r="A1149">
        <f>ROW(Source!A697)</f>
        <v>697</v>
      </c>
      <c r="B1149">
        <v>23982063</v>
      </c>
      <c r="C1149">
        <v>24911026</v>
      </c>
      <c r="D1149">
        <v>22865650</v>
      </c>
      <c r="E1149">
        <v>1</v>
      </c>
      <c r="F1149">
        <v>1</v>
      </c>
      <c r="G1149">
        <v>1</v>
      </c>
      <c r="H1149">
        <v>3</v>
      </c>
      <c r="I1149" t="s">
        <v>1159</v>
      </c>
      <c r="J1149" t="s">
        <v>1160</v>
      </c>
      <c r="K1149" t="s">
        <v>1161</v>
      </c>
      <c r="L1149">
        <v>1374</v>
      </c>
      <c r="N1149">
        <v>1013</v>
      </c>
      <c r="O1149" t="s">
        <v>1162</v>
      </c>
      <c r="P1149" t="s">
        <v>1162</v>
      </c>
      <c r="Q1149">
        <v>1</v>
      </c>
      <c r="Y1149">
        <v>4.16</v>
      </c>
      <c r="AA1149">
        <v>1</v>
      </c>
      <c r="AB1149">
        <v>0</v>
      </c>
      <c r="AC1149">
        <v>0</v>
      </c>
      <c r="AD1149">
        <v>0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4.16</v>
      </c>
      <c r="AU1149" t="s">
        <v>3</v>
      </c>
      <c r="AV1149">
        <v>0</v>
      </c>
      <c r="AW1149">
        <v>2</v>
      </c>
      <c r="AX1149">
        <v>24911046</v>
      </c>
      <c r="AY1149">
        <v>1</v>
      </c>
      <c r="AZ1149">
        <v>0</v>
      </c>
      <c r="BA1149">
        <v>1181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B1149">
        <v>0</v>
      </c>
    </row>
    <row r="1150" spans="1:80" x14ac:dyDescent="0.2">
      <c r="A1150">
        <f>ROW(Source!A698)</f>
        <v>698</v>
      </c>
      <c r="B1150">
        <v>23982063</v>
      </c>
      <c r="C1150">
        <v>24910088</v>
      </c>
      <c r="D1150">
        <v>9436266</v>
      </c>
      <c r="E1150">
        <v>1</v>
      </c>
      <c r="F1150">
        <v>1</v>
      </c>
      <c r="G1150">
        <v>1</v>
      </c>
      <c r="H1150">
        <v>1</v>
      </c>
      <c r="I1150" t="s">
        <v>1171</v>
      </c>
      <c r="J1150" t="s">
        <v>3</v>
      </c>
      <c r="K1150" t="s">
        <v>1172</v>
      </c>
      <c r="L1150">
        <v>1369</v>
      </c>
      <c r="N1150">
        <v>1013</v>
      </c>
      <c r="O1150" t="s">
        <v>1148</v>
      </c>
      <c r="P1150" t="s">
        <v>1148</v>
      </c>
      <c r="Q1150">
        <v>1</v>
      </c>
      <c r="Y1150">
        <v>13.635</v>
      </c>
      <c r="AA1150">
        <v>0</v>
      </c>
      <c r="AB1150">
        <v>0</v>
      </c>
      <c r="AC1150">
        <v>0</v>
      </c>
      <c r="AD1150">
        <v>11.09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10.1</v>
      </c>
      <c r="AU1150" t="s">
        <v>179</v>
      </c>
      <c r="AV1150">
        <v>1</v>
      </c>
      <c r="AW1150">
        <v>2</v>
      </c>
      <c r="AX1150">
        <v>24910105</v>
      </c>
      <c r="AY1150">
        <v>1</v>
      </c>
      <c r="AZ1150">
        <v>0</v>
      </c>
      <c r="BA1150">
        <v>1182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B1150">
        <v>0</v>
      </c>
    </row>
    <row r="1151" spans="1:80" x14ac:dyDescent="0.2">
      <c r="A1151">
        <f>ROW(Source!A698)</f>
        <v>698</v>
      </c>
      <c r="B1151">
        <v>23982063</v>
      </c>
      <c r="C1151">
        <v>24910088</v>
      </c>
      <c r="D1151">
        <v>121548</v>
      </c>
      <c r="E1151">
        <v>1</v>
      </c>
      <c r="F1151">
        <v>1</v>
      </c>
      <c r="G1151">
        <v>1</v>
      </c>
      <c r="H1151">
        <v>1</v>
      </c>
      <c r="I1151" t="s">
        <v>40</v>
      </c>
      <c r="J1151" t="s">
        <v>3</v>
      </c>
      <c r="K1151" t="s">
        <v>1173</v>
      </c>
      <c r="L1151">
        <v>608254</v>
      </c>
      <c r="N1151">
        <v>1013</v>
      </c>
      <c r="O1151" t="s">
        <v>1174</v>
      </c>
      <c r="P1151" t="s">
        <v>1174</v>
      </c>
      <c r="Q1151">
        <v>1</v>
      </c>
      <c r="Y1151">
        <v>0.59400000000000008</v>
      </c>
      <c r="AA1151">
        <v>0</v>
      </c>
      <c r="AB1151">
        <v>0</v>
      </c>
      <c r="AC1151">
        <v>0</v>
      </c>
      <c r="AD1151">
        <v>0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0.44</v>
      </c>
      <c r="AU1151" t="s">
        <v>179</v>
      </c>
      <c r="AV1151">
        <v>2</v>
      </c>
      <c r="AW1151">
        <v>2</v>
      </c>
      <c r="AX1151">
        <v>24910106</v>
      </c>
      <c r="AY1151">
        <v>1</v>
      </c>
      <c r="AZ1151">
        <v>0</v>
      </c>
      <c r="BA1151">
        <v>1183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B1151">
        <v>0</v>
      </c>
    </row>
    <row r="1152" spans="1:80" x14ac:dyDescent="0.2">
      <c r="A1152">
        <f>ROW(Source!A698)</f>
        <v>698</v>
      </c>
      <c r="B1152">
        <v>23982063</v>
      </c>
      <c r="C1152">
        <v>24910088</v>
      </c>
      <c r="D1152">
        <v>14665676</v>
      </c>
      <c r="E1152">
        <v>1</v>
      </c>
      <c r="F1152">
        <v>1</v>
      </c>
      <c r="G1152">
        <v>1</v>
      </c>
      <c r="H1152">
        <v>2</v>
      </c>
      <c r="I1152" t="s">
        <v>1175</v>
      </c>
      <c r="J1152" t="s">
        <v>1239</v>
      </c>
      <c r="K1152" t="s">
        <v>1177</v>
      </c>
      <c r="L1152">
        <v>1368</v>
      </c>
      <c r="N1152">
        <v>1011</v>
      </c>
      <c r="O1152" t="s">
        <v>1152</v>
      </c>
      <c r="P1152" t="s">
        <v>1152</v>
      </c>
      <c r="Q1152">
        <v>1</v>
      </c>
      <c r="Y1152">
        <v>0.59400000000000008</v>
      </c>
      <c r="AA1152">
        <v>0</v>
      </c>
      <c r="AB1152">
        <v>89.99</v>
      </c>
      <c r="AC1152">
        <v>10.06</v>
      </c>
      <c r="AD1152">
        <v>0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0.44</v>
      </c>
      <c r="AU1152" t="s">
        <v>179</v>
      </c>
      <c r="AV1152">
        <v>0</v>
      </c>
      <c r="AW1152">
        <v>2</v>
      </c>
      <c r="AX1152">
        <v>24910107</v>
      </c>
      <c r="AY1152">
        <v>1</v>
      </c>
      <c r="AZ1152">
        <v>0</v>
      </c>
      <c r="BA1152">
        <v>1184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B1152">
        <v>0</v>
      </c>
    </row>
    <row r="1153" spans="1:80" x14ac:dyDescent="0.2">
      <c r="A1153">
        <f>ROW(Source!A698)</f>
        <v>698</v>
      </c>
      <c r="B1153">
        <v>23982063</v>
      </c>
      <c r="C1153">
        <v>24910088</v>
      </c>
      <c r="D1153">
        <v>14610134</v>
      </c>
      <c r="E1153">
        <v>1</v>
      </c>
      <c r="F1153">
        <v>1</v>
      </c>
      <c r="G1153">
        <v>1</v>
      </c>
      <c r="H1153">
        <v>3</v>
      </c>
      <c r="I1153" t="s">
        <v>1178</v>
      </c>
      <c r="J1153" t="s">
        <v>1488</v>
      </c>
      <c r="K1153" t="s">
        <v>1180</v>
      </c>
      <c r="L1153">
        <v>1346</v>
      </c>
      <c r="N1153">
        <v>1009</v>
      </c>
      <c r="O1153" t="s">
        <v>1181</v>
      </c>
      <c r="P1153" t="s">
        <v>1181</v>
      </c>
      <c r="Q1153">
        <v>1</v>
      </c>
      <c r="Y1153">
        <v>0.03</v>
      </c>
      <c r="AA1153">
        <v>35.630000000000003</v>
      </c>
      <c r="AB1153">
        <v>0</v>
      </c>
      <c r="AC1153">
        <v>0</v>
      </c>
      <c r="AD1153">
        <v>0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0.03</v>
      </c>
      <c r="AU1153" t="s">
        <v>3</v>
      </c>
      <c r="AV1153">
        <v>0</v>
      </c>
      <c r="AW1153">
        <v>2</v>
      </c>
      <c r="AX1153">
        <v>24910108</v>
      </c>
      <c r="AY1153">
        <v>1</v>
      </c>
      <c r="AZ1153">
        <v>0</v>
      </c>
      <c r="BA1153">
        <v>1185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B1153">
        <v>0</v>
      </c>
    </row>
    <row r="1154" spans="1:80" x14ac:dyDescent="0.2">
      <c r="A1154">
        <f>ROW(Source!A698)</f>
        <v>698</v>
      </c>
      <c r="B1154">
        <v>23982063</v>
      </c>
      <c r="C1154">
        <v>24910088</v>
      </c>
      <c r="D1154">
        <v>14610520</v>
      </c>
      <c r="E1154">
        <v>1</v>
      </c>
      <c r="F1154">
        <v>1</v>
      </c>
      <c r="G1154">
        <v>1</v>
      </c>
      <c r="H1154">
        <v>3</v>
      </c>
      <c r="I1154" t="s">
        <v>1182</v>
      </c>
      <c r="J1154" t="s">
        <v>1489</v>
      </c>
      <c r="K1154" t="s">
        <v>1184</v>
      </c>
      <c r="L1154">
        <v>1348</v>
      </c>
      <c r="N1154">
        <v>1009</v>
      </c>
      <c r="O1154" t="s">
        <v>1185</v>
      </c>
      <c r="P1154" t="s">
        <v>1185</v>
      </c>
      <c r="Q1154">
        <v>1000</v>
      </c>
      <c r="Y1154">
        <v>2.0000000000000002E-5</v>
      </c>
      <c r="AA1154">
        <v>15481</v>
      </c>
      <c r="AB1154">
        <v>0</v>
      </c>
      <c r="AC1154">
        <v>0</v>
      </c>
      <c r="AD1154">
        <v>0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2.0000000000000002E-5</v>
      </c>
      <c r="AU1154" t="s">
        <v>3</v>
      </c>
      <c r="AV1154">
        <v>0</v>
      </c>
      <c r="AW1154">
        <v>2</v>
      </c>
      <c r="AX1154">
        <v>24910109</v>
      </c>
      <c r="AY1154">
        <v>1</v>
      </c>
      <c r="AZ1154">
        <v>0</v>
      </c>
      <c r="BA1154">
        <v>1186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B1154">
        <v>0</v>
      </c>
    </row>
    <row r="1155" spans="1:80" x14ac:dyDescent="0.2">
      <c r="A1155">
        <f>ROW(Source!A698)</f>
        <v>698</v>
      </c>
      <c r="B1155">
        <v>23982063</v>
      </c>
      <c r="C1155">
        <v>24910088</v>
      </c>
      <c r="D1155">
        <v>14610524</v>
      </c>
      <c r="E1155">
        <v>1</v>
      </c>
      <c r="F1155">
        <v>1</v>
      </c>
      <c r="G1155">
        <v>1</v>
      </c>
      <c r="H1155">
        <v>3</v>
      </c>
      <c r="I1155" t="s">
        <v>1186</v>
      </c>
      <c r="J1155" t="s">
        <v>1451</v>
      </c>
      <c r="K1155" t="s">
        <v>1188</v>
      </c>
      <c r="L1155">
        <v>1346</v>
      </c>
      <c r="N1155">
        <v>1009</v>
      </c>
      <c r="O1155" t="s">
        <v>1181</v>
      </c>
      <c r="P1155" t="s">
        <v>1181</v>
      </c>
      <c r="Q1155">
        <v>1</v>
      </c>
      <c r="Y1155">
        <v>0.01</v>
      </c>
      <c r="AA1155">
        <v>27.74</v>
      </c>
      <c r="AB1155">
        <v>0</v>
      </c>
      <c r="AC1155">
        <v>0</v>
      </c>
      <c r="AD1155">
        <v>0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0.01</v>
      </c>
      <c r="AU1155" t="s">
        <v>3</v>
      </c>
      <c r="AV1155">
        <v>0</v>
      </c>
      <c r="AW1155">
        <v>2</v>
      </c>
      <c r="AX1155">
        <v>24910110</v>
      </c>
      <c r="AY1155">
        <v>1</v>
      </c>
      <c r="AZ1155">
        <v>0</v>
      </c>
      <c r="BA1155">
        <v>1187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B1155">
        <v>0</v>
      </c>
    </row>
    <row r="1156" spans="1:80" x14ac:dyDescent="0.2">
      <c r="A1156">
        <f>ROW(Source!A698)</f>
        <v>698</v>
      </c>
      <c r="B1156">
        <v>23982063</v>
      </c>
      <c r="C1156">
        <v>24910088</v>
      </c>
      <c r="D1156">
        <v>14610539</v>
      </c>
      <c r="E1156">
        <v>1</v>
      </c>
      <c r="F1156">
        <v>1</v>
      </c>
      <c r="G1156">
        <v>1</v>
      </c>
      <c r="H1156">
        <v>3</v>
      </c>
      <c r="I1156" t="s">
        <v>1189</v>
      </c>
      <c r="J1156" t="s">
        <v>1461</v>
      </c>
      <c r="K1156" t="s">
        <v>1191</v>
      </c>
      <c r="L1156">
        <v>1346</v>
      </c>
      <c r="N1156">
        <v>1009</v>
      </c>
      <c r="O1156" t="s">
        <v>1181</v>
      </c>
      <c r="P1156" t="s">
        <v>1181</v>
      </c>
      <c r="Q1156">
        <v>1</v>
      </c>
      <c r="Y1156">
        <v>0.3</v>
      </c>
      <c r="AA1156">
        <v>9.0399999999999991</v>
      </c>
      <c r="AB1156">
        <v>0</v>
      </c>
      <c r="AC1156">
        <v>0</v>
      </c>
      <c r="AD1156">
        <v>0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0.3</v>
      </c>
      <c r="AU1156" t="s">
        <v>3</v>
      </c>
      <c r="AV1156">
        <v>0</v>
      </c>
      <c r="AW1156">
        <v>2</v>
      </c>
      <c r="AX1156">
        <v>24910111</v>
      </c>
      <c r="AY1156">
        <v>1</v>
      </c>
      <c r="AZ1156">
        <v>0</v>
      </c>
      <c r="BA1156">
        <v>1188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B1156">
        <v>0</v>
      </c>
    </row>
    <row r="1157" spans="1:80" x14ac:dyDescent="0.2">
      <c r="A1157">
        <f>ROW(Source!A698)</f>
        <v>698</v>
      </c>
      <c r="B1157">
        <v>23982063</v>
      </c>
      <c r="C1157">
        <v>24910088</v>
      </c>
      <c r="D1157">
        <v>14610834</v>
      </c>
      <c r="E1157">
        <v>1</v>
      </c>
      <c r="F1157">
        <v>1</v>
      </c>
      <c r="G1157">
        <v>1</v>
      </c>
      <c r="H1157">
        <v>3</v>
      </c>
      <c r="I1157" t="s">
        <v>1192</v>
      </c>
      <c r="J1157" t="s">
        <v>1452</v>
      </c>
      <c r="K1157" t="s">
        <v>1194</v>
      </c>
      <c r="L1157">
        <v>1358</v>
      </c>
      <c r="N1157">
        <v>1010</v>
      </c>
      <c r="O1157" t="s">
        <v>189</v>
      </c>
      <c r="P1157" t="s">
        <v>189</v>
      </c>
      <c r="Q1157">
        <v>10</v>
      </c>
      <c r="Y1157">
        <v>1</v>
      </c>
      <c r="AA1157">
        <v>8.3000000000000007</v>
      </c>
      <c r="AB1157">
        <v>0</v>
      </c>
      <c r="AC1157">
        <v>0</v>
      </c>
      <c r="AD1157">
        <v>0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1</v>
      </c>
      <c r="AU1157" t="s">
        <v>3</v>
      </c>
      <c r="AV1157">
        <v>0</v>
      </c>
      <c r="AW1157">
        <v>2</v>
      </c>
      <c r="AX1157">
        <v>24910112</v>
      </c>
      <c r="AY1157">
        <v>1</v>
      </c>
      <c r="AZ1157">
        <v>0</v>
      </c>
      <c r="BA1157">
        <v>1189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B1157">
        <v>0</v>
      </c>
    </row>
    <row r="1158" spans="1:80" x14ac:dyDescent="0.2">
      <c r="A1158">
        <f>ROW(Source!A698)</f>
        <v>698</v>
      </c>
      <c r="B1158">
        <v>23982063</v>
      </c>
      <c r="C1158">
        <v>24910088</v>
      </c>
      <c r="D1158">
        <v>14611294</v>
      </c>
      <c r="E1158">
        <v>1</v>
      </c>
      <c r="F1158">
        <v>1</v>
      </c>
      <c r="G1158">
        <v>1</v>
      </c>
      <c r="H1158">
        <v>3</v>
      </c>
      <c r="I1158" t="s">
        <v>1195</v>
      </c>
      <c r="J1158" t="s">
        <v>1490</v>
      </c>
      <c r="K1158" t="s">
        <v>1197</v>
      </c>
      <c r="L1158">
        <v>1346</v>
      </c>
      <c r="N1158">
        <v>1009</v>
      </c>
      <c r="O1158" t="s">
        <v>1181</v>
      </c>
      <c r="P1158" t="s">
        <v>1181</v>
      </c>
      <c r="Q1158">
        <v>1</v>
      </c>
      <c r="Y1158">
        <v>0.02</v>
      </c>
      <c r="AA1158">
        <v>91.29</v>
      </c>
      <c r="AB1158">
        <v>0</v>
      </c>
      <c r="AC1158">
        <v>0</v>
      </c>
      <c r="AD1158">
        <v>0</v>
      </c>
      <c r="AN1158">
        <v>0</v>
      </c>
      <c r="AO1158">
        <v>1</v>
      </c>
      <c r="AP1158">
        <v>1</v>
      </c>
      <c r="AQ1158">
        <v>0</v>
      </c>
      <c r="AR1158">
        <v>0</v>
      </c>
      <c r="AS1158" t="s">
        <v>3</v>
      </c>
      <c r="AT1158">
        <v>0.02</v>
      </c>
      <c r="AU1158" t="s">
        <v>3</v>
      </c>
      <c r="AV1158">
        <v>0</v>
      </c>
      <c r="AW1158">
        <v>2</v>
      </c>
      <c r="AX1158">
        <v>24910113</v>
      </c>
      <c r="AY1158">
        <v>1</v>
      </c>
      <c r="AZ1158">
        <v>0</v>
      </c>
      <c r="BA1158">
        <v>1190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B1158">
        <v>0</v>
      </c>
    </row>
    <row r="1159" spans="1:80" x14ac:dyDescent="0.2">
      <c r="A1159">
        <f>ROW(Source!A698)</f>
        <v>698</v>
      </c>
      <c r="B1159">
        <v>23982063</v>
      </c>
      <c r="C1159">
        <v>24910088</v>
      </c>
      <c r="D1159">
        <v>14680937</v>
      </c>
      <c r="E1159">
        <v>1</v>
      </c>
      <c r="F1159">
        <v>1</v>
      </c>
      <c r="G1159">
        <v>1</v>
      </c>
      <c r="H1159">
        <v>3</v>
      </c>
      <c r="I1159" t="s">
        <v>1198</v>
      </c>
      <c r="J1159" t="s">
        <v>1491</v>
      </c>
      <c r="K1159" t="s">
        <v>1200</v>
      </c>
      <c r="L1159">
        <v>1346</v>
      </c>
      <c r="N1159">
        <v>1009</v>
      </c>
      <c r="O1159" t="s">
        <v>1181</v>
      </c>
      <c r="P1159" t="s">
        <v>1181</v>
      </c>
      <c r="Q1159">
        <v>1</v>
      </c>
      <c r="Y1159">
        <v>0.02</v>
      </c>
      <c r="AA1159">
        <v>15.37</v>
      </c>
      <c r="AB1159">
        <v>0</v>
      </c>
      <c r="AC1159">
        <v>0</v>
      </c>
      <c r="AD1159">
        <v>0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0.02</v>
      </c>
      <c r="AU1159" t="s">
        <v>3</v>
      </c>
      <c r="AV1159">
        <v>0</v>
      </c>
      <c r="AW1159">
        <v>2</v>
      </c>
      <c r="AX1159">
        <v>24910114</v>
      </c>
      <c r="AY1159">
        <v>1</v>
      </c>
      <c r="AZ1159">
        <v>0</v>
      </c>
      <c r="BA1159">
        <v>1191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B1159">
        <v>0</v>
      </c>
    </row>
    <row r="1160" spans="1:80" x14ac:dyDescent="0.2">
      <c r="A1160">
        <f>ROW(Source!A698)</f>
        <v>698</v>
      </c>
      <c r="B1160">
        <v>23982063</v>
      </c>
      <c r="C1160">
        <v>24910088</v>
      </c>
      <c r="D1160">
        <v>14652403</v>
      </c>
      <c r="E1160">
        <v>1</v>
      </c>
      <c r="F1160">
        <v>1</v>
      </c>
      <c r="G1160">
        <v>1</v>
      </c>
      <c r="H1160">
        <v>3</v>
      </c>
      <c r="I1160" t="s">
        <v>1201</v>
      </c>
      <c r="J1160" t="s">
        <v>1453</v>
      </c>
      <c r="K1160" t="s">
        <v>1203</v>
      </c>
      <c r="L1160">
        <v>1348</v>
      </c>
      <c r="N1160">
        <v>1009</v>
      </c>
      <c r="O1160" t="s">
        <v>1185</v>
      </c>
      <c r="P1160" t="s">
        <v>1185</v>
      </c>
      <c r="Q1160">
        <v>1000</v>
      </c>
      <c r="Y1160">
        <v>2.9999999999999997E-4</v>
      </c>
      <c r="AA1160">
        <v>729.98</v>
      </c>
      <c r="AB1160">
        <v>0</v>
      </c>
      <c r="AC1160">
        <v>0</v>
      </c>
      <c r="AD1160">
        <v>0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2.9999999999999997E-4</v>
      </c>
      <c r="AU1160" t="s">
        <v>3</v>
      </c>
      <c r="AV1160">
        <v>0</v>
      </c>
      <c r="AW1160">
        <v>2</v>
      </c>
      <c r="AX1160">
        <v>24910115</v>
      </c>
      <c r="AY1160">
        <v>1</v>
      </c>
      <c r="AZ1160">
        <v>0</v>
      </c>
      <c r="BA1160">
        <v>1192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B1160">
        <v>0</v>
      </c>
    </row>
    <row r="1161" spans="1:80" x14ac:dyDescent="0.2">
      <c r="A1161">
        <f>ROW(Source!A698)</f>
        <v>698</v>
      </c>
      <c r="B1161">
        <v>23982063</v>
      </c>
      <c r="C1161">
        <v>24910088</v>
      </c>
      <c r="D1161">
        <v>14664232</v>
      </c>
      <c r="E1161">
        <v>1</v>
      </c>
      <c r="F1161">
        <v>1</v>
      </c>
      <c r="G1161">
        <v>1</v>
      </c>
      <c r="H1161">
        <v>3</v>
      </c>
      <c r="I1161" t="s">
        <v>1204</v>
      </c>
      <c r="J1161" t="s">
        <v>1492</v>
      </c>
      <c r="K1161" t="s">
        <v>1206</v>
      </c>
      <c r="L1161">
        <v>1348</v>
      </c>
      <c r="N1161">
        <v>1009</v>
      </c>
      <c r="O1161" t="s">
        <v>1185</v>
      </c>
      <c r="P1161" t="s">
        <v>1185</v>
      </c>
      <c r="Q1161">
        <v>1000</v>
      </c>
      <c r="Y1161">
        <v>1E-4</v>
      </c>
      <c r="AA1161">
        <v>37517</v>
      </c>
      <c r="AB1161">
        <v>0</v>
      </c>
      <c r="AC1161">
        <v>0</v>
      </c>
      <c r="AD1161">
        <v>0</v>
      </c>
      <c r="AN1161">
        <v>0</v>
      </c>
      <c r="AO1161">
        <v>1</v>
      </c>
      <c r="AP1161">
        <v>1</v>
      </c>
      <c r="AQ1161">
        <v>0</v>
      </c>
      <c r="AR1161">
        <v>0</v>
      </c>
      <c r="AS1161" t="s">
        <v>3</v>
      </c>
      <c r="AT1161">
        <v>1E-4</v>
      </c>
      <c r="AU1161" t="s">
        <v>3</v>
      </c>
      <c r="AV1161">
        <v>0</v>
      </c>
      <c r="AW1161">
        <v>2</v>
      </c>
      <c r="AX1161">
        <v>24910116</v>
      </c>
      <c r="AY1161">
        <v>1</v>
      </c>
      <c r="AZ1161">
        <v>0</v>
      </c>
      <c r="BA1161">
        <v>1193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B1161">
        <v>0</v>
      </c>
    </row>
    <row r="1162" spans="1:80" x14ac:dyDescent="0.2">
      <c r="A1162">
        <f>ROW(Source!A698)</f>
        <v>698</v>
      </c>
      <c r="B1162">
        <v>23982063</v>
      </c>
      <c r="C1162">
        <v>24910088</v>
      </c>
      <c r="D1162">
        <v>14665222</v>
      </c>
      <c r="E1162">
        <v>1</v>
      </c>
      <c r="F1162">
        <v>1</v>
      </c>
      <c r="G1162">
        <v>1</v>
      </c>
      <c r="H1162">
        <v>3</v>
      </c>
      <c r="I1162" t="s">
        <v>1207</v>
      </c>
      <c r="J1162" t="s">
        <v>1454</v>
      </c>
      <c r="K1162" t="s">
        <v>1209</v>
      </c>
      <c r="L1162">
        <v>1346</v>
      </c>
      <c r="N1162">
        <v>1009</v>
      </c>
      <c r="O1162" t="s">
        <v>1181</v>
      </c>
      <c r="P1162" t="s">
        <v>1181</v>
      </c>
      <c r="Q1162">
        <v>1</v>
      </c>
      <c r="Y1162">
        <v>0.06</v>
      </c>
      <c r="AA1162">
        <v>65.75</v>
      </c>
      <c r="AB1162">
        <v>0</v>
      </c>
      <c r="AC1162">
        <v>0</v>
      </c>
      <c r="AD1162">
        <v>0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0.06</v>
      </c>
      <c r="AU1162" t="s">
        <v>3</v>
      </c>
      <c r="AV1162">
        <v>0</v>
      </c>
      <c r="AW1162">
        <v>2</v>
      </c>
      <c r="AX1162">
        <v>24910117</v>
      </c>
      <c r="AY1162">
        <v>1</v>
      </c>
      <c r="AZ1162">
        <v>0</v>
      </c>
      <c r="BA1162">
        <v>1194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B1162">
        <v>0</v>
      </c>
    </row>
    <row r="1163" spans="1:80" x14ac:dyDescent="0.2">
      <c r="A1163">
        <f>ROW(Source!A698)</f>
        <v>698</v>
      </c>
      <c r="B1163">
        <v>23982063</v>
      </c>
      <c r="C1163">
        <v>24910088</v>
      </c>
      <c r="D1163">
        <v>14689643</v>
      </c>
      <c r="E1163">
        <v>1</v>
      </c>
      <c r="F1163">
        <v>1</v>
      </c>
      <c r="G1163">
        <v>1</v>
      </c>
      <c r="H1163">
        <v>3</v>
      </c>
      <c r="I1163" t="s">
        <v>1210</v>
      </c>
      <c r="J1163" t="s">
        <v>1493</v>
      </c>
      <c r="K1163" t="s">
        <v>1212</v>
      </c>
      <c r="L1163">
        <v>1346</v>
      </c>
      <c r="N1163">
        <v>1009</v>
      </c>
      <c r="O1163" t="s">
        <v>1181</v>
      </c>
      <c r="P1163" t="s">
        <v>1181</v>
      </c>
      <c r="Q1163">
        <v>1</v>
      </c>
      <c r="Y1163">
        <v>0.08</v>
      </c>
      <c r="AA1163">
        <v>38.340000000000003</v>
      </c>
      <c r="AB1163">
        <v>0</v>
      </c>
      <c r="AC1163">
        <v>0</v>
      </c>
      <c r="AD1163">
        <v>0</v>
      </c>
      <c r="AN1163">
        <v>0</v>
      </c>
      <c r="AO1163">
        <v>1</v>
      </c>
      <c r="AP1163">
        <v>1</v>
      </c>
      <c r="AQ1163">
        <v>0</v>
      </c>
      <c r="AR1163">
        <v>0</v>
      </c>
      <c r="AS1163" t="s">
        <v>3</v>
      </c>
      <c r="AT1163">
        <v>0.08</v>
      </c>
      <c r="AU1163" t="s">
        <v>3</v>
      </c>
      <c r="AV1163">
        <v>0</v>
      </c>
      <c r="AW1163">
        <v>2</v>
      </c>
      <c r="AX1163">
        <v>24910118</v>
      </c>
      <c r="AY1163">
        <v>1</v>
      </c>
      <c r="AZ1163">
        <v>0</v>
      </c>
      <c r="BA1163">
        <v>1195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B1163">
        <v>0</v>
      </c>
    </row>
    <row r="1164" spans="1:80" x14ac:dyDescent="0.2">
      <c r="A1164">
        <f>ROW(Source!A698)</f>
        <v>698</v>
      </c>
      <c r="B1164">
        <v>23982063</v>
      </c>
      <c r="C1164">
        <v>24910088</v>
      </c>
      <c r="D1164">
        <v>14697310</v>
      </c>
      <c r="E1164">
        <v>1</v>
      </c>
      <c r="F1164">
        <v>1</v>
      </c>
      <c r="G1164">
        <v>1</v>
      </c>
      <c r="H1164">
        <v>3</v>
      </c>
      <c r="I1164" t="s">
        <v>1213</v>
      </c>
      <c r="J1164" t="s">
        <v>1494</v>
      </c>
      <c r="K1164" t="s">
        <v>1215</v>
      </c>
      <c r="L1164">
        <v>1354</v>
      </c>
      <c r="N1164">
        <v>1010</v>
      </c>
      <c r="O1164" t="s">
        <v>209</v>
      </c>
      <c r="P1164" t="s">
        <v>209</v>
      </c>
      <c r="Q1164">
        <v>1</v>
      </c>
      <c r="Y1164">
        <v>10</v>
      </c>
      <c r="AA1164">
        <v>2.0299999999999998</v>
      </c>
      <c r="AB1164">
        <v>0</v>
      </c>
      <c r="AC1164">
        <v>0</v>
      </c>
      <c r="AD1164">
        <v>0</v>
      </c>
      <c r="AN1164">
        <v>0</v>
      </c>
      <c r="AO1164">
        <v>1</v>
      </c>
      <c r="AP1164">
        <v>1</v>
      </c>
      <c r="AQ1164">
        <v>0</v>
      </c>
      <c r="AR1164">
        <v>0</v>
      </c>
      <c r="AS1164" t="s">
        <v>3</v>
      </c>
      <c r="AT1164">
        <v>10</v>
      </c>
      <c r="AU1164" t="s">
        <v>3</v>
      </c>
      <c r="AV1164">
        <v>0</v>
      </c>
      <c r="AW1164">
        <v>2</v>
      </c>
      <c r="AX1164">
        <v>24910119</v>
      </c>
      <c r="AY1164">
        <v>1</v>
      </c>
      <c r="AZ1164">
        <v>0</v>
      </c>
      <c r="BA1164">
        <v>1196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B1164">
        <v>0</v>
      </c>
    </row>
    <row r="1165" spans="1:80" x14ac:dyDescent="0.2">
      <c r="A1165">
        <f>ROW(Source!A698)</f>
        <v>698</v>
      </c>
      <c r="B1165">
        <v>23982063</v>
      </c>
      <c r="C1165">
        <v>24910088</v>
      </c>
      <c r="D1165">
        <v>14665295</v>
      </c>
      <c r="E1165">
        <v>1</v>
      </c>
      <c r="F1165">
        <v>1</v>
      </c>
      <c r="G1165">
        <v>1</v>
      </c>
      <c r="H1165">
        <v>3</v>
      </c>
      <c r="I1165" t="s">
        <v>1159</v>
      </c>
      <c r="J1165" t="s">
        <v>1168</v>
      </c>
      <c r="K1165" t="s">
        <v>1169</v>
      </c>
      <c r="L1165">
        <v>1344</v>
      </c>
      <c r="N1165">
        <v>1008</v>
      </c>
      <c r="O1165" t="s">
        <v>1170</v>
      </c>
      <c r="P1165" t="s">
        <v>1170</v>
      </c>
      <c r="Q1165">
        <v>1</v>
      </c>
      <c r="Y1165">
        <v>2.2400000000000002</v>
      </c>
      <c r="AA1165">
        <v>1</v>
      </c>
      <c r="AB1165">
        <v>0</v>
      </c>
      <c r="AC1165">
        <v>0</v>
      </c>
      <c r="AD1165">
        <v>0</v>
      </c>
      <c r="AN1165">
        <v>0</v>
      </c>
      <c r="AO1165">
        <v>1</v>
      </c>
      <c r="AP1165">
        <v>1</v>
      </c>
      <c r="AQ1165">
        <v>0</v>
      </c>
      <c r="AR1165">
        <v>0</v>
      </c>
      <c r="AS1165" t="s">
        <v>3</v>
      </c>
      <c r="AT1165">
        <v>2.2400000000000002</v>
      </c>
      <c r="AU1165" t="s">
        <v>3</v>
      </c>
      <c r="AV1165">
        <v>0</v>
      </c>
      <c r="AW1165">
        <v>2</v>
      </c>
      <c r="AX1165">
        <v>24910121</v>
      </c>
      <c r="AY1165">
        <v>1</v>
      </c>
      <c r="AZ1165">
        <v>0</v>
      </c>
      <c r="BA1165">
        <v>1198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B1165">
        <v>0</v>
      </c>
    </row>
    <row r="1166" spans="1:80" x14ac:dyDescent="0.2">
      <c r="A1166">
        <f>ROW(Source!A699)</f>
        <v>699</v>
      </c>
      <c r="B1166">
        <v>23982063</v>
      </c>
      <c r="C1166">
        <v>24910053</v>
      </c>
      <c r="D1166">
        <v>9436266</v>
      </c>
      <c r="E1166">
        <v>1</v>
      </c>
      <c r="F1166">
        <v>1</v>
      </c>
      <c r="G1166">
        <v>1</v>
      </c>
      <c r="H1166">
        <v>1</v>
      </c>
      <c r="I1166" t="s">
        <v>1171</v>
      </c>
      <c r="J1166" t="s">
        <v>3</v>
      </c>
      <c r="K1166" t="s">
        <v>1172</v>
      </c>
      <c r="L1166">
        <v>1369</v>
      </c>
      <c r="N1166">
        <v>1013</v>
      </c>
      <c r="O1166" t="s">
        <v>1148</v>
      </c>
      <c r="P1166" t="s">
        <v>1148</v>
      </c>
      <c r="Q1166">
        <v>1</v>
      </c>
      <c r="Y1166">
        <v>13.635</v>
      </c>
      <c r="AA1166">
        <v>0</v>
      </c>
      <c r="AB1166">
        <v>0</v>
      </c>
      <c r="AC1166">
        <v>0</v>
      </c>
      <c r="AD1166">
        <v>11.09</v>
      </c>
      <c r="AN1166">
        <v>0</v>
      </c>
      <c r="AO1166">
        <v>1</v>
      </c>
      <c r="AP1166">
        <v>1</v>
      </c>
      <c r="AQ1166">
        <v>0</v>
      </c>
      <c r="AR1166">
        <v>0</v>
      </c>
      <c r="AS1166" t="s">
        <v>3</v>
      </c>
      <c r="AT1166">
        <v>10.1</v>
      </c>
      <c r="AU1166" t="s">
        <v>179</v>
      </c>
      <c r="AV1166">
        <v>1</v>
      </c>
      <c r="AW1166">
        <v>2</v>
      </c>
      <c r="AX1166">
        <v>24910070</v>
      </c>
      <c r="AY1166">
        <v>1</v>
      </c>
      <c r="AZ1166">
        <v>0</v>
      </c>
      <c r="BA1166">
        <v>1199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B1166">
        <v>0</v>
      </c>
    </row>
    <row r="1167" spans="1:80" x14ac:dyDescent="0.2">
      <c r="A1167">
        <f>ROW(Source!A699)</f>
        <v>699</v>
      </c>
      <c r="B1167">
        <v>23982063</v>
      </c>
      <c r="C1167">
        <v>24910053</v>
      </c>
      <c r="D1167">
        <v>121548</v>
      </c>
      <c r="E1167">
        <v>1</v>
      </c>
      <c r="F1167">
        <v>1</v>
      </c>
      <c r="G1167">
        <v>1</v>
      </c>
      <c r="H1167">
        <v>1</v>
      </c>
      <c r="I1167" t="s">
        <v>40</v>
      </c>
      <c r="J1167" t="s">
        <v>3</v>
      </c>
      <c r="K1167" t="s">
        <v>1173</v>
      </c>
      <c r="L1167">
        <v>608254</v>
      </c>
      <c r="N1167">
        <v>1013</v>
      </c>
      <c r="O1167" t="s">
        <v>1174</v>
      </c>
      <c r="P1167" t="s">
        <v>1174</v>
      </c>
      <c r="Q1167">
        <v>1</v>
      </c>
      <c r="Y1167">
        <v>0.59400000000000008</v>
      </c>
      <c r="AA1167">
        <v>0</v>
      </c>
      <c r="AB1167">
        <v>0</v>
      </c>
      <c r="AC1167">
        <v>0</v>
      </c>
      <c r="AD1167">
        <v>0</v>
      </c>
      <c r="AN1167">
        <v>0</v>
      </c>
      <c r="AO1167">
        <v>1</v>
      </c>
      <c r="AP1167">
        <v>1</v>
      </c>
      <c r="AQ1167">
        <v>0</v>
      </c>
      <c r="AR1167">
        <v>0</v>
      </c>
      <c r="AS1167" t="s">
        <v>3</v>
      </c>
      <c r="AT1167">
        <v>0.44</v>
      </c>
      <c r="AU1167" t="s">
        <v>179</v>
      </c>
      <c r="AV1167">
        <v>2</v>
      </c>
      <c r="AW1167">
        <v>2</v>
      </c>
      <c r="AX1167">
        <v>24910071</v>
      </c>
      <c r="AY1167">
        <v>1</v>
      </c>
      <c r="AZ1167">
        <v>0</v>
      </c>
      <c r="BA1167">
        <v>1200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B1167">
        <v>0</v>
      </c>
    </row>
    <row r="1168" spans="1:80" x14ac:dyDescent="0.2">
      <c r="A1168">
        <f>ROW(Source!A699)</f>
        <v>699</v>
      </c>
      <c r="B1168">
        <v>23982063</v>
      </c>
      <c r="C1168">
        <v>24910053</v>
      </c>
      <c r="D1168">
        <v>14665676</v>
      </c>
      <c r="E1168">
        <v>1</v>
      </c>
      <c r="F1168">
        <v>1</v>
      </c>
      <c r="G1168">
        <v>1</v>
      </c>
      <c r="H1168">
        <v>2</v>
      </c>
      <c r="I1168" t="s">
        <v>1175</v>
      </c>
      <c r="J1168" t="s">
        <v>1239</v>
      </c>
      <c r="K1168" t="s">
        <v>1177</v>
      </c>
      <c r="L1168">
        <v>1368</v>
      </c>
      <c r="N1168">
        <v>1011</v>
      </c>
      <c r="O1168" t="s">
        <v>1152</v>
      </c>
      <c r="P1168" t="s">
        <v>1152</v>
      </c>
      <c r="Q1168">
        <v>1</v>
      </c>
      <c r="Y1168">
        <v>0.59400000000000008</v>
      </c>
      <c r="AA1168">
        <v>0</v>
      </c>
      <c r="AB1168">
        <v>89.99</v>
      </c>
      <c r="AC1168">
        <v>10.06</v>
      </c>
      <c r="AD1168">
        <v>0</v>
      </c>
      <c r="AN1168">
        <v>0</v>
      </c>
      <c r="AO1168">
        <v>1</v>
      </c>
      <c r="AP1168">
        <v>1</v>
      </c>
      <c r="AQ1168">
        <v>0</v>
      </c>
      <c r="AR1168">
        <v>0</v>
      </c>
      <c r="AS1168" t="s">
        <v>3</v>
      </c>
      <c r="AT1168">
        <v>0.44</v>
      </c>
      <c r="AU1168" t="s">
        <v>179</v>
      </c>
      <c r="AV1168">
        <v>0</v>
      </c>
      <c r="AW1168">
        <v>2</v>
      </c>
      <c r="AX1168">
        <v>24910072</v>
      </c>
      <c r="AY1168">
        <v>1</v>
      </c>
      <c r="AZ1168">
        <v>0</v>
      </c>
      <c r="BA1168">
        <v>1201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B1168">
        <v>0</v>
      </c>
    </row>
    <row r="1169" spans="1:80" x14ac:dyDescent="0.2">
      <c r="A1169">
        <f>ROW(Source!A699)</f>
        <v>699</v>
      </c>
      <c r="B1169">
        <v>23982063</v>
      </c>
      <c r="C1169">
        <v>24910053</v>
      </c>
      <c r="D1169">
        <v>14610134</v>
      </c>
      <c r="E1169">
        <v>1</v>
      </c>
      <c r="F1169">
        <v>1</v>
      </c>
      <c r="G1169">
        <v>1</v>
      </c>
      <c r="H1169">
        <v>3</v>
      </c>
      <c r="I1169" t="s">
        <v>1178</v>
      </c>
      <c r="J1169" t="s">
        <v>1488</v>
      </c>
      <c r="K1169" t="s">
        <v>1180</v>
      </c>
      <c r="L1169">
        <v>1346</v>
      </c>
      <c r="N1169">
        <v>1009</v>
      </c>
      <c r="O1169" t="s">
        <v>1181</v>
      </c>
      <c r="P1169" t="s">
        <v>1181</v>
      </c>
      <c r="Q1169">
        <v>1</v>
      </c>
      <c r="Y1169">
        <v>0.03</v>
      </c>
      <c r="AA1169">
        <v>35.630000000000003</v>
      </c>
      <c r="AB1169">
        <v>0</v>
      </c>
      <c r="AC1169">
        <v>0</v>
      </c>
      <c r="AD1169">
        <v>0</v>
      </c>
      <c r="AN1169">
        <v>0</v>
      </c>
      <c r="AO1169">
        <v>1</v>
      </c>
      <c r="AP1169">
        <v>1</v>
      </c>
      <c r="AQ1169">
        <v>0</v>
      </c>
      <c r="AR1169">
        <v>0</v>
      </c>
      <c r="AS1169" t="s">
        <v>3</v>
      </c>
      <c r="AT1169">
        <v>0.03</v>
      </c>
      <c r="AU1169" t="s">
        <v>3</v>
      </c>
      <c r="AV1169">
        <v>0</v>
      </c>
      <c r="AW1169">
        <v>2</v>
      </c>
      <c r="AX1169">
        <v>24910073</v>
      </c>
      <c r="AY1169">
        <v>1</v>
      </c>
      <c r="AZ1169">
        <v>0</v>
      </c>
      <c r="BA1169">
        <v>1202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B1169">
        <v>0</v>
      </c>
    </row>
    <row r="1170" spans="1:80" x14ac:dyDescent="0.2">
      <c r="A1170">
        <f>ROW(Source!A699)</f>
        <v>699</v>
      </c>
      <c r="B1170">
        <v>23982063</v>
      </c>
      <c r="C1170">
        <v>24910053</v>
      </c>
      <c r="D1170">
        <v>14610520</v>
      </c>
      <c r="E1170">
        <v>1</v>
      </c>
      <c r="F1170">
        <v>1</v>
      </c>
      <c r="G1170">
        <v>1</v>
      </c>
      <c r="H1170">
        <v>3</v>
      </c>
      <c r="I1170" t="s">
        <v>1182</v>
      </c>
      <c r="J1170" t="s">
        <v>1489</v>
      </c>
      <c r="K1170" t="s">
        <v>1184</v>
      </c>
      <c r="L1170">
        <v>1348</v>
      </c>
      <c r="N1170">
        <v>1009</v>
      </c>
      <c r="O1170" t="s">
        <v>1185</v>
      </c>
      <c r="P1170" t="s">
        <v>1185</v>
      </c>
      <c r="Q1170">
        <v>1000</v>
      </c>
      <c r="Y1170">
        <v>2.0000000000000002E-5</v>
      </c>
      <c r="AA1170">
        <v>15481</v>
      </c>
      <c r="AB1170">
        <v>0</v>
      </c>
      <c r="AC1170">
        <v>0</v>
      </c>
      <c r="AD1170">
        <v>0</v>
      </c>
      <c r="AN1170">
        <v>0</v>
      </c>
      <c r="AO1170">
        <v>1</v>
      </c>
      <c r="AP1170">
        <v>1</v>
      </c>
      <c r="AQ1170">
        <v>0</v>
      </c>
      <c r="AR1170">
        <v>0</v>
      </c>
      <c r="AS1170" t="s">
        <v>3</v>
      </c>
      <c r="AT1170">
        <v>2.0000000000000002E-5</v>
      </c>
      <c r="AU1170" t="s">
        <v>3</v>
      </c>
      <c r="AV1170">
        <v>0</v>
      </c>
      <c r="AW1170">
        <v>2</v>
      </c>
      <c r="AX1170">
        <v>24910074</v>
      </c>
      <c r="AY1170">
        <v>1</v>
      </c>
      <c r="AZ1170">
        <v>0</v>
      </c>
      <c r="BA1170">
        <v>1203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B1170">
        <v>0</v>
      </c>
    </row>
    <row r="1171" spans="1:80" x14ac:dyDescent="0.2">
      <c r="A1171">
        <f>ROW(Source!A699)</f>
        <v>699</v>
      </c>
      <c r="B1171">
        <v>23982063</v>
      </c>
      <c r="C1171">
        <v>24910053</v>
      </c>
      <c r="D1171">
        <v>14610524</v>
      </c>
      <c r="E1171">
        <v>1</v>
      </c>
      <c r="F1171">
        <v>1</v>
      </c>
      <c r="G1171">
        <v>1</v>
      </c>
      <c r="H1171">
        <v>3</v>
      </c>
      <c r="I1171" t="s">
        <v>1186</v>
      </c>
      <c r="J1171" t="s">
        <v>1451</v>
      </c>
      <c r="K1171" t="s">
        <v>1188</v>
      </c>
      <c r="L1171">
        <v>1346</v>
      </c>
      <c r="N1171">
        <v>1009</v>
      </c>
      <c r="O1171" t="s">
        <v>1181</v>
      </c>
      <c r="P1171" t="s">
        <v>1181</v>
      </c>
      <c r="Q1171">
        <v>1</v>
      </c>
      <c r="Y1171">
        <v>0.01</v>
      </c>
      <c r="AA1171">
        <v>27.74</v>
      </c>
      <c r="AB1171">
        <v>0</v>
      </c>
      <c r="AC1171">
        <v>0</v>
      </c>
      <c r="AD1171">
        <v>0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0.01</v>
      </c>
      <c r="AU1171" t="s">
        <v>3</v>
      </c>
      <c r="AV1171">
        <v>0</v>
      </c>
      <c r="AW1171">
        <v>2</v>
      </c>
      <c r="AX1171">
        <v>24910075</v>
      </c>
      <c r="AY1171">
        <v>1</v>
      </c>
      <c r="AZ1171">
        <v>0</v>
      </c>
      <c r="BA1171">
        <v>1204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B1171">
        <v>0</v>
      </c>
    </row>
    <row r="1172" spans="1:80" x14ac:dyDescent="0.2">
      <c r="A1172">
        <f>ROW(Source!A699)</f>
        <v>699</v>
      </c>
      <c r="B1172">
        <v>23982063</v>
      </c>
      <c r="C1172">
        <v>24910053</v>
      </c>
      <c r="D1172">
        <v>14610539</v>
      </c>
      <c r="E1172">
        <v>1</v>
      </c>
      <c r="F1172">
        <v>1</v>
      </c>
      <c r="G1172">
        <v>1</v>
      </c>
      <c r="H1172">
        <v>3</v>
      </c>
      <c r="I1172" t="s">
        <v>1189</v>
      </c>
      <c r="J1172" t="s">
        <v>1461</v>
      </c>
      <c r="K1172" t="s">
        <v>1191</v>
      </c>
      <c r="L1172">
        <v>1346</v>
      </c>
      <c r="N1172">
        <v>1009</v>
      </c>
      <c r="O1172" t="s">
        <v>1181</v>
      </c>
      <c r="P1172" t="s">
        <v>1181</v>
      </c>
      <c r="Q1172">
        <v>1</v>
      </c>
      <c r="Y1172">
        <v>0.3</v>
      </c>
      <c r="AA1172">
        <v>9.0399999999999991</v>
      </c>
      <c r="AB1172">
        <v>0</v>
      </c>
      <c r="AC1172">
        <v>0</v>
      </c>
      <c r="AD1172">
        <v>0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0.3</v>
      </c>
      <c r="AU1172" t="s">
        <v>3</v>
      </c>
      <c r="AV1172">
        <v>0</v>
      </c>
      <c r="AW1172">
        <v>2</v>
      </c>
      <c r="AX1172">
        <v>24910076</v>
      </c>
      <c r="AY1172">
        <v>1</v>
      </c>
      <c r="AZ1172">
        <v>0</v>
      </c>
      <c r="BA1172">
        <v>1205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B1172">
        <v>0</v>
      </c>
    </row>
    <row r="1173" spans="1:80" x14ac:dyDescent="0.2">
      <c r="A1173">
        <f>ROW(Source!A699)</f>
        <v>699</v>
      </c>
      <c r="B1173">
        <v>23982063</v>
      </c>
      <c r="C1173">
        <v>24910053</v>
      </c>
      <c r="D1173">
        <v>14610834</v>
      </c>
      <c r="E1173">
        <v>1</v>
      </c>
      <c r="F1173">
        <v>1</v>
      </c>
      <c r="G1173">
        <v>1</v>
      </c>
      <c r="H1173">
        <v>3</v>
      </c>
      <c r="I1173" t="s">
        <v>1192</v>
      </c>
      <c r="J1173" t="s">
        <v>1452</v>
      </c>
      <c r="K1173" t="s">
        <v>1194</v>
      </c>
      <c r="L1173">
        <v>1358</v>
      </c>
      <c r="N1173">
        <v>1010</v>
      </c>
      <c r="O1173" t="s">
        <v>189</v>
      </c>
      <c r="P1173" t="s">
        <v>189</v>
      </c>
      <c r="Q1173">
        <v>10</v>
      </c>
      <c r="Y1173">
        <v>1</v>
      </c>
      <c r="AA1173">
        <v>8.3000000000000007</v>
      </c>
      <c r="AB1173">
        <v>0</v>
      </c>
      <c r="AC1173">
        <v>0</v>
      </c>
      <c r="AD1173">
        <v>0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1</v>
      </c>
      <c r="AU1173" t="s">
        <v>3</v>
      </c>
      <c r="AV1173">
        <v>0</v>
      </c>
      <c r="AW1173">
        <v>2</v>
      </c>
      <c r="AX1173">
        <v>24910077</v>
      </c>
      <c r="AY1173">
        <v>1</v>
      </c>
      <c r="AZ1173">
        <v>0</v>
      </c>
      <c r="BA1173">
        <v>1206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B1173">
        <v>0</v>
      </c>
    </row>
    <row r="1174" spans="1:80" x14ac:dyDescent="0.2">
      <c r="A1174">
        <f>ROW(Source!A699)</f>
        <v>699</v>
      </c>
      <c r="B1174">
        <v>23982063</v>
      </c>
      <c r="C1174">
        <v>24910053</v>
      </c>
      <c r="D1174">
        <v>14611294</v>
      </c>
      <c r="E1174">
        <v>1</v>
      </c>
      <c r="F1174">
        <v>1</v>
      </c>
      <c r="G1174">
        <v>1</v>
      </c>
      <c r="H1174">
        <v>3</v>
      </c>
      <c r="I1174" t="s">
        <v>1195</v>
      </c>
      <c r="J1174" t="s">
        <v>1490</v>
      </c>
      <c r="K1174" t="s">
        <v>1197</v>
      </c>
      <c r="L1174">
        <v>1346</v>
      </c>
      <c r="N1174">
        <v>1009</v>
      </c>
      <c r="O1174" t="s">
        <v>1181</v>
      </c>
      <c r="P1174" t="s">
        <v>1181</v>
      </c>
      <c r="Q1174">
        <v>1</v>
      </c>
      <c r="Y1174">
        <v>0.02</v>
      </c>
      <c r="AA1174">
        <v>91.29</v>
      </c>
      <c r="AB1174">
        <v>0</v>
      </c>
      <c r="AC1174">
        <v>0</v>
      </c>
      <c r="AD1174">
        <v>0</v>
      </c>
      <c r="AN1174">
        <v>0</v>
      </c>
      <c r="AO1174">
        <v>1</v>
      </c>
      <c r="AP1174">
        <v>1</v>
      </c>
      <c r="AQ1174">
        <v>0</v>
      </c>
      <c r="AR1174">
        <v>0</v>
      </c>
      <c r="AS1174" t="s">
        <v>3</v>
      </c>
      <c r="AT1174">
        <v>0.02</v>
      </c>
      <c r="AU1174" t="s">
        <v>3</v>
      </c>
      <c r="AV1174">
        <v>0</v>
      </c>
      <c r="AW1174">
        <v>2</v>
      </c>
      <c r="AX1174">
        <v>24910078</v>
      </c>
      <c r="AY1174">
        <v>1</v>
      </c>
      <c r="AZ1174">
        <v>0</v>
      </c>
      <c r="BA1174">
        <v>1207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B1174">
        <v>0</v>
      </c>
    </row>
    <row r="1175" spans="1:80" x14ac:dyDescent="0.2">
      <c r="A1175">
        <f>ROW(Source!A699)</f>
        <v>699</v>
      </c>
      <c r="B1175">
        <v>23982063</v>
      </c>
      <c r="C1175">
        <v>24910053</v>
      </c>
      <c r="D1175">
        <v>14680937</v>
      </c>
      <c r="E1175">
        <v>1</v>
      </c>
      <c r="F1175">
        <v>1</v>
      </c>
      <c r="G1175">
        <v>1</v>
      </c>
      <c r="H1175">
        <v>3</v>
      </c>
      <c r="I1175" t="s">
        <v>1198</v>
      </c>
      <c r="J1175" t="s">
        <v>1491</v>
      </c>
      <c r="K1175" t="s">
        <v>1200</v>
      </c>
      <c r="L1175">
        <v>1346</v>
      </c>
      <c r="N1175">
        <v>1009</v>
      </c>
      <c r="O1175" t="s">
        <v>1181</v>
      </c>
      <c r="P1175" t="s">
        <v>1181</v>
      </c>
      <c r="Q1175">
        <v>1</v>
      </c>
      <c r="Y1175">
        <v>0.02</v>
      </c>
      <c r="AA1175">
        <v>15.37</v>
      </c>
      <c r="AB1175">
        <v>0</v>
      </c>
      <c r="AC1175">
        <v>0</v>
      </c>
      <c r="AD1175">
        <v>0</v>
      </c>
      <c r="AN1175">
        <v>0</v>
      </c>
      <c r="AO1175">
        <v>1</v>
      </c>
      <c r="AP1175">
        <v>1</v>
      </c>
      <c r="AQ1175">
        <v>0</v>
      </c>
      <c r="AR1175">
        <v>0</v>
      </c>
      <c r="AS1175" t="s">
        <v>3</v>
      </c>
      <c r="AT1175">
        <v>0.02</v>
      </c>
      <c r="AU1175" t="s">
        <v>3</v>
      </c>
      <c r="AV1175">
        <v>0</v>
      </c>
      <c r="AW1175">
        <v>2</v>
      </c>
      <c r="AX1175">
        <v>24910079</v>
      </c>
      <c r="AY1175">
        <v>1</v>
      </c>
      <c r="AZ1175">
        <v>0</v>
      </c>
      <c r="BA1175">
        <v>1208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B1175">
        <v>0</v>
      </c>
    </row>
    <row r="1176" spans="1:80" x14ac:dyDescent="0.2">
      <c r="A1176">
        <f>ROW(Source!A699)</f>
        <v>699</v>
      </c>
      <c r="B1176">
        <v>23982063</v>
      </c>
      <c r="C1176">
        <v>24910053</v>
      </c>
      <c r="D1176">
        <v>14652403</v>
      </c>
      <c r="E1176">
        <v>1</v>
      </c>
      <c r="F1176">
        <v>1</v>
      </c>
      <c r="G1176">
        <v>1</v>
      </c>
      <c r="H1176">
        <v>3</v>
      </c>
      <c r="I1176" t="s">
        <v>1201</v>
      </c>
      <c r="J1176" t="s">
        <v>1453</v>
      </c>
      <c r="K1176" t="s">
        <v>1203</v>
      </c>
      <c r="L1176">
        <v>1348</v>
      </c>
      <c r="N1176">
        <v>1009</v>
      </c>
      <c r="O1176" t="s">
        <v>1185</v>
      </c>
      <c r="P1176" t="s">
        <v>1185</v>
      </c>
      <c r="Q1176">
        <v>1000</v>
      </c>
      <c r="Y1176">
        <v>2.9999999999999997E-4</v>
      </c>
      <c r="AA1176">
        <v>729.98</v>
      </c>
      <c r="AB1176">
        <v>0</v>
      </c>
      <c r="AC1176">
        <v>0</v>
      </c>
      <c r="AD1176">
        <v>0</v>
      </c>
      <c r="AN1176">
        <v>0</v>
      </c>
      <c r="AO1176">
        <v>1</v>
      </c>
      <c r="AP1176">
        <v>1</v>
      </c>
      <c r="AQ1176">
        <v>0</v>
      </c>
      <c r="AR1176">
        <v>0</v>
      </c>
      <c r="AS1176" t="s">
        <v>3</v>
      </c>
      <c r="AT1176">
        <v>2.9999999999999997E-4</v>
      </c>
      <c r="AU1176" t="s">
        <v>3</v>
      </c>
      <c r="AV1176">
        <v>0</v>
      </c>
      <c r="AW1176">
        <v>2</v>
      </c>
      <c r="AX1176">
        <v>24910080</v>
      </c>
      <c r="AY1176">
        <v>1</v>
      </c>
      <c r="AZ1176">
        <v>0</v>
      </c>
      <c r="BA1176">
        <v>1209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B1176">
        <v>0</v>
      </c>
    </row>
    <row r="1177" spans="1:80" x14ac:dyDescent="0.2">
      <c r="A1177">
        <f>ROW(Source!A699)</f>
        <v>699</v>
      </c>
      <c r="B1177">
        <v>23982063</v>
      </c>
      <c r="C1177">
        <v>24910053</v>
      </c>
      <c r="D1177">
        <v>14664232</v>
      </c>
      <c r="E1177">
        <v>1</v>
      </c>
      <c r="F1177">
        <v>1</v>
      </c>
      <c r="G1177">
        <v>1</v>
      </c>
      <c r="H1177">
        <v>3</v>
      </c>
      <c r="I1177" t="s">
        <v>1204</v>
      </c>
      <c r="J1177" t="s">
        <v>1492</v>
      </c>
      <c r="K1177" t="s">
        <v>1206</v>
      </c>
      <c r="L1177">
        <v>1348</v>
      </c>
      <c r="N1177">
        <v>1009</v>
      </c>
      <c r="O1177" t="s">
        <v>1185</v>
      </c>
      <c r="P1177" t="s">
        <v>1185</v>
      </c>
      <c r="Q1177">
        <v>1000</v>
      </c>
      <c r="Y1177">
        <v>1E-4</v>
      </c>
      <c r="AA1177">
        <v>37517</v>
      </c>
      <c r="AB1177">
        <v>0</v>
      </c>
      <c r="AC1177">
        <v>0</v>
      </c>
      <c r="AD1177">
        <v>0</v>
      </c>
      <c r="AN1177">
        <v>0</v>
      </c>
      <c r="AO1177">
        <v>1</v>
      </c>
      <c r="AP1177">
        <v>1</v>
      </c>
      <c r="AQ1177">
        <v>0</v>
      </c>
      <c r="AR1177">
        <v>0</v>
      </c>
      <c r="AS1177" t="s">
        <v>3</v>
      </c>
      <c r="AT1177">
        <v>1E-4</v>
      </c>
      <c r="AU1177" t="s">
        <v>3</v>
      </c>
      <c r="AV1177">
        <v>0</v>
      </c>
      <c r="AW1177">
        <v>2</v>
      </c>
      <c r="AX1177">
        <v>24910081</v>
      </c>
      <c r="AY1177">
        <v>1</v>
      </c>
      <c r="AZ1177">
        <v>0</v>
      </c>
      <c r="BA1177">
        <v>1210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B1177">
        <v>0</v>
      </c>
    </row>
    <row r="1178" spans="1:80" x14ac:dyDescent="0.2">
      <c r="A1178">
        <f>ROW(Source!A699)</f>
        <v>699</v>
      </c>
      <c r="B1178">
        <v>23982063</v>
      </c>
      <c r="C1178">
        <v>24910053</v>
      </c>
      <c r="D1178">
        <v>14665222</v>
      </c>
      <c r="E1178">
        <v>1</v>
      </c>
      <c r="F1178">
        <v>1</v>
      </c>
      <c r="G1178">
        <v>1</v>
      </c>
      <c r="H1178">
        <v>3</v>
      </c>
      <c r="I1178" t="s">
        <v>1207</v>
      </c>
      <c r="J1178" t="s">
        <v>1454</v>
      </c>
      <c r="K1178" t="s">
        <v>1209</v>
      </c>
      <c r="L1178">
        <v>1346</v>
      </c>
      <c r="N1178">
        <v>1009</v>
      </c>
      <c r="O1178" t="s">
        <v>1181</v>
      </c>
      <c r="P1178" t="s">
        <v>1181</v>
      </c>
      <c r="Q1178">
        <v>1</v>
      </c>
      <c r="Y1178">
        <v>0.06</v>
      </c>
      <c r="AA1178">
        <v>65.75</v>
      </c>
      <c r="AB1178">
        <v>0</v>
      </c>
      <c r="AC1178">
        <v>0</v>
      </c>
      <c r="AD1178">
        <v>0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0.06</v>
      </c>
      <c r="AU1178" t="s">
        <v>3</v>
      </c>
      <c r="AV1178">
        <v>0</v>
      </c>
      <c r="AW1178">
        <v>2</v>
      </c>
      <c r="AX1178">
        <v>24910082</v>
      </c>
      <c r="AY1178">
        <v>1</v>
      </c>
      <c r="AZ1178">
        <v>0</v>
      </c>
      <c r="BA1178">
        <v>1211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B1178">
        <v>0</v>
      </c>
    </row>
    <row r="1179" spans="1:80" x14ac:dyDescent="0.2">
      <c r="A1179">
        <f>ROW(Source!A699)</f>
        <v>699</v>
      </c>
      <c r="B1179">
        <v>23982063</v>
      </c>
      <c r="C1179">
        <v>24910053</v>
      </c>
      <c r="D1179">
        <v>14689643</v>
      </c>
      <c r="E1179">
        <v>1</v>
      </c>
      <c r="F1179">
        <v>1</v>
      </c>
      <c r="G1179">
        <v>1</v>
      </c>
      <c r="H1179">
        <v>3</v>
      </c>
      <c r="I1179" t="s">
        <v>1210</v>
      </c>
      <c r="J1179" t="s">
        <v>1493</v>
      </c>
      <c r="K1179" t="s">
        <v>1212</v>
      </c>
      <c r="L1179">
        <v>1346</v>
      </c>
      <c r="N1179">
        <v>1009</v>
      </c>
      <c r="O1179" t="s">
        <v>1181</v>
      </c>
      <c r="P1179" t="s">
        <v>1181</v>
      </c>
      <c r="Q1179">
        <v>1</v>
      </c>
      <c r="Y1179">
        <v>0.08</v>
      </c>
      <c r="AA1179">
        <v>38.340000000000003</v>
      </c>
      <c r="AB1179">
        <v>0</v>
      </c>
      <c r="AC1179">
        <v>0</v>
      </c>
      <c r="AD1179">
        <v>0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0.08</v>
      </c>
      <c r="AU1179" t="s">
        <v>3</v>
      </c>
      <c r="AV1179">
        <v>0</v>
      </c>
      <c r="AW1179">
        <v>2</v>
      </c>
      <c r="AX1179">
        <v>24910083</v>
      </c>
      <c r="AY1179">
        <v>1</v>
      </c>
      <c r="AZ1179">
        <v>0</v>
      </c>
      <c r="BA1179">
        <v>1212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B1179">
        <v>0</v>
      </c>
    </row>
    <row r="1180" spans="1:80" x14ac:dyDescent="0.2">
      <c r="A1180">
        <f>ROW(Source!A699)</f>
        <v>699</v>
      </c>
      <c r="B1180">
        <v>23982063</v>
      </c>
      <c r="C1180">
        <v>24910053</v>
      </c>
      <c r="D1180">
        <v>14697310</v>
      </c>
      <c r="E1180">
        <v>1</v>
      </c>
      <c r="F1180">
        <v>1</v>
      </c>
      <c r="G1180">
        <v>1</v>
      </c>
      <c r="H1180">
        <v>3</v>
      </c>
      <c r="I1180" t="s">
        <v>1213</v>
      </c>
      <c r="J1180" t="s">
        <v>1494</v>
      </c>
      <c r="K1180" t="s">
        <v>1215</v>
      </c>
      <c r="L1180">
        <v>1354</v>
      </c>
      <c r="N1180">
        <v>1010</v>
      </c>
      <c r="O1180" t="s">
        <v>209</v>
      </c>
      <c r="P1180" t="s">
        <v>209</v>
      </c>
      <c r="Q1180">
        <v>1</v>
      </c>
      <c r="Y1180">
        <v>10</v>
      </c>
      <c r="AA1180">
        <v>2.0299999999999998</v>
      </c>
      <c r="AB1180">
        <v>0</v>
      </c>
      <c r="AC1180">
        <v>0</v>
      </c>
      <c r="AD1180">
        <v>0</v>
      </c>
      <c r="AN1180">
        <v>0</v>
      </c>
      <c r="AO1180">
        <v>1</v>
      </c>
      <c r="AP1180">
        <v>1</v>
      </c>
      <c r="AQ1180">
        <v>0</v>
      </c>
      <c r="AR1180">
        <v>0</v>
      </c>
      <c r="AS1180" t="s">
        <v>3</v>
      </c>
      <c r="AT1180">
        <v>10</v>
      </c>
      <c r="AU1180" t="s">
        <v>3</v>
      </c>
      <c r="AV1180">
        <v>0</v>
      </c>
      <c r="AW1180">
        <v>2</v>
      </c>
      <c r="AX1180">
        <v>24910084</v>
      </c>
      <c r="AY1180">
        <v>1</v>
      </c>
      <c r="AZ1180">
        <v>0</v>
      </c>
      <c r="BA1180">
        <v>1213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B1180">
        <v>0</v>
      </c>
    </row>
    <row r="1181" spans="1:80" x14ac:dyDescent="0.2">
      <c r="A1181">
        <f>ROW(Source!A699)</f>
        <v>699</v>
      </c>
      <c r="B1181">
        <v>23982063</v>
      </c>
      <c r="C1181">
        <v>24910053</v>
      </c>
      <c r="D1181">
        <v>14665295</v>
      </c>
      <c r="E1181">
        <v>1</v>
      </c>
      <c r="F1181">
        <v>1</v>
      </c>
      <c r="G1181">
        <v>1</v>
      </c>
      <c r="H1181">
        <v>3</v>
      </c>
      <c r="I1181" t="s">
        <v>1159</v>
      </c>
      <c r="J1181" t="s">
        <v>1168</v>
      </c>
      <c r="K1181" t="s">
        <v>1169</v>
      </c>
      <c r="L1181">
        <v>1344</v>
      </c>
      <c r="N1181">
        <v>1008</v>
      </c>
      <c r="O1181" t="s">
        <v>1170</v>
      </c>
      <c r="P1181" t="s">
        <v>1170</v>
      </c>
      <c r="Q1181">
        <v>1</v>
      </c>
      <c r="Y1181">
        <v>2.2400000000000002</v>
      </c>
      <c r="AA1181">
        <v>1</v>
      </c>
      <c r="AB1181">
        <v>0</v>
      </c>
      <c r="AC1181">
        <v>0</v>
      </c>
      <c r="AD1181">
        <v>0</v>
      </c>
      <c r="AN1181">
        <v>0</v>
      </c>
      <c r="AO1181">
        <v>1</v>
      </c>
      <c r="AP1181">
        <v>1</v>
      </c>
      <c r="AQ1181">
        <v>0</v>
      </c>
      <c r="AR1181">
        <v>0</v>
      </c>
      <c r="AS1181" t="s">
        <v>3</v>
      </c>
      <c r="AT1181">
        <v>2.2400000000000002</v>
      </c>
      <c r="AU1181" t="s">
        <v>3</v>
      </c>
      <c r="AV1181">
        <v>0</v>
      </c>
      <c r="AW1181">
        <v>2</v>
      </c>
      <c r="AX1181">
        <v>24910086</v>
      </c>
      <c r="AY1181">
        <v>1</v>
      </c>
      <c r="AZ1181">
        <v>0</v>
      </c>
      <c r="BA1181">
        <v>1215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B1181">
        <v>0</v>
      </c>
    </row>
    <row r="1182" spans="1:80" x14ac:dyDescent="0.2">
      <c r="A1182">
        <f>ROW(Source!A700)</f>
        <v>700</v>
      </c>
      <c r="B1182">
        <v>23982063</v>
      </c>
      <c r="C1182">
        <v>24910132</v>
      </c>
      <c r="D1182">
        <v>9430857</v>
      </c>
      <c r="E1182">
        <v>1</v>
      </c>
      <c r="F1182">
        <v>1</v>
      </c>
      <c r="G1182">
        <v>1</v>
      </c>
      <c r="H1182">
        <v>1</v>
      </c>
      <c r="I1182" t="s">
        <v>1270</v>
      </c>
      <c r="J1182" t="s">
        <v>3</v>
      </c>
      <c r="K1182" t="s">
        <v>1271</v>
      </c>
      <c r="L1182">
        <v>1369</v>
      </c>
      <c r="N1182">
        <v>1013</v>
      </c>
      <c r="O1182" t="s">
        <v>1148</v>
      </c>
      <c r="P1182" t="s">
        <v>1148</v>
      </c>
      <c r="Q1182">
        <v>1</v>
      </c>
      <c r="Y1182">
        <v>1.3905000000000001</v>
      </c>
      <c r="AA1182">
        <v>0</v>
      </c>
      <c r="AB1182">
        <v>0</v>
      </c>
      <c r="AC1182">
        <v>0</v>
      </c>
      <c r="AD1182">
        <v>8.64</v>
      </c>
      <c r="AN1182">
        <v>0</v>
      </c>
      <c r="AO1182">
        <v>1</v>
      </c>
      <c r="AP1182">
        <v>1</v>
      </c>
      <c r="AQ1182">
        <v>0</v>
      </c>
      <c r="AR1182">
        <v>0</v>
      </c>
      <c r="AS1182" t="s">
        <v>3</v>
      </c>
      <c r="AT1182">
        <v>1.03</v>
      </c>
      <c r="AU1182" t="s">
        <v>179</v>
      </c>
      <c r="AV1182">
        <v>1</v>
      </c>
      <c r="AW1182">
        <v>2</v>
      </c>
      <c r="AX1182">
        <v>24910136</v>
      </c>
      <c r="AY1182">
        <v>1</v>
      </c>
      <c r="AZ1182">
        <v>0</v>
      </c>
      <c r="BA1182">
        <v>1216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B1182">
        <v>0</v>
      </c>
    </row>
    <row r="1183" spans="1:80" x14ac:dyDescent="0.2">
      <c r="A1183">
        <f>ROW(Source!A700)</f>
        <v>700</v>
      </c>
      <c r="B1183">
        <v>23982063</v>
      </c>
      <c r="C1183">
        <v>24910132</v>
      </c>
      <c r="D1183">
        <v>14668593</v>
      </c>
      <c r="E1183">
        <v>1</v>
      </c>
      <c r="F1183">
        <v>1</v>
      </c>
      <c r="G1183">
        <v>1</v>
      </c>
      <c r="H1183">
        <v>2</v>
      </c>
      <c r="I1183" t="s">
        <v>1224</v>
      </c>
      <c r="J1183" t="s">
        <v>1251</v>
      </c>
      <c r="K1183" t="s">
        <v>1226</v>
      </c>
      <c r="L1183">
        <v>1368</v>
      </c>
      <c r="N1183">
        <v>1011</v>
      </c>
      <c r="O1183" t="s">
        <v>1152</v>
      </c>
      <c r="P1183" t="s">
        <v>1152</v>
      </c>
      <c r="Q1183">
        <v>1</v>
      </c>
      <c r="Y1183">
        <v>1.3500000000000002E-2</v>
      </c>
      <c r="AA1183">
        <v>0</v>
      </c>
      <c r="AB1183">
        <v>87.17</v>
      </c>
      <c r="AC1183">
        <v>11.6</v>
      </c>
      <c r="AD1183">
        <v>0</v>
      </c>
      <c r="AN1183">
        <v>0</v>
      </c>
      <c r="AO1183">
        <v>1</v>
      </c>
      <c r="AP1183">
        <v>1</v>
      </c>
      <c r="AQ1183">
        <v>0</v>
      </c>
      <c r="AR1183">
        <v>0</v>
      </c>
      <c r="AS1183" t="s">
        <v>3</v>
      </c>
      <c r="AT1183">
        <v>0.01</v>
      </c>
      <c r="AU1183" t="s">
        <v>179</v>
      </c>
      <c r="AV1183">
        <v>0</v>
      </c>
      <c r="AW1183">
        <v>2</v>
      </c>
      <c r="AX1183">
        <v>24910137</v>
      </c>
      <c r="AY1183">
        <v>1</v>
      </c>
      <c r="AZ1183">
        <v>0</v>
      </c>
      <c r="BA1183">
        <v>1217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B1183">
        <v>0</v>
      </c>
    </row>
    <row r="1184" spans="1:80" x14ac:dyDescent="0.2">
      <c r="A1184">
        <f>ROW(Source!A700)</f>
        <v>700</v>
      </c>
      <c r="B1184">
        <v>23982063</v>
      </c>
      <c r="C1184">
        <v>24910132</v>
      </c>
      <c r="D1184">
        <v>14665295</v>
      </c>
      <c r="E1184">
        <v>1</v>
      </c>
      <c r="F1184">
        <v>1</v>
      </c>
      <c r="G1184">
        <v>1</v>
      </c>
      <c r="H1184">
        <v>3</v>
      </c>
      <c r="I1184" t="s">
        <v>1159</v>
      </c>
      <c r="J1184" t="s">
        <v>1168</v>
      </c>
      <c r="K1184" t="s">
        <v>1169</v>
      </c>
      <c r="L1184">
        <v>1344</v>
      </c>
      <c r="N1184">
        <v>1008</v>
      </c>
      <c r="O1184" t="s">
        <v>1170</v>
      </c>
      <c r="P1184" t="s">
        <v>1170</v>
      </c>
      <c r="Q1184">
        <v>1</v>
      </c>
      <c r="Y1184">
        <v>0.18</v>
      </c>
      <c r="AA1184">
        <v>1</v>
      </c>
      <c r="AB1184">
        <v>0</v>
      </c>
      <c r="AC1184">
        <v>0</v>
      </c>
      <c r="AD1184">
        <v>0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0.18</v>
      </c>
      <c r="AU1184" t="s">
        <v>3</v>
      </c>
      <c r="AV1184">
        <v>0</v>
      </c>
      <c r="AW1184">
        <v>2</v>
      </c>
      <c r="AX1184">
        <v>24910138</v>
      </c>
      <c r="AY1184">
        <v>1</v>
      </c>
      <c r="AZ1184">
        <v>0</v>
      </c>
      <c r="BA1184">
        <v>1218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B1184">
        <v>0</v>
      </c>
    </row>
    <row r="1185" spans="1:80" x14ac:dyDescent="0.2">
      <c r="A1185">
        <f>ROW(Source!A701)</f>
        <v>701</v>
      </c>
      <c r="B1185">
        <v>23982063</v>
      </c>
      <c r="C1185">
        <v>24910139</v>
      </c>
      <c r="D1185">
        <v>9430857</v>
      </c>
      <c r="E1185">
        <v>1</v>
      </c>
      <c r="F1185">
        <v>1</v>
      </c>
      <c r="G1185">
        <v>1</v>
      </c>
      <c r="H1185">
        <v>1</v>
      </c>
      <c r="I1185" t="s">
        <v>1270</v>
      </c>
      <c r="J1185" t="s">
        <v>3</v>
      </c>
      <c r="K1185" t="s">
        <v>1271</v>
      </c>
      <c r="L1185">
        <v>1369</v>
      </c>
      <c r="N1185">
        <v>1013</v>
      </c>
      <c r="O1185" t="s">
        <v>1148</v>
      </c>
      <c r="P1185" t="s">
        <v>1148</v>
      </c>
      <c r="Q1185">
        <v>1</v>
      </c>
      <c r="Y1185">
        <v>1.3905000000000001</v>
      </c>
      <c r="AA1185">
        <v>0</v>
      </c>
      <c r="AB1185">
        <v>0</v>
      </c>
      <c r="AC1185">
        <v>0</v>
      </c>
      <c r="AD1185">
        <v>8.64</v>
      </c>
      <c r="AN1185">
        <v>0</v>
      </c>
      <c r="AO1185">
        <v>1</v>
      </c>
      <c r="AP1185">
        <v>1</v>
      </c>
      <c r="AQ1185">
        <v>0</v>
      </c>
      <c r="AR1185">
        <v>0</v>
      </c>
      <c r="AS1185" t="s">
        <v>3</v>
      </c>
      <c r="AT1185">
        <v>1.03</v>
      </c>
      <c r="AU1185" t="s">
        <v>179</v>
      </c>
      <c r="AV1185">
        <v>1</v>
      </c>
      <c r="AW1185">
        <v>2</v>
      </c>
      <c r="AX1185">
        <v>24910143</v>
      </c>
      <c r="AY1185">
        <v>1</v>
      </c>
      <c r="AZ1185">
        <v>0</v>
      </c>
      <c r="BA1185">
        <v>1219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B1185">
        <v>0</v>
      </c>
    </row>
    <row r="1186" spans="1:80" x14ac:dyDescent="0.2">
      <c r="A1186">
        <f>ROW(Source!A701)</f>
        <v>701</v>
      </c>
      <c r="B1186">
        <v>23982063</v>
      </c>
      <c r="C1186">
        <v>24910139</v>
      </c>
      <c r="D1186">
        <v>14668593</v>
      </c>
      <c r="E1186">
        <v>1</v>
      </c>
      <c r="F1186">
        <v>1</v>
      </c>
      <c r="G1186">
        <v>1</v>
      </c>
      <c r="H1186">
        <v>2</v>
      </c>
      <c r="I1186" t="s">
        <v>1224</v>
      </c>
      <c r="J1186" t="s">
        <v>1251</v>
      </c>
      <c r="K1186" t="s">
        <v>1226</v>
      </c>
      <c r="L1186">
        <v>1368</v>
      </c>
      <c r="N1186">
        <v>1011</v>
      </c>
      <c r="O1186" t="s">
        <v>1152</v>
      </c>
      <c r="P1186" t="s">
        <v>1152</v>
      </c>
      <c r="Q1186">
        <v>1</v>
      </c>
      <c r="Y1186">
        <v>1.3500000000000002E-2</v>
      </c>
      <c r="AA1186">
        <v>0</v>
      </c>
      <c r="AB1186">
        <v>87.17</v>
      </c>
      <c r="AC1186">
        <v>11.6</v>
      </c>
      <c r="AD1186">
        <v>0</v>
      </c>
      <c r="AN1186">
        <v>0</v>
      </c>
      <c r="AO1186">
        <v>1</v>
      </c>
      <c r="AP1186">
        <v>1</v>
      </c>
      <c r="AQ1186">
        <v>0</v>
      </c>
      <c r="AR1186">
        <v>0</v>
      </c>
      <c r="AS1186" t="s">
        <v>3</v>
      </c>
      <c r="AT1186">
        <v>0.01</v>
      </c>
      <c r="AU1186" t="s">
        <v>179</v>
      </c>
      <c r="AV1186">
        <v>0</v>
      </c>
      <c r="AW1186">
        <v>2</v>
      </c>
      <c r="AX1186">
        <v>24910144</v>
      </c>
      <c r="AY1186">
        <v>1</v>
      </c>
      <c r="AZ1186">
        <v>0</v>
      </c>
      <c r="BA1186">
        <v>1220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B1186">
        <v>0</v>
      </c>
    </row>
    <row r="1187" spans="1:80" x14ac:dyDescent="0.2">
      <c r="A1187">
        <f>ROW(Source!A701)</f>
        <v>701</v>
      </c>
      <c r="B1187">
        <v>23982063</v>
      </c>
      <c r="C1187">
        <v>24910139</v>
      </c>
      <c r="D1187">
        <v>14665295</v>
      </c>
      <c r="E1187">
        <v>1</v>
      </c>
      <c r="F1187">
        <v>1</v>
      </c>
      <c r="G1187">
        <v>1</v>
      </c>
      <c r="H1187">
        <v>3</v>
      </c>
      <c r="I1187" t="s">
        <v>1159</v>
      </c>
      <c r="J1187" t="s">
        <v>1168</v>
      </c>
      <c r="K1187" t="s">
        <v>1169</v>
      </c>
      <c r="L1187">
        <v>1344</v>
      </c>
      <c r="N1187">
        <v>1008</v>
      </c>
      <c r="O1187" t="s">
        <v>1170</v>
      </c>
      <c r="P1187" t="s">
        <v>1170</v>
      </c>
      <c r="Q1187">
        <v>1</v>
      </c>
      <c r="Y1187">
        <v>0.18</v>
      </c>
      <c r="AA1187">
        <v>1</v>
      </c>
      <c r="AB1187">
        <v>0</v>
      </c>
      <c r="AC1187">
        <v>0</v>
      </c>
      <c r="AD1187">
        <v>0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0.18</v>
      </c>
      <c r="AU1187" t="s">
        <v>3</v>
      </c>
      <c r="AV1187">
        <v>0</v>
      </c>
      <c r="AW1187">
        <v>2</v>
      </c>
      <c r="AX1187">
        <v>24910145</v>
      </c>
      <c r="AY1187">
        <v>1</v>
      </c>
      <c r="AZ1187">
        <v>0</v>
      </c>
      <c r="BA1187">
        <v>1221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B1187">
        <v>0</v>
      </c>
    </row>
    <row r="1188" spans="1:80" x14ac:dyDescent="0.2">
      <c r="A1188">
        <f>ROW(Source!A702)</f>
        <v>702</v>
      </c>
      <c r="B1188">
        <v>23982063</v>
      </c>
      <c r="C1188">
        <v>23985215</v>
      </c>
      <c r="D1188">
        <v>9430710</v>
      </c>
      <c r="E1188">
        <v>1</v>
      </c>
      <c r="F1188">
        <v>1</v>
      </c>
      <c r="G1188">
        <v>1</v>
      </c>
      <c r="H1188">
        <v>1</v>
      </c>
      <c r="I1188" t="s">
        <v>1166</v>
      </c>
      <c r="J1188" t="s">
        <v>3</v>
      </c>
      <c r="K1188" t="s">
        <v>1167</v>
      </c>
      <c r="L1188">
        <v>1369</v>
      </c>
      <c r="N1188">
        <v>1013</v>
      </c>
      <c r="O1188" t="s">
        <v>1148</v>
      </c>
      <c r="P1188" t="s">
        <v>1148</v>
      </c>
      <c r="Q1188">
        <v>1</v>
      </c>
      <c r="Y1188">
        <v>16.740000000000002</v>
      </c>
      <c r="AA1188">
        <v>0</v>
      </c>
      <c r="AB1188">
        <v>0</v>
      </c>
      <c r="AC1188">
        <v>0</v>
      </c>
      <c r="AD1188">
        <v>9.6199999999999992</v>
      </c>
      <c r="AN1188">
        <v>0</v>
      </c>
      <c r="AO1188">
        <v>1</v>
      </c>
      <c r="AP1188">
        <v>1</v>
      </c>
      <c r="AQ1188">
        <v>0</v>
      </c>
      <c r="AR1188">
        <v>0</v>
      </c>
      <c r="AS1188" t="s">
        <v>3</v>
      </c>
      <c r="AT1188">
        <v>12.4</v>
      </c>
      <c r="AU1188" t="s">
        <v>179</v>
      </c>
      <c r="AV1188">
        <v>1</v>
      </c>
      <c r="AW1188">
        <v>2</v>
      </c>
      <c r="AX1188">
        <v>23985230</v>
      </c>
      <c r="AY1188">
        <v>1</v>
      </c>
      <c r="AZ1188">
        <v>0</v>
      </c>
      <c r="BA1188">
        <v>1222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B1188">
        <v>0</v>
      </c>
    </row>
    <row r="1189" spans="1:80" x14ac:dyDescent="0.2">
      <c r="A1189">
        <f>ROW(Source!A702)</f>
        <v>702</v>
      </c>
      <c r="B1189">
        <v>23982063</v>
      </c>
      <c r="C1189">
        <v>23985215</v>
      </c>
      <c r="D1189">
        <v>121548</v>
      </c>
      <c r="E1189">
        <v>1</v>
      </c>
      <c r="F1189">
        <v>1</v>
      </c>
      <c r="G1189">
        <v>1</v>
      </c>
      <c r="H1189">
        <v>1</v>
      </c>
      <c r="I1189" t="s">
        <v>40</v>
      </c>
      <c r="J1189" t="s">
        <v>3</v>
      </c>
      <c r="K1189" t="s">
        <v>1173</v>
      </c>
      <c r="L1189">
        <v>608254</v>
      </c>
      <c r="N1189">
        <v>1013</v>
      </c>
      <c r="O1189" t="s">
        <v>1174</v>
      </c>
      <c r="P1189" t="s">
        <v>1174</v>
      </c>
      <c r="Q1189">
        <v>1</v>
      </c>
      <c r="Y1189">
        <v>4.5765000000000002</v>
      </c>
      <c r="AA1189">
        <v>0</v>
      </c>
      <c r="AB1189">
        <v>0</v>
      </c>
      <c r="AC1189">
        <v>0</v>
      </c>
      <c r="AD1189">
        <v>0</v>
      </c>
      <c r="AN1189">
        <v>0</v>
      </c>
      <c r="AO1189">
        <v>1</v>
      </c>
      <c r="AP1189">
        <v>1</v>
      </c>
      <c r="AQ1189">
        <v>0</v>
      </c>
      <c r="AR1189">
        <v>0</v>
      </c>
      <c r="AS1189" t="s">
        <v>3</v>
      </c>
      <c r="AT1189">
        <v>3.39</v>
      </c>
      <c r="AU1189" t="s">
        <v>179</v>
      </c>
      <c r="AV1189">
        <v>2</v>
      </c>
      <c r="AW1189">
        <v>2</v>
      </c>
      <c r="AX1189">
        <v>23985231</v>
      </c>
      <c r="AY1189">
        <v>1</v>
      </c>
      <c r="AZ1189">
        <v>0</v>
      </c>
      <c r="BA1189">
        <v>1223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B1189">
        <v>0</v>
      </c>
    </row>
    <row r="1190" spans="1:80" x14ac:dyDescent="0.2">
      <c r="A1190">
        <f>ROW(Source!A702)</f>
        <v>702</v>
      </c>
      <c r="B1190">
        <v>23982063</v>
      </c>
      <c r="C1190">
        <v>23985215</v>
      </c>
      <c r="D1190">
        <v>14665537</v>
      </c>
      <c r="E1190">
        <v>1</v>
      </c>
      <c r="F1190">
        <v>1</v>
      </c>
      <c r="G1190">
        <v>1</v>
      </c>
      <c r="H1190">
        <v>2</v>
      </c>
      <c r="I1190" t="s">
        <v>1218</v>
      </c>
      <c r="J1190" t="s">
        <v>1247</v>
      </c>
      <c r="K1190" t="s">
        <v>1220</v>
      </c>
      <c r="L1190">
        <v>1368</v>
      </c>
      <c r="N1190">
        <v>1011</v>
      </c>
      <c r="O1190" t="s">
        <v>1152</v>
      </c>
      <c r="P1190" t="s">
        <v>1152</v>
      </c>
      <c r="Q1190">
        <v>1</v>
      </c>
      <c r="Y1190">
        <v>0.52650000000000008</v>
      </c>
      <c r="AA1190">
        <v>0</v>
      </c>
      <c r="AB1190">
        <v>134.65</v>
      </c>
      <c r="AC1190">
        <v>13.5</v>
      </c>
      <c r="AD1190">
        <v>0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0.39</v>
      </c>
      <c r="AU1190" t="s">
        <v>179</v>
      </c>
      <c r="AV1190">
        <v>0</v>
      </c>
      <c r="AW1190">
        <v>2</v>
      </c>
      <c r="AX1190">
        <v>23985232</v>
      </c>
      <c r="AY1190">
        <v>1</v>
      </c>
      <c r="AZ1190">
        <v>0</v>
      </c>
      <c r="BA1190">
        <v>1224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B1190">
        <v>0</v>
      </c>
    </row>
    <row r="1191" spans="1:80" x14ac:dyDescent="0.2">
      <c r="A1191">
        <f>ROW(Source!A702)</f>
        <v>702</v>
      </c>
      <c r="B1191">
        <v>23982063</v>
      </c>
      <c r="C1191">
        <v>23985215</v>
      </c>
      <c r="D1191">
        <v>14665701</v>
      </c>
      <c r="E1191">
        <v>1</v>
      </c>
      <c r="F1191">
        <v>1</v>
      </c>
      <c r="G1191">
        <v>1</v>
      </c>
      <c r="H1191">
        <v>2</v>
      </c>
      <c r="I1191" t="s">
        <v>1342</v>
      </c>
      <c r="J1191" t="s">
        <v>1343</v>
      </c>
      <c r="K1191" t="s">
        <v>1344</v>
      </c>
      <c r="L1191">
        <v>1368</v>
      </c>
      <c r="N1191">
        <v>1011</v>
      </c>
      <c r="O1191" t="s">
        <v>1152</v>
      </c>
      <c r="P1191" t="s">
        <v>1152</v>
      </c>
      <c r="Q1191">
        <v>1</v>
      </c>
      <c r="Y1191">
        <v>4.0500000000000007</v>
      </c>
      <c r="AA1191">
        <v>0</v>
      </c>
      <c r="AB1191">
        <v>2.37</v>
      </c>
      <c r="AC1191">
        <v>0</v>
      </c>
      <c r="AD1191">
        <v>0</v>
      </c>
      <c r="AN1191">
        <v>0</v>
      </c>
      <c r="AO1191">
        <v>1</v>
      </c>
      <c r="AP1191">
        <v>1</v>
      </c>
      <c r="AQ1191">
        <v>0</v>
      </c>
      <c r="AR1191">
        <v>0</v>
      </c>
      <c r="AS1191" t="s">
        <v>3</v>
      </c>
      <c r="AT1191">
        <v>3</v>
      </c>
      <c r="AU1191" t="s">
        <v>179</v>
      </c>
      <c r="AV1191">
        <v>0</v>
      </c>
      <c r="AW1191">
        <v>2</v>
      </c>
      <c r="AX1191">
        <v>23985233</v>
      </c>
      <c r="AY1191">
        <v>1</v>
      </c>
      <c r="AZ1191">
        <v>0</v>
      </c>
      <c r="BA1191">
        <v>1225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B1191">
        <v>0</v>
      </c>
    </row>
    <row r="1192" spans="1:80" x14ac:dyDescent="0.2">
      <c r="A1192">
        <f>ROW(Source!A702)</f>
        <v>702</v>
      </c>
      <c r="B1192">
        <v>23982063</v>
      </c>
      <c r="C1192">
        <v>23985215</v>
      </c>
      <c r="D1192">
        <v>14665732</v>
      </c>
      <c r="E1192">
        <v>1</v>
      </c>
      <c r="F1192">
        <v>1</v>
      </c>
      <c r="G1192">
        <v>1</v>
      </c>
      <c r="H1192">
        <v>2</v>
      </c>
      <c r="I1192" t="s">
        <v>1345</v>
      </c>
      <c r="J1192" t="s">
        <v>1346</v>
      </c>
      <c r="K1192" t="s">
        <v>1347</v>
      </c>
      <c r="L1192">
        <v>1368</v>
      </c>
      <c r="N1192">
        <v>1011</v>
      </c>
      <c r="O1192" t="s">
        <v>1152</v>
      </c>
      <c r="P1192" t="s">
        <v>1152</v>
      </c>
      <c r="Q1192">
        <v>1</v>
      </c>
      <c r="Y1192">
        <v>4.0500000000000007</v>
      </c>
      <c r="AA1192">
        <v>0</v>
      </c>
      <c r="AB1192">
        <v>131.44</v>
      </c>
      <c r="AC1192">
        <v>11.6</v>
      </c>
      <c r="AD1192">
        <v>0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3</v>
      </c>
      <c r="AU1192" t="s">
        <v>179</v>
      </c>
      <c r="AV1192">
        <v>0</v>
      </c>
      <c r="AW1192">
        <v>2</v>
      </c>
      <c r="AX1192">
        <v>23985234</v>
      </c>
      <c r="AY1192">
        <v>1</v>
      </c>
      <c r="AZ1192">
        <v>0</v>
      </c>
      <c r="BA1192">
        <v>1226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B1192">
        <v>0</v>
      </c>
    </row>
    <row r="1193" spans="1:80" x14ac:dyDescent="0.2">
      <c r="A1193">
        <f>ROW(Source!A702)</f>
        <v>702</v>
      </c>
      <c r="B1193">
        <v>23982063</v>
      </c>
      <c r="C1193">
        <v>23985215</v>
      </c>
      <c r="D1193">
        <v>14668594</v>
      </c>
      <c r="E1193">
        <v>1</v>
      </c>
      <c r="F1193">
        <v>1</v>
      </c>
      <c r="G1193">
        <v>1</v>
      </c>
      <c r="H1193">
        <v>2</v>
      </c>
      <c r="I1193" t="s">
        <v>1348</v>
      </c>
      <c r="J1193" t="s">
        <v>1349</v>
      </c>
      <c r="K1193" t="s">
        <v>1350</v>
      </c>
      <c r="L1193">
        <v>1368</v>
      </c>
      <c r="N1193">
        <v>1011</v>
      </c>
      <c r="O1193" t="s">
        <v>1152</v>
      </c>
      <c r="P1193" t="s">
        <v>1152</v>
      </c>
      <c r="Q1193">
        <v>1</v>
      </c>
      <c r="Y1193">
        <v>0.52650000000000008</v>
      </c>
      <c r="AA1193">
        <v>0</v>
      </c>
      <c r="AB1193">
        <v>107.3</v>
      </c>
      <c r="AC1193">
        <v>11.6</v>
      </c>
      <c r="AD1193">
        <v>0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0.39</v>
      </c>
      <c r="AU1193" t="s">
        <v>179</v>
      </c>
      <c r="AV1193">
        <v>0</v>
      </c>
      <c r="AW1193">
        <v>2</v>
      </c>
      <c r="AX1193">
        <v>23985235</v>
      </c>
      <c r="AY1193">
        <v>1</v>
      </c>
      <c r="AZ1193">
        <v>0</v>
      </c>
      <c r="BA1193">
        <v>1227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B1193">
        <v>0</v>
      </c>
    </row>
    <row r="1194" spans="1:80" x14ac:dyDescent="0.2">
      <c r="A1194">
        <f>ROW(Source!A702)</f>
        <v>702</v>
      </c>
      <c r="B1194">
        <v>23982063</v>
      </c>
      <c r="C1194">
        <v>23985215</v>
      </c>
      <c r="D1194">
        <v>14608774</v>
      </c>
      <c r="E1194">
        <v>1</v>
      </c>
      <c r="F1194">
        <v>1</v>
      </c>
      <c r="G1194">
        <v>1</v>
      </c>
      <c r="H1194">
        <v>3</v>
      </c>
      <c r="I1194" t="s">
        <v>1351</v>
      </c>
      <c r="J1194" t="s">
        <v>1352</v>
      </c>
      <c r="K1194" t="s">
        <v>1353</v>
      </c>
      <c r="L1194">
        <v>1348</v>
      </c>
      <c r="N1194">
        <v>1009</v>
      </c>
      <c r="O1194" t="s">
        <v>1185</v>
      </c>
      <c r="P1194" t="s">
        <v>1185</v>
      </c>
      <c r="Q1194">
        <v>1000</v>
      </c>
      <c r="Y1194">
        <v>4.0000000000000003E-5</v>
      </c>
      <c r="AA1194">
        <v>12242</v>
      </c>
      <c r="AB1194">
        <v>0</v>
      </c>
      <c r="AC1194">
        <v>0</v>
      </c>
      <c r="AD1194">
        <v>0</v>
      </c>
      <c r="AN1194">
        <v>0</v>
      </c>
      <c r="AO1194">
        <v>1</v>
      </c>
      <c r="AP1194">
        <v>1</v>
      </c>
      <c r="AQ1194">
        <v>0</v>
      </c>
      <c r="AR1194">
        <v>0</v>
      </c>
      <c r="AS1194" t="s">
        <v>3</v>
      </c>
      <c r="AT1194">
        <v>4.0000000000000003E-5</v>
      </c>
      <c r="AU1194" t="s">
        <v>3</v>
      </c>
      <c r="AV1194">
        <v>0</v>
      </c>
      <c r="AW1194">
        <v>2</v>
      </c>
      <c r="AX1194">
        <v>23985236</v>
      </c>
      <c r="AY1194">
        <v>1</v>
      </c>
      <c r="AZ1194">
        <v>0</v>
      </c>
      <c r="BA1194">
        <v>1228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B1194">
        <v>0</v>
      </c>
    </row>
    <row r="1195" spans="1:80" x14ac:dyDescent="0.2">
      <c r="A1195">
        <f>ROW(Source!A702)</f>
        <v>702</v>
      </c>
      <c r="B1195">
        <v>23982063</v>
      </c>
      <c r="C1195">
        <v>23985215</v>
      </c>
      <c r="D1195">
        <v>14608858</v>
      </c>
      <c r="E1195">
        <v>1</v>
      </c>
      <c r="F1195">
        <v>1</v>
      </c>
      <c r="G1195">
        <v>1</v>
      </c>
      <c r="H1195">
        <v>3</v>
      </c>
      <c r="I1195" t="s">
        <v>1354</v>
      </c>
      <c r="J1195" t="s">
        <v>1355</v>
      </c>
      <c r="K1195" t="s">
        <v>1356</v>
      </c>
      <c r="L1195">
        <v>1348</v>
      </c>
      <c r="N1195">
        <v>1009</v>
      </c>
      <c r="O1195" t="s">
        <v>1185</v>
      </c>
      <c r="P1195" t="s">
        <v>1185</v>
      </c>
      <c r="Q1195">
        <v>1000</v>
      </c>
      <c r="Y1195">
        <v>8.0000000000000004E-4</v>
      </c>
      <c r="AA1195">
        <v>40600</v>
      </c>
      <c r="AB1195">
        <v>0</v>
      </c>
      <c r="AC1195">
        <v>0</v>
      </c>
      <c r="AD1195">
        <v>0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8.0000000000000004E-4</v>
      </c>
      <c r="AU1195" t="s">
        <v>3</v>
      </c>
      <c r="AV1195">
        <v>0</v>
      </c>
      <c r="AW1195">
        <v>2</v>
      </c>
      <c r="AX1195">
        <v>23985237</v>
      </c>
      <c r="AY1195">
        <v>1</v>
      </c>
      <c r="AZ1195">
        <v>0</v>
      </c>
      <c r="BA1195">
        <v>1229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B1195">
        <v>0</v>
      </c>
    </row>
    <row r="1196" spans="1:80" x14ac:dyDescent="0.2">
      <c r="A1196">
        <f>ROW(Source!A702)</f>
        <v>702</v>
      </c>
      <c r="B1196">
        <v>23982063</v>
      </c>
      <c r="C1196">
        <v>23985215</v>
      </c>
      <c r="D1196">
        <v>14611269</v>
      </c>
      <c r="E1196">
        <v>1</v>
      </c>
      <c r="F1196">
        <v>1</v>
      </c>
      <c r="G1196">
        <v>1</v>
      </c>
      <c r="H1196">
        <v>3</v>
      </c>
      <c r="I1196" t="s">
        <v>1357</v>
      </c>
      <c r="J1196" t="s">
        <v>1358</v>
      </c>
      <c r="K1196" t="s">
        <v>1359</v>
      </c>
      <c r="L1196">
        <v>1308</v>
      </c>
      <c r="N1196">
        <v>1003</v>
      </c>
      <c r="O1196" t="s">
        <v>311</v>
      </c>
      <c r="P1196" t="s">
        <v>311</v>
      </c>
      <c r="Q1196">
        <v>100</v>
      </c>
      <c r="Y1196">
        <v>9.5999999999999992E-3</v>
      </c>
      <c r="AA1196">
        <v>120</v>
      </c>
      <c r="AB1196">
        <v>0</v>
      </c>
      <c r="AC1196">
        <v>0</v>
      </c>
      <c r="AD1196">
        <v>0</v>
      </c>
      <c r="AN1196">
        <v>0</v>
      </c>
      <c r="AO1196">
        <v>1</v>
      </c>
      <c r="AP1196">
        <v>1</v>
      </c>
      <c r="AQ1196">
        <v>0</v>
      </c>
      <c r="AR1196">
        <v>0</v>
      </c>
      <c r="AS1196" t="s">
        <v>3</v>
      </c>
      <c r="AT1196">
        <v>9.5999999999999992E-3</v>
      </c>
      <c r="AU1196" t="s">
        <v>3</v>
      </c>
      <c r="AV1196">
        <v>0</v>
      </c>
      <c r="AW1196">
        <v>2</v>
      </c>
      <c r="AX1196">
        <v>23985238</v>
      </c>
      <c r="AY1196">
        <v>1</v>
      </c>
      <c r="AZ1196">
        <v>0</v>
      </c>
      <c r="BA1196">
        <v>1230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B1196">
        <v>0</v>
      </c>
    </row>
    <row r="1197" spans="1:80" x14ac:dyDescent="0.2">
      <c r="A1197">
        <f>ROW(Source!A702)</f>
        <v>702</v>
      </c>
      <c r="B1197">
        <v>23982063</v>
      </c>
      <c r="C1197">
        <v>23985215</v>
      </c>
      <c r="D1197">
        <v>14681456</v>
      </c>
      <c r="E1197">
        <v>1</v>
      </c>
      <c r="F1197">
        <v>1</v>
      </c>
      <c r="G1197">
        <v>1</v>
      </c>
      <c r="H1197">
        <v>3</v>
      </c>
      <c r="I1197" t="s">
        <v>1360</v>
      </c>
      <c r="J1197" t="s">
        <v>1361</v>
      </c>
      <c r="K1197" t="s">
        <v>1362</v>
      </c>
      <c r="L1197">
        <v>1355</v>
      </c>
      <c r="N1197">
        <v>1010</v>
      </c>
      <c r="O1197" t="s">
        <v>910</v>
      </c>
      <c r="P1197" t="s">
        <v>910</v>
      </c>
      <c r="Q1197">
        <v>100</v>
      </c>
      <c r="Y1197">
        <v>4.1000000000000003E-3</v>
      </c>
      <c r="AA1197">
        <v>142.5</v>
      </c>
      <c r="AB1197">
        <v>0</v>
      </c>
      <c r="AC1197">
        <v>0</v>
      </c>
      <c r="AD1197">
        <v>0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4.1000000000000003E-3</v>
      </c>
      <c r="AU1197" t="s">
        <v>3</v>
      </c>
      <c r="AV1197">
        <v>0</v>
      </c>
      <c r="AW1197">
        <v>2</v>
      </c>
      <c r="AX1197">
        <v>23985239</v>
      </c>
      <c r="AY1197">
        <v>1</v>
      </c>
      <c r="AZ1197">
        <v>0</v>
      </c>
      <c r="BA1197">
        <v>1231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B1197">
        <v>0</v>
      </c>
    </row>
    <row r="1198" spans="1:80" x14ac:dyDescent="0.2">
      <c r="A1198">
        <f>ROW(Source!A702)</f>
        <v>702</v>
      </c>
      <c r="B1198">
        <v>23982063</v>
      </c>
      <c r="C1198">
        <v>23985215</v>
      </c>
      <c r="D1198">
        <v>14682500</v>
      </c>
      <c r="E1198">
        <v>1</v>
      </c>
      <c r="F1198">
        <v>1</v>
      </c>
      <c r="G1198">
        <v>1</v>
      </c>
      <c r="H1198">
        <v>3</v>
      </c>
      <c r="I1198" t="s">
        <v>1363</v>
      </c>
      <c r="J1198" t="s">
        <v>1364</v>
      </c>
      <c r="K1198" t="s">
        <v>1365</v>
      </c>
      <c r="L1198">
        <v>1348</v>
      </c>
      <c r="N1198">
        <v>1009</v>
      </c>
      <c r="O1198" t="s">
        <v>1185</v>
      </c>
      <c r="P1198" t="s">
        <v>1185</v>
      </c>
      <c r="Q1198">
        <v>1000</v>
      </c>
      <c r="Y1198">
        <v>6.0000000000000002E-5</v>
      </c>
      <c r="AA1198">
        <v>7826.9</v>
      </c>
      <c r="AB1198">
        <v>0</v>
      </c>
      <c r="AC1198">
        <v>0</v>
      </c>
      <c r="AD1198">
        <v>0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6.0000000000000002E-5</v>
      </c>
      <c r="AU1198" t="s">
        <v>3</v>
      </c>
      <c r="AV1198">
        <v>0</v>
      </c>
      <c r="AW1198">
        <v>2</v>
      </c>
      <c r="AX1198">
        <v>23985240</v>
      </c>
      <c r="AY1198">
        <v>1</v>
      </c>
      <c r="AZ1198">
        <v>0</v>
      </c>
      <c r="BA1198">
        <v>1232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B1198">
        <v>0</v>
      </c>
    </row>
    <row r="1199" spans="1:80" x14ac:dyDescent="0.2">
      <c r="A1199">
        <f>ROW(Source!A702)</f>
        <v>702</v>
      </c>
      <c r="B1199">
        <v>23982063</v>
      </c>
      <c r="C1199">
        <v>23985215</v>
      </c>
      <c r="D1199">
        <v>14665224</v>
      </c>
      <c r="E1199">
        <v>1</v>
      </c>
      <c r="F1199">
        <v>1</v>
      </c>
      <c r="G1199">
        <v>1</v>
      </c>
      <c r="H1199">
        <v>3</v>
      </c>
      <c r="I1199" t="s">
        <v>1366</v>
      </c>
      <c r="J1199" t="s">
        <v>1367</v>
      </c>
      <c r="K1199" t="s">
        <v>1368</v>
      </c>
      <c r="L1199">
        <v>1346</v>
      </c>
      <c r="N1199">
        <v>1009</v>
      </c>
      <c r="O1199" t="s">
        <v>1181</v>
      </c>
      <c r="P1199" t="s">
        <v>1181</v>
      </c>
      <c r="Q1199">
        <v>1</v>
      </c>
      <c r="Y1199">
        <v>0.5</v>
      </c>
      <c r="AA1199">
        <v>68.05</v>
      </c>
      <c r="AB1199">
        <v>0</v>
      </c>
      <c r="AC1199">
        <v>0</v>
      </c>
      <c r="AD1199">
        <v>0</v>
      </c>
      <c r="AN1199">
        <v>0</v>
      </c>
      <c r="AO1199">
        <v>1</v>
      </c>
      <c r="AP1199">
        <v>1</v>
      </c>
      <c r="AQ1199">
        <v>0</v>
      </c>
      <c r="AR1199">
        <v>0</v>
      </c>
      <c r="AS1199" t="s">
        <v>3</v>
      </c>
      <c r="AT1199">
        <v>0.5</v>
      </c>
      <c r="AU1199" t="s">
        <v>3</v>
      </c>
      <c r="AV1199">
        <v>0</v>
      </c>
      <c r="AW1199">
        <v>2</v>
      </c>
      <c r="AX1199">
        <v>23985241</v>
      </c>
      <c r="AY1199">
        <v>1</v>
      </c>
      <c r="AZ1199">
        <v>0</v>
      </c>
      <c r="BA1199">
        <v>1233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B1199">
        <v>0</v>
      </c>
    </row>
    <row r="1200" spans="1:80" x14ac:dyDescent="0.2">
      <c r="A1200">
        <f>ROW(Source!A702)</f>
        <v>702</v>
      </c>
      <c r="B1200">
        <v>23982063</v>
      </c>
      <c r="C1200">
        <v>23985215</v>
      </c>
      <c r="D1200">
        <v>14697327</v>
      </c>
      <c r="E1200">
        <v>1</v>
      </c>
      <c r="F1200">
        <v>1</v>
      </c>
      <c r="G1200">
        <v>1</v>
      </c>
      <c r="H1200">
        <v>3</v>
      </c>
      <c r="I1200" t="s">
        <v>1369</v>
      </c>
      <c r="J1200" t="s">
        <v>1370</v>
      </c>
      <c r="K1200" t="s">
        <v>1371</v>
      </c>
      <c r="L1200">
        <v>1356</v>
      </c>
      <c r="N1200">
        <v>1010</v>
      </c>
      <c r="O1200" t="s">
        <v>1372</v>
      </c>
      <c r="P1200" t="s">
        <v>1372</v>
      </c>
      <c r="Q1200">
        <v>1000</v>
      </c>
      <c r="Y1200">
        <v>8.3199999999999993E-3</v>
      </c>
      <c r="AA1200">
        <v>19.5</v>
      </c>
      <c r="AB1200">
        <v>0</v>
      </c>
      <c r="AC1200">
        <v>0</v>
      </c>
      <c r="AD1200">
        <v>0</v>
      </c>
      <c r="AN1200">
        <v>0</v>
      </c>
      <c r="AO1200">
        <v>1</v>
      </c>
      <c r="AP1200">
        <v>1</v>
      </c>
      <c r="AQ1200">
        <v>0</v>
      </c>
      <c r="AR1200">
        <v>0</v>
      </c>
      <c r="AS1200" t="s">
        <v>3</v>
      </c>
      <c r="AT1200">
        <v>8.3199999999999993E-3</v>
      </c>
      <c r="AU1200" t="s">
        <v>3</v>
      </c>
      <c r="AV1200">
        <v>0</v>
      </c>
      <c r="AW1200">
        <v>2</v>
      </c>
      <c r="AX1200">
        <v>23985242</v>
      </c>
      <c r="AY1200">
        <v>1</v>
      </c>
      <c r="AZ1200">
        <v>0</v>
      </c>
      <c r="BA1200">
        <v>1234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B1200">
        <v>0</v>
      </c>
    </row>
    <row r="1201" spans="1:80" x14ac:dyDescent="0.2">
      <c r="A1201">
        <f>ROW(Source!A702)</f>
        <v>702</v>
      </c>
      <c r="B1201">
        <v>23982063</v>
      </c>
      <c r="C1201">
        <v>23985215</v>
      </c>
      <c r="D1201">
        <v>14665295</v>
      </c>
      <c r="E1201">
        <v>1</v>
      </c>
      <c r="F1201">
        <v>1</v>
      </c>
      <c r="G1201">
        <v>1</v>
      </c>
      <c r="H1201">
        <v>3</v>
      </c>
      <c r="I1201" t="s">
        <v>1159</v>
      </c>
      <c r="J1201" t="s">
        <v>1168</v>
      </c>
      <c r="K1201" t="s">
        <v>1169</v>
      </c>
      <c r="L1201">
        <v>1344</v>
      </c>
      <c r="N1201">
        <v>1008</v>
      </c>
      <c r="O1201" t="s">
        <v>1170</v>
      </c>
      <c r="P1201" t="s">
        <v>1170</v>
      </c>
      <c r="Q1201">
        <v>1</v>
      </c>
      <c r="Y1201">
        <v>2.39</v>
      </c>
      <c r="AA1201">
        <v>1</v>
      </c>
      <c r="AB1201">
        <v>0</v>
      </c>
      <c r="AC1201">
        <v>0</v>
      </c>
      <c r="AD1201">
        <v>0</v>
      </c>
      <c r="AN1201">
        <v>0</v>
      </c>
      <c r="AO1201">
        <v>1</v>
      </c>
      <c r="AP1201">
        <v>1</v>
      </c>
      <c r="AQ1201">
        <v>0</v>
      </c>
      <c r="AR1201">
        <v>0</v>
      </c>
      <c r="AS1201" t="s">
        <v>3</v>
      </c>
      <c r="AT1201">
        <v>2.39</v>
      </c>
      <c r="AU1201" t="s">
        <v>3</v>
      </c>
      <c r="AV1201">
        <v>0</v>
      </c>
      <c r="AW1201">
        <v>2</v>
      </c>
      <c r="AX1201">
        <v>23985243</v>
      </c>
      <c r="AY1201">
        <v>1</v>
      </c>
      <c r="AZ1201">
        <v>0</v>
      </c>
      <c r="BA1201">
        <v>1235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B1201">
        <v>0</v>
      </c>
    </row>
    <row r="1202" spans="1:80" x14ac:dyDescent="0.2">
      <c r="A1202">
        <f>ROW(Source!A703)</f>
        <v>703</v>
      </c>
      <c r="B1202">
        <v>23982063</v>
      </c>
      <c r="C1202">
        <v>23985244</v>
      </c>
      <c r="D1202">
        <v>9430710</v>
      </c>
      <c r="E1202">
        <v>1</v>
      </c>
      <c r="F1202">
        <v>1</v>
      </c>
      <c r="G1202">
        <v>1</v>
      </c>
      <c r="H1202">
        <v>1</v>
      </c>
      <c r="I1202" t="s">
        <v>1166</v>
      </c>
      <c r="J1202" t="s">
        <v>3</v>
      </c>
      <c r="K1202" t="s">
        <v>1167</v>
      </c>
      <c r="L1202">
        <v>1369</v>
      </c>
      <c r="N1202">
        <v>1013</v>
      </c>
      <c r="O1202" t="s">
        <v>1148</v>
      </c>
      <c r="P1202" t="s">
        <v>1148</v>
      </c>
      <c r="Q1202">
        <v>1</v>
      </c>
      <c r="Y1202">
        <v>16.740000000000002</v>
      </c>
      <c r="AA1202">
        <v>0</v>
      </c>
      <c r="AB1202">
        <v>0</v>
      </c>
      <c r="AC1202">
        <v>0</v>
      </c>
      <c r="AD1202">
        <v>9.6199999999999992</v>
      </c>
      <c r="AN1202">
        <v>0</v>
      </c>
      <c r="AO1202">
        <v>1</v>
      </c>
      <c r="AP1202">
        <v>1</v>
      </c>
      <c r="AQ1202">
        <v>0</v>
      </c>
      <c r="AR1202">
        <v>0</v>
      </c>
      <c r="AS1202" t="s">
        <v>3</v>
      </c>
      <c r="AT1202">
        <v>12.4</v>
      </c>
      <c r="AU1202" t="s">
        <v>179</v>
      </c>
      <c r="AV1202">
        <v>1</v>
      </c>
      <c r="AW1202">
        <v>2</v>
      </c>
      <c r="AX1202">
        <v>23985259</v>
      </c>
      <c r="AY1202">
        <v>1</v>
      </c>
      <c r="AZ1202">
        <v>0</v>
      </c>
      <c r="BA1202">
        <v>1236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B1202">
        <v>0</v>
      </c>
    </row>
    <row r="1203" spans="1:80" x14ac:dyDescent="0.2">
      <c r="A1203">
        <f>ROW(Source!A703)</f>
        <v>703</v>
      </c>
      <c r="B1203">
        <v>23982063</v>
      </c>
      <c r="C1203">
        <v>23985244</v>
      </c>
      <c r="D1203">
        <v>121548</v>
      </c>
      <c r="E1203">
        <v>1</v>
      </c>
      <c r="F1203">
        <v>1</v>
      </c>
      <c r="G1203">
        <v>1</v>
      </c>
      <c r="H1203">
        <v>1</v>
      </c>
      <c r="I1203" t="s">
        <v>40</v>
      </c>
      <c r="J1203" t="s">
        <v>3</v>
      </c>
      <c r="K1203" t="s">
        <v>1173</v>
      </c>
      <c r="L1203">
        <v>608254</v>
      </c>
      <c r="N1203">
        <v>1013</v>
      </c>
      <c r="O1203" t="s">
        <v>1174</v>
      </c>
      <c r="P1203" t="s">
        <v>1174</v>
      </c>
      <c r="Q1203">
        <v>1</v>
      </c>
      <c r="Y1203">
        <v>4.5765000000000002</v>
      </c>
      <c r="AA1203">
        <v>0</v>
      </c>
      <c r="AB1203">
        <v>0</v>
      </c>
      <c r="AC1203">
        <v>0</v>
      </c>
      <c r="AD1203">
        <v>0</v>
      </c>
      <c r="AN1203">
        <v>0</v>
      </c>
      <c r="AO1203">
        <v>1</v>
      </c>
      <c r="AP1203">
        <v>1</v>
      </c>
      <c r="AQ1203">
        <v>0</v>
      </c>
      <c r="AR1203">
        <v>0</v>
      </c>
      <c r="AS1203" t="s">
        <v>3</v>
      </c>
      <c r="AT1203">
        <v>3.39</v>
      </c>
      <c r="AU1203" t="s">
        <v>179</v>
      </c>
      <c r="AV1203">
        <v>2</v>
      </c>
      <c r="AW1203">
        <v>2</v>
      </c>
      <c r="AX1203">
        <v>23985260</v>
      </c>
      <c r="AY1203">
        <v>1</v>
      </c>
      <c r="AZ1203">
        <v>0</v>
      </c>
      <c r="BA1203">
        <v>1237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B1203">
        <v>0</v>
      </c>
    </row>
    <row r="1204" spans="1:80" x14ac:dyDescent="0.2">
      <c r="A1204">
        <f>ROW(Source!A703)</f>
        <v>703</v>
      </c>
      <c r="B1204">
        <v>23982063</v>
      </c>
      <c r="C1204">
        <v>23985244</v>
      </c>
      <c r="D1204">
        <v>14665537</v>
      </c>
      <c r="E1204">
        <v>1</v>
      </c>
      <c r="F1204">
        <v>1</v>
      </c>
      <c r="G1204">
        <v>1</v>
      </c>
      <c r="H1204">
        <v>2</v>
      </c>
      <c r="I1204" t="s">
        <v>1218</v>
      </c>
      <c r="J1204" t="s">
        <v>1247</v>
      </c>
      <c r="K1204" t="s">
        <v>1220</v>
      </c>
      <c r="L1204">
        <v>1368</v>
      </c>
      <c r="N1204">
        <v>1011</v>
      </c>
      <c r="O1204" t="s">
        <v>1152</v>
      </c>
      <c r="P1204" t="s">
        <v>1152</v>
      </c>
      <c r="Q1204">
        <v>1</v>
      </c>
      <c r="Y1204">
        <v>0.52650000000000008</v>
      </c>
      <c r="AA1204">
        <v>0</v>
      </c>
      <c r="AB1204">
        <v>134.65</v>
      </c>
      <c r="AC1204">
        <v>13.5</v>
      </c>
      <c r="AD1204">
        <v>0</v>
      </c>
      <c r="AN1204">
        <v>0</v>
      </c>
      <c r="AO1204">
        <v>1</v>
      </c>
      <c r="AP1204">
        <v>1</v>
      </c>
      <c r="AQ1204">
        <v>0</v>
      </c>
      <c r="AR1204">
        <v>0</v>
      </c>
      <c r="AS1204" t="s">
        <v>3</v>
      </c>
      <c r="AT1204">
        <v>0.39</v>
      </c>
      <c r="AU1204" t="s">
        <v>179</v>
      </c>
      <c r="AV1204">
        <v>0</v>
      </c>
      <c r="AW1204">
        <v>2</v>
      </c>
      <c r="AX1204">
        <v>23985261</v>
      </c>
      <c r="AY1204">
        <v>1</v>
      </c>
      <c r="AZ1204">
        <v>0</v>
      </c>
      <c r="BA1204">
        <v>1238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B1204">
        <v>0</v>
      </c>
    </row>
    <row r="1205" spans="1:80" x14ac:dyDescent="0.2">
      <c r="A1205">
        <f>ROW(Source!A703)</f>
        <v>703</v>
      </c>
      <c r="B1205">
        <v>23982063</v>
      </c>
      <c r="C1205">
        <v>23985244</v>
      </c>
      <c r="D1205">
        <v>14665701</v>
      </c>
      <c r="E1205">
        <v>1</v>
      </c>
      <c r="F1205">
        <v>1</v>
      </c>
      <c r="G1205">
        <v>1</v>
      </c>
      <c r="H1205">
        <v>2</v>
      </c>
      <c r="I1205" t="s">
        <v>1342</v>
      </c>
      <c r="J1205" t="s">
        <v>1343</v>
      </c>
      <c r="K1205" t="s">
        <v>1344</v>
      </c>
      <c r="L1205">
        <v>1368</v>
      </c>
      <c r="N1205">
        <v>1011</v>
      </c>
      <c r="O1205" t="s">
        <v>1152</v>
      </c>
      <c r="P1205" t="s">
        <v>1152</v>
      </c>
      <c r="Q1205">
        <v>1</v>
      </c>
      <c r="Y1205">
        <v>4.0500000000000007</v>
      </c>
      <c r="AA1205">
        <v>0</v>
      </c>
      <c r="AB1205">
        <v>2.37</v>
      </c>
      <c r="AC1205">
        <v>0</v>
      </c>
      <c r="AD1205">
        <v>0</v>
      </c>
      <c r="AN1205">
        <v>0</v>
      </c>
      <c r="AO1205">
        <v>1</v>
      </c>
      <c r="AP1205">
        <v>1</v>
      </c>
      <c r="AQ1205">
        <v>0</v>
      </c>
      <c r="AR1205">
        <v>0</v>
      </c>
      <c r="AS1205" t="s">
        <v>3</v>
      </c>
      <c r="AT1205">
        <v>3</v>
      </c>
      <c r="AU1205" t="s">
        <v>179</v>
      </c>
      <c r="AV1205">
        <v>0</v>
      </c>
      <c r="AW1205">
        <v>2</v>
      </c>
      <c r="AX1205">
        <v>23985262</v>
      </c>
      <c r="AY1205">
        <v>1</v>
      </c>
      <c r="AZ1205">
        <v>0</v>
      </c>
      <c r="BA1205">
        <v>1239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B1205">
        <v>0</v>
      </c>
    </row>
    <row r="1206" spans="1:80" x14ac:dyDescent="0.2">
      <c r="A1206">
        <f>ROW(Source!A703)</f>
        <v>703</v>
      </c>
      <c r="B1206">
        <v>23982063</v>
      </c>
      <c r="C1206">
        <v>23985244</v>
      </c>
      <c r="D1206">
        <v>14665732</v>
      </c>
      <c r="E1206">
        <v>1</v>
      </c>
      <c r="F1206">
        <v>1</v>
      </c>
      <c r="G1206">
        <v>1</v>
      </c>
      <c r="H1206">
        <v>2</v>
      </c>
      <c r="I1206" t="s">
        <v>1345</v>
      </c>
      <c r="J1206" t="s">
        <v>1346</v>
      </c>
      <c r="K1206" t="s">
        <v>1347</v>
      </c>
      <c r="L1206">
        <v>1368</v>
      </c>
      <c r="N1206">
        <v>1011</v>
      </c>
      <c r="O1206" t="s">
        <v>1152</v>
      </c>
      <c r="P1206" t="s">
        <v>1152</v>
      </c>
      <c r="Q1206">
        <v>1</v>
      </c>
      <c r="Y1206">
        <v>4.0500000000000007</v>
      </c>
      <c r="AA1206">
        <v>0</v>
      </c>
      <c r="AB1206">
        <v>131.44</v>
      </c>
      <c r="AC1206">
        <v>11.6</v>
      </c>
      <c r="AD1206">
        <v>0</v>
      </c>
      <c r="AN1206">
        <v>0</v>
      </c>
      <c r="AO1206">
        <v>1</v>
      </c>
      <c r="AP1206">
        <v>1</v>
      </c>
      <c r="AQ1206">
        <v>0</v>
      </c>
      <c r="AR1206">
        <v>0</v>
      </c>
      <c r="AS1206" t="s">
        <v>3</v>
      </c>
      <c r="AT1206">
        <v>3</v>
      </c>
      <c r="AU1206" t="s">
        <v>179</v>
      </c>
      <c r="AV1206">
        <v>0</v>
      </c>
      <c r="AW1206">
        <v>2</v>
      </c>
      <c r="AX1206">
        <v>23985263</v>
      </c>
      <c r="AY1206">
        <v>1</v>
      </c>
      <c r="AZ1206">
        <v>0</v>
      </c>
      <c r="BA1206">
        <v>1240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B1206">
        <v>0</v>
      </c>
    </row>
    <row r="1207" spans="1:80" x14ac:dyDescent="0.2">
      <c r="A1207">
        <f>ROW(Source!A703)</f>
        <v>703</v>
      </c>
      <c r="B1207">
        <v>23982063</v>
      </c>
      <c r="C1207">
        <v>23985244</v>
      </c>
      <c r="D1207">
        <v>14668594</v>
      </c>
      <c r="E1207">
        <v>1</v>
      </c>
      <c r="F1207">
        <v>1</v>
      </c>
      <c r="G1207">
        <v>1</v>
      </c>
      <c r="H1207">
        <v>2</v>
      </c>
      <c r="I1207" t="s">
        <v>1348</v>
      </c>
      <c r="J1207" t="s">
        <v>1349</v>
      </c>
      <c r="K1207" t="s">
        <v>1350</v>
      </c>
      <c r="L1207">
        <v>1368</v>
      </c>
      <c r="N1207">
        <v>1011</v>
      </c>
      <c r="O1207" t="s">
        <v>1152</v>
      </c>
      <c r="P1207" t="s">
        <v>1152</v>
      </c>
      <c r="Q1207">
        <v>1</v>
      </c>
      <c r="Y1207">
        <v>0.52650000000000008</v>
      </c>
      <c r="AA1207">
        <v>0</v>
      </c>
      <c r="AB1207">
        <v>107.3</v>
      </c>
      <c r="AC1207">
        <v>11.6</v>
      </c>
      <c r="AD1207">
        <v>0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0.39</v>
      </c>
      <c r="AU1207" t="s">
        <v>179</v>
      </c>
      <c r="AV1207">
        <v>0</v>
      </c>
      <c r="AW1207">
        <v>2</v>
      </c>
      <c r="AX1207">
        <v>23985264</v>
      </c>
      <c r="AY1207">
        <v>1</v>
      </c>
      <c r="AZ1207">
        <v>0</v>
      </c>
      <c r="BA1207">
        <v>1241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B1207">
        <v>0</v>
      </c>
    </row>
    <row r="1208" spans="1:80" x14ac:dyDescent="0.2">
      <c r="A1208">
        <f>ROW(Source!A703)</f>
        <v>703</v>
      </c>
      <c r="B1208">
        <v>23982063</v>
      </c>
      <c r="C1208">
        <v>23985244</v>
      </c>
      <c r="D1208">
        <v>14608774</v>
      </c>
      <c r="E1208">
        <v>1</v>
      </c>
      <c r="F1208">
        <v>1</v>
      </c>
      <c r="G1208">
        <v>1</v>
      </c>
      <c r="H1208">
        <v>3</v>
      </c>
      <c r="I1208" t="s">
        <v>1351</v>
      </c>
      <c r="J1208" t="s">
        <v>1352</v>
      </c>
      <c r="K1208" t="s">
        <v>1353</v>
      </c>
      <c r="L1208">
        <v>1348</v>
      </c>
      <c r="N1208">
        <v>1009</v>
      </c>
      <c r="O1208" t="s">
        <v>1185</v>
      </c>
      <c r="P1208" t="s">
        <v>1185</v>
      </c>
      <c r="Q1208">
        <v>1000</v>
      </c>
      <c r="Y1208">
        <v>4.0000000000000003E-5</v>
      </c>
      <c r="AA1208">
        <v>12242</v>
      </c>
      <c r="AB1208">
        <v>0</v>
      </c>
      <c r="AC1208">
        <v>0</v>
      </c>
      <c r="AD1208">
        <v>0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4.0000000000000003E-5</v>
      </c>
      <c r="AU1208" t="s">
        <v>3</v>
      </c>
      <c r="AV1208">
        <v>0</v>
      </c>
      <c r="AW1208">
        <v>2</v>
      </c>
      <c r="AX1208">
        <v>23985265</v>
      </c>
      <c r="AY1208">
        <v>1</v>
      </c>
      <c r="AZ1208">
        <v>0</v>
      </c>
      <c r="BA1208">
        <v>1242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B1208">
        <v>0</v>
      </c>
    </row>
    <row r="1209" spans="1:80" x14ac:dyDescent="0.2">
      <c r="A1209">
        <f>ROW(Source!A703)</f>
        <v>703</v>
      </c>
      <c r="B1209">
        <v>23982063</v>
      </c>
      <c r="C1209">
        <v>23985244</v>
      </c>
      <c r="D1209">
        <v>14608858</v>
      </c>
      <c r="E1209">
        <v>1</v>
      </c>
      <c r="F1209">
        <v>1</v>
      </c>
      <c r="G1209">
        <v>1</v>
      </c>
      <c r="H1209">
        <v>3</v>
      </c>
      <c r="I1209" t="s">
        <v>1354</v>
      </c>
      <c r="J1209" t="s">
        <v>1355</v>
      </c>
      <c r="K1209" t="s">
        <v>1356</v>
      </c>
      <c r="L1209">
        <v>1348</v>
      </c>
      <c r="N1209">
        <v>1009</v>
      </c>
      <c r="O1209" t="s">
        <v>1185</v>
      </c>
      <c r="P1209" t="s">
        <v>1185</v>
      </c>
      <c r="Q1209">
        <v>1000</v>
      </c>
      <c r="Y1209">
        <v>8.0000000000000004E-4</v>
      </c>
      <c r="AA1209">
        <v>40600</v>
      </c>
      <c r="AB1209">
        <v>0</v>
      </c>
      <c r="AC1209">
        <v>0</v>
      </c>
      <c r="AD1209">
        <v>0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8.0000000000000004E-4</v>
      </c>
      <c r="AU1209" t="s">
        <v>3</v>
      </c>
      <c r="AV1209">
        <v>0</v>
      </c>
      <c r="AW1209">
        <v>2</v>
      </c>
      <c r="AX1209">
        <v>23985266</v>
      </c>
      <c r="AY1209">
        <v>1</v>
      </c>
      <c r="AZ1209">
        <v>0</v>
      </c>
      <c r="BA1209">
        <v>1243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B1209">
        <v>0</v>
      </c>
    </row>
    <row r="1210" spans="1:80" x14ac:dyDescent="0.2">
      <c r="A1210">
        <f>ROW(Source!A703)</f>
        <v>703</v>
      </c>
      <c r="B1210">
        <v>23982063</v>
      </c>
      <c r="C1210">
        <v>23985244</v>
      </c>
      <c r="D1210">
        <v>14611269</v>
      </c>
      <c r="E1210">
        <v>1</v>
      </c>
      <c r="F1210">
        <v>1</v>
      </c>
      <c r="G1210">
        <v>1</v>
      </c>
      <c r="H1210">
        <v>3</v>
      </c>
      <c r="I1210" t="s">
        <v>1357</v>
      </c>
      <c r="J1210" t="s">
        <v>1358</v>
      </c>
      <c r="K1210" t="s">
        <v>1359</v>
      </c>
      <c r="L1210">
        <v>1308</v>
      </c>
      <c r="N1210">
        <v>1003</v>
      </c>
      <c r="O1210" t="s">
        <v>311</v>
      </c>
      <c r="P1210" t="s">
        <v>311</v>
      </c>
      <c r="Q1210">
        <v>100</v>
      </c>
      <c r="Y1210">
        <v>9.5999999999999992E-3</v>
      </c>
      <c r="AA1210">
        <v>120</v>
      </c>
      <c r="AB1210">
        <v>0</v>
      </c>
      <c r="AC1210">
        <v>0</v>
      </c>
      <c r="AD1210">
        <v>0</v>
      </c>
      <c r="AN1210">
        <v>0</v>
      </c>
      <c r="AO1210">
        <v>1</v>
      </c>
      <c r="AP1210">
        <v>1</v>
      </c>
      <c r="AQ1210">
        <v>0</v>
      </c>
      <c r="AR1210">
        <v>0</v>
      </c>
      <c r="AS1210" t="s">
        <v>3</v>
      </c>
      <c r="AT1210">
        <v>9.5999999999999992E-3</v>
      </c>
      <c r="AU1210" t="s">
        <v>3</v>
      </c>
      <c r="AV1210">
        <v>0</v>
      </c>
      <c r="AW1210">
        <v>2</v>
      </c>
      <c r="AX1210">
        <v>23985267</v>
      </c>
      <c r="AY1210">
        <v>1</v>
      </c>
      <c r="AZ1210">
        <v>0</v>
      </c>
      <c r="BA1210">
        <v>1244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B1210">
        <v>0</v>
      </c>
    </row>
    <row r="1211" spans="1:80" x14ac:dyDescent="0.2">
      <c r="A1211">
        <f>ROW(Source!A703)</f>
        <v>703</v>
      </c>
      <c r="B1211">
        <v>23982063</v>
      </c>
      <c r="C1211">
        <v>23985244</v>
      </c>
      <c r="D1211">
        <v>14681456</v>
      </c>
      <c r="E1211">
        <v>1</v>
      </c>
      <c r="F1211">
        <v>1</v>
      </c>
      <c r="G1211">
        <v>1</v>
      </c>
      <c r="H1211">
        <v>3</v>
      </c>
      <c r="I1211" t="s">
        <v>1360</v>
      </c>
      <c r="J1211" t="s">
        <v>1361</v>
      </c>
      <c r="K1211" t="s">
        <v>1362</v>
      </c>
      <c r="L1211">
        <v>1355</v>
      </c>
      <c r="N1211">
        <v>1010</v>
      </c>
      <c r="O1211" t="s">
        <v>910</v>
      </c>
      <c r="P1211" t="s">
        <v>910</v>
      </c>
      <c r="Q1211">
        <v>100</v>
      </c>
      <c r="Y1211">
        <v>4.1000000000000003E-3</v>
      </c>
      <c r="AA1211">
        <v>142.5</v>
      </c>
      <c r="AB1211">
        <v>0</v>
      </c>
      <c r="AC1211">
        <v>0</v>
      </c>
      <c r="AD1211">
        <v>0</v>
      </c>
      <c r="AN1211">
        <v>0</v>
      </c>
      <c r="AO1211">
        <v>1</v>
      </c>
      <c r="AP1211">
        <v>1</v>
      </c>
      <c r="AQ1211">
        <v>0</v>
      </c>
      <c r="AR1211">
        <v>0</v>
      </c>
      <c r="AS1211" t="s">
        <v>3</v>
      </c>
      <c r="AT1211">
        <v>4.1000000000000003E-3</v>
      </c>
      <c r="AU1211" t="s">
        <v>3</v>
      </c>
      <c r="AV1211">
        <v>0</v>
      </c>
      <c r="AW1211">
        <v>2</v>
      </c>
      <c r="AX1211">
        <v>23985268</v>
      </c>
      <c r="AY1211">
        <v>1</v>
      </c>
      <c r="AZ1211">
        <v>0</v>
      </c>
      <c r="BA1211">
        <v>1245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B1211">
        <v>0</v>
      </c>
    </row>
    <row r="1212" spans="1:80" x14ac:dyDescent="0.2">
      <c r="A1212">
        <f>ROW(Source!A703)</f>
        <v>703</v>
      </c>
      <c r="B1212">
        <v>23982063</v>
      </c>
      <c r="C1212">
        <v>23985244</v>
      </c>
      <c r="D1212">
        <v>14682500</v>
      </c>
      <c r="E1212">
        <v>1</v>
      </c>
      <c r="F1212">
        <v>1</v>
      </c>
      <c r="G1212">
        <v>1</v>
      </c>
      <c r="H1212">
        <v>3</v>
      </c>
      <c r="I1212" t="s">
        <v>1363</v>
      </c>
      <c r="J1212" t="s">
        <v>1364</v>
      </c>
      <c r="K1212" t="s">
        <v>1365</v>
      </c>
      <c r="L1212">
        <v>1348</v>
      </c>
      <c r="N1212">
        <v>1009</v>
      </c>
      <c r="O1212" t="s">
        <v>1185</v>
      </c>
      <c r="P1212" t="s">
        <v>1185</v>
      </c>
      <c r="Q1212">
        <v>1000</v>
      </c>
      <c r="Y1212">
        <v>6.0000000000000002E-5</v>
      </c>
      <c r="AA1212">
        <v>7826.9</v>
      </c>
      <c r="AB1212">
        <v>0</v>
      </c>
      <c r="AC1212">
        <v>0</v>
      </c>
      <c r="AD1212">
        <v>0</v>
      </c>
      <c r="AN1212">
        <v>0</v>
      </c>
      <c r="AO1212">
        <v>1</v>
      </c>
      <c r="AP1212">
        <v>1</v>
      </c>
      <c r="AQ1212">
        <v>0</v>
      </c>
      <c r="AR1212">
        <v>0</v>
      </c>
      <c r="AS1212" t="s">
        <v>3</v>
      </c>
      <c r="AT1212">
        <v>6.0000000000000002E-5</v>
      </c>
      <c r="AU1212" t="s">
        <v>3</v>
      </c>
      <c r="AV1212">
        <v>0</v>
      </c>
      <c r="AW1212">
        <v>2</v>
      </c>
      <c r="AX1212">
        <v>23985269</v>
      </c>
      <c r="AY1212">
        <v>1</v>
      </c>
      <c r="AZ1212">
        <v>0</v>
      </c>
      <c r="BA1212">
        <v>1246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B1212">
        <v>0</v>
      </c>
    </row>
    <row r="1213" spans="1:80" x14ac:dyDescent="0.2">
      <c r="A1213">
        <f>ROW(Source!A703)</f>
        <v>703</v>
      </c>
      <c r="B1213">
        <v>23982063</v>
      </c>
      <c r="C1213">
        <v>23985244</v>
      </c>
      <c r="D1213">
        <v>22844838</v>
      </c>
      <c r="E1213">
        <v>1</v>
      </c>
      <c r="F1213">
        <v>1</v>
      </c>
      <c r="G1213">
        <v>1</v>
      </c>
      <c r="H1213">
        <v>3</v>
      </c>
      <c r="I1213" t="s">
        <v>331</v>
      </c>
      <c r="J1213" t="s">
        <v>334</v>
      </c>
      <c r="K1213" t="s">
        <v>332</v>
      </c>
      <c r="L1213">
        <v>1477</v>
      </c>
      <c r="N1213">
        <v>1013</v>
      </c>
      <c r="O1213" t="s">
        <v>333</v>
      </c>
      <c r="P1213" t="s">
        <v>335</v>
      </c>
      <c r="Q1213">
        <v>1</v>
      </c>
      <c r="Y1213">
        <v>0.1</v>
      </c>
      <c r="AA1213">
        <v>4832.12</v>
      </c>
      <c r="AB1213">
        <v>0</v>
      </c>
      <c r="AC1213">
        <v>0</v>
      </c>
      <c r="AD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 t="s">
        <v>3</v>
      </c>
      <c r="AT1213">
        <v>0.1</v>
      </c>
      <c r="AU1213" t="s">
        <v>3</v>
      </c>
      <c r="AV1213">
        <v>0</v>
      </c>
      <c r="AW1213">
        <v>1</v>
      </c>
      <c r="AX1213">
        <v>-1</v>
      </c>
      <c r="AY1213">
        <v>0</v>
      </c>
      <c r="AZ1213">
        <v>0</v>
      </c>
      <c r="BA1213" t="s">
        <v>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B1213">
        <v>0</v>
      </c>
    </row>
    <row r="1214" spans="1:80" x14ac:dyDescent="0.2">
      <c r="A1214">
        <f>ROW(Source!A703)</f>
        <v>703</v>
      </c>
      <c r="B1214">
        <v>23982063</v>
      </c>
      <c r="C1214">
        <v>23985244</v>
      </c>
      <c r="D1214">
        <v>14665224</v>
      </c>
      <c r="E1214">
        <v>1</v>
      </c>
      <c r="F1214">
        <v>1</v>
      </c>
      <c r="G1214">
        <v>1</v>
      </c>
      <c r="H1214">
        <v>3</v>
      </c>
      <c r="I1214" t="s">
        <v>1366</v>
      </c>
      <c r="J1214" t="s">
        <v>1367</v>
      </c>
      <c r="K1214" t="s">
        <v>1368</v>
      </c>
      <c r="L1214">
        <v>1346</v>
      </c>
      <c r="N1214">
        <v>1009</v>
      </c>
      <c r="O1214" t="s">
        <v>1181</v>
      </c>
      <c r="P1214" t="s">
        <v>1181</v>
      </c>
      <c r="Q1214">
        <v>1</v>
      </c>
      <c r="Y1214">
        <v>0.5</v>
      </c>
      <c r="AA1214">
        <v>68.05</v>
      </c>
      <c r="AB1214">
        <v>0</v>
      </c>
      <c r="AC1214">
        <v>0</v>
      </c>
      <c r="AD1214">
        <v>0</v>
      </c>
      <c r="AN1214">
        <v>0</v>
      </c>
      <c r="AO1214">
        <v>1</v>
      </c>
      <c r="AP1214">
        <v>1</v>
      </c>
      <c r="AQ1214">
        <v>0</v>
      </c>
      <c r="AR1214">
        <v>0</v>
      </c>
      <c r="AS1214" t="s">
        <v>3</v>
      </c>
      <c r="AT1214">
        <v>0.5</v>
      </c>
      <c r="AU1214" t="s">
        <v>3</v>
      </c>
      <c r="AV1214">
        <v>0</v>
      </c>
      <c r="AW1214">
        <v>2</v>
      </c>
      <c r="AX1214">
        <v>23985270</v>
      </c>
      <c r="AY1214">
        <v>1</v>
      </c>
      <c r="AZ1214">
        <v>0</v>
      </c>
      <c r="BA1214">
        <v>1247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B1214">
        <v>0</v>
      </c>
    </row>
    <row r="1215" spans="1:80" x14ac:dyDescent="0.2">
      <c r="A1215">
        <f>ROW(Source!A703)</f>
        <v>703</v>
      </c>
      <c r="B1215">
        <v>23982063</v>
      </c>
      <c r="C1215">
        <v>23985244</v>
      </c>
      <c r="D1215">
        <v>14697327</v>
      </c>
      <c r="E1215">
        <v>1</v>
      </c>
      <c r="F1215">
        <v>1</v>
      </c>
      <c r="G1215">
        <v>1</v>
      </c>
      <c r="H1215">
        <v>3</v>
      </c>
      <c r="I1215" t="s">
        <v>1369</v>
      </c>
      <c r="J1215" t="s">
        <v>1370</v>
      </c>
      <c r="K1215" t="s">
        <v>1371</v>
      </c>
      <c r="L1215">
        <v>1356</v>
      </c>
      <c r="N1215">
        <v>1010</v>
      </c>
      <c r="O1215" t="s">
        <v>1372</v>
      </c>
      <c r="P1215" t="s">
        <v>1372</v>
      </c>
      <c r="Q1215">
        <v>1000</v>
      </c>
      <c r="Y1215">
        <v>8.3199999999999993E-3</v>
      </c>
      <c r="AA1215">
        <v>19.5</v>
      </c>
      <c r="AB1215">
        <v>0</v>
      </c>
      <c r="AC1215">
        <v>0</v>
      </c>
      <c r="AD1215">
        <v>0</v>
      </c>
      <c r="AN1215">
        <v>0</v>
      </c>
      <c r="AO1215">
        <v>1</v>
      </c>
      <c r="AP1215">
        <v>1</v>
      </c>
      <c r="AQ1215">
        <v>0</v>
      </c>
      <c r="AR1215">
        <v>0</v>
      </c>
      <c r="AS1215" t="s">
        <v>3</v>
      </c>
      <c r="AT1215">
        <v>8.3199999999999993E-3</v>
      </c>
      <c r="AU1215" t="s">
        <v>3</v>
      </c>
      <c r="AV1215">
        <v>0</v>
      </c>
      <c r="AW1215">
        <v>2</v>
      </c>
      <c r="AX1215">
        <v>23985271</v>
      </c>
      <c r="AY1215">
        <v>1</v>
      </c>
      <c r="AZ1215">
        <v>0</v>
      </c>
      <c r="BA1215">
        <v>1248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B1215">
        <v>0</v>
      </c>
    </row>
    <row r="1216" spans="1:80" x14ac:dyDescent="0.2">
      <c r="A1216">
        <f>ROW(Source!A703)</f>
        <v>703</v>
      </c>
      <c r="B1216">
        <v>23982063</v>
      </c>
      <c r="C1216">
        <v>23985244</v>
      </c>
      <c r="D1216">
        <v>14665295</v>
      </c>
      <c r="E1216">
        <v>1</v>
      </c>
      <c r="F1216">
        <v>1</v>
      </c>
      <c r="G1216">
        <v>1</v>
      </c>
      <c r="H1216">
        <v>3</v>
      </c>
      <c r="I1216" t="s">
        <v>1159</v>
      </c>
      <c r="J1216" t="s">
        <v>1168</v>
      </c>
      <c r="K1216" t="s">
        <v>1169</v>
      </c>
      <c r="L1216">
        <v>1344</v>
      </c>
      <c r="N1216">
        <v>1008</v>
      </c>
      <c r="O1216" t="s">
        <v>1170</v>
      </c>
      <c r="P1216" t="s">
        <v>1170</v>
      </c>
      <c r="Q1216">
        <v>1</v>
      </c>
      <c r="Y1216">
        <v>2.39</v>
      </c>
      <c r="AA1216">
        <v>1</v>
      </c>
      <c r="AB1216">
        <v>0</v>
      </c>
      <c r="AC1216">
        <v>0</v>
      </c>
      <c r="AD1216">
        <v>0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2.39</v>
      </c>
      <c r="AU1216" t="s">
        <v>3</v>
      </c>
      <c r="AV1216">
        <v>0</v>
      </c>
      <c r="AW1216">
        <v>2</v>
      </c>
      <c r="AX1216">
        <v>23985272</v>
      </c>
      <c r="AY1216">
        <v>1</v>
      </c>
      <c r="AZ1216">
        <v>0</v>
      </c>
      <c r="BA1216">
        <v>1249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B1216">
        <v>0</v>
      </c>
    </row>
    <row r="1217" spans="1:80" x14ac:dyDescent="0.2">
      <c r="A1217">
        <f>ROW(Source!A705)</f>
        <v>705</v>
      </c>
      <c r="B1217">
        <v>23982063</v>
      </c>
      <c r="C1217">
        <v>23985336</v>
      </c>
      <c r="D1217">
        <v>9430710</v>
      </c>
      <c r="E1217">
        <v>1</v>
      </c>
      <c r="F1217">
        <v>1</v>
      </c>
      <c r="G1217">
        <v>1</v>
      </c>
      <c r="H1217">
        <v>1</v>
      </c>
      <c r="I1217" t="s">
        <v>1166</v>
      </c>
      <c r="J1217" t="s">
        <v>3</v>
      </c>
      <c r="K1217" t="s">
        <v>1167</v>
      </c>
      <c r="L1217">
        <v>1369</v>
      </c>
      <c r="N1217">
        <v>1013</v>
      </c>
      <c r="O1217" t="s">
        <v>1148</v>
      </c>
      <c r="P1217" t="s">
        <v>1148</v>
      </c>
      <c r="Q1217">
        <v>1</v>
      </c>
      <c r="Y1217">
        <v>16.740000000000002</v>
      </c>
      <c r="AA1217">
        <v>0</v>
      </c>
      <c r="AB1217">
        <v>0</v>
      </c>
      <c r="AC1217">
        <v>0</v>
      </c>
      <c r="AD1217">
        <v>9.6199999999999992</v>
      </c>
      <c r="AN1217">
        <v>0</v>
      </c>
      <c r="AO1217">
        <v>1</v>
      </c>
      <c r="AP1217">
        <v>1</v>
      </c>
      <c r="AQ1217">
        <v>0</v>
      </c>
      <c r="AR1217">
        <v>0</v>
      </c>
      <c r="AS1217" t="s">
        <v>3</v>
      </c>
      <c r="AT1217">
        <v>12.4</v>
      </c>
      <c r="AU1217" t="s">
        <v>179</v>
      </c>
      <c r="AV1217">
        <v>1</v>
      </c>
      <c r="AW1217">
        <v>2</v>
      </c>
      <c r="AX1217">
        <v>23985351</v>
      </c>
      <c r="AY1217">
        <v>1</v>
      </c>
      <c r="AZ1217">
        <v>0</v>
      </c>
      <c r="BA1217">
        <v>1250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B1217">
        <v>0</v>
      </c>
    </row>
    <row r="1218" spans="1:80" x14ac:dyDescent="0.2">
      <c r="A1218">
        <f>ROW(Source!A705)</f>
        <v>705</v>
      </c>
      <c r="B1218">
        <v>23982063</v>
      </c>
      <c r="C1218">
        <v>23985336</v>
      </c>
      <c r="D1218">
        <v>121548</v>
      </c>
      <c r="E1218">
        <v>1</v>
      </c>
      <c r="F1218">
        <v>1</v>
      </c>
      <c r="G1218">
        <v>1</v>
      </c>
      <c r="H1218">
        <v>1</v>
      </c>
      <c r="I1218" t="s">
        <v>40</v>
      </c>
      <c r="J1218" t="s">
        <v>3</v>
      </c>
      <c r="K1218" t="s">
        <v>1173</v>
      </c>
      <c r="L1218">
        <v>608254</v>
      </c>
      <c r="N1218">
        <v>1013</v>
      </c>
      <c r="O1218" t="s">
        <v>1174</v>
      </c>
      <c r="P1218" t="s">
        <v>1174</v>
      </c>
      <c r="Q1218">
        <v>1</v>
      </c>
      <c r="Y1218">
        <v>4.5765000000000002</v>
      </c>
      <c r="AA1218">
        <v>0</v>
      </c>
      <c r="AB1218">
        <v>0</v>
      </c>
      <c r="AC1218">
        <v>0</v>
      </c>
      <c r="AD1218">
        <v>0</v>
      </c>
      <c r="AN1218">
        <v>0</v>
      </c>
      <c r="AO1218">
        <v>1</v>
      </c>
      <c r="AP1218">
        <v>1</v>
      </c>
      <c r="AQ1218">
        <v>0</v>
      </c>
      <c r="AR1218">
        <v>0</v>
      </c>
      <c r="AS1218" t="s">
        <v>3</v>
      </c>
      <c r="AT1218">
        <v>3.39</v>
      </c>
      <c r="AU1218" t="s">
        <v>179</v>
      </c>
      <c r="AV1218">
        <v>2</v>
      </c>
      <c r="AW1218">
        <v>2</v>
      </c>
      <c r="AX1218">
        <v>23985352</v>
      </c>
      <c r="AY1218">
        <v>1</v>
      </c>
      <c r="AZ1218">
        <v>0</v>
      </c>
      <c r="BA1218">
        <v>1251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B1218">
        <v>0</v>
      </c>
    </row>
    <row r="1219" spans="1:80" x14ac:dyDescent="0.2">
      <c r="A1219">
        <f>ROW(Source!A705)</f>
        <v>705</v>
      </c>
      <c r="B1219">
        <v>23982063</v>
      </c>
      <c r="C1219">
        <v>23985336</v>
      </c>
      <c r="D1219">
        <v>14665537</v>
      </c>
      <c r="E1219">
        <v>1</v>
      </c>
      <c r="F1219">
        <v>1</v>
      </c>
      <c r="G1219">
        <v>1</v>
      </c>
      <c r="H1219">
        <v>2</v>
      </c>
      <c r="I1219" t="s">
        <v>1218</v>
      </c>
      <c r="J1219" t="s">
        <v>1247</v>
      </c>
      <c r="K1219" t="s">
        <v>1220</v>
      </c>
      <c r="L1219">
        <v>1368</v>
      </c>
      <c r="N1219">
        <v>1011</v>
      </c>
      <c r="O1219" t="s">
        <v>1152</v>
      </c>
      <c r="P1219" t="s">
        <v>1152</v>
      </c>
      <c r="Q1219">
        <v>1</v>
      </c>
      <c r="Y1219">
        <v>0.52650000000000008</v>
      </c>
      <c r="AA1219">
        <v>0</v>
      </c>
      <c r="AB1219">
        <v>134.65</v>
      </c>
      <c r="AC1219">
        <v>13.5</v>
      </c>
      <c r="AD1219">
        <v>0</v>
      </c>
      <c r="AN1219">
        <v>0</v>
      </c>
      <c r="AO1219">
        <v>1</v>
      </c>
      <c r="AP1219">
        <v>1</v>
      </c>
      <c r="AQ1219">
        <v>0</v>
      </c>
      <c r="AR1219">
        <v>0</v>
      </c>
      <c r="AS1219" t="s">
        <v>3</v>
      </c>
      <c r="AT1219">
        <v>0.39</v>
      </c>
      <c r="AU1219" t="s">
        <v>179</v>
      </c>
      <c r="AV1219">
        <v>0</v>
      </c>
      <c r="AW1219">
        <v>2</v>
      </c>
      <c r="AX1219">
        <v>23985353</v>
      </c>
      <c r="AY1219">
        <v>1</v>
      </c>
      <c r="AZ1219">
        <v>0</v>
      </c>
      <c r="BA1219">
        <v>1252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B1219">
        <v>0</v>
      </c>
    </row>
    <row r="1220" spans="1:80" x14ac:dyDescent="0.2">
      <c r="A1220">
        <f>ROW(Source!A705)</f>
        <v>705</v>
      </c>
      <c r="B1220">
        <v>23982063</v>
      </c>
      <c r="C1220">
        <v>23985336</v>
      </c>
      <c r="D1220">
        <v>14665701</v>
      </c>
      <c r="E1220">
        <v>1</v>
      </c>
      <c r="F1220">
        <v>1</v>
      </c>
      <c r="G1220">
        <v>1</v>
      </c>
      <c r="H1220">
        <v>2</v>
      </c>
      <c r="I1220" t="s">
        <v>1342</v>
      </c>
      <c r="J1220" t="s">
        <v>1343</v>
      </c>
      <c r="K1220" t="s">
        <v>1344</v>
      </c>
      <c r="L1220">
        <v>1368</v>
      </c>
      <c r="N1220">
        <v>1011</v>
      </c>
      <c r="O1220" t="s">
        <v>1152</v>
      </c>
      <c r="P1220" t="s">
        <v>1152</v>
      </c>
      <c r="Q1220">
        <v>1</v>
      </c>
      <c r="Y1220">
        <v>4.0500000000000007</v>
      </c>
      <c r="AA1220">
        <v>0</v>
      </c>
      <c r="AB1220">
        <v>2.37</v>
      </c>
      <c r="AC1220">
        <v>0</v>
      </c>
      <c r="AD1220">
        <v>0</v>
      </c>
      <c r="AN1220">
        <v>0</v>
      </c>
      <c r="AO1220">
        <v>1</v>
      </c>
      <c r="AP1220">
        <v>1</v>
      </c>
      <c r="AQ1220">
        <v>0</v>
      </c>
      <c r="AR1220">
        <v>0</v>
      </c>
      <c r="AS1220" t="s">
        <v>3</v>
      </c>
      <c r="AT1220">
        <v>3</v>
      </c>
      <c r="AU1220" t="s">
        <v>179</v>
      </c>
      <c r="AV1220">
        <v>0</v>
      </c>
      <c r="AW1220">
        <v>2</v>
      </c>
      <c r="AX1220">
        <v>23985354</v>
      </c>
      <c r="AY1220">
        <v>1</v>
      </c>
      <c r="AZ1220">
        <v>0</v>
      </c>
      <c r="BA1220">
        <v>1253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B1220">
        <v>0</v>
      </c>
    </row>
    <row r="1221" spans="1:80" x14ac:dyDescent="0.2">
      <c r="A1221">
        <f>ROW(Source!A705)</f>
        <v>705</v>
      </c>
      <c r="B1221">
        <v>23982063</v>
      </c>
      <c r="C1221">
        <v>23985336</v>
      </c>
      <c r="D1221">
        <v>14665732</v>
      </c>
      <c r="E1221">
        <v>1</v>
      </c>
      <c r="F1221">
        <v>1</v>
      </c>
      <c r="G1221">
        <v>1</v>
      </c>
      <c r="H1221">
        <v>2</v>
      </c>
      <c r="I1221" t="s">
        <v>1345</v>
      </c>
      <c r="J1221" t="s">
        <v>1346</v>
      </c>
      <c r="K1221" t="s">
        <v>1347</v>
      </c>
      <c r="L1221">
        <v>1368</v>
      </c>
      <c r="N1221">
        <v>1011</v>
      </c>
      <c r="O1221" t="s">
        <v>1152</v>
      </c>
      <c r="P1221" t="s">
        <v>1152</v>
      </c>
      <c r="Q1221">
        <v>1</v>
      </c>
      <c r="Y1221">
        <v>4.0500000000000007</v>
      </c>
      <c r="AA1221">
        <v>0</v>
      </c>
      <c r="AB1221">
        <v>131.44</v>
      </c>
      <c r="AC1221">
        <v>11.6</v>
      </c>
      <c r="AD1221">
        <v>0</v>
      </c>
      <c r="AN1221">
        <v>0</v>
      </c>
      <c r="AO1221">
        <v>1</v>
      </c>
      <c r="AP1221">
        <v>1</v>
      </c>
      <c r="AQ1221">
        <v>0</v>
      </c>
      <c r="AR1221">
        <v>0</v>
      </c>
      <c r="AS1221" t="s">
        <v>3</v>
      </c>
      <c r="AT1221">
        <v>3</v>
      </c>
      <c r="AU1221" t="s">
        <v>179</v>
      </c>
      <c r="AV1221">
        <v>0</v>
      </c>
      <c r="AW1221">
        <v>2</v>
      </c>
      <c r="AX1221">
        <v>23985355</v>
      </c>
      <c r="AY1221">
        <v>1</v>
      </c>
      <c r="AZ1221">
        <v>0</v>
      </c>
      <c r="BA1221">
        <v>1254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B1221">
        <v>0</v>
      </c>
    </row>
    <row r="1222" spans="1:80" x14ac:dyDescent="0.2">
      <c r="A1222">
        <f>ROW(Source!A705)</f>
        <v>705</v>
      </c>
      <c r="B1222">
        <v>23982063</v>
      </c>
      <c r="C1222">
        <v>23985336</v>
      </c>
      <c r="D1222">
        <v>14668594</v>
      </c>
      <c r="E1222">
        <v>1</v>
      </c>
      <c r="F1222">
        <v>1</v>
      </c>
      <c r="G1222">
        <v>1</v>
      </c>
      <c r="H1222">
        <v>2</v>
      </c>
      <c r="I1222" t="s">
        <v>1348</v>
      </c>
      <c r="J1222" t="s">
        <v>1349</v>
      </c>
      <c r="K1222" t="s">
        <v>1350</v>
      </c>
      <c r="L1222">
        <v>1368</v>
      </c>
      <c r="N1222">
        <v>1011</v>
      </c>
      <c r="O1222" t="s">
        <v>1152</v>
      </c>
      <c r="P1222" t="s">
        <v>1152</v>
      </c>
      <c r="Q1222">
        <v>1</v>
      </c>
      <c r="Y1222">
        <v>0.52650000000000008</v>
      </c>
      <c r="AA1222">
        <v>0</v>
      </c>
      <c r="AB1222">
        <v>107.3</v>
      </c>
      <c r="AC1222">
        <v>11.6</v>
      </c>
      <c r="AD1222">
        <v>0</v>
      </c>
      <c r="AN1222">
        <v>0</v>
      </c>
      <c r="AO1222">
        <v>1</v>
      </c>
      <c r="AP1222">
        <v>1</v>
      </c>
      <c r="AQ1222">
        <v>0</v>
      </c>
      <c r="AR1222">
        <v>0</v>
      </c>
      <c r="AS1222" t="s">
        <v>3</v>
      </c>
      <c r="AT1222">
        <v>0.39</v>
      </c>
      <c r="AU1222" t="s">
        <v>179</v>
      </c>
      <c r="AV1222">
        <v>0</v>
      </c>
      <c r="AW1222">
        <v>2</v>
      </c>
      <c r="AX1222">
        <v>23985356</v>
      </c>
      <c r="AY1222">
        <v>1</v>
      </c>
      <c r="AZ1222">
        <v>0</v>
      </c>
      <c r="BA1222">
        <v>1255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B1222">
        <v>0</v>
      </c>
    </row>
    <row r="1223" spans="1:80" x14ac:dyDescent="0.2">
      <c r="A1223">
        <f>ROW(Source!A705)</f>
        <v>705</v>
      </c>
      <c r="B1223">
        <v>23982063</v>
      </c>
      <c r="C1223">
        <v>23985336</v>
      </c>
      <c r="D1223">
        <v>14608774</v>
      </c>
      <c r="E1223">
        <v>1</v>
      </c>
      <c r="F1223">
        <v>1</v>
      </c>
      <c r="G1223">
        <v>1</v>
      </c>
      <c r="H1223">
        <v>3</v>
      </c>
      <c r="I1223" t="s">
        <v>1351</v>
      </c>
      <c r="J1223" t="s">
        <v>1352</v>
      </c>
      <c r="K1223" t="s">
        <v>1353</v>
      </c>
      <c r="L1223">
        <v>1348</v>
      </c>
      <c r="N1223">
        <v>1009</v>
      </c>
      <c r="O1223" t="s">
        <v>1185</v>
      </c>
      <c r="P1223" t="s">
        <v>1185</v>
      </c>
      <c r="Q1223">
        <v>1000</v>
      </c>
      <c r="Y1223">
        <v>4.0000000000000003E-5</v>
      </c>
      <c r="AA1223">
        <v>12242</v>
      </c>
      <c r="AB1223">
        <v>0</v>
      </c>
      <c r="AC1223">
        <v>0</v>
      </c>
      <c r="AD1223">
        <v>0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4.0000000000000003E-5</v>
      </c>
      <c r="AU1223" t="s">
        <v>3</v>
      </c>
      <c r="AV1223">
        <v>0</v>
      </c>
      <c r="AW1223">
        <v>2</v>
      </c>
      <c r="AX1223">
        <v>23985357</v>
      </c>
      <c r="AY1223">
        <v>1</v>
      </c>
      <c r="AZ1223">
        <v>0</v>
      </c>
      <c r="BA1223">
        <v>1256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B1223">
        <v>0</v>
      </c>
    </row>
    <row r="1224" spans="1:80" x14ac:dyDescent="0.2">
      <c r="A1224">
        <f>ROW(Source!A705)</f>
        <v>705</v>
      </c>
      <c r="B1224">
        <v>23982063</v>
      </c>
      <c r="C1224">
        <v>23985336</v>
      </c>
      <c r="D1224">
        <v>14608858</v>
      </c>
      <c r="E1224">
        <v>1</v>
      </c>
      <c r="F1224">
        <v>1</v>
      </c>
      <c r="G1224">
        <v>1</v>
      </c>
      <c r="H1224">
        <v>3</v>
      </c>
      <c r="I1224" t="s">
        <v>1354</v>
      </c>
      <c r="J1224" t="s">
        <v>1355</v>
      </c>
      <c r="K1224" t="s">
        <v>1356</v>
      </c>
      <c r="L1224">
        <v>1348</v>
      </c>
      <c r="N1224">
        <v>1009</v>
      </c>
      <c r="O1224" t="s">
        <v>1185</v>
      </c>
      <c r="P1224" t="s">
        <v>1185</v>
      </c>
      <c r="Q1224">
        <v>1000</v>
      </c>
      <c r="Y1224">
        <v>8.0000000000000004E-4</v>
      </c>
      <c r="AA1224">
        <v>40600</v>
      </c>
      <c r="AB1224">
        <v>0</v>
      </c>
      <c r="AC1224">
        <v>0</v>
      </c>
      <c r="AD1224">
        <v>0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8.0000000000000004E-4</v>
      </c>
      <c r="AU1224" t="s">
        <v>3</v>
      </c>
      <c r="AV1224">
        <v>0</v>
      </c>
      <c r="AW1224">
        <v>2</v>
      </c>
      <c r="AX1224">
        <v>23985358</v>
      </c>
      <c r="AY1224">
        <v>1</v>
      </c>
      <c r="AZ1224">
        <v>0</v>
      </c>
      <c r="BA1224">
        <v>1257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B1224">
        <v>0</v>
      </c>
    </row>
    <row r="1225" spans="1:80" x14ac:dyDescent="0.2">
      <c r="A1225">
        <f>ROW(Source!A705)</f>
        <v>705</v>
      </c>
      <c r="B1225">
        <v>23982063</v>
      </c>
      <c r="C1225">
        <v>23985336</v>
      </c>
      <c r="D1225">
        <v>14611269</v>
      </c>
      <c r="E1225">
        <v>1</v>
      </c>
      <c r="F1225">
        <v>1</v>
      </c>
      <c r="G1225">
        <v>1</v>
      </c>
      <c r="H1225">
        <v>3</v>
      </c>
      <c r="I1225" t="s">
        <v>1357</v>
      </c>
      <c r="J1225" t="s">
        <v>1358</v>
      </c>
      <c r="K1225" t="s">
        <v>1359</v>
      </c>
      <c r="L1225">
        <v>1308</v>
      </c>
      <c r="N1225">
        <v>1003</v>
      </c>
      <c r="O1225" t="s">
        <v>311</v>
      </c>
      <c r="P1225" t="s">
        <v>311</v>
      </c>
      <c r="Q1225">
        <v>100</v>
      </c>
      <c r="Y1225">
        <v>9.5999999999999992E-3</v>
      </c>
      <c r="AA1225">
        <v>120</v>
      </c>
      <c r="AB1225">
        <v>0</v>
      </c>
      <c r="AC1225">
        <v>0</v>
      </c>
      <c r="AD1225">
        <v>0</v>
      </c>
      <c r="AN1225">
        <v>0</v>
      </c>
      <c r="AO1225">
        <v>1</v>
      </c>
      <c r="AP1225">
        <v>1</v>
      </c>
      <c r="AQ1225">
        <v>0</v>
      </c>
      <c r="AR1225">
        <v>0</v>
      </c>
      <c r="AS1225" t="s">
        <v>3</v>
      </c>
      <c r="AT1225">
        <v>9.5999999999999992E-3</v>
      </c>
      <c r="AU1225" t="s">
        <v>3</v>
      </c>
      <c r="AV1225">
        <v>0</v>
      </c>
      <c r="AW1225">
        <v>2</v>
      </c>
      <c r="AX1225">
        <v>23985359</v>
      </c>
      <c r="AY1225">
        <v>1</v>
      </c>
      <c r="AZ1225">
        <v>0</v>
      </c>
      <c r="BA1225">
        <v>1258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B1225">
        <v>0</v>
      </c>
    </row>
    <row r="1226" spans="1:80" x14ac:dyDescent="0.2">
      <c r="A1226">
        <f>ROW(Source!A705)</f>
        <v>705</v>
      </c>
      <c r="B1226">
        <v>23982063</v>
      </c>
      <c r="C1226">
        <v>23985336</v>
      </c>
      <c r="D1226">
        <v>14681456</v>
      </c>
      <c r="E1226">
        <v>1</v>
      </c>
      <c r="F1226">
        <v>1</v>
      </c>
      <c r="G1226">
        <v>1</v>
      </c>
      <c r="H1226">
        <v>3</v>
      </c>
      <c r="I1226" t="s">
        <v>1360</v>
      </c>
      <c r="J1226" t="s">
        <v>1361</v>
      </c>
      <c r="K1226" t="s">
        <v>1362</v>
      </c>
      <c r="L1226">
        <v>1355</v>
      </c>
      <c r="N1226">
        <v>1010</v>
      </c>
      <c r="O1226" t="s">
        <v>910</v>
      </c>
      <c r="P1226" t="s">
        <v>910</v>
      </c>
      <c r="Q1226">
        <v>100</v>
      </c>
      <c r="Y1226">
        <v>4.1000000000000003E-3</v>
      </c>
      <c r="AA1226">
        <v>142.5</v>
      </c>
      <c r="AB1226">
        <v>0</v>
      </c>
      <c r="AC1226">
        <v>0</v>
      </c>
      <c r="AD1226">
        <v>0</v>
      </c>
      <c r="AN1226">
        <v>0</v>
      </c>
      <c r="AO1226">
        <v>1</v>
      </c>
      <c r="AP1226">
        <v>1</v>
      </c>
      <c r="AQ1226">
        <v>0</v>
      </c>
      <c r="AR1226">
        <v>0</v>
      </c>
      <c r="AS1226" t="s">
        <v>3</v>
      </c>
      <c r="AT1226">
        <v>4.1000000000000003E-3</v>
      </c>
      <c r="AU1226" t="s">
        <v>3</v>
      </c>
      <c r="AV1226">
        <v>0</v>
      </c>
      <c r="AW1226">
        <v>2</v>
      </c>
      <c r="AX1226">
        <v>23985360</v>
      </c>
      <c r="AY1226">
        <v>1</v>
      </c>
      <c r="AZ1226">
        <v>0</v>
      </c>
      <c r="BA1226">
        <v>1259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B1226">
        <v>0</v>
      </c>
    </row>
    <row r="1227" spans="1:80" x14ac:dyDescent="0.2">
      <c r="A1227">
        <f>ROW(Source!A705)</f>
        <v>705</v>
      </c>
      <c r="B1227">
        <v>23982063</v>
      </c>
      <c r="C1227">
        <v>23985336</v>
      </c>
      <c r="D1227">
        <v>14682500</v>
      </c>
      <c r="E1227">
        <v>1</v>
      </c>
      <c r="F1227">
        <v>1</v>
      </c>
      <c r="G1227">
        <v>1</v>
      </c>
      <c r="H1227">
        <v>3</v>
      </c>
      <c r="I1227" t="s">
        <v>1363</v>
      </c>
      <c r="J1227" t="s">
        <v>1364</v>
      </c>
      <c r="K1227" t="s">
        <v>1365</v>
      </c>
      <c r="L1227">
        <v>1348</v>
      </c>
      <c r="N1227">
        <v>1009</v>
      </c>
      <c r="O1227" t="s">
        <v>1185</v>
      </c>
      <c r="P1227" t="s">
        <v>1185</v>
      </c>
      <c r="Q1227">
        <v>1000</v>
      </c>
      <c r="Y1227">
        <v>6.0000000000000002E-5</v>
      </c>
      <c r="AA1227">
        <v>7826.9</v>
      </c>
      <c r="AB1227">
        <v>0</v>
      </c>
      <c r="AC1227">
        <v>0</v>
      </c>
      <c r="AD1227">
        <v>0</v>
      </c>
      <c r="AN1227">
        <v>0</v>
      </c>
      <c r="AO1227">
        <v>1</v>
      </c>
      <c r="AP1227">
        <v>1</v>
      </c>
      <c r="AQ1227">
        <v>0</v>
      </c>
      <c r="AR1227">
        <v>0</v>
      </c>
      <c r="AS1227" t="s">
        <v>3</v>
      </c>
      <c r="AT1227">
        <v>6.0000000000000002E-5</v>
      </c>
      <c r="AU1227" t="s">
        <v>3</v>
      </c>
      <c r="AV1227">
        <v>0</v>
      </c>
      <c r="AW1227">
        <v>2</v>
      </c>
      <c r="AX1227">
        <v>23985361</v>
      </c>
      <c r="AY1227">
        <v>1</v>
      </c>
      <c r="AZ1227">
        <v>0</v>
      </c>
      <c r="BA1227">
        <v>1260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B1227">
        <v>0</v>
      </c>
    </row>
    <row r="1228" spans="1:80" x14ac:dyDescent="0.2">
      <c r="A1228">
        <f>ROW(Source!A705)</f>
        <v>705</v>
      </c>
      <c r="B1228">
        <v>23982063</v>
      </c>
      <c r="C1228">
        <v>23985336</v>
      </c>
      <c r="D1228">
        <v>22848350</v>
      </c>
      <c r="E1228">
        <v>1</v>
      </c>
      <c r="F1228">
        <v>1</v>
      </c>
      <c r="G1228">
        <v>1</v>
      </c>
      <c r="H1228">
        <v>3</v>
      </c>
      <c r="I1228" t="s">
        <v>339</v>
      </c>
      <c r="J1228" t="s">
        <v>341</v>
      </c>
      <c r="K1228" t="s">
        <v>340</v>
      </c>
      <c r="L1228">
        <v>1477</v>
      </c>
      <c r="N1228">
        <v>1013</v>
      </c>
      <c r="O1228" t="s">
        <v>333</v>
      </c>
      <c r="P1228" t="s">
        <v>335</v>
      </c>
      <c r="Q1228">
        <v>1</v>
      </c>
      <c r="Y1228">
        <v>0.1</v>
      </c>
      <c r="AA1228">
        <v>2106.9</v>
      </c>
      <c r="AB1228">
        <v>0</v>
      </c>
      <c r="AC1228">
        <v>0</v>
      </c>
      <c r="AD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 t="s">
        <v>3</v>
      </c>
      <c r="AT1228">
        <v>0.1</v>
      </c>
      <c r="AU1228" t="s">
        <v>3</v>
      </c>
      <c r="AV1228">
        <v>0</v>
      </c>
      <c r="AW1228">
        <v>1</v>
      </c>
      <c r="AX1228">
        <v>-1</v>
      </c>
      <c r="AY1228">
        <v>0</v>
      </c>
      <c r="AZ1228">
        <v>0</v>
      </c>
      <c r="BA1228" t="s">
        <v>3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B1228">
        <v>0</v>
      </c>
    </row>
    <row r="1229" spans="1:80" x14ac:dyDescent="0.2">
      <c r="A1229">
        <f>ROW(Source!A705)</f>
        <v>705</v>
      </c>
      <c r="B1229">
        <v>23982063</v>
      </c>
      <c r="C1229">
        <v>23985336</v>
      </c>
      <c r="D1229">
        <v>14665224</v>
      </c>
      <c r="E1229">
        <v>1</v>
      </c>
      <c r="F1229">
        <v>1</v>
      </c>
      <c r="G1229">
        <v>1</v>
      </c>
      <c r="H1229">
        <v>3</v>
      </c>
      <c r="I1229" t="s">
        <v>1366</v>
      </c>
      <c r="J1229" t="s">
        <v>1367</v>
      </c>
      <c r="K1229" t="s">
        <v>1368</v>
      </c>
      <c r="L1229">
        <v>1346</v>
      </c>
      <c r="N1229">
        <v>1009</v>
      </c>
      <c r="O1229" t="s">
        <v>1181</v>
      </c>
      <c r="P1229" t="s">
        <v>1181</v>
      </c>
      <c r="Q1229">
        <v>1</v>
      </c>
      <c r="Y1229">
        <v>0.5</v>
      </c>
      <c r="AA1229">
        <v>68.05</v>
      </c>
      <c r="AB1229">
        <v>0</v>
      </c>
      <c r="AC1229">
        <v>0</v>
      </c>
      <c r="AD1229">
        <v>0</v>
      </c>
      <c r="AN1229">
        <v>0</v>
      </c>
      <c r="AO1229">
        <v>1</v>
      </c>
      <c r="AP1229">
        <v>1</v>
      </c>
      <c r="AQ1229">
        <v>0</v>
      </c>
      <c r="AR1229">
        <v>0</v>
      </c>
      <c r="AS1229" t="s">
        <v>3</v>
      </c>
      <c r="AT1229">
        <v>0.5</v>
      </c>
      <c r="AU1229" t="s">
        <v>3</v>
      </c>
      <c r="AV1229">
        <v>0</v>
      </c>
      <c r="AW1229">
        <v>2</v>
      </c>
      <c r="AX1229">
        <v>23985362</v>
      </c>
      <c r="AY1229">
        <v>1</v>
      </c>
      <c r="AZ1229">
        <v>0</v>
      </c>
      <c r="BA1229">
        <v>1261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B1229">
        <v>0</v>
      </c>
    </row>
    <row r="1230" spans="1:80" x14ac:dyDescent="0.2">
      <c r="A1230">
        <f>ROW(Source!A705)</f>
        <v>705</v>
      </c>
      <c r="B1230">
        <v>23982063</v>
      </c>
      <c r="C1230">
        <v>23985336</v>
      </c>
      <c r="D1230">
        <v>14697327</v>
      </c>
      <c r="E1230">
        <v>1</v>
      </c>
      <c r="F1230">
        <v>1</v>
      </c>
      <c r="G1230">
        <v>1</v>
      </c>
      <c r="H1230">
        <v>3</v>
      </c>
      <c r="I1230" t="s">
        <v>1369</v>
      </c>
      <c r="J1230" t="s">
        <v>1370</v>
      </c>
      <c r="K1230" t="s">
        <v>1371</v>
      </c>
      <c r="L1230">
        <v>1356</v>
      </c>
      <c r="N1230">
        <v>1010</v>
      </c>
      <c r="O1230" t="s">
        <v>1372</v>
      </c>
      <c r="P1230" t="s">
        <v>1372</v>
      </c>
      <c r="Q1230">
        <v>1000</v>
      </c>
      <c r="Y1230">
        <v>8.3199999999999993E-3</v>
      </c>
      <c r="AA1230">
        <v>19.5</v>
      </c>
      <c r="AB1230">
        <v>0</v>
      </c>
      <c r="AC1230">
        <v>0</v>
      </c>
      <c r="AD1230">
        <v>0</v>
      </c>
      <c r="AN1230">
        <v>0</v>
      </c>
      <c r="AO1230">
        <v>1</v>
      </c>
      <c r="AP1230">
        <v>1</v>
      </c>
      <c r="AQ1230">
        <v>0</v>
      </c>
      <c r="AR1230">
        <v>0</v>
      </c>
      <c r="AS1230" t="s">
        <v>3</v>
      </c>
      <c r="AT1230">
        <v>8.3199999999999993E-3</v>
      </c>
      <c r="AU1230" t="s">
        <v>3</v>
      </c>
      <c r="AV1230">
        <v>0</v>
      </c>
      <c r="AW1230">
        <v>2</v>
      </c>
      <c r="AX1230">
        <v>23985363</v>
      </c>
      <c r="AY1230">
        <v>1</v>
      </c>
      <c r="AZ1230">
        <v>0</v>
      </c>
      <c r="BA1230">
        <v>1262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B1230">
        <v>0</v>
      </c>
    </row>
    <row r="1231" spans="1:80" x14ac:dyDescent="0.2">
      <c r="A1231">
        <f>ROW(Source!A705)</f>
        <v>705</v>
      </c>
      <c r="B1231">
        <v>23982063</v>
      </c>
      <c r="C1231">
        <v>23985336</v>
      </c>
      <c r="D1231">
        <v>14665295</v>
      </c>
      <c r="E1231">
        <v>1</v>
      </c>
      <c r="F1231">
        <v>1</v>
      </c>
      <c r="G1231">
        <v>1</v>
      </c>
      <c r="H1231">
        <v>3</v>
      </c>
      <c r="I1231" t="s">
        <v>1159</v>
      </c>
      <c r="J1231" t="s">
        <v>1168</v>
      </c>
      <c r="K1231" t="s">
        <v>1169</v>
      </c>
      <c r="L1231">
        <v>1344</v>
      </c>
      <c r="N1231">
        <v>1008</v>
      </c>
      <c r="O1231" t="s">
        <v>1170</v>
      </c>
      <c r="P1231" t="s">
        <v>1170</v>
      </c>
      <c r="Q1231">
        <v>1</v>
      </c>
      <c r="Y1231">
        <v>2.39</v>
      </c>
      <c r="AA1231">
        <v>1</v>
      </c>
      <c r="AB1231">
        <v>0</v>
      </c>
      <c r="AC1231">
        <v>0</v>
      </c>
      <c r="AD1231">
        <v>0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2.39</v>
      </c>
      <c r="AU1231" t="s">
        <v>3</v>
      </c>
      <c r="AV1231">
        <v>0</v>
      </c>
      <c r="AW1231">
        <v>2</v>
      </c>
      <c r="AX1231">
        <v>23985364</v>
      </c>
      <c r="AY1231">
        <v>1</v>
      </c>
      <c r="AZ1231">
        <v>0</v>
      </c>
      <c r="BA1231">
        <v>1263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B1231">
        <v>0</v>
      </c>
    </row>
    <row r="1232" spans="1:80" x14ac:dyDescent="0.2">
      <c r="A1232">
        <f>ROW(Source!A707)</f>
        <v>707</v>
      </c>
      <c r="B1232">
        <v>23982063</v>
      </c>
      <c r="C1232">
        <v>23986722</v>
      </c>
      <c r="D1232">
        <v>9430710</v>
      </c>
      <c r="E1232">
        <v>1</v>
      </c>
      <c r="F1232">
        <v>1</v>
      </c>
      <c r="G1232">
        <v>1</v>
      </c>
      <c r="H1232">
        <v>1</v>
      </c>
      <c r="I1232" t="s">
        <v>1166</v>
      </c>
      <c r="J1232" t="s">
        <v>3</v>
      </c>
      <c r="K1232" t="s">
        <v>1167</v>
      </c>
      <c r="L1232">
        <v>1369</v>
      </c>
      <c r="N1232">
        <v>1013</v>
      </c>
      <c r="O1232" t="s">
        <v>1148</v>
      </c>
      <c r="P1232" t="s">
        <v>1148</v>
      </c>
      <c r="Q1232">
        <v>1</v>
      </c>
      <c r="Y1232">
        <v>16.740000000000002</v>
      </c>
      <c r="AA1232">
        <v>0</v>
      </c>
      <c r="AB1232">
        <v>0</v>
      </c>
      <c r="AC1232">
        <v>0</v>
      </c>
      <c r="AD1232">
        <v>9.6199999999999992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12.4</v>
      </c>
      <c r="AU1232" t="s">
        <v>179</v>
      </c>
      <c r="AV1232">
        <v>1</v>
      </c>
      <c r="AW1232">
        <v>2</v>
      </c>
      <c r="AX1232">
        <v>23986737</v>
      </c>
      <c r="AY1232">
        <v>1</v>
      </c>
      <c r="AZ1232">
        <v>0</v>
      </c>
      <c r="BA1232">
        <v>1264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B1232">
        <v>0</v>
      </c>
    </row>
    <row r="1233" spans="1:80" x14ac:dyDescent="0.2">
      <c r="A1233">
        <f>ROW(Source!A707)</f>
        <v>707</v>
      </c>
      <c r="B1233">
        <v>23982063</v>
      </c>
      <c r="C1233">
        <v>23986722</v>
      </c>
      <c r="D1233">
        <v>121548</v>
      </c>
      <c r="E1233">
        <v>1</v>
      </c>
      <c r="F1233">
        <v>1</v>
      </c>
      <c r="G1233">
        <v>1</v>
      </c>
      <c r="H1233">
        <v>1</v>
      </c>
      <c r="I1233" t="s">
        <v>40</v>
      </c>
      <c r="J1233" t="s">
        <v>3</v>
      </c>
      <c r="K1233" t="s">
        <v>1173</v>
      </c>
      <c r="L1233">
        <v>608254</v>
      </c>
      <c r="N1233">
        <v>1013</v>
      </c>
      <c r="O1233" t="s">
        <v>1174</v>
      </c>
      <c r="P1233" t="s">
        <v>1174</v>
      </c>
      <c r="Q1233">
        <v>1</v>
      </c>
      <c r="Y1233">
        <v>4.5765000000000002</v>
      </c>
      <c r="AA1233">
        <v>0</v>
      </c>
      <c r="AB1233">
        <v>0</v>
      </c>
      <c r="AC1233">
        <v>0</v>
      </c>
      <c r="AD1233">
        <v>0</v>
      </c>
      <c r="AN1233">
        <v>0</v>
      </c>
      <c r="AO1233">
        <v>1</v>
      </c>
      <c r="AP1233">
        <v>1</v>
      </c>
      <c r="AQ1233">
        <v>0</v>
      </c>
      <c r="AR1233">
        <v>0</v>
      </c>
      <c r="AS1233" t="s">
        <v>3</v>
      </c>
      <c r="AT1233">
        <v>3.39</v>
      </c>
      <c r="AU1233" t="s">
        <v>179</v>
      </c>
      <c r="AV1233">
        <v>2</v>
      </c>
      <c r="AW1233">
        <v>2</v>
      </c>
      <c r="AX1233">
        <v>23986738</v>
      </c>
      <c r="AY1233">
        <v>1</v>
      </c>
      <c r="AZ1233">
        <v>0</v>
      </c>
      <c r="BA1233">
        <v>1265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B1233">
        <v>0</v>
      </c>
    </row>
    <row r="1234" spans="1:80" x14ac:dyDescent="0.2">
      <c r="A1234">
        <f>ROW(Source!A707)</f>
        <v>707</v>
      </c>
      <c r="B1234">
        <v>23982063</v>
      </c>
      <c r="C1234">
        <v>23986722</v>
      </c>
      <c r="D1234">
        <v>14665537</v>
      </c>
      <c r="E1234">
        <v>1</v>
      </c>
      <c r="F1234">
        <v>1</v>
      </c>
      <c r="G1234">
        <v>1</v>
      </c>
      <c r="H1234">
        <v>2</v>
      </c>
      <c r="I1234" t="s">
        <v>1218</v>
      </c>
      <c r="J1234" t="s">
        <v>1247</v>
      </c>
      <c r="K1234" t="s">
        <v>1220</v>
      </c>
      <c r="L1234">
        <v>1368</v>
      </c>
      <c r="N1234">
        <v>1011</v>
      </c>
      <c r="O1234" t="s">
        <v>1152</v>
      </c>
      <c r="P1234" t="s">
        <v>1152</v>
      </c>
      <c r="Q1234">
        <v>1</v>
      </c>
      <c r="Y1234">
        <v>0.52650000000000008</v>
      </c>
      <c r="AA1234">
        <v>0</v>
      </c>
      <c r="AB1234">
        <v>134.65</v>
      </c>
      <c r="AC1234">
        <v>13.5</v>
      </c>
      <c r="AD1234">
        <v>0</v>
      </c>
      <c r="AN1234">
        <v>0</v>
      </c>
      <c r="AO1234">
        <v>1</v>
      </c>
      <c r="AP1234">
        <v>1</v>
      </c>
      <c r="AQ1234">
        <v>0</v>
      </c>
      <c r="AR1234">
        <v>0</v>
      </c>
      <c r="AS1234" t="s">
        <v>3</v>
      </c>
      <c r="AT1234">
        <v>0.39</v>
      </c>
      <c r="AU1234" t="s">
        <v>179</v>
      </c>
      <c r="AV1234">
        <v>0</v>
      </c>
      <c r="AW1234">
        <v>2</v>
      </c>
      <c r="AX1234">
        <v>23986739</v>
      </c>
      <c r="AY1234">
        <v>1</v>
      </c>
      <c r="AZ1234">
        <v>0</v>
      </c>
      <c r="BA1234">
        <v>1266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B1234">
        <v>0</v>
      </c>
    </row>
    <row r="1235" spans="1:80" x14ac:dyDescent="0.2">
      <c r="A1235">
        <f>ROW(Source!A707)</f>
        <v>707</v>
      </c>
      <c r="B1235">
        <v>23982063</v>
      </c>
      <c r="C1235">
        <v>23986722</v>
      </c>
      <c r="D1235">
        <v>14665701</v>
      </c>
      <c r="E1235">
        <v>1</v>
      </c>
      <c r="F1235">
        <v>1</v>
      </c>
      <c r="G1235">
        <v>1</v>
      </c>
      <c r="H1235">
        <v>2</v>
      </c>
      <c r="I1235" t="s">
        <v>1342</v>
      </c>
      <c r="J1235" t="s">
        <v>1343</v>
      </c>
      <c r="K1235" t="s">
        <v>1344</v>
      </c>
      <c r="L1235">
        <v>1368</v>
      </c>
      <c r="N1235">
        <v>1011</v>
      </c>
      <c r="O1235" t="s">
        <v>1152</v>
      </c>
      <c r="P1235" t="s">
        <v>1152</v>
      </c>
      <c r="Q1235">
        <v>1</v>
      </c>
      <c r="Y1235">
        <v>4.0500000000000007</v>
      </c>
      <c r="AA1235">
        <v>0</v>
      </c>
      <c r="AB1235">
        <v>2.37</v>
      </c>
      <c r="AC1235">
        <v>0</v>
      </c>
      <c r="AD1235">
        <v>0</v>
      </c>
      <c r="AN1235">
        <v>0</v>
      </c>
      <c r="AO1235">
        <v>1</v>
      </c>
      <c r="AP1235">
        <v>1</v>
      </c>
      <c r="AQ1235">
        <v>0</v>
      </c>
      <c r="AR1235">
        <v>0</v>
      </c>
      <c r="AS1235" t="s">
        <v>3</v>
      </c>
      <c r="AT1235">
        <v>3</v>
      </c>
      <c r="AU1235" t="s">
        <v>179</v>
      </c>
      <c r="AV1235">
        <v>0</v>
      </c>
      <c r="AW1235">
        <v>2</v>
      </c>
      <c r="AX1235">
        <v>23986740</v>
      </c>
      <c r="AY1235">
        <v>1</v>
      </c>
      <c r="AZ1235">
        <v>0</v>
      </c>
      <c r="BA1235">
        <v>1267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B1235">
        <v>0</v>
      </c>
    </row>
    <row r="1236" spans="1:80" x14ac:dyDescent="0.2">
      <c r="A1236">
        <f>ROW(Source!A707)</f>
        <v>707</v>
      </c>
      <c r="B1236">
        <v>23982063</v>
      </c>
      <c r="C1236">
        <v>23986722</v>
      </c>
      <c r="D1236">
        <v>14665732</v>
      </c>
      <c r="E1236">
        <v>1</v>
      </c>
      <c r="F1236">
        <v>1</v>
      </c>
      <c r="G1236">
        <v>1</v>
      </c>
      <c r="H1236">
        <v>2</v>
      </c>
      <c r="I1236" t="s">
        <v>1345</v>
      </c>
      <c r="J1236" t="s">
        <v>1346</v>
      </c>
      <c r="K1236" t="s">
        <v>1347</v>
      </c>
      <c r="L1236">
        <v>1368</v>
      </c>
      <c r="N1236">
        <v>1011</v>
      </c>
      <c r="O1236" t="s">
        <v>1152</v>
      </c>
      <c r="P1236" t="s">
        <v>1152</v>
      </c>
      <c r="Q1236">
        <v>1</v>
      </c>
      <c r="Y1236">
        <v>4.0500000000000007</v>
      </c>
      <c r="AA1236">
        <v>0</v>
      </c>
      <c r="AB1236">
        <v>131.44</v>
      </c>
      <c r="AC1236">
        <v>11.6</v>
      </c>
      <c r="AD1236">
        <v>0</v>
      </c>
      <c r="AN1236">
        <v>0</v>
      </c>
      <c r="AO1236">
        <v>1</v>
      </c>
      <c r="AP1236">
        <v>1</v>
      </c>
      <c r="AQ1236">
        <v>0</v>
      </c>
      <c r="AR1236">
        <v>0</v>
      </c>
      <c r="AS1236" t="s">
        <v>3</v>
      </c>
      <c r="AT1236">
        <v>3</v>
      </c>
      <c r="AU1236" t="s">
        <v>179</v>
      </c>
      <c r="AV1236">
        <v>0</v>
      </c>
      <c r="AW1236">
        <v>2</v>
      </c>
      <c r="AX1236">
        <v>23986741</v>
      </c>
      <c r="AY1236">
        <v>1</v>
      </c>
      <c r="AZ1236">
        <v>0</v>
      </c>
      <c r="BA1236">
        <v>1268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B1236">
        <v>0</v>
      </c>
    </row>
    <row r="1237" spans="1:80" x14ac:dyDescent="0.2">
      <c r="A1237">
        <f>ROW(Source!A707)</f>
        <v>707</v>
      </c>
      <c r="B1237">
        <v>23982063</v>
      </c>
      <c r="C1237">
        <v>23986722</v>
      </c>
      <c r="D1237">
        <v>14668594</v>
      </c>
      <c r="E1237">
        <v>1</v>
      </c>
      <c r="F1237">
        <v>1</v>
      </c>
      <c r="G1237">
        <v>1</v>
      </c>
      <c r="H1237">
        <v>2</v>
      </c>
      <c r="I1237" t="s">
        <v>1348</v>
      </c>
      <c r="J1237" t="s">
        <v>1349</v>
      </c>
      <c r="K1237" t="s">
        <v>1350</v>
      </c>
      <c r="L1237">
        <v>1368</v>
      </c>
      <c r="N1237">
        <v>1011</v>
      </c>
      <c r="O1237" t="s">
        <v>1152</v>
      </c>
      <c r="P1237" t="s">
        <v>1152</v>
      </c>
      <c r="Q1237">
        <v>1</v>
      </c>
      <c r="Y1237">
        <v>0.52650000000000008</v>
      </c>
      <c r="AA1237">
        <v>0</v>
      </c>
      <c r="AB1237">
        <v>107.3</v>
      </c>
      <c r="AC1237">
        <v>11.6</v>
      </c>
      <c r="AD1237">
        <v>0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0.39</v>
      </c>
      <c r="AU1237" t="s">
        <v>179</v>
      </c>
      <c r="AV1237">
        <v>0</v>
      </c>
      <c r="AW1237">
        <v>2</v>
      </c>
      <c r="AX1237">
        <v>23986742</v>
      </c>
      <c r="AY1237">
        <v>1</v>
      </c>
      <c r="AZ1237">
        <v>0</v>
      </c>
      <c r="BA1237">
        <v>1269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B1237">
        <v>0</v>
      </c>
    </row>
    <row r="1238" spans="1:80" x14ac:dyDescent="0.2">
      <c r="A1238">
        <f>ROW(Source!A707)</f>
        <v>707</v>
      </c>
      <c r="B1238">
        <v>23982063</v>
      </c>
      <c r="C1238">
        <v>23986722</v>
      </c>
      <c r="D1238">
        <v>14608774</v>
      </c>
      <c r="E1238">
        <v>1</v>
      </c>
      <c r="F1238">
        <v>1</v>
      </c>
      <c r="G1238">
        <v>1</v>
      </c>
      <c r="H1238">
        <v>3</v>
      </c>
      <c r="I1238" t="s">
        <v>1351</v>
      </c>
      <c r="J1238" t="s">
        <v>1352</v>
      </c>
      <c r="K1238" t="s">
        <v>1353</v>
      </c>
      <c r="L1238">
        <v>1348</v>
      </c>
      <c r="N1238">
        <v>1009</v>
      </c>
      <c r="O1238" t="s">
        <v>1185</v>
      </c>
      <c r="P1238" t="s">
        <v>1185</v>
      </c>
      <c r="Q1238">
        <v>1000</v>
      </c>
      <c r="Y1238">
        <v>4.0000000000000003E-5</v>
      </c>
      <c r="AA1238">
        <v>12242</v>
      </c>
      <c r="AB1238">
        <v>0</v>
      </c>
      <c r="AC1238">
        <v>0</v>
      </c>
      <c r="AD1238">
        <v>0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4.0000000000000003E-5</v>
      </c>
      <c r="AU1238" t="s">
        <v>3</v>
      </c>
      <c r="AV1238">
        <v>0</v>
      </c>
      <c r="AW1238">
        <v>2</v>
      </c>
      <c r="AX1238">
        <v>23986743</v>
      </c>
      <c r="AY1238">
        <v>1</v>
      </c>
      <c r="AZ1238">
        <v>0</v>
      </c>
      <c r="BA1238">
        <v>1270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B1238">
        <v>0</v>
      </c>
    </row>
    <row r="1239" spans="1:80" x14ac:dyDescent="0.2">
      <c r="A1239">
        <f>ROW(Source!A707)</f>
        <v>707</v>
      </c>
      <c r="B1239">
        <v>23982063</v>
      </c>
      <c r="C1239">
        <v>23986722</v>
      </c>
      <c r="D1239">
        <v>14608858</v>
      </c>
      <c r="E1239">
        <v>1</v>
      </c>
      <c r="F1239">
        <v>1</v>
      </c>
      <c r="G1239">
        <v>1</v>
      </c>
      <c r="H1239">
        <v>3</v>
      </c>
      <c r="I1239" t="s">
        <v>1354</v>
      </c>
      <c r="J1239" t="s">
        <v>1355</v>
      </c>
      <c r="K1239" t="s">
        <v>1356</v>
      </c>
      <c r="L1239">
        <v>1348</v>
      </c>
      <c r="N1239">
        <v>1009</v>
      </c>
      <c r="O1239" t="s">
        <v>1185</v>
      </c>
      <c r="P1239" t="s">
        <v>1185</v>
      </c>
      <c r="Q1239">
        <v>1000</v>
      </c>
      <c r="Y1239">
        <v>8.0000000000000004E-4</v>
      </c>
      <c r="AA1239">
        <v>40600</v>
      </c>
      <c r="AB1239">
        <v>0</v>
      </c>
      <c r="AC1239">
        <v>0</v>
      </c>
      <c r="AD1239">
        <v>0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8.0000000000000004E-4</v>
      </c>
      <c r="AU1239" t="s">
        <v>3</v>
      </c>
      <c r="AV1239">
        <v>0</v>
      </c>
      <c r="AW1239">
        <v>2</v>
      </c>
      <c r="AX1239">
        <v>23986744</v>
      </c>
      <c r="AY1239">
        <v>1</v>
      </c>
      <c r="AZ1239">
        <v>0</v>
      </c>
      <c r="BA1239">
        <v>1271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B1239">
        <v>0</v>
      </c>
    </row>
    <row r="1240" spans="1:80" x14ac:dyDescent="0.2">
      <c r="A1240">
        <f>ROW(Source!A707)</f>
        <v>707</v>
      </c>
      <c r="B1240">
        <v>23982063</v>
      </c>
      <c r="C1240">
        <v>23986722</v>
      </c>
      <c r="D1240">
        <v>14611269</v>
      </c>
      <c r="E1240">
        <v>1</v>
      </c>
      <c r="F1240">
        <v>1</v>
      </c>
      <c r="G1240">
        <v>1</v>
      </c>
      <c r="H1240">
        <v>3</v>
      </c>
      <c r="I1240" t="s">
        <v>1357</v>
      </c>
      <c r="J1240" t="s">
        <v>1358</v>
      </c>
      <c r="K1240" t="s">
        <v>1359</v>
      </c>
      <c r="L1240">
        <v>1308</v>
      </c>
      <c r="N1240">
        <v>1003</v>
      </c>
      <c r="O1240" t="s">
        <v>311</v>
      </c>
      <c r="P1240" t="s">
        <v>311</v>
      </c>
      <c r="Q1240">
        <v>100</v>
      </c>
      <c r="Y1240">
        <v>9.5999999999999992E-3</v>
      </c>
      <c r="AA1240">
        <v>120</v>
      </c>
      <c r="AB1240">
        <v>0</v>
      </c>
      <c r="AC1240">
        <v>0</v>
      </c>
      <c r="AD1240">
        <v>0</v>
      </c>
      <c r="AN1240">
        <v>0</v>
      </c>
      <c r="AO1240">
        <v>1</v>
      </c>
      <c r="AP1240">
        <v>1</v>
      </c>
      <c r="AQ1240">
        <v>0</v>
      </c>
      <c r="AR1240">
        <v>0</v>
      </c>
      <c r="AS1240" t="s">
        <v>3</v>
      </c>
      <c r="AT1240">
        <v>9.5999999999999992E-3</v>
      </c>
      <c r="AU1240" t="s">
        <v>3</v>
      </c>
      <c r="AV1240">
        <v>0</v>
      </c>
      <c r="AW1240">
        <v>2</v>
      </c>
      <c r="AX1240">
        <v>23986745</v>
      </c>
      <c r="AY1240">
        <v>1</v>
      </c>
      <c r="AZ1240">
        <v>0</v>
      </c>
      <c r="BA1240">
        <v>1272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B1240">
        <v>0</v>
      </c>
    </row>
    <row r="1241" spans="1:80" x14ac:dyDescent="0.2">
      <c r="A1241">
        <f>ROW(Source!A707)</f>
        <v>707</v>
      </c>
      <c r="B1241">
        <v>23982063</v>
      </c>
      <c r="C1241">
        <v>23986722</v>
      </c>
      <c r="D1241">
        <v>14681456</v>
      </c>
      <c r="E1241">
        <v>1</v>
      </c>
      <c r="F1241">
        <v>1</v>
      </c>
      <c r="G1241">
        <v>1</v>
      </c>
      <c r="H1241">
        <v>3</v>
      </c>
      <c r="I1241" t="s">
        <v>1360</v>
      </c>
      <c r="J1241" t="s">
        <v>1361</v>
      </c>
      <c r="K1241" t="s">
        <v>1362</v>
      </c>
      <c r="L1241">
        <v>1355</v>
      </c>
      <c r="N1241">
        <v>1010</v>
      </c>
      <c r="O1241" t="s">
        <v>910</v>
      </c>
      <c r="P1241" t="s">
        <v>910</v>
      </c>
      <c r="Q1241">
        <v>100</v>
      </c>
      <c r="Y1241">
        <v>4.1000000000000003E-3</v>
      </c>
      <c r="AA1241">
        <v>142.5</v>
      </c>
      <c r="AB1241">
        <v>0</v>
      </c>
      <c r="AC1241">
        <v>0</v>
      </c>
      <c r="AD1241">
        <v>0</v>
      </c>
      <c r="AN1241">
        <v>0</v>
      </c>
      <c r="AO1241">
        <v>1</v>
      </c>
      <c r="AP1241">
        <v>1</v>
      </c>
      <c r="AQ1241">
        <v>0</v>
      </c>
      <c r="AR1241">
        <v>0</v>
      </c>
      <c r="AS1241" t="s">
        <v>3</v>
      </c>
      <c r="AT1241">
        <v>4.1000000000000003E-3</v>
      </c>
      <c r="AU1241" t="s">
        <v>3</v>
      </c>
      <c r="AV1241">
        <v>0</v>
      </c>
      <c r="AW1241">
        <v>2</v>
      </c>
      <c r="AX1241">
        <v>23986746</v>
      </c>
      <c r="AY1241">
        <v>1</v>
      </c>
      <c r="AZ1241">
        <v>0</v>
      </c>
      <c r="BA1241">
        <v>1273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B1241">
        <v>0</v>
      </c>
    </row>
    <row r="1242" spans="1:80" x14ac:dyDescent="0.2">
      <c r="A1242">
        <f>ROW(Source!A707)</f>
        <v>707</v>
      </c>
      <c r="B1242">
        <v>23982063</v>
      </c>
      <c r="C1242">
        <v>23986722</v>
      </c>
      <c r="D1242">
        <v>14682500</v>
      </c>
      <c r="E1242">
        <v>1</v>
      </c>
      <c r="F1242">
        <v>1</v>
      </c>
      <c r="G1242">
        <v>1</v>
      </c>
      <c r="H1242">
        <v>3</v>
      </c>
      <c r="I1242" t="s">
        <v>1363</v>
      </c>
      <c r="J1242" t="s">
        <v>1364</v>
      </c>
      <c r="K1242" t="s">
        <v>1365</v>
      </c>
      <c r="L1242">
        <v>1348</v>
      </c>
      <c r="N1242">
        <v>1009</v>
      </c>
      <c r="O1242" t="s">
        <v>1185</v>
      </c>
      <c r="P1242" t="s">
        <v>1185</v>
      </c>
      <c r="Q1242">
        <v>1000</v>
      </c>
      <c r="Y1242">
        <v>6.0000000000000002E-5</v>
      </c>
      <c r="AA1242">
        <v>7826.9</v>
      </c>
      <c r="AB1242">
        <v>0</v>
      </c>
      <c r="AC1242">
        <v>0</v>
      </c>
      <c r="AD1242">
        <v>0</v>
      </c>
      <c r="AN1242">
        <v>0</v>
      </c>
      <c r="AO1242">
        <v>1</v>
      </c>
      <c r="AP1242">
        <v>1</v>
      </c>
      <c r="AQ1242">
        <v>0</v>
      </c>
      <c r="AR1242">
        <v>0</v>
      </c>
      <c r="AS1242" t="s">
        <v>3</v>
      </c>
      <c r="AT1242">
        <v>6.0000000000000002E-5</v>
      </c>
      <c r="AU1242" t="s">
        <v>3</v>
      </c>
      <c r="AV1242">
        <v>0</v>
      </c>
      <c r="AW1242">
        <v>2</v>
      </c>
      <c r="AX1242">
        <v>23986747</v>
      </c>
      <c r="AY1242">
        <v>1</v>
      </c>
      <c r="AZ1242">
        <v>0</v>
      </c>
      <c r="BA1242">
        <v>1274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B1242">
        <v>0</v>
      </c>
    </row>
    <row r="1243" spans="1:80" x14ac:dyDescent="0.2">
      <c r="A1243">
        <f>ROW(Source!A707)</f>
        <v>707</v>
      </c>
      <c r="B1243">
        <v>23982063</v>
      </c>
      <c r="C1243">
        <v>23986722</v>
      </c>
      <c r="D1243">
        <v>14665224</v>
      </c>
      <c r="E1243">
        <v>1</v>
      </c>
      <c r="F1243">
        <v>1</v>
      </c>
      <c r="G1243">
        <v>1</v>
      </c>
      <c r="H1243">
        <v>3</v>
      </c>
      <c r="I1243" t="s">
        <v>1366</v>
      </c>
      <c r="J1243" t="s">
        <v>1367</v>
      </c>
      <c r="K1243" t="s">
        <v>1368</v>
      </c>
      <c r="L1243">
        <v>1346</v>
      </c>
      <c r="N1243">
        <v>1009</v>
      </c>
      <c r="O1243" t="s">
        <v>1181</v>
      </c>
      <c r="P1243" t="s">
        <v>1181</v>
      </c>
      <c r="Q1243">
        <v>1</v>
      </c>
      <c r="Y1243">
        <v>0.5</v>
      </c>
      <c r="AA1243">
        <v>68.05</v>
      </c>
      <c r="AB1243">
        <v>0</v>
      </c>
      <c r="AC1243">
        <v>0</v>
      </c>
      <c r="AD1243">
        <v>0</v>
      </c>
      <c r="AN1243">
        <v>0</v>
      </c>
      <c r="AO1243">
        <v>1</v>
      </c>
      <c r="AP1243">
        <v>1</v>
      </c>
      <c r="AQ1243">
        <v>0</v>
      </c>
      <c r="AR1243">
        <v>0</v>
      </c>
      <c r="AS1243" t="s">
        <v>3</v>
      </c>
      <c r="AT1243">
        <v>0.5</v>
      </c>
      <c r="AU1243" t="s">
        <v>3</v>
      </c>
      <c r="AV1243">
        <v>0</v>
      </c>
      <c r="AW1243">
        <v>2</v>
      </c>
      <c r="AX1243">
        <v>23986748</v>
      </c>
      <c r="AY1243">
        <v>1</v>
      </c>
      <c r="AZ1243">
        <v>0</v>
      </c>
      <c r="BA1243">
        <v>1275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B1243">
        <v>0</v>
      </c>
    </row>
    <row r="1244" spans="1:80" x14ac:dyDescent="0.2">
      <c r="A1244">
        <f>ROW(Source!A707)</f>
        <v>707</v>
      </c>
      <c r="B1244">
        <v>23982063</v>
      </c>
      <c r="C1244">
        <v>23986722</v>
      </c>
      <c r="D1244">
        <v>14697327</v>
      </c>
      <c r="E1244">
        <v>1</v>
      </c>
      <c r="F1244">
        <v>1</v>
      </c>
      <c r="G1244">
        <v>1</v>
      </c>
      <c r="H1244">
        <v>3</v>
      </c>
      <c r="I1244" t="s">
        <v>1369</v>
      </c>
      <c r="J1244" t="s">
        <v>1370</v>
      </c>
      <c r="K1244" t="s">
        <v>1371</v>
      </c>
      <c r="L1244">
        <v>1356</v>
      </c>
      <c r="N1244">
        <v>1010</v>
      </c>
      <c r="O1244" t="s">
        <v>1372</v>
      </c>
      <c r="P1244" t="s">
        <v>1372</v>
      </c>
      <c r="Q1244">
        <v>1000</v>
      </c>
      <c r="Y1244">
        <v>8.3199999999999993E-3</v>
      </c>
      <c r="AA1244">
        <v>19.5</v>
      </c>
      <c r="AB1244">
        <v>0</v>
      </c>
      <c r="AC1244">
        <v>0</v>
      </c>
      <c r="AD1244">
        <v>0</v>
      </c>
      <c r="AN1244">
        <v>0</v>
      </c>
      <c r="AO1244">
        <v>1</v>
      </c>
      <c r="AP1244">
        <v>1</v>
      </c>
      <c r="AQ1244">
        <v>0</v>
      </c>
      <c r="AR1244">
        <v>0</v>
      </c>
      <c r="AS1244" t="s">
        <v>3</v>
      </c>
      <c r="AT1244">
        <v>8.3199999999999993E-3</v>
      </c>
      <c r="AU1244" t="s">
        <v>3</v>
      </c>
      <c r="AV1244">
        <v>0</v>
      </c>
      <c r="AW1244">
        <v>2</v>
      </c>
      <c r="AX1244">
        <v>23986749</v>
      </c>
      <c r="AY1244">
        <v>1</v>
      </c>
      <c r="AZ1244">
        <v>0</v>
      </c>
      <c r="BA1244">
        <v>1276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B1244">
        <v>0</v>
      </c>
    </row>
    <row r="1245" spans="1:80" x14ac:dyDescent="0.2">
      <c r="A1245">
        <f>ROW(Source!A707)</f>
        <v>707</v>
      </c>
      <c r="B1245">
        <v>23982063</v>
      </c>
      <c r="C1245">
        <v>23986722</v>
      </c>
      <c r="D1245">
        <v>14665295</v>
      </c>
      <c r="E1245">
        <v>1</v>
      </c>
      <c r="F1245">
        <v>1</v>
      </c>
      <c r="G1245">
        <v>1</v>
      </c>
      <c r="H1245">
        <v>3</v>
      </c>
      <c r="I1245" t="s">
        <v>1159</v>
      </c>
      <c r="J1245" t="s">
        <v>1168</v>
      </c>
      <c r="K1245" t="s">
        <v>1169</v>
      </c>
      <c r="L1245">
        <v>1344</v>
      </c>
      <c r="N1245">
        <v>1008</v>
      </c>
      <c r="O1245" t="s">
        <v>1170</v>
      </c>
      <c r="P1245" t="s">
        <v>1170</v>
      </c>
      <c r="Q1245">
        <v>1</v>
      </c>
      <c r="Y1245">
        <v>2.39</v>
      </c>
      <c r="AA1245">
        <v>1</v>
      </c>
      <c r="AB1245">
        <v>0</v>
      </c>
      <c r="AC1245">
        <v>0</v>
      </c>
      <c r="AD1245">
        <v>0</v>
      </c>
      <c r="AN1245">
        <v>0</v>
      </c>
      <c r="AO1245">
        <v>1</v>
      </c>
      <c r="AP1245">
        <v>1</v>
      </c>
      <c r="AQ1245">
        <v>0</v>
      </c>
      <c r="AR1245">
        <v>0</v>
      </c>
      <c r="AS1245" t="s">
        <v>3</v>
      </c>
      <c r="AT1245">
        <v>2.39</v>
      </c>
      <c r="AU1245" t="s">
        <v>3</v>
      </c>
      <c r="AV1245">
        <v>0</v>
      </c>
      <c r="AW1245">
        <v>2</v>
      </c>
      <c r="AX1245">
        <v>23986750</v>
      </c>
      <c r="AY1245">
        <v>1</v>
      </c>
      <c r="AZ1245">
        <v>0</v>
      </c>
      <c r="BA1245">
        <v>1277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B1245">
        <v>0</v>
      </c>
    </row>
    <row r="1246" spans="1:80" x14ac:dyDescent="0.2">
      <c r="A1246">
        <f>ROW(Source!A708)</f>
        <v>708</v>
      </c>
      <c r="B1246">
        <v>23982063</v>
      </c>
      <c r="C1246">
        <v>24687676</v>
      </c>
      <c r="D1246">
        <v>9430710</v>
      </c>
      <c r="E1246">
        <v>1</v>
      </c>
      <c r="F1246">
        <v>1</v>
      </c>
      <c r="G1246">
        <v>1</v>
      </c>
      <c r="H1246">
        <v>1</v>
      </c>
      <c r="I1246" t="s">
        <v>1166</v>
      </c>
      <c r="J1246" t="s">
        <v>3</v>
      </c>
      <c r="K1246" t="s">
        <v>1167</v>
      </c>
      <c r="L1246">
        <v>1369</v>
      </c>
      <c r="N1246">
        <v>1013</v>
      </c>
      <c r="O1246" t="s">
        <v>1148</v>
      </c>
      <c r="P1246" t="s">
        <v>1148</v>
      </c>
      <c r="Q1246">
        <v>1</v>
      </c>
      <c r="Y1246">
        <v>16.740000000000002</v>
      </c>
      <c r="AA1246">
        <v>0</v>
      </c>
      <c r="AB1246">
        <v>0</v>
      </c>
      <c r="AC1246">
        <v>0</v>
      </c>
      <c r="AD1246">
        <v>9.6199999999999992</v>
      </c>
      <c r="AN1246">
        <v>0</v>
      </c>
      <c r="AO1246">
        <v>1</v>
      </c>
      <c r="AP1246">
        <v>1</v>
      </c>
      <c r="AQ1246">
        <v>0</v>
      </c>
      <c r="AR1246">
        <v>0</v>
      </c>
      <c r="AS1246" t="s">
        <v>3</v>
      </c>
      <c r="AT1246">
        <v>12.4</v>
      </c>
      <c r="AU1246" t="s">
        <v>179</v>
      </c>
      <c r="AV1246">
        <v>1</v>
      </c>
      <c r="AW1246">
        <v>2</v>
      </c>
      <c r="AX1246">
        <v>24687691</v>
      </c>
      <c r="AY1246">
        <v>1</v>
      </c>
      <c r="AZ1246">
        <v>0</v>
      </c>
      <c r="BA1246">
        <v>1278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B1246">
        <v>0</v>
      </c>
    </row>
    <row r="1247" spans="1:80" x14ac:dyDescent="0.2">
      <c r="A1247">
        <f>ROW(Source!A708)</f>
        <v>708</v>
      </c>
      <c r="B1247">
        <v>23982063</v>
      </c>
      <c r="C1247">
        <v>24687676</v>
      </c>
      <c r="D1247">
        <v>121548</v>
      </c>
      <c r="E1247">
        <v>1</v>
      </c>
      <c r="F1247">
        <v>1</v>
      </c>
      <c r="G1247">
        <v>1</v>
      </c>
      <c r="H1247">
        <v>1</v>
      </c>
      <c r="I1247" t="s">
        <v>40</v>
      </c>
      <c r="J1247" t="s">
        <v>3</v>
      </c>
      <c r="K1247" t="s">
        <v>1173</v>
      </c>
      <c r="L1247">
        <v>608254</v>
      </c>
      <c r="N1247">
        <v>1013</v>
      </c>
      <c r="O1247" t="s">
        <v>1174</v>
      </c>
      <c r="P1247" t="s">
        <v>1174</v>
      </c>
      <c r="Q1247">
        <v>1</v>
      </c>
      <c r="Y1247">
        <v>4.5765000000000002</v>
      </c>
      <c r="AA1247">
        <v>0</v>
      </c>
      <c r="AB1247">
        <v>0</v>
      </c>
      <c r="AC1247">
        <v>0</v>
      </c>
      <c r="AD1247">
        <v>0</v>
      </c>
      <c r="AN1247">
        <v>0</v>
      </c>
      <c r="AO1247">
        <v>1</v>
      </c>
      <c r="AP1247">
        <v>1</v>
      </c>
      <c r="AQ1247">
        <v>0</v>
      </c>
      <c r="AR1247">
        <v>0</v>
      </c>
      <c r="AS1247" t="s">
        <v>3</v>
      </c>
      <c r="AT1247">
        <v>3.39</v>
      </c>
      <c r="AU1247" t="s">
        <v>179</v>
      </c>
      <c r="AV1247">
        <v>2</v>
      </c>
      <c r="AW1247">
        <v>2</v>
      </c>
      <c r="AX1247">
        <v>24687692</v>
      </c>
      <c r="AY1247">
        <v>1</v>
      </c>
      <c r="AZ1247">
        <v>0</v>
      </c>
      <c r="BA1247">
        <v>1279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B1247">
        <v>0</v>
      </c>
    </row>
    <row r="1248" spans="1:80" x14ac:dyDescent="0.2">
      <c r="A1248">
        <f>ROW(Source!A708)</f>
        <v>708</v>
      </c>
      <c r="B1248">
        <v>23982063</v>
      </c>
      <c r="C1248">
        <v>24687676</v>
      </c>
      <c r="D1248">
        <v>14665537</v>
      </c>
      <c r="E1248">
        <v>1</v>
      </c>
      <c r="F1248">
        <v>1</v>
      </c>
      <c r="G1248">
        <v>1</v>
      </c>
      <c r="H1248">
        <v>2</v>
      </c>
      <c r="I1248" t="s">
        <v>1218</v>
      </c>
      <c r="J1248" t="s">
        <v>1247</v>
      </c>
      <c r="K1248" t="s">
        <v>1220</v>
      </c>
      <c r="L1248">
        <v>1368</v>
      </c>
      <c r="N1248">
        <v>1011</v>
      </c>
      <c r="O1248" t="s">
        <v>1152</v>
      </c>
      <c r="P1248" t="s">
        <v>1152</v>
      </c>
      <c r="Q1248">
        <v>1</v>
      </c>
      <c r="Y1248">
        <v>0.52650000000000008</v>
      </c>
      <c r="AA1248">
        <v>0</v>
      </c>
      <c r="AB1248">
        <v>134.65</v>
      </c>
      <c r="AC1248">
        <v>13.5</v>
      </c>
      <c r="AD1248">
        <v>0</v>
      </c>
      <c r="AN1248">
        <v>0</v>
      </c>
      <c r="AO1248">
        <v>1</v>
      </c>
      <c r="AP1248">
        <v>1</v>
      </c>
      <c r="AQ1248">
        <v>0</v>
      </c>
      <c r="AR1248">
        <v>0</v>
      </c>
      <c r="AS1248" t="s">
        <v>3</v>
      </c>
      <c r="AT1248">
        <v>0.39</v>
      </c>
      <c r="AU1248" t="s">
        <v>179</v>
      </c>
      <c r="AV1248">
        <v>0</v>
      </c>
      <c r="AW1248">
        <v>2</v>
      </c>
      <c r="AX1248">
        <v>24687693</v>
      </c>
      <c r="AY1248">
        <v>1</v>
      </c>
      <c r="AZ1248">
        <v>0</v>
      </c>
      <c r="BA1248">
        <v>1280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B1248">
        <v>0</v>
      </c>
    </row>
    <row r="1249" spans="1:80" x14ac:dyDescent="0.2">
      <c r="A1249">
        <f>ROW(Source!A708)</f>
        <v>708</v>
      </c>
      <c r="B1249">
        <v>23982063</v>
      </c>
      <c r="C1249">
        <v>24687676</v>
      </c>
      <c r="D1249">
        <v>14665701</v>
      </c>
      <c r="E1249">
        <v>1</v>
      </c>
      <c r="F1249">
        <v>1</v>
      </c>
      <c r="G1249">
        <v>1</v>
      </c>
      <c r="H1249">
        <v>2</v>
      </c>
      <c r="I1249" t="s">
        <v>1342</v>
      </c>
      <c r="J1249" t="s">
        <v>1343</v>
      </c>
      <c r="K1249" t="s">
        <v>1344</v>
      </c>
      <c r="L1249">
        <v>1368</v>
      </c>
      <c r="N1249">
        <v>1011</v>
      </c>
      <c r="O1249" t="s">
        <v>1152</v>
      </c>
      <c r="P1249" t="s">
        <v>1152</v>
      </c>
      <c r="Q1249">
        <v>1</v>
      </c>
      <c r="Y1249">
        <v>4.0500000000000007</v>
      </c>
      <c r="AA1249">
        <v>0</v>
      </c>
      <c r="AB1249">
        <v>2.37</v>
      </c>
      <c r="AC1249">
        <v>0</v>
      </c>
      <c r="AD1249">
        <v>0</v>
      </c>
      <c r="AN1249">
        <v>0</v>
      </c>
      <c r="AO1249">
        <v>1</v>
      </c>
      <c r="AP1249">
        <v>1</v>
      </c>
      <c r="AQ1249">
        <v>0</v>
      </c>
      <c r="AR1249">
        <v>0</v>
      </c>
      <c r="AS1249" t="s">
        <v>3</v>
      </c>
      <c r="AT1249">
        <v>3</v>
      </c>
      <c r="AU1249" t="s">
        <v>179</v>
      </c>
      <c r="AV1249">
        <v>0</v>
      </c>
      <c r="AW1249">
        <v>2</v>
      </c>
      <c r="AX1249">
        <v>24687694</v>
      </c>
      <c r="AY1249">
        <v>1</v>
      </c>
      <c r="AZ1249">
        <v>0</v>
      </c>
      <c r="BA1249">
        <v>1281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B1249">
        <v>0</v>
      </c>
    </row>
    <row r="1250" spans="1:80" x14ac:dyDescent="0.2">
      <c r="A1250">
        <f>ROW(Source!A708)</f>
        <v>708</v>
      </c>
      <c r="B1250">
        <v>23982063</v>
      </c>
      <c r="C1250">
        <v>24687676</v>
      </c>
      <c r="D1250">
        <v>14665732</v>
      </c>
      <c r="E1250">
        <v>1</v>
      </c>
      <c r="F1250">
        <v>1</v>
      </c>
      <c r="G1250">
        <v>1</v>
      </c>
      <c r="H1250">
        <v>2</v>
      </c>
      <c r="I1250" t="s">
        <v>1345</v>
      </c>
      <c r="J1250" t="s">
        <v>1346</v>
      </c>
      <c r="K1250" t="s">
        <v>1347</v>
      </c>
      <c r="L1250">
        <v>1368</v>
      </c>
      <c r="N1250">
        <v>1011</v>
      </c>
      <c r="O1250" t="s">
        <v>1152</v>
      </c>
      <c r="P1250" t="s">
        <v>1152</v>
      </c>
      <c r="Q1250">
        <v>1</v>
      </c>
      <c r="Y1250">
        <v>4.0500000000000007</v>
      </c>
      <c r="AA1250">
        <v>0</v>
      </c>
      <c r="AB1250">
        <v>131.44</v>
      </c>
      <c r="AC1250">
        <v>11.6</v>
      </c>
      <c r="AD1250">
        <v>0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3</v>
      </c>
      <c r="AU1250" t="s">
        <v>179</v>
      </c>
      <c r="AV1250">
        <v>0</v>
      </c>
      <c r="AW1250">
        <v>2</v>
      </c>
      <c r="AX1250">
        <v>24687695</v>
      </c>
      <c r="AY1250">
        <v>1</v>
      </c>
      <c r="AZ1250">
        <v>0</v>
      </c>
      <c r="BA1250">
        <v>1282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B1250">
        <v>0</v>
      </c>
    </row>
    <row r="1251" spans="1:80" x14ac:dyDescent="0.2">
      <c r="A1251">
        <f>ROW(Source!A708)</f>
        <v>708</v>
      </c>
      <c r="B1251">
        <v>23982063</v>
      </c>
      <c r="C1251">
        <v>24687676</v>
      </c>
      <c r="D1251">
        <v>14668594</v>
      </c>
      <c r="E1251">
        <v>1</v>
      </c>
      <c r="F1251">
        <v>1</v>
      </c>
      <c r="G1251">
        <v>1</v>
      </c>
      <c r="H1251">
        <v>2</v>
      </c>
      <c r="I1251" t="s">
        <v>1348</v>
      </c>
      <c r="J1251" t="s">
        <v>1349</v>
      </c>
      <c r="K1251" t="s">
        <v>1350</v>
      </c>
      <c r="L1251">
        <v>1368</v>
      </c>
      <c r="N1251">
        <v>1011</v>
      </c>
      <c r="O1251" t="s">
        <v>1152</v>
      </c>
      <c r="P1251" t="s">
        <v>1152</v>
      </c>
      <c r="Q1251">
        <v>1</v>
      </c>
      <c r="Y1251">
        <v>0.52650000000000008</v>
      </c>
      <c r="AA1251">
        <v>0</v>
      </c>
      <c r="AB1251">
        <v>107.3</v>
      </c>
      <c r="AC1251">
        <v>11.6</v>
      </c>
      <c r="AD1251">
        <v>0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0.39</v>
      </c>
      <c r="AU1251" t="s">
        <v>179</v>
      </c>
      <c r="AV1251">
        <v>0</v>
      </c>
      <c r="AW1251">
        <v>2</v>
      </c>
      <c r="AX1251">
        <v>24687696</v>
      </c>
      <c r="AY1251">
        <v>1</v>
      </c>
      <c r="AZ1251">
        <v>0</v>
      </c>
      <c r="BA1251">
        <v>1283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B1251">
        <v>0</v>
      </c>
    </row>
    <row r="1252" spans="1:80" x14ac:dyDescent="0.2">
      <c r="A1252">
        <f>ROW(Source!A708)</f>
        <v>708</v>
      </c>
      <c r="B1252">
        <v>23982063</v>
      </c>
      <c r="C1252">
        <v>24687676</v>
      </c>
      <c r="D1252">
        <v>14608774</v>
      </c>
      <c r="E1252">
        <v>1</v>
      </c>
      <c r="F1252">
        <v>1</v>
      </c>
      <c r="G1252">
        <v>1</v>
      </c>
      <c r="H1252">
        <v>3</v>
      </c>
      <c r="I1252" t="s">
        <v>1351</v>
      </c>
      <c r="J1252" t="s">
        <v>1352</v>
      </c>
      <c r="K1252" t="s">
        <v>1353</v>
      </c>
      <c r="L1252">
        <v>1348</v>
      </c>
      <c r="N1252">
        <v>1009</v>
      </c>
      <c r="O1252" t="s">
        <v>1185</v>
      </c>
      <c r="P1252" t="s">
        <v>1185</v>
      </c>
      <c r="Q1252">
        <v>1000</v>
      </c>
      <c r="Y1252">
        <v>4.0000000000000003E-5</v>
      </c>
      <c r="AA1252">
        <v>12242</v>
      </c>
      <c r="AB1252">
        <v>0</v>
      </c>
      <c r="AC1252">
        <v>0</v>
      </c>
      <c r="AD1252">
        <v>0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4.0000000000000003E-5</v>
      </c>
      <c r="AU1252" t="s">
        <v>3</v>
      </c>
      <c r="AV1252">
        <v>0</v>
      </c>
      <c r="AW1252">
        <v>2</v>
      </c>
      <c r="AX1252">
        <v>24687697</v>
      </c>
      <c r="AY1252">
        <v>1</v>
      </c>
      <c r="AZ1252">
        <v>0</v>
      </c>
      <c r="BA1252">
        <v>1284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B1252">
        <v>0</v>
      </c>
    </row>
    <row r="1253" spans="1:80" x14ac:dyDescent="0.2">
      <c r="A1253">
        <f>ROW(Source!A708)</f>
        <v>708</v>
      </c>
      <c r="B1253">
        <v>23982063</v>
      </c>
      <c r="C1253">
        <v>24687676</v>
      </c>
      <c r="D1253">
        <v>14608858</v>
      </c>
      <c r="E1253">
        <v>1</v>
      </c>
      <c r="F1253">
        <v>1</v>
      </c>
      <c r="G1253">
        <v>1</v>
      </c>
      <c r="H1253">
        <v>3</v>
      </c>
      <c r="I1253" t="s">
        <v>1354</v>
      </c>
      <c r="J1253" t="s">
        <v>1355</v>
      </c>
      <c r="K1253" t="s">
        <v>1356</v>
      </c>
      <c r="L1253">
        <v>1348</v>
      </c>
      <c r="N1253">
        <v>1009</v>
      </c>
      <c r="O1253" t="s">
        <v>1185</v>
      </c>
      <c r="P1253" t="s">
        <v>1185</v>
      </c>
      <c r="Q1253">
        <v>1000</v>
      </c>
      <c r="Y1253">
        <v>8.0000000000000004E-4</v>
      </c>
      <c r="AA1253">
        <v>40600</v>
      </c>
      <c r="AB1253">
        <v>0</v>
      </c>
      <c r="AC1253">
        <v>0</v>
      </c>
      <c r="AD1253">
        <v>0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8.0000000000000004E-4</v>
      </c>
      <c r="AU1253" t="s">
        <v>3</v>
      </c>
      <c r="AV1253">
        <v>0</v>
      </c>
      <c r="AW1253">
        <v>2</v>
      </c>
      <c r="AX1253">
        <v>24687698</v>
      </c>
      <c r="AY1253">
        <v>1</v>
      </c>
      <c r="AZ1253">
        <v>0</v>
      </c>
      <c r="BA1253">
        <v>1285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B1253">
        <v>0</v>
      </c>
    </row>
    <row r="1254" spans="1:80" x14ac:dyDescent="0.2">
      <c r="A1254">
        <f>ROW(Source!A708)</f>
        <v>708</v>
      </c>
      <c r="B1254">
        <v>23982063</v>
      </c>
      <c r="C1254">
        <v>24687676</v>
      </c>
      <c r="D1254">
        <v>14611269</v>
      </c>
      <c r="E1254">
        <v>1</v>
      </c>
      <c r="F1254">
        <v>1</v>
      </c>
      <c r="G1254">
        <v>1</v>
      </c>
      <c r="H1254">
        <v>3</v>
      </c>
      <c r="I1254" t="s">
        <v>1357</v>
      </c>
      <c r="J1254" t="s">
        <v>1358</v>
      </c>
      <c r="K1254" t="s">
        <v>1359</v>
      </c>
      <c r="L1254">
        <v>1308</v>
      </c>
      <c r="N1254">
        <v>1003</v>
      </c>
      <c r="O1254" t="s">
        <v>311</v>
      </c>
      <c r="P1254" t="s">
        <v>311</v>
      </c>
      <c r="Q1254">
        <v>100</v>
      </c>
      <c r="Y1254">
        <v>9.5999999999999992E-3</v>
      </c>
      <c r="AA1254">
        <v>120</v>
      </c>
      <c r="AB1254">
        <v>0</v>
      </c>
      <c r="AC1254">
        <v>0</v>
      </c>
      <c r="AD1254">
        <v>0</v>
      </c>
      <c r="AN1254">
        <v>0</v>
      </c>
      <c r="AO1254">
        <v>1</v>
      </c>
      <c r="AP1254">
        <v>1</v>
      </c>
      <c r="AQ1254">
        <v>0</v>
      </c>
      <c r="AR1254">
        <v>0</v>
      </c>
      <c r="AS1254" t="s">
        <v>3</v>
      </c>
      <c r="AT1254">
        <v>9.5999999999999992E-3</v>
      </c>
      <c r="AU1254" t="s">
        <v>3</v>
      </c>
      <c r="AV1254">
        <v>0</v>
      </c>
      <c r="AW1254">
        <v>2</v>
      </c>
      <c r="AX1254">
        <v>24687699</v>
      </c>
      <c r="AY1254">
        <v>1</v>
      </c>
      <c r="AZ1254">
        <v>0</v>
      </c>
      <c r="BA1254">
        <v>1286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B1254">
        <v>0</v>
      </c>
    </row>
    <row r="1255" spans="1:80" x14ac:dyDescent="0.2">
      <c r="A1255">
        <f>ROW(Source!A708)</f>
        <v>708</v>
      </c>
      <c r="B1255">
        <v>23982063</v>
      </c>
      <c r="C1255">
        <v>24687676</v>
      </c>
      <c r="D1255">
        <v>14681456</v>
      </c>
      <c r="E1255">
        <v>1</v>
      </c>
      <c r="F1255">
        <v>1</v>
      </c>
      <c r="G1255">
        <v>1</v>
      </c>
      <c r="H1255">
        <v>3</v>
      </c>
      <c r="I1255" t="s">
        <v>1360</v>
      </c>
      <c r="J1255" t="s">
        <v>1361</v>
      </c>
      <c r="K1255" t="s">
        <v>1362</v>
      </c>
      <c r="L1255">
        <v>1355</v>
      </c>
      <c r="N1255">
        <v>1010</v>
      </c>
      <c r="O1255" t="s">
        <v>910</v>
      </c>
      <c r="P1255" t="s">
        <v>910</v>
      </c>
      <c r="Q1255">
        <v>100</v>
      </c>
      <c r="Y1255">
        <v>4.1000000000000003E-3</v>
      </c>
      <c r="AA1255">
        <v>142.5</v>
      </c>
      <c r="AB1255">
        <v>0</v>
      </c>
      <c r="AC1255">
        <v>0</v>
      </c>
      <c r="AD1255">
        <v>0</v>
      </c>
      <c r="AN1255">
        <v>0</v>
      </c>
      <c r="AO1255">
        <v>1</v>
      </c>
      <c r="AP1255">
        <v>1</v>
      </c>
      <c r="AQ1255">
        <v>0</v>
      </c>
      <c r="AR1255">
        <v>0</v>
      </c>
      <c r="AS1255" t="s">
        <v>3</v>
      </c>
      <c r="AT1255">
        <v>4.1000000000000003E-3</v>
      </c>
      <c r="AU1255" t="s">
        <v>3</v>
      </c>
      <c r="AV1255">
        <v>0</v>
      </c>
      <c r="AW1255">
        <v>2</v>
      </c>
      <c r="AX1255">
        <v>24687700</v>
      </c>
      <c r="AY1255">
        <v>1</v>
      </c>
      <c r="AZ1255">
        <v>0</v>
      </c>
      <c r="BA1255">
        <v>1287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B1255">
        <v>0</v>
      </c>
    </row>
    <row r="1256" spans="1:80" x14ac:dyDescent="0.2">
      <c r="A1256">
        <f>ROW(Source!A708)</f>
        <v>708</v>
      </c>
      <c r="B1256">
        <v>23982063</v>
      </c>
      <c r="C1256">
        <v>24687676</v>
      </c>
      <c r="D1256">
        <v>14682500</v>
      </c>
      <c r="E1256">
        <v>1</v>
      </c>
      <c r="F1256">
        <v>1</v>
      </c>
      <c r="G1256">
        <v>1</v>
      </c>
      <c r="H1256">
        <v>3</v>
      </c>
      <c r="I1256" t="s">
        <v>1363</v>
      </c>
      <c r="J1256" t="s">
        <v>1364</v>
      </c>
      <c r="K1256" t="s">
        <v>1365</v>
      </c>
      <c r="L1256">
        <v>1348</v>
      </c>
      <c r="N1256">
        <v>1009</v>
      </c>
      <c r="O1256" t="s">
        <v>1185</v>
      </c>
      <c r="P1256" t="s">
        <v>1185</v>
      </c>
      <c r="Q1256">
        <v>1000</v>
      </c>
      <c r="Y1256">
        <v>6.0000000000000002E-5</v>
      </c>
      <c r="AA1256">
        <v>7826.9</v>
      </c>
      <c r="AB1256">
        <v>0</v>
      </c>
      <c r="AC1256">
        <v>0</v>
      </c>
      <c r="AD1256">
        <v>0</v>
      </c>
      <c r="AN1256">
        <v>0</v>
      </c>
      <c r="AO1256">
        <v>1</v>
      </c>
      <c r="AP1256">
        <v>1</v>
      </c>
      <c r="AQ1256">
        <v>0</v>
      </c>
      <c r="AR1256">
        <v>0</v>
      </c>
      <c r="AS1256" t="s">
        <v>3</v>
      </c>
      <c r="AT1256">
        <v>6.0000000000000002E-5</v>
      </c>
      <c r="AU1256" t="s">
        <v>3</v>
      </c>
      <c r="AV1256">
        <v>0</v>
      </c>
      <c r="AW1256">
        <v>2</v>
      </c>
      <c r="AX1256">
        <v>24687701</v>
      </c>
      <c r="AY1256">
        <v>1</v>
      </c>
      <c r="AZ1256">
        <v>0</v>
      </c>
      <c r="BA1256">
        <v>1288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B1256">
        <v>0</v>
      </c>
    </row>
    <row r="1257" spans="1:80" x14ac:dyDescent="0.2">
      <c r="A1257">
        <f>ROW(Source!A708)</f>
        <v>708</v>
      </c>
      <c r="B1257">
        <v>23982063</v>
      </c>
      <c r="C1257">
        <v>24687676</v>
      </c>
      <c r="D1257">
        <v>14665224</v>
      </c>
      <c r="E1257">
        <v>1</v>
      </c>
      <c r="F1257">
        <v>1</v>
      </c>
      <c r="G1257">
        <v>1</v>
      </c>
      <c r="H1257">
        <v>3</v>
      </c>
      <c r="I1257" t="s">
        <v>1366</v>
      </c>
      <c r="J1257" t="s">
        <v>1367</v>
      </c>
      <c r="K1257" t="s">
        <v>1368</v>
      </c>
      <c r="L1257">
        <v>1346</v>
      </c>
      <c r="N1257">
        <v>1009</v>
      </c>
      <c r="O1257" t="s">
        <v>1181</v>
      </c>
      <c r="P1257" t="s">
        <v>1181</v>
      </c>
      <c r="Q1257">
        <v>1</v>
      </c>
      <c r="Y1257">
        <v>0.5</v>
      </c>
      <c r="AA1257">
        <v>68.05</v>
      </c>
      <c r="AB1257">
        <v>0</v>
      </c>
      <c r="AC1257">
        <v>0</v>
      </c>
      <c r="AD1257">
        <v>0</v>
      </c>
      <c r="AN1257">
        <v>0</v>
      </c>
      <c r="AO1257">
        <v>1</v>
      </c>
      <c r="AP1257">
        <v>1</v>
      </c>
      <c r="AQ1257">
        <v>0</v>
      </c>
      <c r="AR1257">
        <v>0</v>
      </c>
      <c r="AS1257" t="s">
        <v>3</v>
      </c>
      <c r="AT1257">
        <v>0.5</v>
      </c>
      <c r="AU1257" t="s">
        <v>3</v>
      </c>
      <c r="AV1257">
        <v>0</v>
      </c>
      <c r="AW1257">
        <v>2</v>
      </c>
      <c r="AX1257">
        <v>24687702</v>
      </c>
      <c r="AY1257">
        <v>1</v>
      </c>
      <c r="AZ1257">
        <v>0</v>
      </c>
      <c r="BA1257">
        <v>1289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B1257">
        <v>0</v>
      </c>
    </row>
    <row r="1258" spans="1:80" x14ac:dyDescent="0.2">
      <c r="A1258">
        <f>ROW(Source!A708)</f>
        <v>708</v>
      </c>
      <c r="B1258">
        <v>23982063</v>
      </c>
      <c r="C1258">
        <v>24687676</v>
      </c>
      <c r="D1258">
        <v>14697327</v>
      </c>
      <c r="E1258">
        <v>1</v>
      </c>
      <c r="F1258">
        <v>1</v>
      </c>
      <c r="G1258">
        <v>1</v>
      </c>
      <c r="H1258">
        <v>3</v>
      </c>
      <c r="I1258" t="s">
        <v>1369</v>
      </c>
      <c r="J1258" t="s">
        <v>1370</v>
      </c>
      <c r="K1258" t="s">
        <v>1371</v>
      </c>
      <c r="L1258">
        <v>1356</v>
      </c>
      <c r="N1258">
        <v>1010</v>
      </c>
      <c r="O1258" t="s">
        <v>1372</v>
      </c>
      <c r="P1258" t="s">
        <v>1372</v>
      </c>
      <c r="Q1258">
        <v>1000</v>
      </c>
      <c r="Y1258">
        <v>8.3199999999999993E-3</v>
      </c>
      <c r="AA1258">
        <v>19.5</v>
      </c>
      <c r="AB1258">
        <v>0</v>
      </c>
      <c r="AC1258">
        <v>0</v>
      </c>
      <c r="AD1258">
        <v>0</v>
      </c>
      <c r="AN1258">
        <v>0</v>
      </c>
      <c r="AO1258">
        <v>1</v>
      </c>
      <c r="AP1258">
        <v>1</v>
      </c>
      <c r="AQ1258">
        <v>0</v>
      </c>
      <c r="AR1258">
        <v>0</v>
      </c>
      <c r="AS1258" t="s">
        <v>3</v>
      </c>
      <c r="AT1258">
        <v>8.3199999999999993E-3</v>
      </c>
      <c r="AU1258" t="s">
        <v>3</v>
      </c>
      <c r="AV1258">
        <v>0</v>
      </c>
      <c r="AW1258">
        <v>2</v>
      </c>
      <c r="AX1258">
        <v>24687703</v>
      </c>
      <c r="AY1258">
        <v>1</v>
      </c>
      <c r="AZ1258">
        <v>0</v>
      </c>
      <c r="BA1258">
        <v>1290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B1258">
        <v>0</v>
      </c>
    </row>
    <row r="1259" spans="1:80" x14ac:dyDescent="0.2">
      <c r="A1259">
        <f>ROW(Source!A708)</f>
        <v>708</v>
      </c>
      <c r="B1259">
        <v>23982063</v>
      </c>
      <c r="C1259">
        <v>24687676</v>
      </c>
      <c r="D1259">
        <v>14665295</v>
      </c>
      <c r="E1259">
        <v>1</v>
      </c>
      <c r="F1259">
        <v>1</v>
      </c>
      <c r="G1259">
        <v>1</v>
      </c>
      <c r="H1259">
        <v>3</v>
      </c>
      <c r="I1259" t="s">
        <v>1159</v>
      </c>
      <c r="J1259" t="s">
        <v>1168</v>
      </c>
      <c r="K1259" t="s">
        <v>1169</v>
      </c>
      <c r="L1259">
        <v>1344</v>
      </c>
      <c r="N1259">
        <v>1008</v>
      </c>
      <c r="O1259" t="s">
        <v>1170</v>
      </c>
      <c r="P1259" t="s">
        <v>1170</v>
      </c>
      <c r="Q1259">
        <v>1</v>
      </c>
      <c r="Y1259">
        <v>2.39</v>
      </c>
      <c r="AA1259">
        <v>1</v>
      </c>
      <c r="AB1259">
        <v>0</v>
      </c>
      <c r="AC1259">
        <v>0</v>
      </c>
      <c r="AD1259">
        <v>0</v>
      </c>
      <c r="AN1259">
        <v>0</v>
      </c>
      <c r="AO1259">
        <v>1</v>
      </c>
      <c r="AP1259">
        <v>1</v>
      </c>
      <c r="AQ1259">
        <v>0</v>
      </c>
      <c r="AR1259">
        <v>0</v>
      </c>
      <c r="AS1259" t="s">
        <v>3</v>
      </c>
      <c r="AT1259">
        <v>2.39</v>
      </c>
      <c r="AU1259" t="s">
        <v>3</v>
      </c>
      <c r="AV1259">
        <v>0</v>
      </c>
      <c r="AW1259">
        <v>2</v>
      </c>
      <c r="AX1259">
        <v>24687704</v>
      </c>
      <c r="AY1259">
        <v>1</v>
      </c>
      <c r="AZ1259">
        <v>0</v>
      </c>
      <c r="BA1259">
        <v>1291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B1259">
        <v>0</v>
      </c>
    </row>
    <row r="1260" spans="1:80" x14ac:dyDescent="0.2">
      <c r="A1260">
        <f>ROW(Source!A709)</f>
        <v>709</v>
      </c>
      <c r="B1260">
        <v>23982063</v>
      </c>
      <c r="C1260">
        <v>24687706</v>
      </c>
      <c r="D1260">
        <v>9430710</v>
      </c>
      <c r="E1260">
        <v>1</v>
      </c>
      <c r="F1260">
        <v>1</v>
      </c>
      <c r="G1260">
        <v>1</v>
      </c>
      <c r="H1260">
        <v>1</v>
      </c>
      <c r="I1260" t="s">
        <v>1166</v>
      </c>
      <c r="J1260" t="s">
        <v>3</v>
      </c>
      <c r="K1260" t="s">
        <v>1167</v>
      </c>
      <c r="L1260">
        <v>1369</v>
      </c>
      <c r="N1260">
        <v>1013</v>
      </c>
      <c r="O1260" t="s">
        <v>1148</v>
      </c>
      <c r="P1260" t="s">
        <v>1148</v>
      </c>
      <c r="Q1260">
        <v>1</v>
      </c>
      <c r="Y1260">
        <v>16.740000000000002</v>
      </c>
      <c r="AA1260">
        <v>0</v>
      </c>
      <c r="AB1260">
        <v>0</v>
      </c>
      <c r="AC1260">
        <v>0</v>
      </c>
      <c r="AD1260">
        <v>9.6199999999999992</v>
      </c>
      <c r="AN1260">
        <v>0</v>
      </c>
      <c r="AO1260">
        <v>1</v>
      </c>
      <c r="AP1260">
        <v>1</v>
      </c>
      <c r="AQ1260">
        <v>0</v>
      </c>
      <c r="AR1260">
        <v>0</v>
      </c>
      <c r="AS1260" t="s">
        <v>3</v>
      </c>
      <c r="AT1260">
        <v>12.4</v>
      </c>
      <c r="AU1260" t="s">
        <v>179</v>
      </c>
      <c r="AV1260">
        <v>1</v>
      </c>
      <c r="AW1260">
        <v>2</v>
      </c>
      <c r="AX1260">
        <v>24687721</v>
      </c>
      <c r="AY1260">
        <v>1</v>
      </c>
      <c r="AZ1260">
        <v>0</v>
      </c>
      <c r="BA1260">
        <v>1292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B1260">
        <v>0</v>
      </c>
    </row>
    <row r="1261" spans="1:80" x14ac:dyDescent="0.2">
      <c r="A1261">
        <f>ROW(Source!A709)</f>
        <v>709</v>
      </c>
      <c r="B1261">
        <v>23982063</v>
      </c>
      <c r="C1261">
        <v>24687706</v>
      </c>
      <c r="D1261">
        <v>121548</v>
      </c>
      <c r="E1261">
        <v>1</v>
      </c>
      <c r="F1261">
        <v>1</v>
      </c>
      <c r="G1261">
        <v>1</v>
      </c>
      <c r="H1261">
        <v>1</v>
      </c>
      <c r="I1261" t="s">
        <v>40</v>
      </c>
      <c r="J1261" t="s">
        <v>3</v>
      </c>
      <c r="K1261" t="s">
        <v>1173</v>
      </c>
      <c r="L1261">
        <v>608254</v>
      </c>
      <c r="N1261">
        <v>1013</v>
      </c>
      <c r="O1261" t="s">
        <v>1174</v>
      </c>
      <c r="P1261" t="s">
        <v>1174</v>
      </c>
      <c r="Q1261">
        <v>1</v>
      </c>
      <c r="Y1261">
        <v>4.5765000000000002</v>
      </c>
      <c r="AA1261">
        <v>0</v>
      </c>
      <c r="AB1261">
        <v>0</v>
      </c>
      <c r="AC1261">
        <v>0</v>
      </c>
      <c r="AD1261">
        <v>0</v>
      </c>
      <c r="AN1261">
        <v>0</v>
      </c>
      <c r="AO1261">
        <v>1</v>
      </c>
      <c r="AP1261">
        <v>1</v>
      </c>
      <c r="AQ1261">
        <v>0</v>
      </c>
      <c r="AR1261">
        <v>0</v>
      </c>
      <c r="AS1261" t="s">
        <v>3</v>
      </c>
      <c r="AT1261">
        <v>3.39</v>
      </c>
      <c r="AU1261" t="s">
        <v>179</v>
      </c>
      <c r="AV1261">
        <v>2</v>
      </c>
      <c r="AW1261">
        <v>2</v>
      </c>
      <c r="AX1261">
        <v>24687722</v>
      </c>
      <c r="AY1261">
        <v>1</v>
      </c>
      <c r="AZ1261">
        <v>0</v>
      </c>
      <c r="BA1261">
        <v>1293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B1261">
        <v>0</v>
      </c>
    </row>
    <row r="1262" spans="1:80" x14ac:dyDescent="0.2">
      <c r="A1262">
        <f>ROW(Source!A709)</f>
        <v>709</v>
      </c>
      <c r="B1262">
        <v>23982063</v>
      </c>
      <c r="C1262">
        <v>24687706</v>
      </c>
      <c r="D1262">
        <v>14665537</v>
      </c>
      <c r="E1262">
        <v>1</v>
      </c>
      <c r="F1262">
        <v>1</v>
      </c>
      <c r="G1262">
        <v>1</v>
      </c>
      <c r="H1262">
        <v>2</v>
      </c>
      <c r="I1262" t="s">
        <v>1218</v>
      </c>
      <c r="J1262" t="s">
        <v>1247</v>
      </c>
      <c r="K1262" t="s">
        <v>1220</v>
      </c>
      <c r="L1262">
        <v>1368</v>
      </c>
      <c r="N1262">
        <v>1011</v>
      </c>
      <c r="O1262" t="s">
        <v>1152</v>
      </c>
      <c r="P1262" t="s">
        <v>1152</v>
      </c>
      <c r="Q1262">
        <v>1</v>
      </c>
      <c r="Y1262">
        <v>0.52650000000000008</v>
      </c>
      <c r="AA1262">
        <v>0</v>
      </c>
      <c r="AB1262">
        <v>134.65</v>
      </c>
      <c r="AC1262">
        <v>13.5</v>
      </c>
      <c r="AD1262">
        <v>0</v>
      </c>
      <c r="AN1262">
        <v>0</v>
      </c>
      <c r="AO1262">
        <v>1</v>
      </c>
      <c r="AP1262">
        <v>1</v>
      </c>
      <c r="AQ1262">
        <v>0</v>
      </c>
      <c r="AR1262">
        <v>0</v>
      </c>
      <c r="AS1262" t="s">
        <v>3</v>
      </c>
      <c r="AT1262">
        <v>0.39</v>
      </c>
      <c r="AU1262" t="s">
        <v>179</v>
      </c>
      <c r="AV1262">
        <v>0</v>
      </c>
      <c r="AW1262">
        <v>2</v>
      </c>
      <c r="AX1262">
        <v>24687723</v>
      </c>
      <c r="AY1262">
        <v>1</v>
      </c>
      <c r="AZ1262">
        <v>0</v>
      </c>
      <c r="BA1262">
        <v>1294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B1262">
        <v>0</v>
      </c>
    </row>
    <row r="1263" spans="1:80" x14ac:dyDescent="0.2">
      <c r="A1263">
        <f>ROW(Source!A709)</f>
        <v>709</v>
      </c>
      <c r="B1263">
        <v>23982063</v>
      </c>
      <c r="C1263">
        <v>24687706</v>
      </c>
      <c r="D1263">
        <v>14665701</v>
      </c>
      <c r="E1263">
        <v>1</v>
      </c>
      <c r="F1263">
        <v>1</v>
      </c>
      <c r="G1263">
        <v>1</v>
      </c>
      <c r="H1263">
        <v>2</v>
      </c>
      <c r="I1263" t="s">
        <v>1342</v>
      </c>
      <c r="J1263" t="s">
        <v>1343</v>
      </c>
      <c r="K1263" t="s">
        <v>1344</v>
      </c>
      <c r="L1263">
        <v>1368</v>
      </c>
      <c r="N1263">
        <v>1011</v>
      </c>
      <c r="O1263" t="s">
        <v>1152</v>
      </c>
      <c r="P1263" t="s">
        <v>1152</v>
      </c>
      <c r="Q1263">
        <v>1</v>
      </c>
      <c r="Y1263">
        <v>4.0500000000000007</v>
      </c>
      <c r="AA1263">
        <v>0</v>
      </c>
      <c r="AB1263">
        <v>2.37</v>
      </c>
      <c r="AC1263">
        <v>0</v>
      </c>
      <c r="AD1263">
        <v>0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3</v>
      </c>
      <c r="AU1263" t="s">
        <v>179</v>
      </c>
      <c r="AV1263">
        <v>0</v>
      </c>
      <c r="AW1263">
        <v>2</v>
      </c>
      <c r="AX1263">
        <v>24687724</v>
      </c>
      <c r="AY1263">
        <v>1</v>
      </c>
      <c r="AZ1263">
        <v>0</v>
      </c>
      <c r="BA1263">
        <v>1295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B1263">
        <v>0</v>
      </c>
    </row>
    <row r="1264" spans="1:80" x14ac:dyDescent="0.2">
      <c r="A1264">
        <f>ROW(Source!A709)</f>
        <v>709</v>
      </c>
      <c r="B1264">
        <v>23982063</v>
      </c>
      <c r="C1264">
        <v>24687706</v>
      </c>
      <c r="D1264">
        <v>14665732</v>
      </c>
      <c r="E1264">
        <v>1</v>
      </c>
      <c r="F1264">
        <v>1</v>
      </c>
      <c r="G1264">
        <v>1</v>
      </c>
      <c r="H1264">
        <v>2</v>
      </c>
      <c r="I1264" t="s">
        <v>1345</v>
      </c>
      <c r="J1264" t="s">
        <v>1346</v>
      </c>
      <c r="K1264" t="s">
        <v>1347</v>
      </c>
      <c r="L1264">
        <v>1368</v>
      </c>
      <c r="N1264">
        <v>1011</v>
      </c>
      <c r="O1264" t="s">
        <v>1152</v>
      </c>
      <c r="P1264" t="s">
        <v>1152</v>
      </c>
      <c r="Q1264">
        <v>1</v>
      </c>
      <c r="Y1264">
        <v>4.0500000000000007</v>
      </c>
      <c r="AA1264">
        <v>0</v>
      </c>
      <c r="AB1264">
        <v>131.44</v>
      </c>
      <c r="AC1264">
        <v>11.6</v>
      </c>
      <c r="AD1264">
        <v>0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3</v>
      </c>
      <c r="AU1264" t="s">
        <v>179</v>
      </c>
      <c r="AV1264">
        <v>0</v>
      </c>
      <c r="AW1264">
        <v>2</v>
      </c>
      <c r="AX1264">
        <v>24687725</v>
      </c>
      <c r="AY1264">
        <v>1</v>
      </c>
      <c r="AZ1264">
        <v>0</v>
      </c>
      <c r="BA1264">
        <v>1296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B1264">
        <v>0</v>
      </c>
    </row>
    <row r="1265" spans="1:80" x14ac:dyDescent="0.2">
      <c r="A1265">
        <f>ROW(Source!A709)</f>
        <v>709</v>
      </c>
      <c r="B1265">
        <v>23982063</v>
      </c>
      <c r="C1265">
        <v>24687706</v>
      </c>
      <c r="D1265">
        <v>14668594</v>
      </c>
      <c r="E1265">
        <v>1</v>
      </c>
      <c r="F1265">
        <v>1</v>
      </c>
      <c r="G1265">
        <v>1</v>
      </c>
      <c r="H1265">
        <v>2</v>
      </c>
      <c r="I1265" t="s">
        <v>1348</v>
      </c>
      <c r="J1265" t="s">
        <v>1349</v>
      </c>
      <c r="K1265" t="s">
        <v>1350</v>
      </c>
      <c r="L1265">
        <v>1368</v>
      </c>
      <c r="N1265">
        <v>1011</v>
      </c>
      <c r="O1265" t="s">
        <v>1152</v>
      </c>
      <c r="P1265" t="s">
        <v>1152</v>
      </c>
      <c r="Q1265">
        <v>1</v>
      </c>
      <c r="Y1265">
        <v>0.52650000000000008</v>
      </c>
      <c r="AA1265">
        <v>0</v>
      </c>
      <c r="AB1265">
        <v>107.3</v>
      </c>
      <c r="AC1265">
        <v>11.6</v>
      </c>
      <c r="AD1265">
        <v>0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0.39</v>
      </c>
      <c r="AU1265" t="s">
        <v>179</v>
      </c>
      <c r="AV1265">
        <v>0</v>
      </c>
      <c r="AW1265">
        <v>2</v>
      </c>
      <c r="AX1265">
        <v>24687726</v>
      </c>
      <c r="AY1265">
        <v>1</v>
      </c>
      <c r="AZ1265">
        <v>0</v>
      </c>
      <c r="BA1265">
        <v>1297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B1265">
        <v>0</v>
      </c>
    </row>
    <row r="1266" spans="1:80" x14ac:dyDescent="0.2">
      <c r="A1266">
        <f>ROW(Source!A709)</f>
        <v>709</v>
      </c>
      <c r="B1266">
        <v>23982063</v>
      </c>
      <c r="C1266">
        <v>24687706</v>
      </c>
      <c r="D1266">
        <v>14608774</v>
      </c>
      <c r="E1266">
        <v>1</v>
      </c>
      <c r="F1266">
        <v>1</v>
      </c>
      <c r="G1266">
        <v>1</v>
      </c>
      <c r="H1266">
        <v>3</v>
      </c>
      <c r="I1266" t="s">
        <v>1351</v>
      </c>
      <c r="J1266" t="s">
        <v>1352</v>
      </c>
      <c r="K1266" t="s">
        <v>1353</v>
      </c>
      <c r="L1266">
        <v>1348</v>
      </c>
      <c r="N1266">
        <v>1009</v>
      </c>
      <c r="O1266" t="s">
        <v>1185</v>
      </c>
      <c r="P1266" t="s">
        <v>1185</v>
      </c>
      <c r="Q1266">
        <v>1000</v>
      </c>
      <c r="Y1266">
        <v>4.0000000000000003E-5</v>
      </c>
      <c r="AA1266">
        <v>12242</v>
      </c>
      <c r="AB1266">
        <v>0</v>
      </c>
      <c r="AC1266">
        <v>0</v>
      </c>
      <c r="AD1266">
        <v>0</v>
      </c>
      <c r="AN1266">
        <v>0</v>
      </c>
      <c r="AO1266">
        <v>1</v>
      </c>
      <c r="AP1266">
        <v>1</v>
      </c>
      <c r="AQ1266">
        <v>0</v>
      </c>
      <c r="AR1266">
        <v>0</v>
      </c>
      <c r="AS1266" t="s">
        <v>3</v>
      </c>
      <c r="AT1266">
        <v>4.0000000000000003E-5</v>
      </c>
      <c r="AU1266" t="s">
        <v>3</v>
      </c>
      <c r="AV1266">
        <v>0</v>
      </c>
      <c r="AW1266">
        <v>2</v>
      </c>
      <c r="AX1266">
        <v>24687727</v>
      </c>
      <c r="AY1266">
        <v>1</v>
      </c>
      <c r="AZ1266">
        <v>0</v>
      </c>
      <c r="BA1266">
        <v>1298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B1266">
        <v>0</v>
      </c>
    </row>
    <row r="1267" spans="1:80" x14ac:dyDescent="0.2">
      <c r="A1267">
        <f>ROW(Source!A709)</f>
        <v>709</v>
      </c>
      <c r="B1267">
        <v>23982063</v>
      </c>
      <c r="C1267">
        <v>24687706</v>
      </c>
      <c r="D1267">
        <v>14608858</v>
      </c>
      <c r="E1267">
        <v>1</v>
      </c>
      <c r="F1267">
        <v>1</v>
      </c>
      <c r="G1267">
        <v>1</v>
      </c>
      <c r="H1267">
        <v>3</v>
      </c>
      <c r="I1267" t="s">
        <v>1354</v>
      </c>
      <c r="J1267" t="s">
        <v>1355</v>
      </c>
      <c r="K1267" t="s">
        <v>1356</v>
      </c>
      <c r="L1267">
        <v>1348</v>
      </c>
      <c r="N1267">
        <v>1009</v>
      </c>
      <c r="O1267" t="s">
        <v>1185</v>
      </c>
      <c r="P1267" t="s">
        <v>1185</v>
      </c>
      <c r="Q1267">
        <v>1000</v>
      </c>
      <c r="Y1267">
        <v>8.0000000000000004E-4</v>
      </c>
      <c r="AA1267">
        <v>40600</v>
      </c>
      <c r="AB1267">
        <v>0</v>
      </c>
      <c r="AC1267">
        <v>0</v>
      </c>
      <c r="AD1267">
        <v>0</v>
      </c>
      <c r="AN1267">
        <v>0</v>
      </c>
      <c r="AO1267">
        <v>1</v>
      </c>
      <c r="AP1267">
        <v>1</v>
      </c>
      <c r="AQ1267">
        <v>0</v>
      </c>
      <c r="AR1267">
        <v>0</v>
      </c>
      <c r="AS1267" t="s">
        <v>3</v>
      </c>
      <c r="AT1267">
        <v>8.0000000000000004E-4</v>
      </c>
      <c r="AU1267" t="s">
        <v>3</v>
      </c>
      <c r="AV1267">
        <v>0</v>
      </c>
      <c r="AW1267">
        <v>2</v>
      </c>
      <c r="AX1267">
        <v>24687728</v>
      </c>
      <c r="AY1267">
        <v>1</v>
      </c>
      <c r="AZ1267">
        <v>0</v>
      </c>
      <c r="BA1267">
        <v>1299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B1267">
        <v>0</v>
      </c>
    </row>
    <row r="1268" spans="1:80" x14ac:dyDescent="0.2">
      <c r="A1268">
        <f>ROW(Source!A709)</f>
        <v>709</v>
      </c>
      <c r="B1268">
        <v>23982063</v>
      </c>
      <c r="C1268">
        <v>24687706</v>
      </c>
      <c r="D1268">
        <v>14611269</v>
      </c>
      <c r="E1268">
        <v>1</v>
      </c>
      <c r="F1268">
        <v>1</v>
      </c>
      <c r="G1268">
        <v>1</v>
      </c>
      <c r="H1268">
        <v>3</v>
      </c>
      <c r="I1268" t="s">
        <v>1357</v>
      </c>
      <c r="J1268" t="s">
        <v>1358</v>
      </c>
      <c r="K1268" t="s">
        <v>1359</v>
      </c>
      <c r="L1268">
        <v>1308</v>
      </c>
      <c r="N1268">
        <v>1003</v>
      </c>
      <c r="O1268" t="s">
        <v>311</v>
      </c>
      <c r="P1268" t="s">
        <v>311</v>
      </c>
      <c r="Q1268">
        <v>100</v>
      </c>
      <c r="Y1268">
        <v>9.5999999999999992E-3</v>
      </c>
      <c r="AA1268">
        <v>120</v>
      </c>
      <c r="AB1268">
        <v>0</v>
      </c>
      <c r="AC1268">
        <v>0</v>
      </c>
      <c r="AD1268">
        <v>0</v>
      </c>
      <c r="AN1268">
        <v>0</v>
      </c>
      <c r="AO1268">
        <v>1</v>
      </c>
      <c r="AP1268">
        <v>1</v>
      </c>
      <c r="AQ1268">
        <v>0</v>
      </c>
      <c r="AR1268">
        <v>0</v>
      </c>
      <c r="AS1268" t="s">
        <v>3</v>
      </c>
      <c r="AT1268">
        <v>9.5999999999999992E-3</v>
      </c>
      <c r="AU1268" t="s">
        <v>3</v>
      </c>
      <c r="AV1268">
        <v>0</v>
      </c>
      <c r="AW1268">
        <v>2</v>
      </c>
      <c r="AX1268">
        <v>24687729</v>
      </c>
      <c r="AY1268">
        <v>1</v>
      </c>
      <c r="AZ1268">
        <v>0</v>
      </c>
      <c r="BA1268">
        <v>1300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B1268">
        <v>0</v>
      </c>
    </row>
    <row r="1269" spans="1:80" x14ac:dyDescent="0.2">
      <c r="A1269">
        <f>ROW(Source!A709)</f>
        <v>709</v>
      </c>
      <c r="B1269">
        <v>23982063</v>
      </c>
      <c r="C1269">
        <v>24687706</v>
      </c>
      <c r="D1269">
        <v>14681456</v>
      </c>
      <c r="E1269">
        <v>1</v>
      </c>
      <c r="F1269">
        <v>1</v>
      </c>
      <c r="G1269">
        <v>1</v>
      </c>
      <c r="H1269">
        <v>3</v>
      </c>
      <c r="I1269" t="s">
        <v>1360</v>
      </c>
      <c r="J1269" t="s">
        <v>1361</v>
      </c>
      <c r="K1269" t="s">
        <v>1362</v>
      </c>
      <c r="L1269">
        <v>1355</v>
      </c>
      <c r="N1269">
        <v>1010</v>
      </c>
      <c r="O1269" t="s">
        <v>910</v>
      </c>
      <c r="P1269" t="s">
        <v>910</v>
      </c>
      <c r="Q1269">
        <v>100</v>
      </c>
      <c r="Y1269">
        <v>4.1000000000000003E-3</v>
      </c>
      <c r="AA1269">
        <v>142.5</v>
      </c>
      <c r="AB1269">
        <v>0</v>
      </c>
      <c r="AC1269">
        <v>0</v>
      </c>
      <c r="AD1269">
        <v>0</v>
      </c>
      <c r="AN1269">
        <v>0</v>
      </c>
      <c r="AO1269">
        <v>1</v>
      </c>
      <c r="AP1269">
        <v>1</v>
      </c>
      <c r="AQ1269">
        <v>0</v>
      </c>
      <c r="AR1269">
        <v>0</v>
      </c>
      <c r="AS1269" t="s">
        <v>3</v>
      </c>
      <c r="AT1269">
        <v>4.1000000000000003E-3</v>
      </c>
      <c r="AU1269" t="s">
        <v>3</v>
      </c>
      <c r="AV1269">
        <v>0</v>
      </c>
      <c r="AW1269">
        <v>2</v>
      </c>
      <c r="AX1269">
        <v>24687730</v>
      </c>
      <c r="AY1269">
        <v>1</v>
      </c>
      <c r="AZ1269">
        <v>0</v>
      </c>
      <c r="BA1269">
        <v>1301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B1269">
        <v>0</v>
      </c>
    </row>
    <row r="1270" spans="1:80" x14ac:dyDescent="0.2">
      <c r="A1270">
        <f>ROW(Source!A709)</f>
        <v>709</v>
      </c>
      <c r="B1270">
        <v>23982063</v>
      </c>
      <c r="C1270">
        <v>24687706</v>
      </c>
      <c r="D1270">
        <v>14682500</v>
      </c>
      <c r="E1270">
        <v>1</v>
      </c>
      <c r="F1270">
        <v>1</v>
      </c>
      <c r="G1270">
        <v>1</v>
      </c>
      <c r="H1270">
        <v>3</v>
      </c>
      <c r="I1270" t="s">
        <v>1363</v>
      </c>
      <c r="J1270" t="s">
        <v>1364</v>
      </c>
      <c r="K1270" t="s">
        <v>1365</v>
      </c>
      <c r="L1270">
        <v>1348</v>
      </c>
      <c r="N1270">
        <v>1009</v>
      </c>
      <c r="O1270" t="s">
        <v>1185</v>
      </c>
      <c r="P1270" t="s">
        <v>1185</v>
      </c>
      <c r="Q1270">
        <v>1000</v>
      </c>
      <c r="Y1270">
        <v>6.0000000000000002E-5</v>
      </c>
      <c r="AA1270">
        <v>7826.9</v>
      </c>
      <c r="AB1270">
        <v>0</v>
      </c>
      <c r="AC1270">
        <v>0</v>
      </c>
      <c r="AD1270">
        <v>0</v>
      </c>
      <c r="AN1270">
        <v>0</v>
      </c>
      <c r="AO1270">
        <v>1</v>
      </c>
      <c r="AP1270">
        <v>1</v>
      </c>
      <c r="AQ1270">
        <v>0</v>
      </c>
      <c r="AR1270">
        <v>0</v>
      </c>
      <c r="AS1270" t="s">
        <v>3</v>
      </c>
      <c r="AT1270">
        <v>6.0000000000000002E-5</v>
      </c>
      <c r="AU1270" t="s">
        <v>3</v>
      </c>
      <c r="AV1270">
        <v>0</v>
      </c>
      <c r="AW1270">
        <v>2</v>
      </c>
      <c r="AX1270">
        <v>24687731</v>
      </c>
      <c r="AY1270">
        <v>1</v>
      </c>
      <c r="AZ1270">
        <v>0</v>
      </c>
      <c r="BA1270">
        <v>1302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B1270">
        <v>0</v>
      </c>
    </row>
    <row r="1271" spans="1:80" x14ac:dyDescent="0.2">
      <c r="A1271">
        <f>ROW(Source!A709)</f>
        <v>709</v>
      </c>
      <c r="B1271">
        <v>23982063</v>
      </c>
      <c r="C1271">
        <v>24687706</v>
      </c>
      <c r="D1271">
        <v>14665224</v>
      </c>
      <c r="E1271">
        <v>1</v>
      </c>
      <c r="F1271">
        <v>1</v>
      </c>
      <c r="G1271">
        <v>1</v>
      </c>
      <c r="H1271">
        <v>3</v>
      </c>
      <c r="I1271" t="s">
        <v>1366</v>
      </c>
      <c r="J1271" t="s">
        <v>1367</v>
      </c>
      <c r="K1271" t="s">
        <v>1368</v>
      </c>
      <c r="L1271">
        <v>1346</v>
      </c>
      <c r="N1271">
        <v>1009</v>
      </c>
      <c r="O1271" t="s">
        <v>1181</v>
      </c>
      <c r="P1271" t="s">
        <v>1181</v>
      </c>
      <c r="Q1271">
        <v>1</v>
      </c>
      <c r="Y1271">
        <v>0.5</v>
      </c>
      <c r="AA1271">
        <v>68.05</v>
      </c>
      <c r="AB1271">
        <v>0</v>
      </c>
      <c r="AC1271">
        <v>0</v>
      </c>
      <c r="AD1271">
        <v>0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0.5</v>
      </c>
      <c r="AU1271" t="s">
        <v>3</v>
      </c>
      <c r="AV1271">
        <v>0</v>
      </c>
      <c r="AW1271">
        <v>2</v>
      </c>
      <c r="AX1271">
        <v>24687732</v>
      </c>
      <c r="AY1271">
        <v>1</v>
      </c>
      <c r="AZ1271">
        <v>0</v>
      </c>
      <c r="BA1271">
        <v>1303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B1271">
        <v>0</v>
      </c>
    </row>
    <row r="1272" spans="1:80" x14ac:dyDescent="0.2">
      <c r="A1272">
        <f>ROW(Source!A709)</f>
        <v>709</v>
      </c>
      <c r="B1272">
        <v>23982063</v>
      </c>
      <c r="C1272">
        <v>24687706</v>
      </c>
      <c r="D1272">
        <v>14697327</v>
      </c>
      <c r="E1272">
        <v>1</v>
      </c>
      <c r="F1272">
        <v>1</v>
      </c>
      <c r="G1272">
        <v>1</v>
      </c>
      <c r="H1272">
        <v>3</v>
      </c>
      <c r="I1272" t="s">
        <v>1369</v>
      </c>
      <c r="J1272" t="s">
        <v>1370</v>
      </c>
      <c r="K1272" t="s">
        <v>1371</v>
      </c>
      <c r="L1272">
        <v>1356</v>
      </c>
      <c r="N1272">
        <v>1010</v>
      </c>
      <c r="O1272" t="s">
        <v>1372</v>
      </c>
      <c r="P1272" t="s">
        <v>1372</v>
      </c>
      <c r="Q1272">
        <v>1000</v>
      </c>
      <c r="Y1272">
        <v>8.3199999999999993E-3</v>
      </c>
      <c r="AA1272">
        <v>19.5</v>
      </c>
      <c r="AB1272">
        <v>0</v>
      </c>
      <c r="AC1272">
        <v>0</v>
      </c>
      <c r="AD1272">
        <v>0</v>
      </c>
      <c r="AN1272">
        <v>0</v>
      </c>
      <c r="AO1272">
        <v>1</v>
      </c>
      <c r="AP1272">
        <v>1</v>
      </c>
      <c r="AQ1272">
        <v>0</v>
      </c>
      <c r="AR1272">
        <v>0</v>
      </c>
      <c r="AS1272" t="s">
        <v>3</v>
      </c>
      <c r="AT1272">
        <v>8.3199999999999993E-3</v>
      </c>
      <c r="AU1272" t="s">
        <v>3</v>
      </c>
      <c r="AV1272">
        <v>0</v>
      </c>
      <c r="AW1272">
        <v>2</v>
      </c>
      <c r="AX1272">
        <v>24687733</v>
      </c>
      <c r="AY1272">
        <v>1</v>
      </c>
      <c r="AZ1272">
        <v>0</v>
      </c>
      <c r="BA1272">
        <v>1304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B1272">
        <v>0</v>
      </c>
    </row>
    <row r="1273" spans="1:80" x14ac:dyDescent="0.2">
      <c r="A1273">
        <f>ROW(Source!A709)</f>
        <v>709</v>
      </c>
      <c r="B1273">
        <v>23982063</v>
      </c>
      <c r="C1273">
        <v>24687706</v>
      </c>
      <c r="D1273">
        <v>14665295</v>
      </c>
      <c r="E1273">
        <v>1</v>
      </c>
      <c r="F1273">
        <v>1</v>
      </c>
      <c r="G1273">
        <v>1</v>
      </c>
      <c r="H1273">
        <v>3</v>
      </c>
      <c r="I1273" t="s">
        <v>1159</v>
      </c>
      <c r="J1273" t="s">
        <v>1168</v>
      </c>
      <c r="K1273" t="s">
        <v>1169</v>
      </c>
      <c r="L1273">
        <v>1344</v>
      </c>
      <c r="N1273">
        <v>1008</v>
      </c>
      <c r="O1273" t="s">
        <v>1170</v>
      </c>
      <c r="P1273" t="s">
        <v>1170</v>
      </c>
      <c r="Q1273">
        <v>1</v>
      </c>
      <c r="Y1273">
        <v>2.39</v>
      </c>
      <c r="AA1273">
        <v>1</v>
      </c>
      <c r="AB1273">
        <v>0</v>
      </c>
      <c r="AC1273">
        <v>0</v>
      </c>
      <c r="AD1273">
        <v>0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2.39</v>
      </c>
      <c r="AU1273" t="s">
        <v>3</v>
      </c>
      <c r="AV1273">
        <v>0</v>
      </c>
      <c r="AW1273">
        <v>2</v>
      </c>
      <c r="AX1273">
        <v>24687734</v>
      </c>
      <c r="AY1273">
        <v>1</v>
      </c>
      <c r="AZ1273">
        <v>0</v>
      </c>
      <c r="BA1273">
        <v>1305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B1273">
        <v>0</v>
      </c>
    </row>
    <row r="1274" spans="1:80" x14ac:dyDescent="0.2">
      <c r="A1274">
        <f>ROW(Source!A710)</f>
        <v>710</v>
      </c>
      <c r="B1274">
        <v>23982063</v>
      </c>
      <c r="C1274">
        <v>24687796</v>
      </c>
      <c r="D1274">
        <v>9416287</v>
      </c>
      <c r="E1274">
        <v>1</v>
      </c>
      <c r="F1274">
        <v>1</v>
      </c>
      <c r="G1274">
        <v>1</v>
      </c>
      <c r="H1274">
        <v>1</v>
      </c>
      <c r="I1274" t="s">
        <v>1682</v>
      </c>
      <c r="J1274" t="s">
        <v>3</v>
      </c>
      <c r="K1274" t="s">
        <v>1683</v>
      </c>
      <c r="L1274">
        <v>1369</v>
      </c>
      <c r="N1274">
        <v>1013</v>
      </c>
      <c r="O1274" t="s">
        <v>1148</v>
      </c>
      <c r="P1274" t="s">
        <v>1148</v>
      </c>
      <c r="Q1274">
        <v>1</v>
      </c>
      <c r="Y1274">
        <v>21.991500000000002</v>
      </c>
      <c r="AA1274">
        <v>0</v>
      </c>
      <c r="AB1274">
        <v>0</v>
      </c>
      <c r="AC1274">
        <v>0</v>
      </c>
      <c r="AD1274">
        <v>9.51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16.29</v>
      </c>
      <c r="AU1274" t="s">
        <v>179</v>
      </c>
      <c r="AV1274">
        <v>1</v>
      </c>
      <c r="AW1274">
        <v>2</v>
      </c>
      <c r="AX1274">
        <v>24687854</v>
      </c>
      <c r="AY1274">
        <v>1</v>
      </c>
      <c r="AZ1274">
        <v>0</v>
      </c>
      <c r="BA1274">
        <v>1306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B1274">
        <v>0</v>
      </c>
    </row>
    <row r="1275" spans="1:80" x14ac:dyDescent="0.2">
      <c r="A1275">
        <f>ROW(Source!A710)</f>
        <v>710</v>
      </c>
      <c r="B1275">
        <v>23982063</v>
      </c>
      <c r="C1275">
        <v>24687796</v>
      </c>
      <c r="D1275">
        <v>121548</v>
      </c>
      <c r="E1275">
        <v>1</v>
      </c>
      <c r="F1275">
        <v>1</v>
      </c>
      <c r="G1275">
        <v>1</v>
      </c>
      <c r="H1275">
        <v>1</v>
      </c>
      <c r="I1275" t="s">
        <v>40</v>
      </c>
      <c r="J1275" t="s">
        <v>3</v>
      </c>
      <c r="K1275" t="s">
        <v>1173</v>
      </c>
      <c r="L1275">
        <v>608254</v>
      </c>
      <c r="N1275">
        <v>1013</v>
      </c>
      <c r="O1275" t="s">
        <v>1174</v>
      </c>
      <c r="P1275" t="s">
        <v>1174</v>
      </c>
      <c r="Q1275">
        <v>1</v>
      </c>
      <c r="Y1275">
        <v>1.3500000000000002E-2</v>
      </c>
      <c r="AA1275">
        <v>0</v>
      </c>
      <c r="AB1275">
        <v>0</v>
      </c>
      <c r="AC1275">
        <v>0</v>
      </c>
      <c r="AD1275">
        <v>0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0.01</v>
      </c>
      <c r="AU1275" t="s">
        <v>179</v>
      </c>
      <c r="AV1275">
        <v>2</v>
      </c>
      <c r="AW1275">
        <v>2</v>
      </c>
      <c r="AX1275">
        <v>24687855</v>
      </c>
      <c r="AY1275">
        <v>1</v>
      </c>
      <c r="AZ1275">
        <v>0</v>
      </c>
      <c r="BA1275">
        <v>1307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B1275">
        <v>0</v>
      </c>
    </row>
    <row r="1276" spans="1:80" x14ac:dyDescent="0.2">
      <c r="A1276">
        <f>ROW(Source!A710)</f>
        <v>710</v>
      </c>
      <c r="B1276">
        <v>23982063</v>
      </c>
      <c r="C1276">
        <v>24687796</v>
      </c>
      <c r="D1276">
        <v>22792721</v>
      </c>
      <c r="E1276">
        <v>1</v>
      </c>
      <c r="F1276">
        <v>1</v>
      </c>
      <c r="G1276">
        <v>1</v>
      </c>
      <c r="H1276">
        <v>2</v>
      </c>
      <c r="I1276" t="s">
        <v>1684</v>
      </c>
      <c r="J1276" t="s">
        <v>1685</v>
      </c>
      <c r="K1276" t="s">
        <v>1686</v>
      </c>
      <c r="L1276">
        <v>1368</v>
      </c>
      <c r="N1276">
        <v>1011</v>
      </c>
      <c r="O1276" t="s">
        <v>1152</v>
      </c>
      <c r="P1276" t="s">
        <v>1152</v>
      </c>
      <c r="Q1276">
        <v>1</v>
      </c>
      <c r="Y1276">
        <v>1.3500000000000002E-2</v>
      </c>
      <c r="AA1276">
        <v>0</v>
      </c>
      <c r="AB1276">
        <v>31.26</v>
      </c>
      <c r="AC1276">
        <v>13.5</v>
      </c>
      <c r="AD1276">
        <v>0</v>
      </c>
      <c r="AN1276">
        <v>0</v>
      </c>
      <c r="AO1276">
        <v>1</v>
      </c>
      <c r="AP1276">
        <v>1</v>
      </c>
      <c r="AQ1276">
        <v>0</v>
      </c>
      <c r="AR1276">
        <v>0</v>
      </c>
      <c r="AS1276" t="s">
        <v>3</v>
      </c>
      <c r="AT1276">
        <v>0.01</v>
      </c>
      <c r="AU1276" t="s">
        <v>179</v>
      </c>
      <c r="AV1276">
        <v>0</v>
      </c>
      <c r="AW1276">
        <v>2</v>
      </c>
      <c r="AX1276">
        <v>24687856</v>
      </c>
      <c r="AY1276">
        <v>1</v>
      </c>
      <c r="AZ1276">
        <v>0</v>
      </c>
      <c r="BA1276">
        <v>1308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B1276">
        <v>0</v>
      </c>
    </row>
    <row r="1277" spans="1:80" x14ac:dyDescent="0.2">
      <c r="A1277">
        <f>ROW(Source!A710)</f>
        <v>710</v>
      </c>
      <c r="B1277">
        <v>23982063</v>
      </c>
      <c r="C1277">
        <v>24687796</v>
      </c>
      <c r="D1277">
        <v>22793424</v>
      </c>
      <c r="E1277">
        <v>1</v>
      </c>
      <c r="F1277">
        <v>1</v>
      </c>
      <c r="G1277">
        <v>1</v>
      </c>
      <c r="H1277">
        <v>2</v>
      </c>
      <c r="I1277" t="s">
        <v>1149</v>
      </c>
      <c r="J1277" t="s">
        <v>1150</v>
      </c>
      <c r="K1277" t="s">
        <v>1151</v>
      </c>
      <c r="L1277">
        <v>1368</v>
      </c>
      <c r="N1277">
        <v>1011</v>
      </c>
      <c r="O1277" t="s">
        <v>1152</v>
      </c>
      <c r="P1277" t="s">
        <v>1152</v>
      </c>
      <c r="Q1277">
        <v>1</v>
      </c>
      <c r="Y1277">
        <v>8.2080000000000002</v>
      </c>
      <c r="AA1277">
        <v>0</v>
      </c>
      <c r="AB1277">
        <v>3</v>
      </c>
      <c r="AC1277">
        <v>0</v>
      </c>
      <c r="AD1277">
        <v>0</v>
      </c>
      <c r="AN1277">
        <v>0</v>
      </c>
      <c r="AO1277">
        <v>1</v>
      </c>
      <c r="AP1277">
        <v>1</v>
      </c>
      <c r="AQ1277">
        <v>0</v>
      </c>
      <c r="AR1277">
        <v>0</v>
      </c>
      <c r="AS1277" t="s">
        <v>3</v>
      </c>
      <c r="AT1277">
        <v>6.08</v>
      </c>
      <c r="AU1277" t="s">
        <v>179</v>
      </c>
      <c r="AV1277">
        <v>0</v>
      </c>
      <c r="AW1277">
        <v>2</v>
      </c>
      <c r="AX1277">
        <v>24687857</v>
      </c>
      <c r="AY1277">
        <v>1</v>
      </c>
      <c r="AZ1277">
        <v>0</v>
      </c>
      <c r="BA1277">
        <v>1309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B1277">
        <v>0</v>
      </c>
    </row>
    <row r="1278" spans="1:80" x14ac:dyDescent="0.2">
      <c r="A1278">
        <f>ROW(Source!A710)</f>
        <v>710</v>
      </c>
      <c r="B1278">
        <v>23982063</v>
      </c>
      <c r="C1278">
        <v>24687796</v>
      </c>
      <c r="D1278">
        <v>22794257</v>
      </c>
      <c r="E1278">
        <v>1</v>
      </c>
      <c r="F1278">
        <v>1</v>
      </c>
      <c r="G1278">
        <v>1</v>
      </c>
      <c r="H1278">
        <v>2</v>
      </c>
      <c r="I1278" t="s">
        <v>1333</v>
      </c>
      <c r="J1278" t="s">
        <v>1334</v>
      </c>
      <c r="K1278" t="s">
        <v>1335</v>
      </c>
      <c r="L1278">
        <v>1368</v>
      </c>
      <c r="N1278">
        <v>1011</v>
      </c>
      <c r="O1278" t="s">
        <v>1152</v>
      </c>
      <c r="P1278" t="s">
        <v>1152</v>
      </c>
      <c r="Q1278">
        <v>1</v>
      </c>
      <c r="Y1278">
        <v>8.2080000000000002</v>
      </c>
      <c r="AA1278">
        <v>0</v>
      </c>
      <c r="AB1278">
        <v>2.08</v>
      </c>
      <c r="AC1278">
        <v>0</v>
      </c>
      <c r="AD1278">
        <v>0</v>
      </c>
      <c r="AN1278">
        <v>0</v>
      </c>
      <c r="AO1278">
        <v>1</v>
      </c>
      <c r="AP1278">
        <v>1</v>
      </c>
      <c r="AQ1278">
        <v>0</v>
      </c>
      <c r="AR1278">
        <v>0</v>
      </c>
      <c r="AS1278" t="s">
        <v>3</v>
      </c>
      <c r="AT1278">
        <v>6.08</v>
      </c>
      <c r="AU1278" t="s">
        <v>179</v>
      </c>
      <c r="AV1278">
        <v>0</v>
      </c>
      <c r="AW1278">
        <v>2</v>
      </c>
      <c r="AX1278">
        <v>24687858</v>
      </c>
      <c r="AY1278">
        <v>1</v>
      </c>
      <c r="AZ1278">
        <v>0</v>
      </c>
      <c r="BA1278">
        <v>1310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B1278">
        <v>0</v>
      </c>
    </row>
    <row r="1279" spans="1:80" x14ac:dyDescent="0.2">
      <c r="A1279">
        <f>ROW(Source!A710)</f>
        <v>710</v>
      </c>
      <c r="B1279">
        <v>23982063</v>
      </c>
      <c r="C1279">
        <v>24687796</v>
      </c>
      <c r="D1279">
        <v>22820498</v>
      </c>
      <c r="E1279">
        <v>1</v>
      </c>
      <c r="F1279">
        <v>1</v>
      </c>
      <c r="G1279">
        <v>1</v>
      </c>
      <c r="H1279">
        <v>3</v>
      </c>
      <c r="I1279" t="s">
        <v>1687</v>
      </c>
      <c r="J1279" t="s">
        <v>1688</v>
      </c>
      <c r="K1279" t="s">
        <v>1689</v>
      </c>
      <c r="L1279">
        <v>1348</v>
      </c>
      <c r="N1279">
        <v>1009</v>
      </c>
      <c r="O1279" t="s">
        <v>1185</v>
      </c>
      <c r="P1279" t="s">
        <v>1185</v>
      </c>
      <c r="Q1279">
        <v>1000</v>
      </c>
      <c r="Y1279">
        <v>1E-3</v>
      </c>
      <c r="AA1279">
        <v>12430</v>
      </c>
      <c r="AB1279">
        <v>0</v>
      </c>
      <c r="AC1279">
        <v>0</v>
      </c>
      <c r="AD1279">
        <v>0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1E-3</v>
      </c>
      <c r="AU1279" t="s">
        <v>3</v>
      </c>
      <c r="AV1279">
        <v>0</v>
      </c>
      <c r="AW1279">
        <v>2</v>
      </c>
      <c r="AX1279">
        <v>24687859</v>
      </c>
      <c r="AY1279">
        <v>1</v>
      </c>
      <c r="AZ1279">
        <v>0</v>
      </c>
      <c r="BA1279">
        <v>1311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B1279">
        <v>0</v>
      </c>
    </row>
    <row r="1280" spans="1:80" x14ac:dyDescent="0.2">
      <c r="A1280">
        <f>ROW(Source!A710)</f>
        <v>710</v>
      </c>
      <c r="B1280">
        <v>23982063</v>
      </c>
      <c r="C1280">
        <v>24687796</v>
      </c>
      <c r="D1280">
        <v>22820285</v>
      </c>
      <c r="E1280">
        <v>1</v>
      </c>
      <c r="F1280">
        <v>1</v>
      </c>
      <c r="G1280">
        <v>1</v>
      </c>
      <c r="H1280">
        <v>3</v>
      </c>
      <c r="I1280" t="s">
        <v>1163</v>
      </c>
      <c r="J1280" t="s">
        <v>1164</v>
      </c>
      <c r="K1280" t="s">
        <v>1165</v>
      </c>
      <c r="L1280">
        <v>1358</v>
      </c>
      <c r="N1280">
        <v>1010</v>
      </c>
      <c r="O1280" t="s">
        <v>189</v>
      </c>
      <c r="P1280" t="s">
        <v>189</v>
      </c>
      <c r="Q1280">
        <v>10</v>
      </c>
      <c r="Y1280">
        <v>20</v>
      </c>
      <c r="AA1280">
        <v>1.8</v>
      </c>
      <c r="AB1280">
        <v>0</v>
      </c>
      <c r="AC1280">
        <v>0</v>
      </c>
      <c r="AD1280">
        <v>0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20</v>
      </c>
      <c r="AU1280" t="s">
        <v>3</v>
      </c>
      <c r="AV1280">
        <v>0</v>
      </c>
      <c r="AW1280">
        <v>2</v>
      </c>
      <c r="AX1280">
        <v>24687860</v>
      </c>
      <c r="AY1280">
        <v>1</v>
      </c>
      <c r="AZ1280">
        <v>0</v>
      </c>
      <c r="BA1280">
        <v>1312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B1280">
        <v>0</v>
      </c>
    </row>
    <row r="1281" spans="1:80" x14ac:dyDescent="0.2">
      <c r="A1281">
        <f>ROW(Source!A710)</f>
        <v>710</v>
      </c>
      <c r="B1281">
        <v>23982063</v>
      </c>
      <c r="C1281">
        <v>24687796</v>
      </c>
      <c r="D1281">
        <v>22864552</v>
      </c>
      <c r="E1281">
        <v>1</v>
      </c>
      <c r="F1281">
        <v>1</v>
      </c>
      <c r="G1281">
        <v>1</v>
      </c>
      <c r="H1281">
        <v>3</v>
      </c>
      <c r="I1281" t="s">
        <v>968</v>
      </c>
      <c r="J1281" t="s">
        <v>971</v>
      </c>
      <c r="K1281" t="s">
        <v>969</v>
      </c>
      <c r="L1281">
        <v>1301</v>
      </c>
      <c r="N1281">
        <v>1003</v>
      </c>
      <c r="O1281" t="s">
        <v>970</v>
      </c>
      <c r="P1281" t="s">
        <v>970</v>
      </c>
      <c r="Q1281">
        <v>1</v>
      </c>
      <c r="Y1281">
        <v>100</v>
      </c>
      <c r="AA1281">
        <v>1.71</v>
      </c>
      <c r="AB1281">
        <v>0</v>
      </c>
      <c r="AC1281">
        <v>0</v>
      </c>
      <c r="AD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 t="s">
        <v>3</v>
      </c>
      <c r="AT1281">
        <v>100</v>
      </c>
      <c r="AU1281" t="s">
        <v>3</v>
      </c>
      <c r="AV1281">
        <v>0</v>
      </c>
      <c r="AW1281">
        <v>1</v>
      </c>
      <c r="AX1281">
        <v>-1</v>
      </c>
      <c r="AY1281">
        <v>0</v>
      </c>
      <c r="AZ1281">
        <v>0</v>
      </c>
      <c r="BA1281" t="s">
        <v>3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B1281">
        <v>0</v>
      </c>
    </row>
    <row r="1282" spans="1:80" x14ac:dyDescent="0.2">
      <c r="A1282">
        <f>ROW(Source!A710)</f>
        <v>710</v>
      </c>
      <c r="B1282">
        <v>23982063</v>
      </c>
      <c r="C1282">
        <v>24687796</v>
      </c>
      <c r="D1282">
        <v>22865650</v>
      </c>
      <c r="E1282">
        <v>1</v>
      </c>
      <c r="F1282">
        <v>1</v>
      </c>
      <c r="G1282">
        <v>1</v>
      </c>
      <c r="H1282">
        <v>3</v>
      </c>
      <c r="I1282" t="s">
        <v>1159</v>
      </c>
      <c r="J1282" t="s">
        <v>1160</v>
      </c>
      <c r="K1282" t="s">
        <v>1161</v>
      </c>
      <c r="L1282">
        <v>1374</v>
      </c>
      <c r="N1282">
        <v>1013</v>
      </c>
      <c r="O1282" t="s">
        <v>1162</v>
      </c>
      <c r="P1282" t="s">
        <v>1162</v>
      </c>
      <c r="Q1282">
        <v>1</v>
      </c>
      <c r="Y1282">
        <v>3.1</v>
      </c>
      <c r="AA1282">
        <v>1</v>
      </c>
      <c r="AB1282">
        <v>0</v>
      </c>
      <c r="AC1282">
        <v>0</v>
      </c>
      <c r="AD1282">
        <v>0</v>
      </c>
      <c r="AN1282">
        <v>0</v>
      </c>
      <c r="AO1282">
        <v>1</v>
      </c>
      <c r="AP1282">
        <v>0</v>
      </c>
      <c r="AQ1282">
        <v>0</v>
      </c>
      <c r="AR1282">
        <v>0</v>
      </c>
      <c r="AS1282" t="s">
        <v>3</v>
      </c>
      <c r="AT1282">
        <v>3.1</v>
      </c>
      <c r="AU1282" t="s">
        <v>3</v>
      </c>
      <c r="AV1282">
        <v>0</v>
      </c>
      <c r="AW1282">
        <v>2</v>
      </c>
      <c r="AX1282">
        <v>24687861</v>
      </c>
      <c r="AY1282">
        <v>1</v>
      </c>
      <c r="AZ1282">
        <v>0</v>
      </c>
      <c r="BA1282">
        <v>1313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B1282">
        <v>0</v>
      </c>
    </row>
    <row r="1283" spans="1:80" x14ac:dyDescent="0.2">
      <c r="A1283">
        <f>ROW(Source!A712)</f>
        <v>712</v>
      </c>
      <c r="B1283">
        <v>23982063</v>
      </c>
      <c r="C1283">
        <v>24687813</v>
      </c>
      <c r="D1283">
        <v>9430636</v>
      </c>
      <c r="E1283">
        <v>1</v>
      </c>
      <c r="F1283">
        <v>1</v>
      </c>
      <c r="G1283">
        <v>1</v>
      </c>
      <c r="H1283">
        <v>1</v>
      </c>
      <c r="I1283" t="s">
        <v>1274</v>
      </c>
      <c r="J1283" t="s">
        <v>3</v>
      </c>
      <c r="K1283" t="s">
        <v>1275</v>
      </c>
      <c r="L1283">
        <v>1369</v>
      </c>
      <c r="N1283">
        <v>1013</v>
      </c>
      <c r="O1283" t="s">
        <v>1148</v>
      </c>
      <c r="P1283" t="s">
        <v>1148</v>
      </c>
      <c r="Q1283">
        <v>1</v>
      </c>
      <c r="Y1283">
        <v>37.152000000000001</v>
      </c>
      <c r="AA1283">
        <v>0</v>
      </c>
      <c r="AB1283">
        <v>0</v>
      </c>
      <c r="AC1283">
        <v>0</v>
      </c>
      <c r="AD1283">
        <v>9.4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27.52</v>
      </c>
      <c r="AU1283" t="s">
        <v>179</v>
      </c>
      <c r="AV1283">
        <v>1</v>
      </c>
      <c r="AW1283">
        <v>2</v>
      </c>
      <c r="AX1283">
        <v>24728985</v>
      </c>
      <c r="AY1283">
        <v>1</v>
      </c>
      <c r="AZ1283">
        <v>0</v>
      </c>
      <c r="BA1283">
        <v>1314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B1283">
        <v>0</v>
      </c>
    </row>
    <row r="1284" spans="1:80" x14ac:dyDescent="0.2">
      <c r="A1284">
        <f>ROW(Source!A712)</f>
        <v>712</v>
      </c>
      <c r="B1284">
        <v>23982063</v>
      </c>
      <c r="C1284">
        <v>24687813</v>
      </c>
      <c r="D1284">
        <v>121548</v>
      </c>
      <c r="E1284">
        <v>1</v>
      </c>
      <c r="F1284">
        <v>1</v>
      </c>
      <c r="G1284">
        <v>1</v>
      </c>
      <c r="H1284">
        <v>1</v>
      </c>
      <c r="I1284" t="s">
        <v>40</v>
      </c>
      <c r="J1284" t="s">
        <v>3</v>
      </c>
      <c r="K1284" t="s">
        <v>1173</v>
      </c>
      <c r="L1284">
        <v>608254</v>
      </c>
      <c r="N1284">
        <v>1013</v>
      </c>
      <c r="O1284" t="s">
        <v>1174</v>
      </c>
      <c r="P1284" t="s">
        <v>1174</v>
      </c>
      <c r="Q1284">
        <v>1</v>
      </c>
      <c r="Y1284">
        <v>0.35100000000000003</v>
      </c>
      <c r="AA1284">
        <v>0</v>
      </c>
      <c r="AB1284">
        <v>0</v>
      </c>
      <c r="AC1284">
        <v>0</v>
      </c>
      <c r="AD1284">
        <v>0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0.26</v>
      </c>
      <c r="AU1284" t="s">
        <v>179</v>
      </c>
      <c r="AV1284">
        <v>2</v>
      </c>
      <c r="AW1284">
        <v>2</v>
      </c>
      <c r="AX1284">
        <v>24728986</v>
      </c>
      <c r="AY1284">
        <v>1</v>
      </c>
      <c r="AZ1284">
        <v>0</v>
      </c>
      <c r="BA1284">
        <v>1315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B1284">
        <v>0</v>
      </c>
    </row>
    <row r="1285" spans="1:80" x14ac:dyDescent="0.2">
      <c r="A1285">
        <f>ROW(Source!A712)</f>
        <v>712</v>
      </c>
      <c r="B1285">
        <v>23982063</v>
      </c>
      <c r="C1285">
        <v>24687813</v>
      </c>
      <c r="D1285">
        <v>22792577</v>
      </c>
      <c r="E1285">
        <v>1</v>
      </c>
      <c r="F1285">
        <v>1</v>
      </c>
      <c r="G1285">
        <v>1</v>
      </c>
      <c r="H1285">
        <v>2</v>
      </c>
      <c r="I1285" t="s">
        <v>1218</v>
      </c>
      <c r="J1285" t="s">
        <v>1219</v>
      </c>
      <c r="K1285" t="s">
        <v>1220</v>
      </c>
      <c r="L1285">
        <v>1368</v>
      </c>
      <c r="N1285">
        <v>1011</v>
      </c>
      <c r="O1285" t="s">
        <v>1152</v>
      </c>
      <c r="P1285" t="s">
        <v>1152</v>
      </c>
      <c r="Q1285">
        <v>1</v>
      </c>
      <c r="Y1285">
        <v>0.35100000000000003</v>
      </c>
      <c r="AA1285">
        <v>0</v>
      </c>
      <c r="AB1285">
        <v>134.65</v>
      </c>
      <c r="AC1285">
        <v>13.5</v>
      </c>
      <c r="AD1285">
        <v>0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0.26</v>
      </c>
      <c r="AU1285" t="s">
        <v>179</v>
      </c>
      <c r="AV1285">
        <v>0</v>
      </c>
      <c r="AW1285">
        <v>2</v>
      </c>
      <c r="AX1285">
        <v>24728987</v>
      </c>
      <c r="AY1285">
        <v>1</v>
      </c>
      <c r="AZ1285">
        <v>0</v>
      </c>
      <c r="BA1285">
        <v>1316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B1285">
        <v>0</v>
      </c>
    </row>
    <row r="1286" spans="1:80" x14ac:dyDescent="0.2">
      <c r="A1286">
        <f>ROW(Source!A712)</f>
        <v>712</v>
      </c>
      <c r="B1286">
        <v>23982063</v>
      </c>
      <c r="C1286">
        <v>24687813</v>
      </c>
      <c r="D1286">
        <v>22792800</v>
      </c>
      <c r="E1286">
        <v>1</v>
      </c>
      <c r="F1286">
        <v>1</v>
      </c>
      <c r="G1286">
        <v>1</v>
      </c>
      <c r="H1286">
        <v>2</v>
      </c>
      <c r="I1286" t="s">
        <v>1330</v>
      </c>
      <c r="J1286" t="s">
        <v>1331</v>
      </c>
      <c r="K1286" t="s">
        <v>1332</v>
      </c>
      <c r="L1286">
        <v>1368</v>
      </c>
      <c r="N1286">
        <v>1011</v>
      </c>
      <c r="O1286" t="s">
        <v>1152</v>
      </c>
      <c r="P1286" t="s">
        <v>1152</v>
      </c>
      <c r="Q1286">
        <v>1</v>
      </c>
      <c r="Y1286">
        <v>2.9160000000000004</v>
      </c>
      <c r="AA1286">
        <v>0</v>
      </c>
      <c r="AB1286">
        <v>8.1</v>
      </c>
      <c r="AC1286">
        <v>0</v>
      </c>
      <c r="AD1286">
        <v>0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2.16</v>
      </c>
      <c r="AU1286" t="s">
        <v>179</v>
      </c>
      <c r="AV1286">
        <v>0</v>
      </c>
      <c r="AW1286">
        <v>2</v>
      </c>
      <c r="AX1286">
        <v>24728988</v>
      </c>
      <c r="AY1286">
        <v>1</v>
      </c>
      <c r="AZ1286">
        <v>0</v>
      </c>
      <c r="BA1286">
        <v>1317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B1286">
        <v>0</v>
      </c>
    </row>
    <row r="1287" spans="1:80" x14ac:dyDescent="0.2">
      <c r="A1287">
        <f>ROW(Source!A712)</f>
        <v>712</v>
      </c>
      <c r="B1287">
        <v>23982063</v>
      </c>
      <c r="C1287">
        <v>24687813</v>
      </c>
      <c r="D1287">
        <v>22794257</v>
      </c>
      <c r="E1287">
        <v>1</v>
      </c>
      <c r="F1287">
        <v>1</v>
      </c>
      <c r="G1287">
        <v>1</v>
      </c>
      <c r="H1287">
        <v>2</v>
      </c>
      <c r="I1287" t="s">
        <v>1333</v>
      </c>
      <c r="J1287" t="s">
        <v>1334</v>
      </c>
      <c r="K1287" t="s">
        <v>1335</v>
      </c>
      <c r="L1287">
        <v>1368</v>
      </c>
      <c r="N1287">
        <v>1011</v>
      </c>
      <c r="O1287" t="s">
        <v>1152</v>
      </c>
      <c r="P1287" t="s">
        <v>1152</v>
      </c>
      <c r="Q1287">
        <v>1</v>
      </c>
      <c r="Y1287">
        <v>7.5195000000000007</v>
      </c>
      <c r="AA1287">
        <v>0</v>
      </c>
      <c r="AB1287">
        <v>2.08</v>
      </c>
      <c r="AC1287">
        <v>0</v>
      </c>
      <c r="AD1287">
        <v>0</v>
      </c>
      <c r="AN1287">
        <v>0</v>
      </c>
      <c r="AO1287">
        <v>1</v>
      </c>
      <c r="AP1287">
        <v>1</v>
      </c>
      <c r="AQ1287">
        <v>0</v>
      </c>
      <c r="AR1287">
        <v>0</v>
      </c>
      <c r="AS1287" t="s">
        <v>3</v>
      </c>
      <c r="AT1287">
        <v>5.57</v>
      </c>
      <c r="AU1287" t="s">
        <v>179</v>
      </c>
      <c r="AV1287">
        <v>0</v>
      </c>
      <c r="AW1287">
        <v>2</v>
      </c>
      <c r="AX1287">
        <v>24728989</v>
      </c>
      <c r="AY1287">
        <v>1</v>
      </c>
      <c r="AZ1287">
        <v>0</v>
      </c>
      <c r="BA1287">
        <v>1318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B1287">
        <v>0</v>
      </c>
    </row>
    <row r="1288" spans="1:80" x14ac:dyDescent="0.2">
      <c r="A1288">
        <f>ROW(Source!A712)</f>
        <v>712</v>
      </c>
      <c r="B1288">
        <v>23982063</v>
      </c>
      <c r="C1288">
        <v>24687813</v>
      </c>
      <c r="D1288">
        <v>22794575</v>
      </c>
      <c r="E1288">
        <v>1</v>
      </c>
      <c r="F1288">
        <v>1</v>
      </c>
      <c r="G1288">
        <v>1</v>
      </c>
      <c r="H1288">
        <v>2</v>
      </c>
      <c r="I1288" t="s">
        <v>1224</v>
      </c>
      <c r="J1288" t="s">
        <v>1225</v>
      </c>
      <c r="K1288" t="s">
        <v>1226</v>
      </c>
      <c r="L1288">
        <v>1368</v>
      </c>
      <c r="N1288">
        <v>1011</v>
      </c>
      <c r="O1288" t="s">
        <v>1152</v>
      </c>
      <c r="P1288" t="s">
        <v>1152</v>
      </c>
      <c r="Q1288">
        <v>1</v>
      </c>
      <c r="Y1288">
        <v>0.35100000000000003</v>
      </c>
      <c r="AA1288">
        <v>0</v>
      </c>
      <c r="AB1288">
        <v>87.17</v>
      </c>
      <c r="AC1288">
        <v>11.6</v>
      </c>
      <c r="AD1288">
        <v>0</v>
      </c>
      <c r="AN1288">
        <v>0</v>
      </c>
      <c r="AO1288">
        <v>1</v>
      </c>
      <c r="AP1288">
        <v>1</v>
      </c>
      <c r="AQ1288">
        <v>0</v>
      </c>
      <c r="AR1288">
        <v>0</v>
      </c>
      <c r="AS1288" t="s">
        <v>3</v>
      </c>
      <c r="AT1288">
        <v>0.26</v>
      </c>
      <c r="AU1288" t="s">
        <v>179</v>
      </c>
      <c r="AV1288">
        <v>0</v>
      </c>
      <c r="AW1288">
        <v>2</v>
      </c>
      <c r="AX1288">
        <v>24728990</v>
      </c>
      <c r="AY1288">
        <v>1</v>
      </c>
      <c r="AZ1288">
        <v>0</v>
      </c>
      <c r="BA1288">
        <v>1319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B1288">
        <v>0</v>
      </c>
    </row>
    <row r="1289" spans="1:80" x14ac:dyDescent="0.2">
      <c r="A1289">
        <f>ROW(Source!A712)</f>
        <v>712</v>
      </c>
      <c r="B1289">
        <v>23982063</v>
      </c>
      <c r="C1289">
        <v>24687813</v>
      </c>
      <c r="D1289">
        <v>22819836</v>
      </c>
      <c r="E1289">
        <v>1</v>
      </c>
      <c r="F1289">
        <v>1</v>
      </c>
      <c r="G1289">
        <v>1</v>
      </c>
      <c r="H1289">
        <v>3</v>
      </c>
      <c r="I1289" t="s">
        <v>1336</v>
      </c>
      <c r="J1289" t="s">
        <v>1337</v>
      </c>
      <c r="K1289" t="s">
        <v>1338</v>
      </c>
      <c r="L1289">
        <v>1346</v>
      </c>
      <c r="N1289">
        <v>1009</v>
      </c>
      <c r="O1289" t="s">
        <v>1181</v>
      </c>
      <c r="P1289" t="s">
        <v>1181</v>
      </c>
      <c r="Q1289">
        <v>1</v>
      </c>
      <c r="Y1289">
        <v>0.96</v>
      </c>
      <c r="AA1289">
        <v>10.57</v>
      </c>
      <c r="AB1289">
        <v>0</v>
      </c>
      <c r="AC1289">
        <v>0</v>
      </c>
      <c r="AD1289">
        <v>0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0.96</v>
      </c>
      <c r="AU1289" t="s">
        <v>3</v>
      </c>
      <c r="AV1289">
        <v>0</v>
      </c>
      <c r="AW1289">
        <v>2</v>
      </c>
      <c r="AX1289">
        <v>24728991</v>
      </c>
      <c r="AY1289">
        <v>1</v>
      </c>
      <c r="AZ1289">
        <v>0</v>
      </c>
      <c r="BA1289">
        <v>1320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B1289">
        <v>0</v>
      </c>
    </row>
    <row r="1290" spans="1:80" x14ac:dyDescent="0.2">
      <c r="A1290">
        <f>ROW(Source!A712)</f>
        <v>712</v>
      </c>
      <c r="B1290">
        <v>23982063</v>
      </c>
      <c r="C1290">
        <v>24687813</v>
      </c>
      <c r="D1290">
        <v>22822960</v>
      </c>
      <c r="E1290">
        <v>1</v>
      </c>
      <c r="F1290">
        <v>1</v>
      </c>
      <c r="G1290">
        <v>1</v>
      </c>
      <c r="H1290">
        <v>3</v>
      </c>
      <c r="I1290" t="s">
        <v>977</v>
      </c>
      <c r="J1290" t="s">
        <v>979</v>
      </c>
      <c r="K1290" t="s">
        <v>978</v>
      </c>
      <c r="L1290">
        <v>1302</v>
      </c>
      <c r="N1290">
        <v>1003</v>
      </c>
      <c r="O1290" t="s">
        <v>316</v>
      </c>
      <c r="P1290" t="s">
        <v>316</v>
      </c>
      <c r="Q1290">
        <v>10</v>
      </c>
      <c r="Y1290">
        <v>10</v>
      </c>
      <c r="AA1290">
        <v>48.97</v>
      </c>
      <c r="AB1290">
        <v>0</v>
      </c>
      <c r="AC1290">
        <v>0</v>
      </c>
      <c r="AD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 t="s">
        <v>3</v>
      </c>
      <c r="AT1290">
        <v>10</v>
      </c>
      <c r="AU1290" t="s">
        <v>3</v>
      </c>
      <c r="AV1290">
        <v>0</v>
      </c>
      <c r="AW1290">
        <v>1</v>
      </c>
      <c r="AX1290">
        <v>-1</v>
      </c>
      <c r="AY1290">
        <v>0</v>
      </c>
      <c r="AZ1290">
        <v>0</v>
      </c>
      <c r="BA1290" t="s">
        <v>3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B1290">
        <v>0</v>
      </c>
    </row>
    <row r="1291" spans="1:80" x14ac:dyDescent="0.2">
      <c r="A1291">
        <f>ROW(Source!A712)</f>
        <v>712</v>
      </c>
      <c r="B1291">
        <v>23982063</v>
      </c>
      <c r="C1291">
        <v>24687813</v>
      </c>
      <c r="D1291">
        <v>22828075</v>
      </c>
      <c r="E1291">
        <v>1</v>
      </c>
      <c r="F1291">
        <v>1</v>
      </c>
      <c r="G1291">
        <v>1</v>
      </c>
      <c r="H1291">
        <v>3</v>
      </c>
      <c r="I1291" t="s">
        <v>1339</v>
      </c>
      <c r="J1291" t="s">
        <v>1340</v>
      </c>
      <c r="K1291" t="s">
        <v>1341</v>
      </c>
      <c r="L1291">
        <v>1346</v>
      </c>
      <c r="N1291">
        <v>1009</v>
      </c>
      <c r="O1291" t="s">
        <v>1181</v>
      </c>
      <c r="P1291" t="s">
        <v>1181</v>
      </c>
      <c r="Q1291">
        <v>1</v>
      </c>
      <c r="Y1291">
        <v>0.4</v>
      </c>
      <c r="AA1291">
        <v>25.8</v>
      </c>
      <c r="AB1291">
        <v>0</v>
      </c>
      <c r="AC1291">
        <v>0</v>
      </c>
      <c r="AD1291">
        <v>0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0.4</v>
      </c>
      <c r="AU1291" t="s">
        <v>3</v>
      </c>
      <c r="AV1291">
        <v>0</v>
      </c>
      <c r="AW1291">
        <v>2</v>
      </c>
      <c r="AX1291">
        <v>24728992</v>
      </c>
      <c r="AY1291">
        <v>1</v>
      </c>
      <c r="AZ1291">
        <v>0</v>
      </c>
      <c r="BA1291">
        <v>1321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B1291">
        <v>0</v>
      </c>
    </row>
    <row r="1292" spans="1:80" x14ac:dyDescent="0.2">
      <c r="A1292">
        <f>ROW(Source!A712)</f>
        <v>712</v>
      </c>
      <c r="B1292">
        <v>23982063</v>
      </c>
      <c r="C1292">
        <v>24687813</v>
      </c>
      <c r="D1292">
        <v>22865650</v>
      </c>
      <c r="E1292">
        <v>1</v>
      </c>
      <c r="F1292">
        <v>1</v>
      </c>
      <c r="G1292">
        <v>1</v>
      </c>
      <c r="H1292">
        <v>3</v>
      </c>
      <c r="I1292" t="s">
        <v>1159</v>
      </c>
      <c r="J1292" t="s">
        <v>1160</v>
      </c>
      <c r="K1292" t="s">
        <v>1161</v>
      </c>
      <c r="L1292">
        <v>1374</v>
      </c>
      <c r="N1292">
        <v>1013</v>
      </c>
      <c r="O1292" t="s">
        <v>1162</v>
      </c>
      <c r="P1292" t="s">
        <v>1162</v>
      </c>
      <c r="Q1292">
        <v>1</v>
      </c>
      <c r="Y1292">
        <v>5.17</v>
      </c>
      <c r="AA1292">
        <v>1</v>
      </c>
      <c r="AB1292">
        <v>0</v>
      </c>
      <c r="AC1292">
        <v>0</v>
      </c>
      <c r="AD1292">
        <v>0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5.17</v>
      </c>
      <c r="AU1292" t="s">
        <v>3</v>
      </c>
      <c r="AV1292">
        <v>0</v>
      </c>
      <c r="AW1292">
        <v>2</v>
      </c>
      <c r="AX1292">
        <v>24728993</v>
      </c>
      <c r="AY1292">
        <v>1</v>
      </c>
      <c r="AZ1292">
        <v>0</v>
      </c>
      <c r="BA1292">
        <v>1322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B1292">
        <v>0</v>
      </c>
    </row>
    <row r="1293" spans="1:80" x14ac:dyDescent="0.2">
      <c r="A1293">
        <f>ROW(Source!A714)</f>
        <v>714</v>
      </c>
      <c r="B1293">
        <v>23982063</v>
      </c>
      <c r="C1293">
        <v>24729114</v>
      </c>
      <c r="D1293">
        <v>9430636</v>
      </c>
      <c r="E1293">
        <v>1</v>
      </c>
      <c r="F1293">
        <v>1</v>
      </c>
      <c r="G1293">
        <v>1</v>
      </c>
      <c r="H1293">
        <v>1</v>
      </c>
      <c r="I1293" t="s">
        <v>1274</v>
      </c>
      <c r="J1293" t="s">
        <v>3</v>
      </c>
      <c r="K1293" t="s">
        <v>1275</v>
      </c>
      <c r="L1293">
        <v>1369</v>
      </c>
      <c r="N1293">
        <v>1013</v>
      </c>
      <c r="O1293" t="s">
        <v>1148</v>
      </c>
      <c r="P1293" t="s">
        <v>1148</v>
      </c>
      <c r="Q1293">
        <v>1</v>
      </c>
      <c r="Y1293">
        <v>25.704000000000001</v>
      </c>
      <c r="AA1293">
        <v>0</v>
      </c>
      <c r="AB1293">
        <v>0</v>
      </c>
      <c r="AC1293">
        <v>0</v>
      </c>
      <c r="AD1293">
        <v>9.4</v>
      </c>
      <c r="AN1293">
        <v>0</v>
      </c>
      <c r="AO1293">
        <v>1</v>
      </c>
      <c r="AP1293">
        <v>1</v>
      </c>
      <c r="AQ1293">
        <v>0</v>
      </c>
      <c r="AR1293">
        <v>0</v>
      </c>
      <c r="AS1293" t="s">
        <v>3</v>
      </c>
      <c r="AT1293">
        <v>19.04</v>
      </c>
      <c r="AU1293" t="s">
        <v>179</v>
      </c>
      <c r="AV1293">
        <v>1</v>
      </c>
      <c r="AW1293">
        <v>2</v>
      </c>
      <c r="AX1293">
        <v>24729115</v>
      </c>
      <c r="AY1293">
        <v>1</v>
      </c>
      <c r="AZ1293">
        <v>0</v>
      </c>
      <c r="BA1293">
        <v>1323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B1293">
        <v>0</v>
      </c>
    </row>
    <row r="1294" spans="1:80" x14ac:dyDescent="0.2">
      <c r="A1294">
        <f>ROW(Source!A714)</f>
        <v>714</v>
      </c>
      <c r="B1294">
        <v>23982063</v>
      </c>
      <c r="C1294">
        <v>24729114</v>
      </c>
      <c r="D1294">
        <v>121548</v>
      </c>
      <c r="E1294">
        <v>1</v>
      </c>
      <c r="F1294">
        <v>1</v>
      </c>
      <c r="G1294">
        <v>1</v>
      </c>
      <c r="H1294">
        <v>1</v>
      </c>
      <c r="I1294" t="s">
        <v>40</v>
      </c>
      <c r="J1294" t="s">
        <v>3</v>
      </c>
      <c r="K1294" t="s">
        <v>1173</v>
      </c>
      <c r="L1294">
        <v>608254</v>
      </c>
      <c r="N1294">
        <v>1013</v>
      </c>
      <c r="O1294" t="s">
        <v>1174</v>
      </c>
      <c r="P1294" t="s">
        <v>1174</v>
      </c>
      <c r="Q1294">
        <v>1</v>
      </c>
      <c r="Y1294">
        <v>0.1215</v>
      </c>
      <c r="AA1294">
        <v>0</v>
      </c>
      <c r="AB1294">
        <v>0</v>
      </c>
      <c r="AC1294">
        <v>0</v>
      </c>
      <c r="AD1294">
        <v>0</v>
      </c>
      <c r="AN1294">
        <v>0</v>
      </c>
      <c r="AO1294">
        <v>1</v>
      </c>
      <c r="AP1294">
        <v>1</v>
      </c>
      <c r="AQ1294">
        <v>0</v>
      </c>
      <c r="AR1294">
        <v>0</v>
      </c>
      <c r="AS1294" t="s">
        <v>3</v>
      </c>
      <c r="AT1294">
        <v>0.09</v>
      </c>
      <c r="AU1294" t="s">
        <v>179</v>
      </c>
      <c r="AV1294">
        <v>2</v>
      </c>
      <c r="AW1294">
        <v>2</v>
      </c>
      <c r="AX1294">
        <v>24729116</v>
      </c>
      <c r="AY1294">
        <v>1</v>
      </c>
      <c r="AZ1294">
        <v>0</v>
      </c>
      <c r="BA1294">
        <v>1324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B1294">
        <v>0</v>
      </c>
    </row>
    <row r="1295" spans="1:80" x14ac:dyDescent="0.2">
      <c r="A1295">
        <f>ROW(Source!A714)</f>
        <v>714</v>
      </c>
      <c r="B1295">
        <v>23982063</v>
      </c>
      <c r="C1295">
        <v>24729114</v>
      </c>
      <c r="D1295">
        <v>22792577</v>
      </c>
      <c r="E1295">
        <v>1</v>
      </c>
      <c r="F1295">
        <v>1</v>
      </c>
      <c r="G1295">
        <v>1</v>
      </c>
      <c r="H1295">
        <v>2</v>
      </c>
      <c r="I1295" t="s">
        <v>1218</v>
      </c>
      <c r="J1295" t="s">
        <v>1219</v>
      </c>
      <c r="K1295" t="s">
        <v>1220</v>
      </c>
      <c r="L1295">
        <v>1368</v>
      </c>
      <c r="N1295">
        <v>1011</v>
      </c>
      <c r="O1295" t="s">
        <v>1152</v>
      </c>
      <c r="P1295" t="s">
        <v>1152</v>
      </c>
      <c r="Q1295">
        <v>1</v>
      </c>
      <c r="Y1295">
        <v>0.1215</v>
      </c>
      <c r="AA1295">
        <v>0</v>
      </c>
      <c r="AB1295">
        <v>134.65</v>
      </c>
      <c r="AC1295">
        <v>13.5</v>
      </c>
      <c r="AD1295">
        <v>0</v>
      </c>
      <c r="AN1295">
        <v>0</v>
      </c>
      <c r="AO1295">
        <v>1</v>
      </c>
      <c r="AP1295">
        <v>1</v>
      </c>
      <c r="AQ1295">
        <v>0</v>
      </c>
      <c r="AR1295">
        <v>0</v>
      </c>
      <c r="AS1295" t="s">
        <v>3</v>
      </c>
      <c r="AT1295">
        <v>0.09</v>
      </c>
      <c r="AU1295" t="s">
        <v>179</v>
      </c>
      <c r="AV1295">
        <v>0</v>
      </c>
      <c r="AW1295">
        <v>2</v>
      </c>
      <c r="AX1295">
        <v>24729117</v>
      </c>
      <c r="AY1295">
        <v>1</v>
      </c>
      <c r="AZ1295">
        <v>0</v>
      </c>
      <c r="BA1295">
        <v>1325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B1295">
        <v>0</v>
      </c>
    </row>
    <row r="1296" spans="1:80" x14ac:dyDescent="0.2">
      <c r="A1296">
        <f>ROW(Source!A714)</f>
        <v>714</v>
      </c>
      <c r="B1296">
        <v>23982063</v>
      </c>
      <c r="C1296">
        <v>24729114</v>
      </c>
      <c r="D1296">
        <v>22792800</v>
      </c>
      <c r="E1296">
        <v>1</v>
      </c>
      <c r="F1296">
        <v>1</v>
      </c>
      <c r="G1296">
        <v>1</v>
      </c>
      <c r="H1296">
        <v>2</v>
      </c>
      <c r="I1296" t="s">
        <v>1330</v>
      </c>
      <c r="J1296" t="s">
        <v>1331</v>
      </c>
      <c r="K1296" t="s">
        <v>1332</v>
      </c>
      <c r="L1296">
        <v>1368</v>
      </c>
      <c r="N1296">
        <v>1011</v>
      </c>
      <c r="O1296" t="s">
        <v>1152</v>
      </c>
      <c r="P1296" t="s">
        <v>1152</v>
      </c>
      <c r="Q1296">
        <v>1</v>
      </c>
      <c r="Y1296">
        <v>2.9160000000000004</v>
      </c>
      <c r="AA1296">
        <v>0</v>
      </c>
      <c r="AB1296">
        <v>8.1</v>
      </c>
      <c r="AC1296">
        <v>0</v>
      </c>
      <c r="AD1296">
        <v>0</v>
      </c>
      <c r="AN1296">
        <v>0</v>
      </c>
      <c r="AO1296">
        <v>1</v>
      </c>
      <c r="AP1296">
        <v>1</v>
      </c>
      <c r="AQ1296">
        <v>0</v>
      </c>
      <c r="AR1296">
        <v>0</v>
      </c>
      <c r="AS1296" t="s">
        <v>3</v>
      </c>
      <c r="AT1296">
        <v>2.16</v>
      </c>
      <c r="AU1296" t="s">
        <v>179</v>
      </c>
      <c r="AV1296">
        <v>0</v>
      </c>
      <c r="AW1296">
        <v>2</v>
      </c>
      <c r="AX1296">
        <v>24729118</v>
      </c>
      <c r="AY1296">
        <v>1</v>
      </c>
      <c r="AZ1296">
        <v>0</v>
      </c>
      <c r="BA1296">
        <v>1326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B1296">
        <v>0</v>
      </c>
    </row>
    <row r="1297" spans="1:80" x14ac:dyDescent="0.2">
      <c r="A1297">
        <f>ROW(Source!A714)</f>
        <v>714</v>
      </c>
      <c r="B1297">
        <v>23982063</v>
      </c>
      <c r="C1297">
        <v>24729114</v>
      </c>
      <c r="D1297">
        <v>22794257</v>
      </c>
      <c r="E1297">
        <v>1</v>
      </c>
      <c r="F1297">
        <v>1</v>
      </c>
      <c r="G1297">
        <v>1</v>
      </c>
      <c r="H1297">
        <v>2</v>
      </c>
      <c r="I1297" t="s">
        <v>1333</v>
      </c>
      <c r="J1297" t="s">
        <v>1334</v>
      </c>
      <c r="K1297" t="s">
        <v>1335</v>
      </c>
      <c r="L1297">
        <v>1368</v>
      </c>
      <c r="N1297">
        <v>1011</v>
      </c>
      <c r="O1297" t="s">
        <v>1152</v>
      </c>
      <c r="P1297" t="s">
        <v>1152</v>
      </c>
      <c r="Q1297">
        <v>1</v>
      </c>
      <c r="Y1297">
        <v>5.2245000000000008</v>
      </c>
      <c r="AA1297">
        <v>0</v>
      </c>
      <c r="AB1297">
        <v>2.08</v>
      </c>
      <c r="AC1297">
        <v>0</v>
      </c>
      <c r="AD1297">
        <v>0</v>
      </c>
      <c r="AN1297">
        <v>0</v>
      </c>
      <c r="AO1297">
        <v>1</v>
      </c>
      <c r="AP1297">
        <v>1</v>
      </c>
      <c r="AQ1297">
        <v>0</v>
      </c>
      <c r="AR1297">
        <v>0</v>
      </c>
      <c r="AS1297" t="s">
        <v>3</v>
      </c>
      <c r="AT1297">
        <v>3.87</v>
      </c>
      <c r="AU1297" t="s">
        <v>179</v>
      </c>
      <c r="AV1297">
        <v>0</v>
      </c>
      <c r="AW1297">
        <v>2</v>
      </c>
      <c r="AX1297">
        <v>24729119</v>
      </c>
      <c r="AY1297">
        <v>1</v>
      </c>
      <c r="AZ1297">
        <v>0</v>
      </c>
      <c r="BA1297">
        <v>1327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B1297">
        <v>0</v>
      </c>
    </row>
    <row r="1298" spans="1:80" x14ac:dyDescent="0.2">
      <c r="A1298">
        <f>ROW(Source!A714)</f>
        <v>714</v>
      </c>
      <c r="B1298">
        <v>23982063</v>
      </c>
      <c r="C1298">
        <v>24729114</v>
      </c>
      <c r="D1298">
        <v>22794575</v>
      </c>
      <c r="E1298">
        <v>1</v>
      </c>
      <c r="F1298">
        <v>1</v>
      </c>
      <c r="G1298">
        <v>1</v>
      </c>
      <c r="H1298">
        <v>2</v>
      </c>
      <c r="I1298" t="s">
        <v>1224</v>
      </c>
      <c r="J1298" t="s">
        <v>1225</v>
      </c>
      <c r="K1298" t="s">
        <v>1226</v>
      </c>
      <c r="L1298">
        <v>1368</v>
      </c>
      <c r="N1298">
        <v>1011</v>
      </c>
      <c r="O1298" t="s">
        <v>1152</v>
      </c>
      <c r="P1298" t="s">
        <v>1152</v>
      </c>
      <c r="Q1298">
        <v>1</v>
      </c>
      <c r="Y1298">
        <v>0.1215</v>
      </c>
      <c r="AA1298">
        <v>0</v>
      </c>
      <c r="AB1298">
        <v>87.17</v>
      </c>
      <c r="AC1298">
        <v>11.6</v>
      </c>
      <c r="AD1298">
        <v>0</v>
      </c>
      <c r="AN1298">
        <v>0</v>
      </c>
      <c r="AO1298">
        <v>1</v>
      </c>
      <c r="AP1298">
        <v>1</v>
      </c>
      <c r="AQ1298">
        <v>0</v>
      </c>
      <c r="AR1298">
        <v>0</v>
      </c>
      <c r="AS1298" t="s">
        <v>3</v>
      </c>
      <c r="AT1298">
        <v>0.09</v>
      </c>
      <c r="AU1298" t="s">
        <v>179</v>
      </c>
      <c r="AV1298">
        <v>0</v>
      </c>
      <c r="AW1298">
        <v>2</v>
      </c>
      <c r="AX1298">
        <v>24729120</v>
      </c>
      <c r="AY1298">
        <v>1</v>
      </c>
      <c r="AZ1298">
        <v>0</v>
      </c>
      <c r="BA1298">
        <v>1328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B1298">
        <v>0</v>
      </c>
    </row>
    <row r="1299" spans="1:80" x14ac:dyDescent="0.2">
      <c r="A1299">
        <f>ROW(Source!A714)</f>
        <v>714</v>
      </c>
      <c r="B1299">
        <v>23982063</v>
      </c>
      <c r="C1299">
        <v>24729114</v>
      </c>
      <c r="D1299">
        <v>22819836</v>
      </c>
      <c r="E1299">
        <v>1</v>
      </c>
      <c r="F1299">
        <v>1</v>
      </c>
      <c r="G1299">
        <v>1</v>
      </c>
      <c r="H1299">
        <v>3</v>
      </c>
      <c r="I1299" t="s">
        <v>1336</v>
      </c>
      <c r="J1299" t="s">
        <v>1337</v>
      </c>
      <c r="K1299" t="s">
        <v>1338</v>
      </c>
      <c r="L1299">
        <v>1346</v>
      </c>
      <c r="N1299">
        <v>1009</v>
      </c>
      <c r="O1299" t="s">
        <v>1181</v>
      </c>
      <c r="P1299" t="s">
        <v>1181</v>
      </c>
      <c r="Q1299">
        <v>1</v>
      </c>
      <c r="Y1299">
        <v>0.96</v>
      </c>
      <c r="AA1299">
        <v>10.57</v>
      </c>
      <c r="AB1299">
        <v>0</v>
      </c>
      <c r="AC1299">
        <v>0</v>
      </c>
      <c r="AD1299">
        <v>0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0.96</v>
      </c>
      <c r="AU1299" t="s">
        <v>3</v>
      </c>
      <c r="AV1299">
        <v>0</v>
      </c>
      <c r="AW1299">
        <v>2</v>
      </c>
      <c r="AX1299">
        <v>24729121</v>
      </c>
      <c r="AY1299">
        <v>1</v>
      </c>
      <c r="AZ1299">
        <v>0</v>
      </c>
      <c r="BA1299">
        <v>1329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B1299">
        <v>0</v>
      </c>
    </row>
    <row r="1300" spans="1:80" x14ac:dyDescent="0.2">
      <c r="A1300">
        <f>ROW(Source!A714)</f>
        <v>714</v>
      </c>
      <c r="B1300">
        <v>23982063</v>
      </c>
      <c r="C1300">
        <v>24729114</v>
      </c>
      <c r="D1300">
        <v>22822958</v>
      </c>
      <c r="E1300">
        <v>1</v>
      </c>
      <c r="F1300">
        <v>1</v>
      </c>
      <c r="G1300">
        <v>1</v>
      </c>
      <c r="H1300">
        <v>3</v>
      </c>
      <c r="I1300" t="s">
        <v>314</v>
      </c>
      <c r="J1300" t="s">
        <v>317</v>
      </c>
      <c r="K1300" t="s">
        <v>315</v>
      </c>
      <c r="L1300">
        <v>1302</v>
      </c>
      <c r="N1300">
        <v>1003</v>
      </c>
      <c r="O1300" t="s">
        <v>316</v>
      </c>
      <c r="P1300" t="s">
        <v>316</v>
      </c>
      <c r="Q1300">
        <v>10</v>
      </c>
      <c r="Y1300">
        <v>10</v>
      </c>
      <c r="AA1300">
        <v>24.54</v>
      </c>
      <c r="AB1300">
        <v>0</v>
      </c>
      <c r="AC1300">
        <v>0</v>
      </c>
      <c r="AD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 t="s">
        <v>3</v>
      </c>
      <c r="AT1300">
        <v>10</v>
      </c>
      <c r="AU1300" t="s">
        <v>3</v>
      </c>
      <c r="AV1300">
        <v>0</v>
      </c>
      <c r="AW1300">
        <v>1</v>
      </c>
      <c r="AX1300">
        <v>-1</v>
      </c>
      <c r="AY1300">
        <v>0</v>
      </c>
      <c r="AZ1300">
        <v>0</v>
      </c>
      <c r="BA1300" t="s">
        <v>3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B1300">
        <v>0</v>
      </c>
    </row>
    <row r="1301" spans="1:80" x14ac:dyDescent="0.2">
      <c r="A1301">
        <f>ROW(Source!A714)</f>
        <v>714</v>
      </c>
      <c r="B1301">
        <v>23982063</v>
      </c>
      <c r="C1301">
        <v>24729114</v>
      </c>
      <c r="D1301">
        <v>22828075</v>
      </c>
      <c r="E1301">
        <v>1</v>
      </c>
      <c r="F1301">
        <v>1</v>
      </c>
      <c r="G1301">
        <v>1</v>
      </c>
      <c r="H1301">
        <v>3</v>
      </c>
      <c r="I1301" t="s">
        <v>1339</v>
      </c>
      <c r="J1301" t="s">
        <v>1340</v>
      </c>
      <c r="K1301" t="s">
        <v>1341</v>
      </c>
      <c r="L1301">
        <v>1346</v>
      </c>
      <c r="N1301">
        <v>1009</v>
      </c>
      <c r="O1301" t="s">
        <v>1181</v>
      </c>
      <c r="P1301" t="s">
        <v>1181</v>
      </c>
      <c r="Q1301">
        <v>1</v>
      </c>
      <c r="Y1301">
        <v>0.2</v>
      </c>
      <c r="AA1301">
        <v>25.8</v>
      </c>
      <c r="AB1301">
        <v>0</v>
      </c>
      <c r="AC1301">
        <v>0</v>
      </c>
      <c r="AD1301">
        <v>0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0.2</v>
      </c>
      <c r="AU1301" t="s">
        <v>3</v>
      </c>
      <c r="AV1301">
        <v>0</v>
      </c>
      <c r="AW1301">
        <v>2</v>
      </c>
      <c r="AX1301">
        <v>24729122</v>
      </c>
      <c r="AY1301">
        <v>1</v>
      </c>
      <c r="AZ1301">
        <v>0</v>
      </c>
      <c r="BA1301">
        <v>1330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B1301">
        <v>0</v>
      </c>
    </row>
    <row r="1302" spans="1:80" x14ac:dyDescent="0.2">
      <c r="A1302">
        <f>ROW(Source!A714)</f>
        <v>714</v>
      </c>
      <c r="B1302">
        <v>23982063</v>
      </c>
      <c r="C1302">
        <v>24729114</v>
      </c>
      <c r="D1302">
        <v>22865650</v>
      </c>
      <c r="E1302">
        <v>1</v>
      </c>
      <c r="F1302">
        <v>1</v>
      </c>
      <c r="G1302">
        <v>1</v>
      </c>
      <c r="H1302">
        <v>3</v>
      </c>
      <c r="I1302" t="s">
        <v>1159</v>
      </c>
      <c r="J1302" t="s">
        <v>1160</v>
      </c>
      <c r="K1302" t="s">
        <v>1161</v>
      </c>
      <c r="L1302">
        <v>1374</v>
      </c>
      <c r="N1302">
        <v>1013</v>
      </c>
      <c r="O1302" t="s">
        <v>1162</v>
      </c>
      <c r="P1302" t="s">
        <v>1162</v>
      </c>
      <c r="Q1302">
        <v>1</v>
      </c>
      <c r="Y1302">
        <v>3.58</v>
      </c>
      <c r="AA1302">
        <v>1</v>
      </c>
      <c r="AB1302">
        <v>0</v>
      </c>
      <c r="AC1302">
        <v>0</v>
      </c>
      <c r="AD1302">
        <v>0</v>
      </c>
      <c r="AN1302">
        <v>0</v>
      </c>
      <c r="AO1302">
        <v>1</v>
      </c>
      <c r="AP1302">
        <v>0</v>
      </c>
      <c r="AQ1302">
        <v>0</v>
      </c>
      <c r="AR1302">
        <v>0</v>
      </c>
      <c r="AS1302" t="s">
        <v>3</v>
      </c>
      <c r="AT1302">
        <v>3.58</v>
      </c>
      <c r="AU1302" t="s">
        <v>3</v>
      </c>
      <c r="AV1302">
        <v>0</v>
      </c>
      <c r="AW1302">
        <v>2</v>
      </c>
      <c r="AX1302">
        <v>24729123</v>
      </c>
      <c r="AY1302">
        <v>1</v>
      </c>
      <c r="AZ1302">
        <v>0</v>
      </c>
      <c r="BA1302">
        <v>1331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B1302">
        <v>0</v>
      </c>
    </row>
    <row r="1303" spans="1:80" x14ac:dyDescent="0.2">
      <c r="A1303">
        <f>ROW(Source!A716)</f>
        <v>716</v>
      </c>
      <c r="B1303">
        <v>23982063</v>
      </c>
      <c r="C1303">
        <v>24687905</v>
      </c>
      <c r="D1303">
        <v>9430636</v>
      </c>
      <c r="E1303">
        <v>1</v>
      </c>
      <c r="F1303">
        <v>1</v>
      </c>
      <c r="G1303">
        <v>1</v>
      </c>
      <c r="H1303">
        <v>1</v>
      </c>
      <c r="I1303" t="s">
        <v>1274</v>
      </c>
      <c r="J1303" t="s">
        <v>3</v>
      </c>
      <c r="K1303" t="s">
        <v>1275</v>
      </c>
      <c r="L1303">
        <v>1369</v>
      </c>
      <c r="N1303">
        <v>1013</v>
      </c>
      <c r="O1303" t="s">
        <v>1148</v>
      </c>
      <c r="P1303" t="s">
        <v>1148</v>
      </c>
      <c r="Q1303">
        <v>1</v>
      </c>
      <c r="Y1303">
        <v>37.152000000000001</v>
      </c>
      <c r="AA1303">
        <v>0</v>
      </c>
      <c r="AB1303">
        <v>0</v>
      </c>
      <c r="AC1303">
        <v>0</v>
      </c>
      <c r="AD1303">
        <v>9.4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27.52</v>
      </c>
      <c r="AU1303" t="s">
        <v>179</v>
      </c>
      <c r="AV1303">
        <v>1</v>
      </c>
      <c r="AW1303">
        <v>2</v>
      </c>
      <c r="AX1303">
        <v>24729102</v>
      </c>
      <c r="AY1303">
        <v>1</v>
      </c>
      <c r="AZ1303">
        <v>0</v>
      </c>
      <c r="BA1303">
        <v>1332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B1303">
        <v>0</v>
      </c>
    </row>
    <row r="1304" spans="1:80" x14ac:dyDescent="0.2">
      <c r="A1304">
        <f>ROW(Source!A716)</f>
        <v>716</v>
      </c>
      <c r="B1304">
        <v>23982063</v>
      </c>
      <c r="C1304">
        <v>24687905</v>
      </c>
      <c r="D1304">
        <v>121548</v>
      </c>
      <c r="E1304">
        <v>1</v>
      </c>
      <c r="F1304">
        <v>1</v>
      </c>
      <c r="G1304">
        <v>1</v>
      </c>
      <c r="H1304">
        <v>1</v>
      </c>
      <c r="I1304" t="s">
        <v>40</v>
      </c>
      <c r="J1304" t="s">
        <v>3</v>
      </c>
      <c r="K1304" t="s">
        <v>1173</v>
      </c>
      <c r="L1304">
        <v>608254</v>
      </c>
      <c r="N1304">
        <v>1013</v>
      </c>
      <c r="O1304" t="s">
        <v>1174</v>
      </c>
      <c r="P1304" t="s">
        <v>1174</v>
      </c>
      <c r="Q1304">
        <v>1</v>
      </c>
      <c r="Y1304">
        <v>0.35100000000000003</v>
      </c>
      <c r="AA1304">
        <v>0</v>
      </c>
      <c r="AB1304">
        <v>0</v>
      </c>
      <c r="AC1304">
        <v>0</v>
      </c>
      <c r="AD1304">
        <v>0</v>
      </c>
      <c r="AN1304">
        <v>0</v>
      </c>
      <c r="AO1304">
        <v>1</v>
      </c>
      <c r="AP1304">
        <v>1</v>
      </c>
      <c r="AQ1304">
        <v>0</v>
      </c>
      <c r="AR1304">
        <v>0</v>
      </c>
      <c r="AS1304" t="s">
        <v>3</v>
      </c>
      <c r="AT1304">
        <v>0.26</v>
      </c>
      <c r="AU1304" t="s">
        <v>179</v>
      </c>
      <c r="AV1304">
        <v>2</v>
      </c>
      <c r="AW1304">
        <v>2</v>
      </c>
      <c r="AX1304">
        <v>24729103</v>
      </c>
      <c r="AY1304">
        <v>1</v>
      </c>
      <c r="AZ1304">
        <v>0</v>
      </c>
      <c r="BA1304">
        <v>1333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B1304">
        <v>0</v>
      </c>
    </row>
    <row r="1305" spans="1:80" x14ac:dyDescent="0.2">
      <c r="A1305">
        <f>ROW(Source!A716)</f>
        <v>716</v>
      </c>
      <c r="B1305">
        <v>23982063</v>
      </c>
      <c r="C1305">
        <v>24687905</v>
      </c>
      <c r="D1305">
        <v>22792577</v>
      </c>
      <c r="E1305">
        <v>1</v>
      </c>
      <c r="F1305">
        <v>1</v>
      </c>
      <c r="G1305">
        <v>1</v>
      </c>
      <c r="H1305">
        <v>2</v>
      </c>
      <c r="I1305" t="s">
        <v>1218</v>
      </c>
      <c r="J1305" t="s">
        <v>1219</v>
      </c>
      <c r="K1305" t="s">
        <v>1220</v>
      </c>
      <c r="L1305">
        <v>1368</v>
      </c>
      <c r="N1305">
        <v>1011</v>
      </c>
      <c r="O1305" t="s">
        <v>1152</v>
      </c>
      <c r="P1305" t="s">
        <v>1152</v>
      </c>
      <c r="Q1305">
        <v>1</v>
      </c>
      <c r="Y1305">
        <v>0.35100000000000003</v>
      </c>
      <c r="AA1305">
        <v>0</v>
      </c>
      <c r="AB1305">
        <v>134.65</v>
      </c>
      <c r="AC1305">
        <v>13.5</v>
      </c>
      <c r="AD1305">
        <v>0</v>
      </c>
      <c r="AN1305">
        <v>0</v>
      </c>
      <c r="AO1305">
        <v>1</v>
      </c>
      <c r="AP1305">
        <v>1</v>
      </c>
      <c r="AQ1305">
        <v>0</v>
      </c>
      <c r="AR1305">
        <v>0</v>
      </c>
      <c r="AS1305" t="s">
        <v>3</v>
      </c>
      <c r="AT1305">
        <v>0.26</v>
      </c>
      <c r="AU1305" t="s">
        <v>179</v>
      </c>
      <c r="AV1305">
        <v>0</v>
      </c>
      <c r="AW1305">
        <v>2</v>
      </c>
      <c r="AX1305">
        <v>24729104</v>
      </c>
      <c r="AY1305">
        <v>1</v>
      </c>
      <c r="AZ1305">
        <v>0</v>
      </c>
      <c r="BA1305">
        <v>1334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B1305">
        <v>0</v>
      </c>
    </row>
    <row r="1306" spans="1:80" x14ac:dyDescent="0.2">
      <c r="A1306">
        <f>ROW(Source!A716)</f>
        <v>716</v>
      </c>
      <c r="B1306">
        <v>23982063</v>
      </c>
      <c r="C1306">
        <v>24687905</v>
      </c>
      <c r="D1306">
        <v>22792800</v>
      </c>
      <c r="E1306">
        <v>1</v>
      </c>
      <c r="F1306">
        <v>1</v>
      </c>
      <c r="G1306">
        <v>1</v>
      </c>
      <c r="H1306">
        <v>2</v>
      </c>
      <c r="I1306" t="s">
        <v>1330</v>
      </c>
      <c r="J1306" t="s">
        <v>1331</v>
      </c>
      <c r="K1306" t="s">
        <v>1332</v>
      </c>
      <c r="L1306">
        <v>1368</v>
      </c>
      <c r="N1306">
        <v>1011</v>
      </c>
      <c r="O1306" t="s">
        <v>1152</v>
      </c>
      <c r="P1306" t="s">
        <v>1152</v>
      </c>
      <c r="Q1306">
        <v>1</v>
      </c>
      <c r="Y1306">
        <v>2.9160000000000004</v>
      </c>
      <c r="AA1306">
        <v>0</v>
      </c>
      <c r="AB1306">
        <v>8.1</v>
      </c>
      <c r="AC1306">
        <v>0</v>
      </c>
      <c r="AD1306">
        <v>0</v>
      </c>
      <c r="AN1306">
        <v>0</v>
      </c>
      <c r="AO1306">
        <v>1</v>
      </c>
      <c r="AP1306">
        <v>1</v>
      </c>
      <c r="AQ1306">
        <v>0</v>
      </c>
      <c r="AR1306">
        <v>0</v>
      </c>
      <c r="AS1306" t="s">
        <v>3</v>
      </c>
      <c r="AT1306">
        <v>2.16</v>
      </c>
      <c r="AU1306" t="s">
        <v>179</v>
      </c>
      <c r="AV1306">
        <v>0</v>
      </c>
      <c r="AW1306">
        <v>2</v>
      </c>
      <c r="AX1306">
        <v>24729105</v>
      </c>
      <c r="AY1306">
        <v>1</v>
      </c>
      <c r="AZ1306">
        <v>0</v>
      </c>
      <c r="BA1306">
        <v>1335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B1306">
        <v>0</v>
      </c>
    </row>
    <row r="1307" spans="1:80" x14ac:dyDescent="0.2">
      <c r="A1307">
        <f>ROW(Source!A716)</f>
        <v>716</v>
      </c>
      <c r="B1307">
        <v>23982063</v>
      </c>
      <c r="C1307">
        <v>24687905</v>
      </c>
      <c r="D1307">
        <v>22794257</v>
      </c>
      <c r="E1307">
        <v>1</v>
      </c>
      <c r="F1307">
        <v>1</v>
      </c>
      <c r="G1307">
        <v>1</v>
      </c>
      <c r="H1307">
        <v>2</v>
      </c>
      <c r="I1307" t="s">
        <v>1333</v>
      </c>
      <c r="J1307" t="s">
        <v>1334</v>
      </c>
      <c r="K1307" t="s">
        <v>1335</v>
      </c>
      <c r="L1307">
        <v>1368</v>
      </c>
      <c r="N1307">
        <v>1011</v>
      </c>
      <c r="O1307" t="s">
        <v>1152</v>
      </c>
      <c r="P1307" t="s">
        <v>1152</v>
      </c>
      <c r="Q1307">
        <v>1</v>
      </c>
      <c r="Y1307">
        <v>7.5195000000000007</v>
      </c>
      <c r="AA1307">
        <v>0</v>
      </c>
      <c r="AB1307">
        <v>2.08</v>
      </c>
      <c r="AC1307">
        <v>0</v>
      </c>
      <c r="AD1307">
        <v>0</v>
      </c>
      <c r="AN1307">
        <v>0</v>
      </c>
      <c r="AO1307">
        <v>1</v>
      </c>
      <c r="AP1307">
        <v>1</v>
      </c>
      <c r="AQ1307">
        <v>0</v>
      </c>
      <c r="AR1307">
        <v>0</v>
      </c>
      <c r="AS1307" t="s">
        <v>3</v>
      </c>
      <c r="AT1307">
        <v>5.57</v>
      </c>
      <c r="AU1307" t="s">
        <v>179</v>
      </c>
      <c r="AV1307">
        <v>0</v>
      </c>
      <c r="AW1307">
        <v>2</v>
      </c>
      <c r="AX1307">
        <v>24729106</v>
      </c>
      <c r="AY1307">
        <v>1</v>
      </c>
      <c r="AZ1307">
        <v>0</v>
      </c>
      <c r="BA1307">
        <v>1336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B1307">
        <v>0</v>
      </c>
    </row>
    <row r="1308" spans="1:80" x14ac:dyDescent="0.2">
      <c r="A1308">
        <f>ROW(Source!A716)</f>
        <v>716</v>
      </c>
      <c r="B1308">
        <v>23982063</v>
      </c>
      <c r="C1308">
        <v>24687905</v>
      </c>
      <c r="D1308">
        <v>22794575</v>
      </c>
      <c r="E1308">
        <v>1</v>
      </c>
      <c r="F1308">
        <v>1</v>
      </c>
      <c r="G1308">
        <v>1</v>
      </c>
      <c r="H1308">
        <v>2</v>
      </c>
      <c r="I1308" t="s">
        <v>1224</v>
      </c>
      <c r="J1308" t="s">
        <v>1225</v>
      </c>
      <c r="K1308" t="s">
        <v>1226</v>
      </c>
      <c r="L1308">
        <v>1368</v>
      </c>
      <c r="N1308">
        <v>1011</v>
      </c>
      <c r="O1308" t="s">
        <v>1152</v>
      </c>
      <c r="P1308" t="s">
        <v>1152</v>
      </c>
      <c r="Q1308">
        <v>1</v>
      </c>
      <c r="Y1308">
        <v>0.35100000000000003</v>
      </c>
      <c r="AA1308">
        <v>0</v>
      </c>
      <c r="AB1308">
        <v>87.17</v>
      </c>
      <c r="AC1308">
        <v>11.6</v>
      </c>
      <c r="AD1308">
        <v>0</v>
      </c>
      <c r="AN1308">
        <v>0</v>
      </c>
      <c r="AO1308">
        <v>1</v>
      </c>
      <c r="AP1308">
        <v>1</v>
      </c>
      <c r="AQ1308">
        <v>0</v>
      </c>
      <c r="AR1308">
        <v>0</v>
      </c>
      <c r="AS1308" t="s">
        <v>3</v>
      </c>
      <c r="AT1308">
        <v>0.26</v>
      </c>
      <c r="AU1308" t="s">
        <v>179</v>
      </c>
      <c r="AV1308">
        <v>0</v>
      </c>
      <c r="AW1308">
        <v>2</v>
      </c>
      <c r="AX1308">
        <v>24729107</v>
      </c>
      <c r="AY1308">
        <v>1</v>
      </c>
      <c r="AZ1308">
        <v>0</v>
      </c>
      <c r="BA1308">
        <v>1337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B1308">
        <v>0</v>
      </c>
    </row>
    <row r="1309" spans="1:80" x14ac:dyDescent="0.2">
      <c r="A1309">
        <f>ROW(Source!A716)</f>
        <v>716</v>
      </c>
      <c r="B1309">
        <v>23982063</v>
      </c>
      <c r="C1309">
        <v>24687905</v>
      </c>
      <c r="D1309">
        <v>22819836</v>
      </c>
      <c r="E1309">
        <v>1</v>
      </c>
      <c r="F1309">
        <v>1</v>
      </c>
      <c r="G1309">
        <v>1</v>
      </c>
      <c r="H1309">
        <v>3</v>
      </c>
      <c r="I1309" t="s">
        <v>1336</v>
      </c>
      <c r="J1309" t="s">
        <v>1337</v>
      </c>
      <c r="K1309" t="s">
        <v>1338</v>
      </c>
      <c r="L1309">
        <v>1346</v>
      </c>
      <c r="N1309">
        <v>1009</v>
      </c>
      <c r="O1309" t="s">
        <v>1181</v>
      </c>
      <c r="P1309" t="s">
        <v>1181</v>
      </c>
      <c r="Q1309">
        <v>1</v>
      </c>
      <c r="Y1309">
        <v>0.96</v>
      </c>
      <c r="AA1309">
        <v>10.57</v>
      </c>
      <c r="AB1309">
        <v>0</v>
      </c>
      <c r="AC1309">
        <v>0</v>
      </c>
      <c r="AD1309">
        <v>0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0.96</v>
      </c>
      <c r="AU1309" t="s">
        <v>3</v>
      </c>
      <c r="AV1309">
        <v>0</v>
      </c>
      <c r="AW1309">
        <v>2</v>
      </c>
      <c r="AX1309">
        <v>24729108</v>
      </c>
      <c r="AY1309">
        <v>1</v>
      </c>
      <c r="AZ1309">
        <v>0</v>
      </c>
      <c r="BA1309">
        <v>1338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B1309">
        <v>0</v>
      </c>
    </row>
    <row r="1310" spans="1:80" x14ac:dyDescent="0.2">
      <c r="A1310">
        <f>ROW(Source!A716)</f>
        <v>716</v>
      </c>
      <c r="B1310">
        <v>23982063</v>
      </c>
      <c r="C1310">
        <v>24687905</v>
      </c>
      <c r="D1310">
        <v>22828075</v>
      </c>
      <c r="E1310">
        <v>1</v>
      </c>
      <c r="F1310">
        <v>1</v>
      </c>
      <c r="G1310">
        <v>1</v>
      </c>
      <c r="H1310">
        <v>3</v>
      </c>
      <c r="I1310" t="s">
        <v>1339</v>
      </c>
      <c r="J1310" t="s">
        <v>1340</v>
      </c>
      <c r="K1310" t="s">
        <v>1341</v>
      </c>
      <c r="L1310">
        <v>1346</v>
      </c>
      <c r="N1310">
        <v>1009</v>
      </c>
      <c r="O1310" t="s">
        <v>1181</v>
      </c>
      <c r="P1310" t="s">
        <v>1181</v>
      </c>
      <c r="Q1310">
        <v>1</v>
      </c>
      <c r="Y1310">
        <v>0.4</v>
      </c>
      <c r="AA1310">
        <v>25.8</v>
      </c>
      <c r="AB1310">
        <v>0</v>
      </c>
      <c r="AC1310">
        <v>0</v>
      </c>
      <c r="AD1310">
        <v>0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0.4</v>
      </c>
      <c r="AU1310" t="s">
        <v>3</v>
      </c>
      <c r="AV1310">
        <v>0</v>
      </c>
      <c r="AW1310">
        <v>2</v>
      </c>
      <c r="AX1310">
        <v>24729109</v>
      </c>
      <c r="AY1310">
        <v>1</v>
      </c>
      <c r="AZ1310">
        <v>0</v>
      </c>
      <c r="BA1310">
        <v>1339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B1310">
        <v>0</v>
      </c>
    </row>
    <row r="1311" spans="1:80" x14ac:dyDescent="0.2">
      <c r="A1311">
        <f>ROW(Source!A716)</f>
        <v>716</v>
      </c>
      <c r="B1311">
        <v>23982063</v>
      </c>
      <c r="C1311">
        <v>24687905</v>
      </c>
      <c r="D1311">
        <v>22851615</v>
      </c>
      <c r="E1311">
        <v>1</v>
      </c>
      <c r="F1311">
        <v>1</v>
      </c>
      <c r="G1311">
        <v>1</v>
      </c>
      <c r="H1311">
        <v>3</v>
      </c>
      <c r="I1311" t="s">
        <v>986</v>
      </c>
      <c r="J1311" t="s">
        <v>988</v>
      </c>
      <c r="K1311" t="s">
        <v>987</v>
      </c>
      <c r="L1311">
        <v>1301</v>
      </c>
      <c r="N1311">
        <v>1003</v>
      </c>
      <c r="O1311" t="s">
        <v>970</v>
      </c>
      <c r="P1311" t="s">
        <v>970</v>
      </c>
      <c r="Q1311">
        <v>1</v>
      </c>
      <c r="Y1311">
        <v>100</v>
      </c>
      <c r="AA1311">
        <v>3.73</v>
      </c>
      <c r="AB1311">
        <v>0</v>
      </c>
      <c r="AC1311">
        <v>0</v>
      </c>
      <c r="AD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 t="s">
        <v>3</v>
      </c>
      <c r="AT1311">
        <v>100</v>
      </c>
      <c r="AU1311" t="s">
        <v>3</v>
      </c>
      <c r="AV1311">
        <v>0</v>
      </c>
      <c r="AW1311">
        <v>1</v>
      </c>
      <c r="AX1311">
        <v>-1</v>
      </c>
      <c r="AY1311">
        <v>0</v>
      </c>
      <c r="AZ1311">
        <v>0</v>
      </c>
      <c r="BA1311" t="s">
        <v>3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B1311">
        <v>0</v>
      </c>
    </row>
    <row r="1312" spans="1:80" x14ac:dyDescent="0.2">
      <c r="A1312">
        <f>ROW(Source!A716)</f>
        <v>716</v>
      </c>
      <c r="B1312">
        <v>23982063</v>
      </c>
      <c r="C1312">
        <v>24687905</v>
      </c>
      <c r="D1312">
        <v>22865650</v>
      </c>
      <c r="E1312">
        <v>1</v>
      </c>
      <c r="F1312">
        <v>1</v>
      </c>
      <c r="G1312">
        <v>1</v>
      </c>
      <c r="H1312">
        <v>3</v>
      </c>
      <c r="I1312" t="s">
        <v>1159</v>
      </c>
      <c r="J1312" t="s">
        <v>1160</v>
      </c>
      <c r="K1312" t="s">
        <v>1161</v>
      </c>
      <c r="L1312">
        <v>1374</v>
      </c>
      <c r="N1312">
        <v>1013</v>
      </c>
      <c r="O1312" t="s">
        <v>1162</v>
      </c>
      <c r="P1312" t="s">
        <v>1162</v>
      </c>
      <c r="Q1312">
        <v>1</v>
      </c>
      <c r="Y1312">
        <v>5.17</v>
      </c>
      <c r="AA1312">
        <v>1</v>
      </c>
      <c r="AB1312">
        <v>0</v>
      </c>
      <c r="AC1312">
        <v>0</v>
      </c>
      <c r="AD1312">
        <v>0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5.17</v>
      </c>
      <c r="AU1312" t="s">
        <v>3</v>
      </c>
      <c r="AV1312">
        <v>0</v>
      </c>
      <c r="AW1312">
        <v>2</v>
      </c>
      <c r="AX1312">
        <v>24729110</v>
      </c>
      <c r="AY1312">
        <v>1</v>
      </c>
      <c r="AZ1312">
        <v>0</v>
      </c>
      <c r="BA1312">
        <v>1340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B1312">
        <v>0</v>
      </c>
    </row>
    <row r="1313" spans="1:80" x14ac:dyDescent="0.2">
      <c r="A1313">
        <f>ROW(Source!A718)</f>
        <v>718</v>
      </c>
      <c r="B1313">
        <v>23982063</v>
      </c>
      <c r="C1313">
        <v>24815208</v>
      </c>
      <c r="D1313">
        <v>9431832</v>
      </c>
      <c r="E1313">
        <v>1</v>
      </c>
      <c r="F1313">
        <v>1</v>
      </c>
      <c r="G1313">
        <v>1</v>
      </c>
      <c r="H1313">
        <v>1</v>
      </c>
      <c r="I1313" t="s">
        <v>1280</v>
      </c>
      <c r="J1313" t="s">
        <v>3</v>
      </c>
      <c r="K1313" t="s">
        <v>1281</v>
      </c>
      <c r="L1313">
        <v>1369</v>
      </c>
      <c r="N1313">
        <v>1013</v>
      </c>
      <c r="O1313" t="s">
        <v>1148</v>
      </c>
      <c r="P1313" t="s">
        <v>1148</v>
      </c>
      <c r="Q1313">
        <v>1</v>
      </c>
      <c r="Y1313">
        <v>6.4125000000000005</v>
      </c>
      <c r="AA1313">
        <v>0</v>
      </c>
      <c r="AB1313">
        <v>0</v>
      </c>
      <c r="AC1313">
        <v>0</v>
      </c>
      <c r="AD1313">
        <v>10.35</v>
      </c>
      <c r="AN1313">
        <v>0</v>
      </c>
      <c r="AO1313">
        <v>1</v>
      </c>
      <c r="AP1313">
        <v>1</v>
      </c>
      <c r="AQ1313">
        <v>0</v>
      </c>
      <c r="AR1313">
        <v>0</v>
      </c>
      <c r="AS1313" t="s">
        <v>3</v>
      </c>
      <c r="AT1313">
        <v>4.75</v>
      </c>
      <c r="AU1313" t="s">
        <v>179</v>
      </c>
      <c r="AV1313">
        <v>1</v>
      </c>
      <c r="AW1313">
        <v>2</v>
      </c>
      <c r="AX1313">
        <v>24815211</v>
      </c>
      <c r="AY1313">
        <v>1</v>
      </c>
      <c r="AZ1313">
        <v>0</v>
      </c>
      <c r="BA1313">
        <v>1341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B1313">
        <v>0</v>
      </c>
    </row>
    <row r="1314" spans="1:80" x14ac:dyDescent="0.2">
      <c r="A1314">
        <f>ROW(Source!A718)</f>
        <v>718</v>
      </c>
      <c r="B1314">
        <v>23982063</v>
      </c>
      <c r="C1314">
        <v>24815208</v>
      </c>
      <c r="D1314">
        <v>14665295</v>
      </c>
      <c r="E1314">
        <v>1</v>
      </c>
      <c r="F1314">
        <v>1</v>
      </c>
      <c r="G1314">
        <v>1</v>
      </c>
      <c r="H1314">
        <v>3</v>
      </c>
      <c r="I1314" t="s">
        <v>1159</v>
      </c>
      <c r="J1314" t="s">
        <v>1168</v>
      </c>
      <c r="K1314" t="s">
        <v>1169</v>
      </c>
      <c r="L1314">
        <v>1344</v>
      </c>
      <c r="N1314">
        <v>1008</v>
      </c>
      <c r="O1314" t="s">
        <v>1170</v>
      </c>
      <c r="P1314" t="s">
        <v>1170</v>
      </c>
      <c r="Q1314">
        <v>1</v>
      </c>
      <c r="Y1314">
        <v>0.98</v>
      </c>
      <c r="AA1314">
        <v>1</v>
      </c>
      <c r="AB1314">
        <v>0</v>
      </c>
      <c r="AC1314">
        <v>0</v>
      </c>
      <c r="AD1314">
        <v>0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0.98</v>
      </c>
      <c r="AU1314" t="s">
        <v>3</v>
      </c>
      <c r="AV1314">
        <v>0</v>
      </c>
      <c r="AW1314">
        <v>2</v>
      </c>
      <c r="AX1314">
        <v>24815212</v>
      </c>
      <c r="AY1314">
        <v>1</v>
      </c>
      <c r="AZ1314">
        <v>0</v>
      </c>
      <c r="BA1314">
        <v>1342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B1314">
        <v>0</v>
      </c>
    </row>
    <row r="1315" spans="1:80" x14ac:dyDescent="0.2">
      <c r="A1315">
        <f>ROW(Source!A719)</f>
        <v>719</v>
      </c>
      <c r="B1315">
        <v>23982063</v>
      </c>
      <c r="C1315">
        <v>24815213</v>
      </c>
      <c r="D1315">
        <v>9431832</v>
      </c>
      <c r="E1315">
        <v>1</v>
      </c>
      <c r="F1315">
        <v>1</v>
      </c>
      <c r="G1315">
        <v>1</v>
      </c>
      <c r="H1315">
        <v>1</v>
      </c>
      <c r="I1315" t="s">
        <v>1280</v>
      </c>
      <c r="J1315" t="s">
        <v>3</v>
      </c>
      <c r="K1315" t="s">
        <v>1281</v>
      </c>
      <c r="L1315">
        <v>1369</v>
      </c>
      <c r="N1315">
        <v>1013</v>
      </c>
      <c r="O1315" t="s">
        <v>1148</v>
      </c>
      <c r="P1315" t="s">
        <v>1148</v>
      </c>
      <c r="Q1315">
        <v>1</v>
      </c>
      <c r="Y1315">
        <v>3.8475000000000006</v>
      </c>
      <c r="AA1315">
        <v>0</v>
      </c>
      <c r="AB1315">
        <v>0</v>
      </c>
      <c r="AC1315">
        <v>0</v>
      </c>
      <c r="AD1315">
        <v>10.35</v>
      </c>
      <c r="AN1315">
        <v>0</v>
      </c>
      <c r="AO1315">
        <v>1</v>
      </c>
      <c r="AP1315">
        <v>1</v>
      </c>
      <c r="AQ1315">
        <v>0</v>
      </c>
      <c r="AR1315">
        <v>0</v>
      </c>
      <c r="AS1315" t="s">
        <v>3</v>
      </c>
      <c r="AT1315">
        <v>2.85</v>
      </c>
      <c r="AU1315" t="s">
        <v>179</v>
      </c>
      <c r="AV1315">
        <v>1</v>
      </c>
      <c r="AW1315">
        <v>2</v>
      </c>
      <c r="AX1315">
        <v>24815216</v>
      </c>
      <c r="AY1315">
        <v>1</v>
      </c>
      <c r="AZ1315">
        <v>0</v>
      </c>
      <c r="BA1315">
        <v>1343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B1315">
        <v>0</v>
      </c>
    </row>
    <row r="1316" spans="1:80" x14ac:dyDescent="0.2">
      <c r="A1316">
        <f>ROW(Source!A719)</f>
        <v>719</v>
      </c>
      <c r="B1316">
        <v>23982063</v>
      </c>
      <c r="C1316">
        <v>24815213</v>
      </c>
      <c r="D1316">
        <v>14665295</v>
      </c>
      <c r="E1316">
        <v>1</v>
      </c>
      <c r="F1316">
        <v>1</v>
      </c>
      <c r="G1316">
        <v>1</v>
      </c>
      <c r="H1316">
        <v>3</v>
      </c>
      <c r="I1316" t="s">
        <v>1159</v>
      </c>
      <c r="J1316" t="s">
        <v>1168</v>
      </c>
      <c r="K1316" t="s">
        <v>1169</v>
      </c>
      <c r="L1316">
        <v>1344</v>
      </c>
      <c r="N1316">
        <v>1008</v>
      </c>
      <c r="O1316" t="s">
        <v>1170</v>
      </c>
      <c r="P1316" t="s">
        <v>1170</v>
      </c>
      <c r="Q1316">
        <v>1</v>
      </c>
      <c r="Y1316">
        <v>0.59</v>
      </c>
      <c r="AA1316">
        <v>1</v>
      </c>
      <c r="AB1316">
        <v>0</v>
      </c>
      <c r="AC1316">
        <v>0</v>
      </c>
      <c r="AD1316">
        <v>0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0.59</v>
      </c>
      <c r="AU1316" t="s">
        <v>3</v>
      </c>
      <c r="AV1316">
        <v>0</v>
      </c>
      <c r="AW1316">
        <v>2</v>
      </c>
      <c r="AX1316">
        <v>24815217</v>
      </c>
      <c r="AY1316">
        <v>1</v>
      </c>
      <c r="AZ1316">
        <v>0</v>
      </c>
      <c r="BA1316">
        <v>1344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B1316">
        <v>0</v>
      </c>
    </row>
    <row r="1317" spans="1:80" x14ac:dyDescent="0.2">
      <c r="A1317">
        <f>ROW(Source!A720)</f>
        <v>720</v>
      </c>
      <c r="B1317">
        <v>23982063</v>
      </c>
      <c r="C1317">
        <v>24687939</v>
      </c>
      <c r="D1317">
        <v>9431832</v>
      </c>
      <c r="E1317">
        <v>1</v>
      </c>
      <c r="F1317">
        <v>1</v>
      </c>
      <c r="G1317">
        <v>1</v>
      </c>
      <c r="H1317">
        <v>1</v>
      </c>
      <c r="I1317" t="s">
        <v>1280</v>
      </c>
      <c r="J1317" t="s">
        <v>3</v>
      </c>
      <c r="K1317" t="s">
        <v>1281</v>
      </c>
      <c r="L1317">
        <v>1369</v>
      </c>
      <c r="N1317">
        <v>1013</v>
      </c>
      <c r="O1317" t="s">
        <v>1148</v>
      </c>
      <c r="P1317" t="s">
        <v>1148</v>
      </c>
      <c r="Q1317">
        <v>1</v>
      </c>
      <c r="Y1317">
        <v>87.21</v>
      </c>
      <c r="AA1317">
        <v>0</v>
      </c>
      <c r="AB1317">
        <v>0</v>
      </c>
      <c r="AC1317">
        <v>0</v>
      </c>
      <c r="AD1317">
        <v>10.35</v>
      </c>
      <c r="AN1317">
        <v>0</v>
      </c>
      <c r="AO1317">
        <v>1</v>
      </c>
      <c r="AP1317">
        <v>1</v>
      </c>
      <c r="AQ1317">
        <v>0</v>
      </c>
      <c r="AR1317">
        <v>0</v>
      </c>
      <c r="AS1317" t="s">
        <v>3</v>
      </c>
      <c r="AT1317">
        <v>64.599999999999994</v>
      </c>
      <c r="AU1317" t="s">
        <v>179</v>
      </c>
      <c r="AV1317">
        <v>1</v>
      </c>
      <c r="AW1317">
        <v>2</v>
      </c>
      <c r="AX1317">
        <v>24687940</v>
      </c>
      <c r="AY1317">
        <v>1</v>
      </c>
      <c r="AZ1317">
        <v>0</v>
      </c>
      <c r="BA1317">
        <v>1345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B1317">
        <v>0</v>
      </c>
    </row>
    <row r="1318" spans="1:80" x14ac:dyDescent="0.2">
      <c r="A1318">
        <f>ROW(Source!A720)</f>
        <v>720</v>
      </c>
      <c r="B1318">
        <v>23982063</v>
      </c>
      <c r="C1318">
        <v>24687939</v>
      </c>
      <c r="D1318">
        <v>22865650</v>
      </c>
      <c r="E1318">
        <v>1</v>
      </c>
      <c r="F1318">
        <v>1</v>
      </c>
      <c r="G1318">
        <v>1</v>
      </c>
      <c r="H1318">
        <v>3</v>
      </c>
      <c r="I1318" t="s">
        <v>1159</v>
      </c>
      <c r="J1318" t="s">
        <v>1160</v>
      </c>
      <c r="K1318" t="s">
        <v>1161</v>
      </c>
      <c r="L1318">
        <v>1374</v>
      </c>
      <c r="N1318">
        <v>1013</v>
      </c>
      <c r="O1318" t="s">
        <v>1162</v>
      </c>
      <c r="P1318" t="s">
        <v>1162</v>
      </c>
      <c r="Q1318">
        <v>1</v>
      </c>
      <c r="Y1318">
        <v>13.37</v>
      </c>
      <c r="AA1318">
        <v>1</v>
      </c>
      <c r="AB1318">
        <v>0</v>
      </c>
      <c r="AC1318">
        <v>0</v>
      </c>
      <c r="AD1318">
        <v>0</v>
      </c>
      <c r="AN1318">
        <v>0</v>
      </c>
      <c r="AO1318">
        <v>1</v>
      </c>
      <c r="AP1318">
        <v>0</v>
      </c>
      <c r="AQ1318">
        <v>0</v>
      </c>
      <c r="AR1318">
        <v>0</v>
      </c>
      <c r="AS1318" t="s">
        <v>3</v>
      </c>
      <c r="AT1318">
        <v>13.37</v>
      </c>
      <c r="AU1318" t="s">
        <v>3</v>
      </c>
      <c r="AV1318">
        <v>0</v>
      </c>
      <c r="AW1318">
        <v>2</v>
      </c>
      <c r="AX1318">
        <v>24687941</v>
      </c>
      <c r="AY1318">
        <v>1</v>
      </c>
      <c r="AZ1318">
        <v>0</v>
      </c>
      <c r="BA1318">
        <v>1346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B1318">
        <v>0</v>
      </c>
    </row>
    <row r="1319" spans="1:80" x14ac:dyDescent="0.2">
      <c r="A1319">
        <f>ROW(Source!A721)</f>
        <v>721</v>
      </c>
      <c r="B1319">
        <v>23982063</v>
      </c>
      <c r="C1319">
        <v>23987012</v>
      </c>
      <c r="D1319">
        <v>121548</v>
      </c>
      <c r="E1319">
        <v>1</v>
      </c>
      <c r="F1319">
        <v>1</v>
      </c>
      <c r="G1319">
        <v>1</v>
      </c>
      <c r="H1319">
        <v>1</v>
      </c>
      <c r="I1319" t="s">
        <v>40</v>
      </c>
      <c r="J1319" t="s">
        <v>3</v>
      </c>
      <c r="K1319" t="s">
        <v>1173</v>
      </c>
      <c r="L1319">
        <v>608254</v>
      </c>
      <c r="N1319">
        <v>1013</v>
      </c>
      <c r="O1319" t="s">
        <v>1174</v>
      </c>
      <c r="P1319" t="s">
        <v>1174</v>
      </c>
      <c r="Q1319">
        <v>1</v>
      </c>
      <c r="Y1319">
        <v>64.800000000000011</v>
      </c>
      <c r="AA1319">
        <v>0</v>
      </c>
      <c r="AB1319">
        <v>0</v>
      </c>
      <c r="AC1319">
        <v>0</v>
      </c>
      <c r="AD1319">
        <v>0</v>
      </c>
      <c r="AN1319">
        <v>0</v>
      </c>
      <c r="AO1319">
        <v>1</v>
      </c>
      <c r="AP1319">
        <v>1</v>
      </c>
      <c r="AQ1319">
        <v>0</v>
      </c>
      <c r="AR1319">
        <v>0</v>
      </c>
      <c r="AS1319" t="s">
        <v>3</v>
      </c>
      <c r="AT1319">
        <v>48</v>
      </c>
      <c r="AU1319" t="s">
        <v>179</v>
      </c>
      <c r="AV1319">
        <v>2</v>
      </c>
      <c r="AW1319">
        <v>2</v>
      </c>
      <c r="AX1319">
        <v>23987018</v>
      </c>
      <c r="AY1319">
        <v>1</v>
      </c>
      <c r="AZ1319">
        <v>0</v>
      </c>
      <c r="BA1319">
        <v>1347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B1319">
        <v>0</v>
      </c>
    </row>
    <row r="1320" spans="1:80" x14ac:dyDescent="0.2">
      <c r="A1320">
        <f>ROW(Source!A721)</f>
        <v>721</v>
      </c>
      <c r="B1320">
        <v>23982063</v>
      </c>
      <c r="C1320">
        <v>23987012</v>
      </c>
      <c r="D1320">
        <v>9438100</v>
      </c>
      <c r="E1320">
        <v>1</v>
      </c>
      <c r="F1320">
        <v>1</v>
      </c>
      <c r="G1320">
        <v>1</v>
      </c>
      <c r="H1320">
        <v>1</v>
      </c>
      <c r="I1320" t="s">
        <v>1276</v>
      </c>
      <c r="J1320" t="s">
        <v>3</v>
      </c>
      <c r="K1320" t="s">
        <v>1277</v>
      </c>
      <c r="L1320">
        <v>1369</v>
      </c>
      <c r="N1320">
        <v>1013</v>
      </c>
      <c r="O1320" t="s">
        <v>1148</v>
      </c>
      <c r="P1320" t="s">
        <v>1148</v>
      </c>
      <c r="Q1320">
        <v>1</v>
      </c>
      <c r="Y1320">
        <v>195.07500000000002</v>
      </c>
      <c r="AA1320">
        <v>0</v>
      </c>
      <c r="AB1320">
        <v>0</v>
      </c>
      <c r="AC1320">
        <v>0</v>
      </c>
      <c r="AD1320">
        <v>15.49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144.5</v>
      </c>
      <c r="AU1320" t="s">
        <v>179</v>
      </c>
      <c r="AV1320">
        <v>1</v>
      </c>
      <c r="AW1320">
        <v>2</v>
      </c>
      <c r="AX1320">
        <v>23987019</v>
      </c>
      <c r="AY1320">
        <v>1</v>
      </c>
      <c r="AZ1320">
        <v>0</v>
      </c>
      <c r="BA1320">
        <v>1348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B1320">
        <v>0</v>
      </c>
    </row>
    <row r="1321" spans="1:80" x14ac:dyDescent="0.2">
      <c r="A1321">
        <f>ROW(Source!A721)</f>
        <v>721</v>
      </c>
      <c r="B1321">
        <v>23982063</v>
      </c>
      <c r="C1321">
        <v>23987012</v>
      </c>
      <c r="D1321">
        <v>9447024</v>
      </c>
      <c r="E1321">
        <v>1</v>
      </c>
      <c r="F1321">
        <v>1</v>
      </c>
      <c r="G1321">
        <v>1</v>
      </c>
      <c r="H1321">
        <v>1</v>
      </c>
      <c r="I1321" t="s">
        <v>1278</v>
      </c>
      <c r="J1321" t="s">
        <v>3</v>
      </c>
      <c r="K1321" t="s">
        <v>1279</v>
      </c>
      <c r="L1321">
        <v>1369</v>
      </c>
      <c r="N1321">
        <v>1013</v>
      </c>
      <c r="O1321" t="s">
        <v>1148</v>
      </c>
      <c r="P1321" t="s">
        <v>1148</v>
      </c>
      <c r="Q1321">
        <v>1</v>
      </c>
      <c r="Y1321">
        <v>195.07500000000002</v>
      </c>
      <c r="AA1321">
        <v>0</v>
      </c>
      <c r="AB1321">
        <v>0</v>
      </c>
      <c r="AC1321">
        <v>0</v>
      </c>
      <c r="AD1321">
        <v>14.09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144.5</v>
      </c>
      <c r="AU1321" t="s">
        <v>179</v>
      </c>
      <c r="AV1321">
        <v>1</v>
      </c>
      <c r="AW1321">
        <v>2</v>
      </c>
      <c r="AX1321">
        <v>23987020</v>
      </c>
      <c r="AY1321">
        <v>1</v>
      </c>
      <c r="AZ1321">
        <v>0</v>
      </c>
      <c r="BA1321">
        <v>1349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B1321">
        <v>0</v>
      </c>
    </row>
    <row r="1322" spans="1:80" x14ac:dyDescent="0.2">
      <c r="A1322">
        <f>ROW(Source!A721)</f>
        <v>721</v>
      </c>
      <c r="B1322">
        <v>23982063</v>
      </c>
      <c r="C1322">
        <v>23987012</v>
      </c>
      <c r="D1322">
        <v>22793636</v>
      </c>
      <c r="E1322">
        <v>1</v>
      </c>
      <c r="F1322">
        <v>1</v>
      </c>
      <c r="G1322">
        <v>1</v>
      </c>
      <c r="H1322">
        <v>2</v>
      </c>
      <c r="I1322" t="s">
        <v>1381</v>
      </c>
      <c r="J1322" t="s">
        <v>1382</v>
      </c>
      <c r="K1322" t="s">
        <v>1383</v>
      </c>
      <c r="L1322">
        <v>1368</v>
      </c>
      <c r="N1322">
        <v>1011</v>
      </c>
      <c r="O1322" t="s">
        <v>1152</v>
      </c>
      <c r="P1322" t="s">
        <v>1152</v>
      </c>
      <c r="Q1322">
        <v>1</v>
      </c>
      <c r="Y1322">
        <v>64.800000000000011</v>
      </c>
      <c r="AA1322">
        <v>0</v>
      </c>
      <c r="AB1322">
        <v>110.86</v>
      </c>
      <c r="AC1322">
        <v>11.6</v>
      </c>
      <c r="AD1322">
        <v>0</v>
      </c>
      <c r="AN1322">
        <v>0</v>
      </c>
      <c r="AO1322">
        <v>1</v>
      </c>
      <c r="AP1322">
        <v>1</v>
      </c>
      <c r="AQ1322">
        <v>0</v>
      </c>
      <c r="AR1322">
        <v>0</v>
      </c>
      <c r="AS1322" t="s">
        <v>3</v>
      </c>
      <c r="AT1322">
        <v>48</v>
      </c>
      <c r="AU1322" t="s">
        <v>179</v>
      </c>
      <c r="AV1322">
        <v>0</v>
      </c>
      <c r="AW1322">
        <v>2</v>
      </c>
      <c r="AX1322">
        <v>23987021</v>
      </c>
      <c r="AY1322">
        <v>1</v>
      </c>
      <c r="AZ1322">
        <v>0</v>
      </c>
      <c r="BA1322">
        <v>1350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B1322">
        <v>0</v>
      </c>
    </row>
    <row r="1323" spans="1:80" x14ac:dyDescent="0.2">
      <c r="A1323">
        <f>ROW(Source!A721)</f>
        <v>721</v>
      </c>
      <c r="B1323">
        <v>23982063</v>
      </c>
      <c r="C1323">
        <v>23987012</v>
      </c>
      <c r="D1323">
        <v>22865650</v>
      </c>
      <c r="E1323">
        <v>1</v>
      </c>
      <c r="F1323">
        <v>1</v>
      </c>
      <c r="G1323">
        <v>1</v>
      </c>
      <c r="H1323">
        <v>3</v>
      </c>
      <c r="I1323" t="s">
        <v>1159</v>
      </c>
      <c r="J1323" t="s">
        <v>1160</v>
      </c>
      <c r="K1323" t="s">
        <v>1161</v>
      </c>
      <c r="L1323">
        <v>1374</v>
      </c>
      <c r="N1323">
        <v>1013</v>
      </c>
      <c r="O1323" t="s">
        <v>1162</v>
      </c>
      <c r="P1323" t="s">
        <v>1162</v>
      </c>
      <c r="Q1323">
        <v>1</v>
      </c>
      <c r="Y1323">
        <v>85.49</v>
      </c>
      <c r="AA1323">
        <v>1</v>
      </c>
      <c r="AB1323">
        <v>0</v>
      </c>
      <c r="AC1323">
        <v>0</v>
      </c>
      <c r="AD1323">
        <v>0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85.49</v>
      </c>
      <c r="AU1323" t="s">
        <v>3</v>
      </c>
      <c r="AV1323">
        <v>0</v>
      </c>
      <c r="AW1323">
        <v>2</v>
      </c>
      <c r="AX1323">
        <v>23987022</v>
      </c>
      <c r="AY1323">
        <v>1</v>
      </c>
      <c r="AZ1323">
        <v>0</v>
      </c>
      <c r="BA1323">
        <v>1351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B1323">
        <v>0</v>
      </c>
    </row>
    <row r="1324" spans="1:80" x14ac:dyDescent="0.2">
      <c r="A1324">
        <f>ROW(Source!A722)</f>
        <v>722</v>
      </c>
      <c r="B1324">
        <v>23982063</v>
      </c>
      <c r="C1324">
        <v>23985365</v>
      </c>
      <c r="D1324">
        <v>9436314</v>
      </c>
      <c r="E1324">
        <v>1</v>
      </c>
      <c r="F1324">
        <v>1</v>
      </c>
      <c r="G1324">
        <v>1</v>
      </c>
      <c r="H1324">
        <v>1</v>
      </c>
      <c r="I1324" t="s">
        <v>1384</v>
      </c>
      <c r="J1324" t="s">
        <v>3</v>
      </c>
      <c r="K1324" t="s">
        <v>1385</v>
      </c>
      <c r="L1324">
        <v>1369</v>
      </c>
      <c r="N1324">
        <v>1013</v>
      </c>
      <c r="O1324" t="s">
        <v>1148</v>
      </c>
      <c r="P1324" t="s">
        <v>1148</v>
      </c>
      <c r="Q1324">
        <v>1</v>
      </c>
      <c r="Y1324">
        <v>12.15</v>
      </c>
      <c r="AA1324">
        <v>0</v>
      </c>
      <c r="AB1324">
        <v>0</v>
      </c>
      <c r="AC1324">
        <v>0</v>
      </c>
      <c r="AD1324">
        <v>9.07</v>
      </c>
      <c r="AN1324">
        <v>0</v>
      </c>
      <c r="AO1324">
        <v>1</v>
      </c>
      <c r="AP1324">
        <v>1</v>
      </c>
      <c r="AQ1324">
        <v>0</v>
      </c>
      <c r="AR1324">
        <v>0</v>
      </c>
      <c r="AS1324" t="s">
        <v>3</v>
      </c>
      <c r="AT1324">
        <v>9</v>
      </c>
      <c r="AU1324" t="s">
        <v>179</v>
      </c>
      <c r="AV1324">
        <v>1</v>
      </c>
      <c r="AW1324">
        <v>2</v>
      </c>
      <c r="AX1324">
        <v>23985368</v>
      </c>
      <c r="AY1324">
        <v>1</v>
      </c>
      <c r="AZ1324">
        <v>0</v>
      </c>
      <c r="BA1324">
        <v>1352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B1324">
        <v>0</v>
      </c>
    </row>
    <row r="1325" spans="1:80" x14ac:dyDescent="0.2">
      <c r="A1325">
        <f>ROW(Source!A722)</f>
        <v>722</v>
      </c>
      <c r="B1325">
        <v>23982063</v>
      </c>
      <c r="C1325">
        <v>23985365</v>
      </c>
      <c r="D1325">
        <v>22865650</v>
      </c>
      <c r="E1325">
        <v>1</v>
      </c>
      <c r="F1325">
        <v>1</v>
      </c>
      <c r="G1325">
        <v>1</v>
      </c>
      <c r="H1325">
        <v>3</v>
      </c>
      <c r="I1325" t="s">
        <v>1159</v>
      </c>
      <c r="J1325" t="s">
        <v>1160</v>
      </c>
      <c r="K1325" t="s">
        <v>1161</v>
      </c>
      <c r="L1325">
        <v>1374</v>
      </c>
      <c r="N1325">
        <v>1013</v>
      </c>
      <c r="O1325" t="s">
        <v>1162</v>
      </c>
      <c r="P1325" t="s">
        <v>1162</v>
      </c>
      <c r="Q1325">
        <v>1</v>
      </c>
      <c r="Y1325">
        <v>1.63</v>
      </c>
      <c r="AA1325">
        <v>1</v>
      </c>
      <c r="AB1325">
        <v>0</v>
      </c>
      <c r="AC1325">
        <v>0</v>
      </c>
      <c r="AD1325">
        <v>0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1.63</v>
      </c>
      <c r="AU1325" t="s">
        <v>3</v>
      </c>
      <c r="AV1325">
        <v>0</v>
      </c>
      <c r="AW1325">
        <v>2</v>
      </c>
      <c r="AX1325">
        <v>23985369</v>
      </c>
      <c r="AY1325">
        <v>1</v>
      </c>
      <c r="AZ1325">
        <v>0</v>
      </c>
      <c r="BA1325">
        <v>1353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B1325">
        <v>0</v>
      </c>
    </row>
    <row r="1326" spans="1:80" x14ac:dyDescent="0.2">
      <c r="A1326">
        <f>ROW(Source!A809)</f>
        <v>809</v>
      </c>
      <c r="B1326">
        <v>23982063</v>
      </c>
      <c r="C1326">
        <v>24726407</v>
      </c>
      <c r="D1326">
        <v>9431832</v>
      </c>
      <c r="E1326">
        <v>1</v>
      </c>
      <c r="F1326">
        <v>1</v>
      </c>
      <c r="G1326">
        <v>1</v>
      </c>
      <c r="H1326">
        <v>1</v>
      </c>
      <c r="I1326" t="s">
        <v>1280</v>
      </c>
      <c r="J1326" t="s">
        <v>3</v>
      </c>
      <c r="K1326" t="s">
        <v>1281</v>
      </c>
      <c r="L1326">
        <v>1369</v>
      </c>
      <c r="N1326">
        <v>1013</v>
      </c>
      <c r="O1326" t="s">
        <v>1148</v>
      </c>
      <c r="P1326" t="s">
        <v>1148</v>
      </c>
      <c r="Q1326">
        <v>1</v>
      </c>
      <c r="Y1326">
        <v>7.6950000000000012</v>
      </c>
      <c r="AA1326">
        <v>0</v>
      </c>
      <c r="AB1326">
        <v>0</v>
      </c>
      <c r="AC1326">
        <v>0</v>
      </c>
      <c r="AD1326">
        <v>10.35</v>
      </c>
      <c r="AN1326">
        <v>0</v>
      </c>
      <c r="AO1326">
        <v>1</v>
      </c>
      <c r="AP1326">
        <v>1</v>
      </c>
      <c r="AQ1326">
        <v>0</v>
      </c>
      <c r="AR1326">
        <v>0</v>
      </c>
      <c r="AS1326" t="s">
        <v>3</v>
      </c>
      <c r="AT1326">
        <v>5.7</v>
      </c>
      <c r="AU1326" t="s">
        <v>179</v>
      </c>
      <c r="AV1326">
        <v>1</v>
      </c>
      <c r="AW1326">
        <v>2</v>
      </c>
      <c r="AX1326">
        <v>24726415</v>
      </c>
      <c r="AY1326">
        <v>1</v>
      </c>
      <c r="AZ1326">
        <v>0</v>
      </c>
      <c r="BA1326">
        <v>1354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B1326">
        <v>0</v>
      </c>
    </row>
    <row r="1327" spans="1:80" x14ac:dyDescent="0.2">
      <c r="A1327">
        <f>ROW(Source!A809)</f>
        <v>809</v>
      </c>
      <c r="B1327">
        <v>23982063</v>
      </c>
      <c r="C1327">
        <v>24726407</v>
      </c>
      <c r="D1327">
        <v>14668089</v>
      </c>
      <c r="E1327">
        <v>1</v>
      </c>
      <c r="F1327">
        <v>1</v>
      </c>
      <c r="G1327">
        <v>1</v>
      </c>
      <c r="H1327">
        <v>2</v>
      </c>
      <c r="I1327" t="s">
        <v>1448</v>
      </c>
      <c r="J1327" t="s">
        <v>1449</v>
      </c>
      <c r="K1327" t="s">
        <v>1450</v>
      </c>
      <c r="L1327">
        <v>1368</v>
      </c>
      <c r="N1327">
        <v>1011</v>
      </c>
      <c r="O1327" t="s">
        <v>1152</v>
      </c>
      <c r="P1327" t="s">
        <v>1152</v>
      </c>
      <c r="Q1327">
        <v>1</v>
      </c>
      <c r="Y1327">
        <v>0.17550000000000002</v>
      </c>
      <c r="AA1327">
        <v>0</v>
      </c>
      <c r="AB1327">
        <v>1.95</v>
      </c>
      <c r="AC1327">
        <v>0</v>
      </c>
      <c r="AD1327">
        <v>0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0.13</v>
      </c>
      <c r="AU1327" t="s">
        <v>179</v>
      </c>
      <c r="AV1327">
        <v>0</v>
      </c>
      <c r="AW1327">
        <v>2</v>
      </c>
      <c r="AX1327">
        <v>24726416</v>
      </c>
      <c r="AY1327">
        <v>1</v>
      </c>
      <c r="AZ1327">
        <v>0</v>
      </c>
      <c r="BA1327">
        <v>1355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B1327">
        <v>0</v>
      </c>
    </row>
    <row r="1328" spans="1:80" x14ac:dyDescent="0.2">
      <c r="A1328">
        <f>ROW(Source!A809)</f>
        <v>809</v>
      </c>
      <c r="B1328">
        <v>23982063</v>
      </c>
      <c r="C1328">
        <v>24726407</v>
      </c>
      <c r="D1328">
        <v>14610524</v>
      </c>
      <c r="E1328">
        <v>1</v>
      </c>
      <c r="F1328">
        <v>1</v>
      </c>
      <c r="G1328">
        <v>1</v>
      </c>
      <c r="H1328">
        <v>3</v>
      </c>
      <c r="I1328" t="s">
        <v>1186</v>
      </c>
      <c r="J1328" t="s">
        <v>1451</v>
      </c>
      <c r="K1328" t="s">
        <v>1188</v>
      </c>
      <c r="L1328">
        <v>1346</v>
      </c>
      <c r="N1328">
        <v>1009</v>
      </c>
      <c r="O1328" t="s">
        <v>1181</v>
      </c>
      <c r="P1328" t="s">
        <v>1181</v>
      </c>
      <c r="Q1328">
        <v>1</v>
      </c>
      <c r="Y1328">
        <v>1.4E-3</v>
      </c>
      <c r="AA1328">
        <v>27.74</v>
      </c>
      <c r="AB1328">
        <v>0</v>
      </c>
      <c r="AC1328">
        <v>0</v>
      </c>
      <c r="AD1328">
        <v>0</v>
      </c>
      <c r="AN1328">
        <v>0</v>
      </c>
      <c r="AO1328">
        <v>1</v>
      </c>
      <c r="AP1328">
        <v>1</v>
      </c>
      <c r="AQ1328">
        <v>0</v>
      </c>
      <c r="AR1328">
        <v>0</v>
      </c>
      <c r="AS1328" t="s">
        <v>3</v>
      </c>
      <c r="AT1328">
        <v>1.4E-3</v>
      </c>
      <c r="AU1328" t="s">
        <v>3</v>
      </c>
      <c r="AV1328">
        <v>0</v>
      </c>
      <c r="AW1328">
        <v>2</v>
      </c>
      <c r="AX1328">
        <v>24726417</v>
      </c>
      <c r="AY1328">
        <v>1</v>
      </c>
      <c r="AZ1328">
        <v>0</v>
      </c>
      <c r="BA1328">
        <v>1356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B1328">
        <v>0</v>
      </c>
    </row>
    <row r="1329" spans="1:80" x14ac:dyDescent="0.2">
      <c r="A1329">
        <f>ROW(Source!A809)</f>
        <v>809</v>
      </c>
      <c r="B1329">
        <v>23982063</v>
      </c>
      <c r="C1329">
        <v>24726407</v>
      </c>
      <c r="D1329">
        <v>14610834</v>
      </c>
      <c r="E1329">
        <v>1</v>
      </c>
      <c r="F1329">
        <v>1</v>
      </c>
      <c r="G1329">
        <v>1</v>
      </c>
      <c r="H1329">
        <v>3</v>
      </c>
      <c r="I1329" t="s">
        <v>1192</v>
      </c>
      <c r="J1329" t="s">
        <v>1452</v>
      </c>
      <c r="K1329" t="s">
        <v>1194</v>
      </c>
      <c r="L1329">
        <v>1358</v>
      </c>
      <c r="N1329">
        <v>1010</v>
      </c>
      <c r="O1329" t="s">
        <v>189</v>
      </c>
      <c r="P1329" t="s">
        <v>189</v>
      </c>
      <c r="Q1329">
        <v>10</v>
      </c>
      <c r="Y1329">
        <v>0.3</v>
      </c>
      <c r="AA1329">
        <v>8.3000000000000007</v>
      </c>
      <c r="AB1329">
        <v>0</v>
      </c>
      <c r="AC1329">
        <v>0</v>
      </c>
      <c r="AD1329">
        <v>0</v>
      </c>
      <c r="AN1329">
        <v>0</v>
      </c>
      <c r="AO1329">
        <v>1</v>
      </c>
      <c r="AP1329">
        <v>1</v>
      </c>
      <c r="AQ1329">
        <v>0</v>
      </c>
      <c r="AR1329">
        <v>0</v>
      </c>
      <c r="AS1329" t="s">
        <v>3</v>
      </c>
      <c r="AT1329">
        <v>0.3</v>
      </c>
      <c r="AU1329" t="s">
        <v>3</v>
      </c>
      <c r="AV1329">
        <v>0</v>
      </c>
      <c r="AW1329">
        <v>2</v>
      </c>
      <c r="AX1329">
        <v>24726418</v>
      </c>
      <c r="AY1329">
        <v>1</v>
      </c>
      <c r="AZ1329">
        <v>0</v>
      </c>
      <c r="BA1329">
        <v>1357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B1329">
        <v>0</v>
      </c>
    </row>
    <row r="1330" spans="1:80" x14ac:dyDescent="0.2">
      <c r="A1330">
        <f>ROW(Source!A809)</f>
        <v>809</v>
      </c>
      <c r="B1330">
        <v>23982063</v>
      </c>
      <c r="C1330">
        <v>24726407</v>
      </c>
      <c r="D1330">
        <v>14652403</v>
      </c>
      <c r="E1330">
        <v>1</v>
      </c>
      <c r="F1330">
        <v>1</v>
      </c>
      <c r="G1330">
        <v>1</v>
      </c>
      <c r="H1330">
        <v>3</v>
      </c>
      <c r="I1330" t="s">
        <v>1201</v>
      </c>
      <c r="J1330" t="s">
        <v>1453</v>
      </c>
      <c r="K1330" t="s">
        <v>1203</v>
      </c>
      <c r="L1330">
        <v>1348</v>
      </c>
      <c r="N1330">
        <v>1009</v>
      </c>
      <c r="O1330" t="s">
        <v>1185</v>
      </c>
      <c r="P1330" t="s">
        <v>1185</v>
      </c>
      <c r="Q1330">
        <v>1000</v>
      </c>
      <c r="Y1330">
        <v>2.0000000000000002E-5</v>
      </c>
      <c r="AA1330">
        <v>729.98</v>
      </c>
      <c r="AB1330">
        <v>0</v>
      </c>
      <c r="AC1330">
        <v>0</v>
      </c>
      <c r="AD1330">
        <v>0</v>
      </c>
      <c r="AN1330">
        <v>0</v>
      </c>
      <c r="AO1330">
        <v>1</v>
      </c>
      <c r="AP1330">
        <v>1</v>
      </c>
      <c r="AQ1330">
        <v>0</v>
      </c>
      <c r="AR1330">
        <v>0</v>
      </c>
      <c r="AS1330" t="s">
        <v>3</v>
      </c>
      <c r="AT1330">
        <v>2.0000000000000002E-5</v>
      </c>
      <c r="AU1330" t="s">
        <v>3</v>
      </c>
      <c r="AV1330">
        <v>0</v>
      </c>
      <c r="AW1330">
        <v>2</v>
      </c>
      <c r="AX1330">
        <v>24726419</v>
      </c>
      <c r="AY1330">
        <v>1</v>
      </c>
      <c r="AZ1330">
        <v>0</v>
      </c>
      <c r="BA1330">
        <v>1358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B1330">
        <v>0</v>
      </c>
    </row>
    <row r="1331" spans="1:80" x14ac:dyDescent="0.2">
      <c r="A1331">
        <f>ROW(Source!A809)</f>
        <v>809</v>
      </c>
      <c r="B1331">
        <v>23982063</v>
      </c>
      <c r="C1331">
        <v>24726407</v>
      </c>
      <c r="D1331">
        <v>14665222</v>
      </c>
      <c r="E1331">
        <v>1</v>
      </c>
      <c r="F1331">
        <v>1</v>
      </c>
      <c r="G1331">
        <v>1</v>
      </c>
      <c r="H1331">
        <v>3</v>
      </c>
      <c r="I1331" t="s">
        <v>1207</v>
      </c>
      <c r="J1331" t="s">
        <v>1454</v>
      </c>
      <c r="K1331" t="s">
        <v>1209</v>
      </c>
      <c r="L1331">
        <v>1346</v>
      </c>
      <c r="N1331">
        <v>1009</v>
      </c>
      <c r="O1331" t="s">
        <v>1181</v>
      </c>
      <c r="P1331" t="s">
        <v>1181</v>
      </c>
      <c r="Q1331">
        <v>1</v>
      </c>
      <c r="Y1331">
        <v>1.4E-2</v>
      </c>
      <c r="AA1331">
        <v>65.75</v>
      </c>
      <c r="AB1331">
        <v>0</v>
      </c>
      <c r="AC1331">
        <v>0</v>
      </c>
      <c r="AD1331">
        <v>0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1.4E-2</v>
      </c>
      <c r="AU1331" t="s">
        <v>3</v>
      </c>
      <c r="AV1331">
        <v>0</v>
      </c>
      <c r="AW1331">
        <v>2</v>
      </c>
      <c r="AX1331">
        <v>24726420</v>
      </c>
      <c r="AY1331">
        <v>1</v>
      </c>
      <c r="AZ1331">
        <v>0</v>
      </c>
      <c r="BA1331">
        <v>1359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B1331">
        <v>0</v>
      </c>
    </row>
    <row r="1332" spans="1:80" x14ac:dyDescent="0.2">
      <c r="A1332">
        <f>ROW(Source!A809)</f>
        <v>809</v>
      </c>
      <c r="B1332">
        <v>23982063</v>
      </c>
      <c r="C1332">
        <v>24726407</v>
      </c>
      <c r="D1332">
        <v>14665295</v>
      </c>
      <c r="E1332">
        <v>1</v>
      </c>
      <c r="F1332">
        <v>1</v>
      </c>
      <c r="G1332">
        <v>1</v>
      </c>
      <c r="H1332">
        <v>3</v>
      </c>
      <c r="I1332" t="s">
        <v>1159</v>
      </c>
      <c r="J1332" t="s">
        <v>1168</v>
      </c>
      <c r="K1332" t="s">
        <v>1169</v>
      </c>
      <c r="L1332">
        <v>1344</v>
      </c>
      <c r="N1332">
        <v>1008</v>
      </c>
      <c r="O1332" t="s">
        <v>1170</v>
      </c>
      <c r="P1332" t="s">
        <v>1170</v>
      </c>
      <c r="Q1332">
        <v>1</v>
      </c>
      <c r="Y1332">
        <v>1.18</v>
      </c>
      <c r="AA1332">
        <v>1</v>
      </c>
      <c r="AB1332">
        <v>0</v>
      </c>
      <c r="AC1332">
        <v>0</v>
      </c>
      <c r="AD1332">
        <v>0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1.18</v>
      </c>
      <c r="AU1332" t="s">
        <v>3</v>
      </c>
      <c r="AV1332">
        <v>0</v>
      </c>
      <c r="AW1332">
        <v>2</v>
      </c>
      <c r="AX1332">
        <v>24726421</v>
      </c>
      <c r="AY1332">
        <v>1</v>
      </c>
      <c r="AZ1332">
        <v>0</v>
      </c>
      <c r="BA1332">
        <v>1360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B1332">
        <v>0</v>
      </c>
    </row>
    <row r="1333" spans="1:80" x14ac:dyDescent="0.2">
      <c r="A1333">
        <f>ROW(Source!A810)</f>
        <v>810</v>
      </c>
      <c r="B1333">
        <v>23982063</v>
      </c>
      <c r="C1333">
        <v>24726422</v>
      </c>
      <c r="D1333">
        <v>9436423</v>
      </c>
      <c r="E1333">
        <v>1</v>
      </c>
      <c r="F1333">
        <v>1</v>
      </c>
      <c r="G1333">
        <v>1</v>
      </c>
      <c r="H1333">
        <v>1</v>
      </c>
      <c r="I1333" t="s">
        <v>1243</v>
      </c>
      <c r="J1333" t="s">
        <v>3</v>
      </c>
      <c r="K1333" t="s">
        <v>1244</v>
      </c>
      <c r="L1333">
        <v>1369</v>
      </c>
      <c r="N1333">
        <v>1013</v>
      </c>
      <c r="O1333" t="s">
        <v>1148</v>
      </c>
      <c r="P1333" t="s">
        <v>1148</v>
      </c>
      <c r="Q1333">
        <v>1</v>
      </c>
      <c r="Y1333">
        <v>167.4</v>
      </c>
      <c r="AA1333">
        <v>0</v>
      </c>
      <c r="AB1333">
        <v>0</v>
      </c>
      <c r="AC1333">
        <v>0</v>
      </c>
      <c r="AD1333">
        <v>12.92</v>
      </c>
      <c r="AN1333">
        <v>0</v>
      </c>
      <c r="AO1333">
        <v>1</v>
      </c>
      <c r="AP1333">
        <v>1</v>
      </c>
      <c r="AQ1333">
        <v>0</v>
      </c>
      <c r="AR1333">
        <v>0</v>
      </c>
      <c r="AS1333" t="s">
        <v>3</v>
      </c>
      <c r="AT1333">
        <v>124</v>
      </c>
      <c r="AU1333" t="s">
        <v>179</v>
      </c>
      <c r="AV1333">
        <v>1</v>
      </c>
      <c r="AW1333">
        <v>2</v>
      </c>
      <c r="AX1333">
        <v>24726425</v>
      </c>
      <c r="AY1333">
        <v>1</v>
      </c>
      <c r="AZ1333">
        <v>0</v>
      </c>
      <c r="BA1333">
        <v>1361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B1333">
        <v>0</v>
      </c>
    </row>
    <row r="1334" spans="1:80" x14ac:dyDescent="0.2">
      <c r="A1334">
        <f>ROW(Source!A810)</f>
        <v>810</v>
      </c>
      <c r="B1334">
        <v>23982063</v>
      </c>
      <c r="C1334">
        <v>24726422</v>
      </c>
      <c r="D1334">
        <v>22865650</v>
      </c>
      <c r="E1334">
        <v>1</v>
      </c>
      <c r="F1334">
        <v>1</v>
      </c>
      <c r="G1334">
        <v>1</v>
      </c>
      <c r="H1334">
        <v>3</v>
      </c>
      <c r="I1334" t="s">
        <v>1159</v>
      </c>
      <c r="J1334" t="s">
        <v>1160</v>
      </c>
      <c r="K1334" t="s">
        <v>1161</v>
      </c>
      <c r="L1334">
        <v>1374</v>
      </c>
      <c r="N1334">
        <v>1013</v>
      </c>
      <c r="O1334" t="s">
        <v>1162</v>
      </c>
      <c r="P1334" t="s">
        <v>1162</v>
      </c>
      <c r="Q1334">
        <v>1</v>
      </c>
      <c r="Y1334">
        <v>32.04</v>
      </c>
      <c r="AA1334">
        <v>1</v>
      </c>
      <c r="AB1334">
        <v>0</v>
      </c>
      <c r="AC1334">
        <v>0</v>
      </c>
      <c r="AD1334">
        <v>0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32.04</v>
      </c>
      <c r="AU1334" t="s">
        <v>3</v>
      </c>
      <c r="AV1334">
        <v>0</v>
      </c>
      <c r="AW1334">
        <v>2</v>
      </c>
      <c r="AX1334">
        <v>24726426</v>
      </c>
      <c r="AY1334">
        <v>1</v>
      </c>
      <c r="AZ1334">
        <v>0</v>
      </c>
      <c r="BA1334">
        <v>1362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B1334">
        <v>0</v>
      </c>
    </row>
    <row r="1335" spans="1:80" x14ac:dyDescent="0.2">
      <c r="A1335">
        <f>ROW(Source!A811)</f>
        <v>811</v>
      </c>
      <c r="B1335">
        <v>23982063</v>
      </c>
      <c r="C1335">
        <v>24726427</v>
      </c>
      <c r="D1335">
        <v>9432525</v>
      </c>
      <c r="E1335">
        <v>1</v>
      </c>
      <c r="F1335">
        <v>1</v>
      </c>
      <c r="G1335">
        <v>1</v>
      </c>
      <c r="H1335">
        <v>1</v>
      </c>
      <c r="I1335" t="s">
        <v>1216</v>
      </c>
      <c r="J1335" t="s">
        <v>3</v>
      </c>
      <c r="K1335" t="s">
        <v>1217</v>
      </c>
      <c r="L1335">
        <v>1369</v>
      </c>
      <c r="N1335">
        <v>1013</v>
      </c>
      <c r="O1335" t="s">
        <v>1148</v>
      </c>
      <c r="P1335" t="s">
        <v>1148</v>
      </c>
      <c r="Q1335">
        <v>1</v>
      </c>
      <c r="Y1335">
        <v>3.24</v>
      </c>
      <c r="AA1335">
        <v>0</v>
      </c>
      <c r="AB1335">
        <v>0</v>
      </c>
      <c r="AC1335">
        <v>0</v>
      </c>
      <c r="AD1335">
        <v>10.5</v>
      </c>
      <c r="AN1335">
        <v>0</v>
      </c>
      <c r="AO1335">
        <v>1</v>
      </c>
      <c r="AP1335">
        <v>1</v>
      </c>
      <c r="AQ1335">
        <v>0</v>
      </c>
      <c r="AR1335">
        <v>0</v>
      </c>
      <c r="AS1335" t="s">
        <v>3</v>
      </c>
      <c r="AT1335">
        <v>2.4</v>
      </c>
      <c r="AU1335" t="s">
        <v>179</v>
      </c>
      <c r="AV1335">
        <v>1</v>
      </c>
      <c r="AW1335">
        <v>2</v>
      </c>
      <c r="AX1335">
        <v>24726435</v>
      </c>
      <c r="AY1335">
        <v>1</v>
      </c>
      <c r="AZ1335">
        <v>0</v>
      </c>
      <c r="BA1335">
        <v>1363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B1335">
        <v>0</v>
      </c>
    </row>
    <row r="1336" spans="1:80" x14ac:dyDescent="0.2">
      <c r="A1336">
        <f>ROW(Source!A811)</f>
        <v>811</v>
      </c>
      <c r="B1336">
        <v>23982063</v>
      </c>
      <c r="C1336">
        <v>24726427</v>
      </c>
      <c r="D1336">
        <v>14668089</v>
      </c>
      <c r="E1336">
        <v>1</v>
      </c>
      <c r="F1336">
        <v>1</v>
      </c>
      <c r="G1336">
        <v>1</v>
      </c>
      <c r="H1336">
        <v>2</v>
      </c>
      <c r="I1336" t="s">
        <v>1448</v>
      </c>
      <c r="J1336" t="s">
        <v>1449</v>
      </c>
      <c r="K1336" t="s">
        <v>1450</v>
      </c>
      <c r="L1336">
        <v>1368</v>
      </c>
      <c r="N1336">
        <v>1011</v>
      </c>
      <c r="O1336" t="s">
        <v>1152</v>
      </c>
      <c r="P1336" t="s">
        <v>1152</v>
      </c>
      <c r="Q1336">
        <v>1</v>
      </c>
      <c r="Y1336">
        <v>0.17550000000000002</v>
      </c>
      <c r="AA1336">
        <v>0</v>
      </c>
      <c r="AB1336">
        <v>1.95</v>
      </c>
      <c r="AC1336">
        <v>0</v>
      </c>
      <c r="AD1336">
        <v>0</v>
      </c>
      <c r="AN1336">
        <v>0</v>
      </c>
      <c r="AO1336">
        <v>1</v>
      </c>
      <c r="AP1336">
        <v>1</v>
      </c>
      <c r="AQ1336">
        <v>0</v>
      </c>
      <c r="AR1336">
        <v>0</v>
      </c>
      <c r="AS1336" t="s">
        <v>3</v>
      </c>
      <c r="AT1336">
        <v>0.13</v>
      </c>
      <c r="AU1336" t="s">
        <v>179</v>
      </c>
      <c r="AV1336">
        <v>0</v>
      </c>
      <c r="AW1336">
        <v>2</v>
      </c>
      <c r="AX1336">
        <v>24726436</v>
      </c>
      <c r="AY1336">
        <v>1</v>
      </c>
      <c r="AZ1336">
        <v>0</v>
      </c>
      <c r="BA1336">
        <v>1364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B1336">
        <v>0</v>
      </c>
    </row>
    <row r="1337" spans="1:80" x14ac:dyDescent="0.2">
      <c r="A1337">
        <f>ROW(Source!A811)</f>
        <v>811</v>
      </c>
      <c r="B1337">
        <v>23982063</v>
      </c>
      <c r="C1337">
        <v>24726427</v>
      </c>
      <c r="D1337">
        <v>14610524</v>
      </c>
      <c r="E1337">
        <v>1</v>
      </c>
      <c r="F1337">
        <v>1</v>
      </c>
      <c r="G1337">
        <v>1</v>
      </c>
      <c r="H1337">
        <v>3</v>
      </c>
      <c r="I1337" t="s">
        <v>1186</v>
      </c>
      <c r="J1337" t="s">
        <v>1451</v>
      </c>
      <c r="K1337" t="s">
        <v>1188</v>
      </c>
      <c r="L1337">
        <v>1346</v>
      </c>
      <c r="N1337">
        <v>1009</v>
      </c>
      <c r="O1337" t="s">
        <v>1181</v>
      </c>
      <c r="P1337" t="s">
        <v>1181</v>
      </c>
      <c r="Q1337">
        <v>1</v>
      </c>
      <c r="Y1337">
        <v>1.8E-3</v>
      </c>
      <c r="AA1337">
        <v>27.74</v>
      </c>
      <c r="AB1337">
        <v>0</v>
      </c>
      <c r="AC1337">
        <v>0</v>
      </c>
      <c r="AD1337">
        <v>0</v>
      </c>
      <c r="AN1337">
        <v>0</v>
      </c>
      <c r="AO1337">
        <v>1</v>
      </c>
      <c r="AP1337">
        <v>1</v>
      </c>
      <c r="AQ1337">
        <v>0</v>
      </c>
      <c r="AR1337">
        <v>0</v>
      </c>
      <c r="AS1337" t="s">
        <v>3</v>
      </c>
      <c r="AT1337">
        <v>1.8E-3</v>
      </c>
      <c r="AU1337" t="s">
        <v>3</v>
      </c>
      <c r="AV1337">
        <v>0</v>
      </c>
      <c r="AW1337">
        <v>2</v>
      </c>
      <c r="AX1337">
        <v>24726437</v>
      </c>
      <c r="AY1337">
        <v>1</v>
      </c>
      <c r="AZ1337">
        <v>0</v>
      </c>
      <c r="BA1337">
        <v>1365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B1337">
        <v>0</v>
      </c>
    </row>
    <row r="1338" spans="1:80" x14ac:dyDescent="0.2">
      <c r="A1338">
        <f>ROW(Source!A811)</f>
        <v>811</v>
      </c>
      <c r="B1338">
        <v>23982063</v>
      </c>
      <c r="C1338">
        <v>24726427</v>
      </c>
      <c r="D1338">
        <v>14610834</v>
      </c>
      <c r="E1338">
        <v>1</v>
      </c>
      <c r="F1338">
        <v>1</v>
      </c>
      <c r="G1338">
        <v>1</v>
      </c>
      <c r="H1338">
        <v>3</v>
      </c>
      <c r="I1338" t="s">
        <v>1192</v>
      </c>
      <c r="J1338" t="s">
        <v>1452</v>
      </c>
      <c r="K1338" t="s">
        <v>1194</v>
      </c>
      <c r="L1338">
        <v>1358</v>
      </c>
      <c r="N1338">
        <v>1010</v>
      </c>
      <c r="O1338" t="s">
        <v>189</v>
      </c>
      <c r="P1338" t="s">
        <v>189</v>
      </c>
      <c r="Q1338">
        <v>10</v>
      </c>
      <c r="Y1338">
        <v>0.3</v>
      </c>
      <c r="AA1338">
        <v>8.3000000000000007</v>
      </c>
      <c r="AB1338">
        <v>0</v>
      </c>
      <c r="AC1338">
        <v>0</v>
      </c>
      <c r="AD1338">
        <v>0</v>
      </c>
      <c r="AN1338">
        <v>0</v>
      </c>
      <c r="AO1338">
        <v>1</v>
      </c>
      <c r="AP1338">
        <v>1</v>
      </c>
      <c r="AQ1338">
        <v>0</v>
      </c>
      <c r="AR1338">
        <v>0</v>
      </c>
      <c r="AS1338" t="s">
        <v>3</v>
      </c>
      <c r="AT1338">
        <v>0.3</v>
      </c>
      <c r="AU1338" t="s">
        <v>3</v>
      </c>
      <c r="AV1338">
        <v>0</v>
      </c>
      <c r="AW1338">
        <v>2</v>
      </c>
      <c r="AX1338">
        <v>24726438</v>
      </c>
      <c r="AY1338">
        <v>1</v>
      </c>
      <c r="AZ1338">
        <v>0</v>
      </c>
      <c r="BA1338">
        <v>1366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B1338">
        <v>0</v>
      </c>
    </row>
    <row r="1339" spans="1:80" x14ac:dyDescent="0.2">
      <c r="A1339">
        <f>ROW(Source!A811)</f>
        <v>811</v>
      </c>
      <c r="B1339">
        <v>23982063</v>
      </c>
      <c r="C1339">
        <v>24726427</v>
      </c>
      <c r="D1339">
        <v>14652403</v>
      </c>
      <c r="E1339">
        <v>1</v>
      </c>
      <c r="F1339">
        <v>1</v>
      </c>
      <c r="G1339">
        <v>1</v>
      </c>
      <c r="H1339">
        <v>3</v>
      </c>
      <c r="I1339" t="s">
        <v>1201</v>
      </c>
      <c r="J1339" t="s">
        <v>1453</v>
      </c>
      <c r="K1339" t="s">
        <v>1203</v>
      </c>
      <c r="L1339">
        <v>1348</v>
      </c>
      <c r="N1339">
        <v>1009</v>
      </c>
      <c r="O1339" t="s">
        <v>1185</v>
      </c>
      <c r="P1339" t="s">
        <v>1185</v>
      </c>
      <c r="Q1339">
        <v>1000</v>
      </c>
      <c r="Y1339">
        <v>2.0000000000000002E-5</v>
      </c>
      <c r="AA1339">
        <v>729.98</v>
      </c>
      <c r="AB1339">
        <v>0</v>
      </c>
      <c r="AC1339">
        <v>0</v>
      </c>
      <c r="AD1339">
        <v>0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2.0000000000000002E-5</v>
      </c>
      <c r="AU1339" t="s">
        <v>3</v>
      </c>
      <c r="AV1339">
        <v>0</v>
      </c>
      <c r="AW1339">
        <v>2</v>
      </c>
      <c r="AX1339">
        <v>24726439</v>
      </c>
      <c r="AY1339">
        <v>1</v>
      </c>
      <c r="AZ1339">
        <v>0</v>
      </c>
      <c r="BA1339">
        <v>1367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B1339">
        <v>0</v>
      </c>
    </row>
    <row r="1340" spans="1:80" x14ac:dyDescent="0.2">
      <c r="A1340">
        <f>ROW(Source!A811)</f>
        <v>811</v>
      </c>
      <c r="B1340">
        <v>23982063</v>
      </c>
      <c r="C1340">
        <v>24726427</v>
      </c>
      <c r="D1340">
        <v>14665222</v>
      </c>
      <c r="E1340">
        <v>1</v>
      </c>
      <c r="F1340">
        <v>1</v>
      </c>
      <c r="G1340">
        <v>1</v>
      </c>
      <c r="H1340">
        <v>3</v>
      </c>
      <c r="I1340" t="s">
        <v>1207</v>
      </c>
      <c r="J1340" t="s">
        <v>1454</v>
      </c>
      <c r="K1340" t="s">
        <v>1209</v>
      </c>
      <c r="L1340">
        <v>1346</v>
      </c>
      <c r="N1340">
        <v>1009</v>
      </c>
      <c r="O1340" t="s">
        <v>1181</v>
      </c>
      <c r="P1340" t="s">
        <v>1181</v>
      </c>
      <c r="Q1340">
        <v>1</v>
      </c>
      <c r="Y1340">
        <v>1.7999999999999999E-2</v>
      </c>
      <c r="AA1340">
        <v>65.75</v>
      </c>
      <c r="AB1340">
        <v>0</v>
      </c>
      <c r="AC1340">
        <v>0</v>
      </c>
      <c r="AD1340">
        <v>0</v>
      </c>
      <c r="AN1340">
        <v>0</v>
      </c>
      <c r="AO1340">
        <v>1</v>
      </c>
      <c r="AP1340">
        <v>1</v>
      </c>
      <c r="AQ1340">
        <v>0</v>
      </c>
      <c r="AR1340">
        <v>0</v>
      </c>
      <c r="AS1340" t="s">
        <v>3</v>
      </c>
      <c r="AT1340">
        <v>1.7999999999999999E-2</v>
      </c>
      <c r="AU1340" t="s">
        <v>3</v>
      </c>
      <c r="AV1340">
        <v>0</v>
      </c>
      <c r="AW1340">
        <v>2</v>
      </c>
      <c r="AX1340">
        <v>24726440</v>
      </c>
      <c r="AY1340">
        <v>1</v>
      </c>
      <c r="AZ1340">
        <v>0</v>
      </c>
      <c r="BA1340">
        <v>1368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B1340">
        <v>0</v>
      </c>
    </row>
    <row r="1341" spans="1:80" x14ac:dyDescent="0.2">
      <c r="A1341">
        <f>ROW(Source!A811)</f>
        <v>811</v>
      </c>
      <c r="B1341">
        <v>23982063</v>
      </c>
      <c r="C1341">
        <v>24726427</v>
      </c>
      <c r="D1341">
        <v>14665295</v>
      </c>
      <c r="E1341">
        <v>1</v>
      </c>
      <c r="F1341">
        <v>1</v>
      </c>
      <c r="G1341">
        <v>1</v>
      </c>
      <c r="H1341">
        <v>3</v>
      </c>
      <c r="I1341" t="s">
        <v>1159</v>
      </c>
      <c r="J1341" t="s">
        <v>1168</v>
      </c>
      <c r="K1341" t="s">
        <v>1169</v>
      </c>
      <c r="L1341">
        <v>1344</v>
      </c>
      <c r="N1341">
        <v>1008</v>
      </c>
      <c r="O1341" t="s">
        <v>1170</v>
      </c>
      <c r="P1341" t="s">
        <v>1170</v>
      </c>
      <c r="Q1341">
        <v>1</v>
      </c>
      <c r="Y1341">
        <v>0.5</v>
      </c>
      <c r="AA1341">
        <v>1</v>
      </c>
      <c r="AB1341">
        <v>0</v>
      </c>
      <c r="AC1341">
        <v>0</v>
      </c>
      <c r="AD1341">
        <v>0</v>
      </c>
      <c r="AN1341">
        <v>0</v>
      </c>
      <c r="AO1341">
        <v>1</v>
      </c>
      <c r="AP1341">
        <v>1</v>
      </c>
      <c r="AQ1341">
        <v>0</v>
      </c>
      <c r="AR1341">
        <v>0</v>
      </c>
      <c r="AS1341" t="s">
        <v>3</v>
      </c>
      <c r="AT1341">
        <v>0.5</v>
      </c>
      <c r="AU1341" t="s">
        <v>3</v>
      </c>
      <c r="AV1341">
        <v>0</v>
      </c>
      <c r="AW1341">
        <v>2</v>
      </c>
      <c r="AX1341">
        <v>24726441</v>
      </c>
      <c r="AY1341">
        <v>1</v>
      </c>
      <c r="AZ1341">
        <v>0</v>
      </c>
      <c r="BA1341">
        <v>1369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B1341">
        <v>0</v>
      </c>
    </row>
    <row r="1342" spans="1:80" x14ac:dyDescent="0.2">
      <c r="A1342">
        <f>ROW(Source!A812)</f>
        <v>812</v>
      </c>
      <c r="B1342">
        <v>23982063</v>
      </c>
      <c r="C1342">
        <v>24726442</v>
      </c>
      <c r="D1342">
        <v>9438100</v>
      </c>
      <c r="E1342">
        <v>1</v>
      </c>
      <c r="F1342">
        <v>1</v>
      </c>
      <c r="G1342">
        <v>1</v>
      </c>
      <c r="H1342">
        <v>1</v>
      </c>
      <c r="I1342" t="s">
        <v>1276</v>
      </c>
      <c r="J1342" t="s">
        <v>3</v>
      </c>
      <c r="K1342" t="s">
        <v>1277</v>
      </c>
      <c r="L1342">
        <v>1369</v>
      </c>
      <c r="N1342">
        <v>1013</v>
      </c>
      <c r="O1342" t="s">
        <v>1148</v>
      </c>
      <c r="P1342" t="s">
        <v>1148</v>
      </c>
      <c r="Q1342">
        <v>1</v>
      </c>
      <c r="Y1342">
        <v>21.6</v>
      </c>
      <c r="AA1342">
        <v>0</v>
      </c>
      <c r="AB1342">
        <v>0</v>
      </c>
      <c r="AC1342">
        <v>0</v>
      </c>
      <c r="AD1342">
        <v>15.49</v>
      </c>
      <c r="AN1342">
        <v>0</v>
      </c>
      <c r="AO1342">
        <v>1</v>
      </c>
      <c r="AP1342">
        <v>1</v>
      </c>
      <c r="AQ1342">
        <v>0</v>
      </c>
      <c r="AR1342">
        <v>0</v>
      </c>
      <c r="AS1342" t="s">
        <v>3</v>
      </c>
      <c r="AT1342">
        <v>16</v>
      </c>
      <c r="AU1342" t="s">
        <v>179</v>
      </c>
      <c r="AV1342">
        <v>1</v>
      </c>
      <c r="AW1342">
        <v>2</v>
      </c>
      <c r="AX1342">
        <v>24726446</v>
      </c>
      <c r="AY1342">
        <v>1</v>
      </c>
      <c r="AZ1342">
        <v>0</v>
      </c>
      <c r="BA1342">
        <v>1370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B1342">
        <v>0</v>
      </c>
    </row>
    <row r="1343" spans="1:80" x14ac:dyDescent="0.2">
      <c r="A1343">
        <f>ROW(Source!A812)</f>
        <v>812</v>
      </c>
      <c r="B1343">
        <v>23982063</v>
      </c>
      <c r="C1343">
        <v>24726442</v>
      </c>
      <c r="D1343">
        <v>9447024</v>
      </c>
      <c r="E1343">
        <v>1</v>
      </c>
      <c r="F1343">
        <v>1</v>
      </c>
      <c r="G1343">
        <v>1</v>
      </c>
      <c r="H1343">
        <v>1</v>
      </c>
      <c r="I1343" t="s">
        <v>1278</v>
      </c>
      <c r="J1343" t="s">
        <v>3</v>
      </c>
      <c r="K1343" t="s">
        <v>1279</v>
      </c>
      <c r="L1343">
        <v>1369</v>
      </c>
      <c r="N1343">
        <v>1013</v>
      </c>
      <c r="O1343" t="s">
        <v>1148</v>
      </c>
      <c r="P1343" t="s">
        <v>1148</v>
      </c>
      <c r="Q1343">
        <v>1</v>
      </c>
      <c r="Y1343">
        <v>21.6</v>
      </c>
      <c r="AA1343">
        <v>0</v>
      </c>
      <c r="AB1343">
        <v>0</v>
      </c>
      <c r="AC1343">
        <v>0</v>
      </c>
      <c r="AD1343">
        <v>14.09</v>
      </c>
      <c r="AN1343">
        <v>0</v>
      </c>
      <c r="AO1343">
        <v>1</v>
      </c>
      <c r="AP1343">
        <v>1</v>
      </c>
      <c r="AQ1343">
        <v>0</v>
      </c>
      <c r="AR1343">
        <v>0</v>
      </c>
      <c r="AS1343" t="s">
        <v>3</v>
      </c>
      <c r="AT1343">
        <v>16</v>
      </c>
      <c r="AU1343" t="s">
        <v>179</v>
      </c>
      <c r="AV1343">
        <v>1</v>
      </c>
      <c r="AW1343">
        <v>2</v>
      </c>
      <c r="AX1343">
        <v>24726447</v>
      </c>
      <c r="AY1343">
        <v>1</v>
      </c>
      <c r="AZ1343">
        <v>0</v>
      </c>
      <c r="BA1343">
        <v>1371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B1343">
        <v>0</v>
      </c>
    </row>
    <row r="1344" spans="1:80" x14ac:dyDescent="0.2">
      <c r="A1344">
        <f>ROW(Source!A812)</f>
        <v>812</v>
      </c>
      <c r="B1344">
        <v>23982063</v>
      </c>
      <c r="C1344">
        <v>24726442</v>
      </c>
      <c r="D1344">
        <v>22865650</v>
      </c>
      <c r="E1344">
        <v>1</v>
      </c>
      <c r="F1344">
        <v>1</v>
      </c>
      <c r="G1344">
        <v>1</v>
      </c>
      <c r="H1344">
        <v>3</v>
      </c>
      <c r="I1344" t="s">
        <v>1159</v>
      </c>
      <c r="J1344" t="s">
        <v>1160</v>
      </c>
      <c r="K1344" t="s">
        <v>1161</v>
      </c>
      <c r="L1344">
        <v>1374</v>
      </c>
      <c r="N1344">
        <v>1013</v>
      </c>
      <c r="O1344" t="s">
        <v>1162</v>
      </c>
      <c r="P1344" t="s">
        <v>1162</v>
      </c>
      <c r="Q1344">
        <v>1</v>
      </c>
      <c r="Y1344">
        <v>9.4700000000000006</v>
      </c>
      <c r="AA1344">
        <v>1</v>
      </c>
      <c r="AB1344">
        <v>0</v>
      </c>
      <c r="AC1344">
        <v>0</v>
      </c>
      <c r="AD1344">
        <v>0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9.4700000000000006</v>
      </c>
      <c r="AU1344" t="s">
        <v>3</v>
      </c>
      <c r="AV1344">
        <v>0</v>
      </c>
      <c r="AW1344">
        <v>2</v>
      </c>
      <c r="AX1344">
        <v>24726448</v>
      </c>
      <c r="AY1344">
        <v>1</v>
      </c>
      <c r="AZ1344">
        <v>0</v>
      </c>
      <c r="BA1344">
        <v>1372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B1344">
        <v>0</v>
      </c>
    </row>
    <row r="1345" spans="1:80" x14ac:dyDescent="0.2">
      <c r="A1345">
        <f>ROW(Source!A813)</f>
        <v>813</v>
      </c>
      <c r="B1345">
        <v>23982063</v>
      </c>
      <c r="C1345">
        <v>24815258</v>
      </c>
      <c r="D1345">
        <v>9438100</v>
      </c>
      <c r="E1345">
        <v>1</v>
      </c>
      <c r="F1345">
        <v>1</v>
      </c>
      <c r="G1345">
        <v>1</v>
      </c>
      <c r="H1345">
        <v>1</v>
      </c>
      <c r="I1345" t="s">
        <v>1276</v>
      </c>
      <c r="J1345" t="s">
        <v>3</v>
      </c>
      <c r="K1345" t="s">
        <v>1277</v>
      </c>
      <c r="L1345">
        <v>1369</v>
      </c>
      <c r="N1345">
        <v>1013</v>
      </c>
      <c r="O1345" t="s">
        <v>1148</v>
      </c>
      <c r="P1345" t="s">
        <v>1148</v>
      </c>
      <c r="Q1345">
        <v>1</v>
      </c>
      <c r="Y1345">
        <v>13.5</v>
      </c>
      <c r="AA1345">
        <v>0</v>
      </c>
      <c r="AB1345">
        <v>0</v>
      </c>
      <c r="AC1345">
        <v>0</v>
      </c>
      <c r="AD1345">
        <v>15.49</v>
      </c>
      <c r="AN1345">
        <v>0</v>
      </c>
      <c r="AO1345">
        <v>1</v>
      </c>
      <c r="AP1345">
        <v>1</v>
      </c>
      <c r="AQ1345">
        <v>0</v>
      </c>
      <c r="AR1345">
        <v>0</v>
      </c>
      <c r="AS1345" t="s">
        <v>3</v>
      </c>
      <c r="AT1345">
        <v>10</v>
      </c>
      <c r="AU1345" t="s">
        <v>179</v>
      </c>
      <c r="AV1345">
        <v>1</v>
      </c>
      <c r="AW1345">
        <v>2</v>
      </c>
      <c r="AX1345">
        <v>24815262</v>
      </c>
      <c r="AY1345">
        <v>1</v>
      </c>
      <c r="AZ1345">
        <v>0</v>
      </c>
      <c r="BA1345">
        <v>1373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B1345">
        <v>0</v>
      </c>
    </row>
    <row r="1346" spans="1:80" x14ac:dyDescent="0.2">
      <c r="A1346">
        <f>ROW(Source!A813)</f>
        <v>813</v>
      </c>
      <c r="B1346">
        <v>23982063</v>
      </c>
      <c r="C1346">
        <v>24815258</v>
      </c>
      <c r="D1346">
        <v>9447024</v>
      </c>
      <c r="E1346">
        <v>1</v>
      </c>
      <c r="F1346">
        <v>1</v>
      </c>
      <c r="G1346">
        <v>1</v>
      </c>
      <c r="H1346">
        <v>1</v>
      </c>
      <c r="I1346" t="s">
        <v>1278</v>
      </c>
      <c r="J1346" t="s">
        <v>3</v>
      </c>
      <c r="K1346" t="s">
        <v>1279</v>
      </c>
      <c r="L1346">
        <v>1369</v>
      </c>
      <c r="N1346">
        <v>1013</v>
      </c>
      <c r="O1346" t="s">
        <v>1148</v>
      </c>
      <c r="P1346" t="s">
        <v>1148</v>
      </c>
      <c r="Q1346">
        <v>1</v>
      </c>
      <c r="Y1346">
        <v>13.5</v>
      </c>
      <c r="AA1346">
        <v>0</v>
      </c>
      <c r="AB1346">
        <v>0</v>
      </c>
      <c r="AC1346">
        <v>0</v>
      </c>
      <c r="AD1346">
        <v>14.09</v>
      </c>
      <c r="AN1346">
        <v>0</v>
      </c>
      <c r="AO1346">
        <v>1</v>
      </c>
      <c r="AP1346">
        <v>1</v>
      </c>
      <c r="AQ1346">
        <v>0</v>
      </c>
      <c r="AR1346">
        <v>0</v>
      </c>
      <c r="AS1346" t="s">
        <v>3</v>
      </c>
      <c r="AT1346">
        <v>10</v>
      </c>
      <c r="AU1346" t="s">
        <v>179</v>
      </c>
      <c r="AV1346">
        <v>1</v>
      </c>
      <c r="AW1346">
        <v>2</v>
      </c>
      <c r="AX1346">
        <v>24815263</v>
      </c>
      <c r="AY1346">
        <v>1</v>
      </c>
      <c r="AZ1346">
        <v>0</v>
      </c>
      <c r="BA1346">
        <v>1374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B1346">
        <v>0</v>
      </c>
    </row>
    <row r="1347" spans="1:80" x14ac:dyDescent="0.2">
      <c r="A1347">
        <f>ROW(Source!A813)</f>
        <v>813</v>
      </c>
      <c r="B1347">
        <v>23982063</v>
      </c>
      <c r="C1347">
        <v>24815258</v>
      </c>
      <c r="D1347">
        <v>22865650</v>
      </c>
      <c r="E1347">
        <v>1</v>
      </c>
      <c r="F1347">
        <v>1</v>
      </c>
      <c r="G1347">
        <v>1</v>
      </c>
      <c r="H1347">
        <v>3</v>
      </c>
      <c r="I1347" t="s">
        <v>1159</v>
      </c>
      <c r="J1347" t="s">
        <v>1160</v>
      </c>
      <c r="K1347" t="s">
        <v>1161</v>
      </c>
      <c r="L1347">
        <v>1374</v>
      </c>
      <c r="N1347">
        <v>1013</v>
      </c>
      <c r="O1347" t="s">
        <v>1162</v>
      </c>
      <c r="P1347" t="s">
        <v>1162</v>
      </c>
      <c r="Q1347">
        <v>1</v>
      </c>
      <c r="Y1347">
        <v>5.92</v>
      </c>
      <c r="AA1347">
        <v>1</v>
      </c>
      <c r="AB1347">
        <v>0</v>
      </c>
      <c r="AC1347">
        <v>0</v>
      </c>
      <c r="AD1347">
        <v>0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5.92</v>
      </c>
      <c r="AU1347" t="s">
        <v>3</v>
      </c>
      <c r="AV1347">
        <v>0</v>
      </c>
      <c r="AW1347">
        <v>2</v>
      </c>
      <c r="AX1347">
        <v>24815264</v>
      </c>
      <c r="AY1347">
        <v>1</v>
      </c>
      <c r="AZ1347">
        <v>0</v>
      </c>
      <c r="BA1347">
        <v>1375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B1347">
        <v>0</v>
      </c>
    </row>
    <row r="1348" spans="1:80" x14ac:dyDescent="0.2">
      <c r="A1348">
        <f>ROW(Source!A814)</f>
        <v>814</v>
      </c>
      <c r="B1348">
        <v>23982063</v>
      </c>
      <c r="C1348">
        <v>24726449</v>
      </c>
      <c r="D1348">
        <v>9430710</v>
      </c>
      <c r="E1348">
        <v>1</v>
      </c>
      <c r="F1348">
        <v>1</v>
      </c>
      <c r="G1348">
        <v>1</v>
      </c>
      <c r="H1348">
        <v>1</v>
      </c>
      <c r="I1348" t="s">
        <v>1166</v>
      </c>
      <c r="J1348" t="s">
        <v>3</v>
      </c>
      <c r="K1348" t="s">
        <v>1167</v>
      </c>
      <c r="L1348">
        <v>1369</v>
      </c>
      <c r="N1348">
        <v>1013</v>
      </c>
      <c r="O1348" t="s">
        <v>1148</v>
      </c>
      <c r="P1348" t="s">
        <v>1148</v>
      </c>
      <c r="Q1348">
        <v>1</v>
      </c>
      <c r="Y1348">
        <v>3.0375000000000001</v>
      </c>
      <c r="AA1348">
        <v>0</v>
      </c>
      <c r="AB1348">
        <v>0</v>
      </c>
      <c r="AC1348">
        <v>0</v>
      </c>
      <c r="AD1348">
        <v>9.6199999999999992</v>
      </c>
      <c r="AN1348">
        <v>0</v>
      </c>
      <c r="AO1348">
        <v>1</v>
      </c>
      <c r="AP1348">
        <v>1</v>
      </c>
      <c r="AQ1348">
        <v>0</v>
      </c>
      <c r="AR1348">
        <v>0</v>
      </c>
      <c r="AS1348" t="s">
        <v>3</v>
      </c>
      <c r="AT1348">
        <v>2.25</v>
      </c>
      <c r="AU1348" t="s">
        <v>179</v>
      </c>
      <c r="AV1348">
        <v>1</v>
      </c>
      <c r="AW1348">
        <v>2</v>
      </c>
      <c r="AX1348">
        <v>24726455</v>
      </c>
      <c r="AY1348">
        <v>1</v>
      </c>
      <c r="AZ1348">
        <v>0</v>
      </c>
      <c r="BA1348">
        <v>1376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B1348">
        <v>0</v>
      </c>
    </row>
    <row r="1349" spans="1:80" x14ac:dyDescent="0.2">
      <c r="A1349">
        <f>ROW(Source!A814)</f>
        <v>814</v>
      </c>
      <c r="B1349">
        <v>23982063</v>
      </c>
      <c r="C1349">
        <v>24726449</v>
      </c>
      <c r="D1349">
        <v>22820081</v>
      </c>
      <c r="E1349">
        <v>1</v>
      </c>
      <c r="F1349">
        <v>1</v>
      </c>
      <c r="G1349">
        <v>1</v>
      </c>
      <c r="H1349">
        <v>3</v>
      </c>
      <c r="I1349" t="s">
        <v>1189</v>
      </c>
      <c r="J1349" t="s">
        <v>1190</v>
      </c>
      <c r="K1349" t="s">
        <v>1191</v>
      </c>
      <c r="L1349">
        <v>1346</v>
      </c>
      <c r="N1349">
        <v>1009</v>
      </c>
      <c r="O1349" t="s">
        <v>1181</v>
      </c>
      <c r="P1349" t="s">
        <v>1181</v>
      </c>
      <c r="Q1349">
        <v>1</v>
      </c>
      <c r="Y1349">
        <v>0.11</v>
      </c>
      <c r="AA1349">
        <v>9.0399999999999991</v>
      </c>
      <c r="AB1349">
        <v>0</v>
      </c>
      <c r="AC1349">
        <v>0</v>
      </c>
      <c r="AD1349">
        <v>0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0.11</v>
      </c>
      <c r="AU1349" t="s">
        <v>3</v>
      </c>
      <c r="AV1349">
        <v>0</v>
      </c>
      <c r="AW1349">
        <v>2</v>
      </c>
      <c r="AX1349">
        <v>24726456</v>
      </c>
      <c r="AY1349">
        <v>1</v>
      </c>
      <c r="AZ1349">
        <v>0</v>
      </c>
      <c r="BA1349">
        <v>1377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B1349">
        <v>0</v>
      </c>
    </row>
    <row r="1350" spans="1:80" x14ac:dyDescent="0.2">
      <c r="A1350">
        <f>ROW(Source!A814)</f>
        <v>814</v>
      </c>
      <c r="B1350">
        <v>23982063</v>
      </c>
      <c r="C1350">
        <v>24726449</v>
      </c>
      <c r="D1350">
        <v>22820483</v>
      </c>
      <c r="E1350">
        <v>1</v>
      </c>
      <c r="F1350">
        <v>1</v>
      </c>
      <c r="G1350">
        <v>1</v>
      </c>
      <c r="H1350">
        <v>3</v>
      </c>
      <c r="I1350" t="s">
        <v>1455</v>
      </c>
      <c r="J1350" t="s">
        <v>1456</v>
      </c>
      <c r="K1350" t="s">
        <v>1457</v>
      </c>
      <c r="L1350">
        <v>1346</v>
      </c>
      <c r="N1350">
        <v>1009</v>
      </c>
      <c r="O1350" t="s">
        <v>1181</v>
      </c>
      <c r="P1350" t="s">
        <v>1181</v>
      </c>
      <c r="Q1350">
        <v>1</v>
      </c>
      <c r="Y1350">
        <v>0.4</v>
      </c>
      <c r="AA1350">
        <v>12.66</v>
      </c>
      <c r="AB1350">
        <v>0</v>
      </c>
      <c r="AC1350">
        <v>0</v>
      </c>
      <c r="AD1350">
        <v>0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0.4</v>
      </c>
      <c r="AU1350" t="s">
        <v>3</v>
      </c>
      <c r="AV1350">
        <v>0</v>
      </c>
      <c r="AW1350">
        <v>2</v>
      </c>
      <c r="AX1350">
        <v>24726457</v>
      </c>
      <c r="AY1350">
        <v>1</v>
      </c>
      <c r="AZ1350">
        <v>0</v>
      </c>
      <c r="BA1350">
        <v>1378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B1350">
        <v>0</v>
      </c>
    </row>
    <row r="1351" spans="1:80" x14ac:dyDescent="0.2">
      <c r="A1351">
        <f>ROW(Source!A814)</f>
        <v>814</v>
      </c>
      <c r="B1351">
        <v>23982063</v>
      </c>
      <c r="C1351">
        <v>24726449</v>
      </c>
      <c r="D1351">
        <v>22810417</v>
      </c>
      <c r="E1351">
        <v>1</v>
      </c>
      <c r="F1351">
        <v>1</v>
      </c>
      <c r="G1351">
        <v>1</v>
      </c>
      <c r="H1351">
        <v>3</v>
      </c>
      <c r="I1351" t="s">
        <v>1458</v>
      </c>
      <c r="J1351" t="s">
        <v>1459</v>
      </c>
      <c r="K1351" t="s">
        <v>1460</v>
      </c>
      <c r="L1351">
        <v>1348</v>
      </c>
      <c r="N1351">
        <v>1009</v>
      </c>
      <c r="O1351" t="s">
        <v>1185</v>
      </c>
      <c r="P1351" t="s">
        <v>1185</v>
      </c>
      <c r="Q1351">
        <v>1000</v>
      </c>
      <c r="Y1351">
        <v>2E-3</v>
      </c>
      <c r="AA1351">
        <v>7418.82</v>
      </c>
      <c r="AB1351">
        <v>0</v>
      </c>
      <c r="AC1351">
        <v>0</v>
      </c>
      <c r="AD1351">
        <v>0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 t="s">
        <v>3</v>
      </c>
      <c r="AT1351">
        <v>2E-3</v>
      </c>
      <c r="AU1351" t="s">
        <v>3</v>
      </c>
      <c r="AV1351">
        <v>0</v>
      </c>
      <c r="AW1351">
        <v>2</v>
      </c>
      <c r="AX1351">
        <v>24726458</v>
      </c>
      <c r="AY1351">
        <v>1</v>
      </c>
      <c r="AZ1351">
        <v>0</v>
      </c>
      <c r="BA1351">
        <v>1379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B1351">
        <v>0</v>
      </c>
    </row>
    <row r="1352" spans="1:80" x14ac:dyDescent="0.2">
      <c r="A1352">
        <f>ROW(Source!A814)</f>
        <v>814</v>
      </c>
      <c r="B1352">
        <v>23982063</v>
      </c>
      <c r="C1352">
        <v>24726449</v>
      </c>
      <c r="D1352">
        <v>22865650</v>
      </c>
      <c r="E1352">
        <v>1</v>
      </c>
      <c r="F1352">
        <v>1</v>
      </c>
      <c r="G1352">
        <v>1</v>
      </c>
      <c r="H1352">
        <v>3</v>
      </c>
      <c r="I1352" t="s">
        <v>1159</v>
      </c>
      <c r="J1352" t="s">
        <v>1160</v>
      </c>
      <c r="K1352" t="s">
        <v>1161</v>
      </c>
      <c r="L1352">
        <v>1374</v>
      </c>
      <c r="N1352">
        <v>1013</v>
      </c>
      <c r="O1352" t="s">
        <v>1162</v>
      </c>
      <c r="P1352" t="s">
        <v>1162</v>
      </c>
      <c r="Q1352">
        <v>1</v>
      </c>
      <c r="Y1352">
        <v>0.43</v>
      </c>
      <c r="AA1352">
        <v>1</v>
      </c>
      <c r="AB1352">
        <v>0</v>
      </c>
      <c r="AC1352">
        <v>0</v>
      </c>
      <c r="AD1352">
        <v>0</v>
      </c>
      <c r="AN1352">
        <v>0</v>
      </c>
      <c r="AO1352">
        <v>1</v>
      </c>
      <c r="AP1352">
        <v>0</v>
      </c>
      <c r="AQ1352">
        <v>0</v>
      </c>
      <c r="AR1352">
        <v>0</v>
      </c>
      <c r="AS1352" t="s">
        <v>3</v>
      </c>
      <c r="AT1352">
        <v>0.43</v>
      </c>
      <c r="AU1352" t="s">
        <v>3</v>
      </c>
      <c r="AV1352">
        <v>0</v>
      </c>
      <c r="AW1352">
        <v>2</v>
      </c>
      <c r="AX1352">
        <v>24726459</v>
      </c>
      <c r="AY1352">
        <v>1</v>
      </c>
      <c r="AZ1352">
        <v>0</v>
      </c>
      <c r="BA1352">
        <v>1380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B1352">
        <v>0</v>
      </c>
    </row>
    <row r="1353" spans="1:80" x14ac:dyDescent="0.2">
      <c r="A1353">
        <f>ROW(Source!A815)</f>
        <v>815</v>
      </c>
      <c r="B1353">
        <v>23982063</v>
      </c>
      <c r="C1353">
        <v>24726460</v>
      </c>
      <c r="D1353">
        <v>9430710</v>
      </c>
      <c r="E1353">
        <v>1</v>
      </c>
      <c r="F1353">
        <v>1</v>
      </c>
      <c r="G1353">
        <v>1</v>
      </c>
      <c r="H1353">
        <v>1</v>
      </c>
      <c r="I1353" t="s">
        <v>1166</v>
      </c>
      <c r="J1353" t="s">
        <v>3</v>
      </c>
      <c r="K1353" t="s">
        <v>1167</v>
      </c>
      <c r="L1353">
        <v>1369</v>
      </c>
      <c r="N1353">
        <v>1013</v>
      </c>
      <c r="O1353" t="s">
        <v>1148</v>
      </c>
      <c r="P1353" t="s">
        <v>1148</v>
      </c>
      <c r="Q1353">
        <v>1</v>
      </c>
      <c r="Y1353">
        <v>3.0375000000000001</v>
      </c>
      <c r="AA1353">
        <v>0</v>
      </c>
      <c r="AB1353">
        <v>0</v>
      </c>
      <c r="AC1353">
        <v>0</v>
      </c>
      <c r="AD1353">
        <v>9.6199999999999992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2.25</v>
      </c>
      <c r="AU1353" t="s">
        <v>179</v>
      </c>
      <c r="AV1353">
        <v>1</v>
      </c>
      <c r="AW1353">
        <v>2</v>
      </c>
      <c r="AX1353">
        <v>24726466</v>
      </c>
      <c r="AY1353">
        <v>1</v>
      </c>
      <c r="AZ1353">
        <v>0</v>
      </c>
      <c r="BA1353">
        <v>1381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B1353">
        <v>0</v>
      </c>
    </row>
    <row r="1354" spans="1:80" x14ac:dyDescent="0.2">
      <c r="A1354">
        <f>ROW(Source!A815)</f>
        <v>815</v>
      </c>
      <c r="B1354">
        <v>23982063</v>
      </c>
      <c r="C1354">
        <v>24726460</v>
      </c>
      <c r="D1354">
        <v>22820081</v>
      </c>
      <c r="E1354">
        <v>1</v>
      </c>
      <c r="F1354">
        <v>1</v>
      </c>
      <c r="G1354">
        <v>1</v>
      </c>
      <c r="H1354">
        <v>3</v>
      </c>
      <c r="I1354" t="s">
        <v>1189</v>
      </c>
      <c r="J1354" t="s">
        <v>1190</v>
      </c>
      <c r="K1354" t="s">
        <v>1191</v>
      </c>
      <c r="L1354">
        <v>1346</v>
      </c>
      <c r="N1354">
        <v>1009</v>
      </c>
      <c r="O1354" t="s">
        <v>1181</v>
      </c>
      <c r="P1354" t="s">
        <v>1181</v>
      </c>
      <c r="Q1354">
        <v>1</v>
      </c>
      <c r="Y1354">
        <v>0.11</v>
      </c>
      <c r="AA1354">
        <v>9.0399999999999991</v>
      </c>
      <c r="AB1354">
        <v>0</v>
      </c>
      <c r="AC1354">
        <v>0</v>
      </c>
      <c r="AD1354">
        <v>0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0.11</v>
      </c>
      <c r="AU1354" t="s">
        <v>3</v>
      </c>
      <c r="AV1354">
        <v>0</v>
      </c>
      <c r="AW1354">
        <v>2</v>
      </c>
      <c r="AX1354">
        <v>24726467</v>
      </c>
      <c r="AY1354">
        <v>1</v>
      </c>
      <c r="AZ1354">
        <v>0</v>
      </c>
      <c r="BA1354">
        <v>1382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B1354">
        <v>0</v>
      </c>
    </row>
    <row r="1355" spans="1:80" x14ac:dyDescent="0.2">
      <c r="A1355">
        <f>ROW(Source!A815)</f>
        <v>815</v>
      </c>
      <c r="B1355">
        <v>23982063</v>
      </c>
      <c r="C1355">
        <v>24726460</v>
      </c>
      <c r="D1355">
        <v>22820483</v>
      </c>
      <c r="E1355">
        <v>1</v>
      </c>
      <c r="F1355">
        <v>1</v>
      </c>
      <c r="G1355">
        <v>1</v>
      </c>
      <c r="H1355">
        <v>3</v>
      </c>
      <c r="I1355" t="s">
        <v>1455</v>
      </c>
      <c r="J1355" t="s">
        <v>1456</v>
      </c>
      <c r="K1355" t="s">
        <v>1457</v>
      </c>
      <c r="L1355">
        <v>1346</v>
      </c>
      <c r="N1355">
        <v>1009</v>
      </c>
      <c r="O1355" t="s">
        <v>1181</v>
      </c>
      <c r="P1355" t="s">
        <v>1181</v>
      </c>
      <c r="Q1355">
        <v>1</v>
      </c>
      <c r="Y1355">
        <v>0.4</v>
      </c>
      <c r="AA1355">
        <v>12.66</v>
      </c>
      <c r="AB1355">
        <v>0</v>
      </c>
      <c r="AC1355">
        <v>0</v>
      </c>
      <c r="AD1355">
        <v>0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0.4</v>
      </c>
      <c r="AU1355" t="s">
        <v>3</v>
      </c>
      <c r="AV1355">
        <v>0</v>
      </c>
      <c r="AW1355">
        <v>2</v>
      </c>
      <c r="AX1355">
        <v>24726468</v>
      </c>
      <c r="AY1355">
        <v>1</v>
      </c>
      <c r="AZ1355">
        <v>0</v>
      </c>
      <c r="BA1355">
        <v>1383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B1355">
        <v>0</v>
      </c>
    </row>
    <row r="1356" spans="1:80" x14ac:dyDescent="0.2">
      <c r="A1356">
        <f>ROW(Source!A815)</f>
        <v>815</v>
      </c>
      <c r="B1356">
        <v>23982063</v>
      </c>
      <c r="C1356">
        <v>24726460</v>
      </c>
      <c r="D1356">
        <v>22810417</v>
      </c>
      <c r="E1356">
        <v>1</v>
      </c>
      <c r="F1356">
        <v>1</v>
      </c>
      <c r="G1356">
        <v>1</v>
      </c>
      <c r="H1356">
        <v>3</v>
      </c>
      <c r="I1356" t="s">
        <v>1458</v>
      </c>
      <c r="J1356" t="s">
        <v>1459</v>
      </c>
      <c r="K1356" t="s">
        <v>1460</v>
      </c>
      <c r="L1356">
        <v>1348</v>
      </c>
      <c r="N1356">
        <v>1009</v>
      </c>
      <c r="O1356" t="s">
        <v>1185</v>
      </c>
      <c r="P1356" t="s">
        <v>1185</v>
      </c>
      <c r="Q1356">
        <v>1000</v>
      </c>
      <c r="Y1356">
        <v>2E-3</v>
      </c>
      <c r="AA1356">
        <v>7418.82</v>
      </c>
      <c r="AB1356">
        <v>0</v>
      </c>
      <c r="AC1356">
        <v>0</v>
      </c>
      <c r="AD1356">
        <v>0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2E-3</v>
      </c>
      <c r="AU1356" t="s">
        <v>3</v>
      </c>
      <c r="AV1356">
        <v>0</v>
      </c>
      <c r="AW1356">
        <v>2</v>
      </c>
      <c r="AX1356">
        <v>24726469</v>
      </c>
      <c r="AY1356">
        <v>1</v>
      </c>
      <c r="AZ1356">
        <v>0</v>
      </c>
      <c r="BA1356">
        <v>1384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B1356">
        <v>0</v>
      </c>
    </row>
    <row r="1357" spans="1:80" x14ac:dyDescent="0.2">
      <c r="A1357">
        <f>ROW(Source!A815)</f>
        <v>815</v>
      </c>
      <c r="B1357">
        <v>23982063</v>
      </c>
      <c r="C1357">
        <v>24726460</v>
      </c>
      <c r="D1357">
        <v>22865650</v>
      </c>
      <c r="E1357">
        <v>1</v>
      </c>
      <c r="F1357">
        <v>1</v>
      </c>
      <c r="G1357">
        <v>1</v>
      </c>
      <c r="H1357">
        <v>3</v>
      </c>
      <c r="I1357" t="s">
        <v>1159</v>
      </c>
      <c r="J1357" t="s">
        <v>1160</v>
      </c>
      <c r="K1357" t="s">
        <v>1161</v>
      </c>
      <c r="L1357">
        <v>1374</v>
      </c>
      <c r="N1357">
        <v>1013</v>
      </c>
      <c r="O1357" t="s">
        <v>1162</v>
      </c>
      <c r="P1357" t="s">
        <v>1162</v>
      </c>
      <c r="Q1357">
        <v>1</v>
      </c>
      <c r="Y1357">
        <v>0.43</v>
      </c>
      <c r="AA1357">
        <v>1</v>
      </c>
      <c r="AB1357">
        <v>0</v>
      </c>
      <c r="AC1357">
        <v>0</v>
      </c>
      <c r="AD1357">
        <v>0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0.43</v>
      </c>
      <c r="AU1357" t="s">
        <v>3</v>
      </c>
      <c r="AV1357">
        <v>0</v>
      </c>
      <c r="AW1357">
        <v>2</v>
      </c>
      <c r="AX1357">
        <v>24726470</v>
      </c>
      <c r="AY1357">
        <v>1</v>
      </c>
      <c r="AZ1357">
        <v>0</v>
      </c>
      <c r="BA1357">
        <v>1385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B1357">
        <v>0</v>
      </c>
    </row>
    <row r="1358" spans="1:80" x14ac:dyDescent="0.2">
      <c r="A1358">
        <f>ROW(Source!A816)</f>
        <v>816</v>
      </c>
      <c r="B1358">
        <v>23982063</v>
      </c>
      <c r="C1358">
        <v>24726471</v>
      </c>
      <c r="D1358">
        <v>9430710</v>
      </c>
      <c r="E1358">
        <v>1</v>
      </c>
      <c r="F1358">
        <v>1</v>
      </c>
      <c r="G1358">
        <v>1</v>
      </c>
      <c r="H1358">
        <v>1</v>
      </c>
      <c r="I1358" t="s">
        <v>1166</v>
      </c>
      <c r="J1358" t="s">
        <v>3</v>
      </c>
      <c r="K1358" t="s">
        <v>1167</v>
      </c>
      <c r="L1358">
        <v>1369</v>
      </c>
      <c r="N1358">
        <v>1013</v>
      </c>
      <c r="O1358" t="s">
        <v>1148</v>
      </c>
      <c r="P1358" t="s">
        <v>1148</v>
      </c>
      <c r="Q1358">
        <v>1</v>
      </c>
      <c r="Y1358">
        <v>1.5254999999999999</v>
      </c>
      <c r="AA1358">
        <v>0</v>
      </c>
      <c r="AB1358">
        <v>0</v>
      </c>
      <c r="AC1358">
        <v>0</v>
      </c>
      <c r="AD1358">
        <v>9.6199999999999992</v>
      </c>
      <c r="AN1358">
        <v>0</v>
      </c>
      <c r="AO1358">
        <v>1</v>
      </c>
      <c r="AP1358">
        <v>1</v>
      </c>
      <c r="AQ1358">
        <v>0</v>
      </c>
      <c r="AR1358">
        <v>0</v>
      </c>
      <c r="AS1358" t="s">
        <v>3</v>
      </c>
      <c r="AT1358">
        <v>1.1299999999999999</v>
      </c>
      <c r="AU1358" t="s">
        <v>179</v>
      </c>
      <c r="AV1358">
        <v>1</v>
      </c>
      <c r="AW1358">
        <v>2</v>
      </c>
      <c r="AX1358">
        <v>24726479</v>
      </c>
      <c r="AY1358">
        <v>1</v>
      </c>
      <c r="AZ1358">
        <v>0</v>
      </c>
      <c r="BA1358">
        <v>1386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B1358">
        <v>0</v>
      </c>
    </row>
    <row r="1359" spans="1:80" x14ac:dyDescent="0.2">
      <c r="A1359">
        <f>ROW(Source!A816)</f>
        <v>816</v>
      </c>
      <c r="B1359">
        <v>23982063</v>
      </c>
      <c r="C1359">
        <v>24726471</v>
      </c>
      <c r="D1359">
        <v>121548</v>
      </c>
      <c r="E1359">
        <v>1</v>
      </c>
      <c r="F1359">
        <v>1</v>
      </c>
      <c r="G1359">
        <v>1</v>
      </c>
      <c r="H1359">
        <v>1</v>
      </c>
      <c r="I1359" t="s">
        <v>40</v>
      </c>
      <c r="J1359" t="s">
        <v>3</v>
      </c>
      <c r="K1359" t="s">
        <v>1173</v>
      </c>
      <c r="L1359">
        <v>608254</v>
      </c>
      <c r="N1359">
        <v>1013</v>
      </c>
      <c r="O1359" t="s">
        <v>1174</v>
      </c>
      <c r="P1359" t="s">
        <v>1174</v>
      </c>
      <c r="Q1359">
        <v>1</v>
      </c>
      <c r="Y1359">
        <v>5.4000000000000006E-2</v>
      </c>
      <c r="AA1359">
        <v>0</v>
      </c>
      <c r="AB1359">
        <v>0</v>
      </c>
      <c r="AC1359">
        <v>0</v>
      </c>
      <c r="AD1359">
        <v>0</v>
      </c>
      <c r="AN1359">
        <v>0</v>
      </c>
      <c r="AO1359">
        <v>1</v>
      </c>
      <c r="AP1359">
        <v>1</v>
      </c>
      <c r="AQ1359">
        <v>0</v>
      </c>
      <c r="AR1359">
        <v>0</v>
      </c>
      <c r="AS1359" t="s">
        <v>3</v>
      </c>
      <c r="AT1359">
        <v>0.04</v>
      </c>
      <c r="AU1359" t="s">
        <v>179</v>
      </c>
      <c r="AV1359">
        <v>2</v>
      </c>
      <c r="AW1359">
        <v>2</v>
      </c>
      <c r="AX1359">
        <v>24726480</v>
      </c>
      <c r="AY1359">
        <v>1</v>
      </c>
      <c r="AZ1359">
        <v>0</v>
      </c>
      <c r="BA1359">
        <v>1387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B1359">
        <v>0</v>
      </c>
    </row>
    <row r="1360" spans="1:80" x14ac:dyDescent="0.2">
      <c r="A1360">
        <f>ROW(Source!A816)</f>
        <v>816</v>
      </c>
      <c r="B1360">
        <v>23982063</v>
      </c>
      <c r="C1360">
        <v>24726471</v>
      </c>
      <c r="D1360">
        <v>14665537</v>
      </c>
      <c r="E1360">
        <v>1</v>
      </c>
      <c r="F1360">
        <v>1</v>
      </c>
      <c r="G1360">
        <v>1</v>
      </c>
      <c r="H1360">
        <v>2</v>
      </c>
      <c r="I1360" t="s">
        <v>1218</v>
      </c>
      <c r="J1360" t="s">
        <v>1247</v>
      </c>
      <c r="K1360" t="s">
        <v>1220</v>
      </c>
      <c r="L1360">
        <v>1368</v>
      </c>
      <c r="N1360">
        <v>1011</v>
      </c>
      <c r="O1360" t="s">
        <v>1152</v>
      </c>
      <c r="P1360" t="s">
        <v>1152</v>
      </c>
      <c r="Q1360">
        <v>1</v>
      </c>
      <c r="Y1360">
        <v>5.4000000000000006E-2</v>
      </c>
      <c r="AA1360">
        <v>0</v>
      </c>
      <c r="AB1360">
        <v>134.65</v>
      </c>
      <c r="AC1360">
        <v>13.5</v>
      </c>
      <c r="AD1360">
        <v>0</v>
      </c>
      <c r="AN1360">
        <v>0</v>
      </c>
      <c r="AO1360">
        <v>1</v>
      </c>
      <c r="AP1360">
        <v>1</v>
      </c>
      <c r="AQ1360">
        <v>0</v>
      </c>
      <c r="AR1360">
        <v>0</v>
      </c>
      <c r="AS1360" t="s">
        <v>3</v>
      </c>
      <c r="AT1360">
        <v>0.04</v>
      </c>
      <c r="AU1360" t="s">
        <v>179</v>
      </c>
      <c r="AV1360">
        <v>0</v>
      </c>
      <c r="AW1360">
        <v>2</v>
      </c>
      <c r="AX1360">
        <v>24726481</v>
      </c>
      <c r="AY1360">
        <v>1</v>
      </c>
      <c r="AZ1360">
        <v>0</v>
      </c>
      <c r="BA1360">
        <v>1388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B1360">
        <v>0</v>
      </c>
    </row>
    <row r="1361" spans="1:80" x14ac:dyDescent="0.2">
      <c r="A1361">
        <f>ROW(Source!A816)</f>
        <v>816</v>
      </c>
      <c r="B1361">
        <v>23982063</v>
      </c>
      <c r="C1361">
        <v>24726471</v>
      </c>
      <c r="D1361">
        <v>14668594</v>
      </c>
      <c r="E1361">
        <v>1</v>
      </c>
      <c r="F1361">
        <v>1</v>
      </c>
      <c r="G1361">
        <v>1</v>
      </c>
      <c r="H1361">
        <v>2</v>
      </c>
      <c r="I1361" t="s">
        <v>1348</v>
      </c>
      <c r="J1361" t="s">
        <v>1349</v>
      </c>
      <c r="K1361" t="s">
        <v>1350</v>
      </c>
      <c r="L1361">
        <v>1368</v>
      </c>
      <c r="N1361">
        <v>1011</v>
      </c>
      <c r="O1361" t="s">
        <v>1152</v>
      </c>
      <c r="P1361" t="s">
        <v>1152</v>
      </c>
      <c r="Q1361">
        <v>1</v>
      </c>
      <c r="Y1361">
        <v>5.4000000000000006E-2</v>
      </c>
      <c r="AA1361">
        <v>0</v>
      </c>
      <c r="AB1361">
        <v>107.3</v>
      </c>
      <c r="AC1361">
        <v>11.6</v>
      </c>
      <c r="AD1361">
        <v>0</v>
      </c>
      <c r="AN1361">
        <v>0</v>
      </c>
      <c r="AO1361">
        <v>1</v>
      </c>
      <c r="AP1361">
        <v>1</v>
      </c>
      <c r="AQ1361">
        <v>0</v>
      </c>
      <c r="AR1361">
        <v>0</v>
      </c>
      <c r="AS1361" t="s">
        <v>3</v>
      </c>
      <c r="AT1361">
        <v>0.04</v>
      </c>
      <c r="AU1361" t="s">
        <v>179</v>
      </c>
      <c r="AV1361">
        <v>0</v>
      </c>
      <c r="AW1361">
        <v>2</v>
      </c>
      <c r="AX1361">
        <v>24726482</v>
      </c>
      <c r="AY1361">
        <v>1</v>
      </c>
      <c r="AZ1361">
        <v>0</v>
      </c>
      <c r="BA1361">
        <v>1389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B1361">
        <v>0</v>
      </c>
    </row>
    <row r="1362" spans="1:80" x14ac:dyDescent="0.2">
      <c r="A1362">
        <f>ROW(Source!A816)</f>
        <v>816</v>
      </c>
      <c r="B1362">
        <v>23982063</v>
      </c>
      <c r="C1362">
        <v>24726471</v>
      </c>
      <c r="D1362">
        <v>14610539</v>
      </c>
      <c r="E1362">
        <v>1</v>
      </c>
      <c r="F1362">
        <v>1</v>
      </c>
      <c r="G1362">
        <v>1</v>
      </c>
      <c r="H1362">
        <v>3</v>
      </c>
      <c r="I1362" t="s">
        <v>1189</v>
      </c>
      <c r="J1362" t="s">
        <v>1461</v>
      </c>
      <c r="K1362" t="s">
        <v>1191</v>
      </c>
      <c r="L1362">
        <v>1346</v>
      </c>
      <c r="N1362">
        <v>1009</v>
      </c>
      <c r="O1362" t="s">
        <v>1181</v>
      </c>
      <c r="P1362" t="s">
        <v>1181</v>
      </c>
      <c r="Q1362">
        <v>1</v>
      </c>
      <c r="Y1362">
        <v>0.06</v>
      </c>
      <c r="AA1362">
        <v>9.0399999999999991</v>
      </c>
      <c r="AB1362">
        <v>0</v>
      </c>
      <c r="AC1362">
        <v>0</v>
      </c>
      <c r="AD1362">
        <v>0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0.06</v>
      </c>
      <c r="AU1362" t="s">
        <v>3</v>
      </c>
      <c r="AV1362">
        <v>0</v>
      </c>
      <c r="AW1362">
        <v>2</v>
      </c>
      <c r="AX1362">
        <v>24726483</v>
      </c>
      <c r="AY1362">
        <v>1</v>
      </c>
      <c r="AZ1362">
        <v>0</v>
      </c>
      <c r="BA1362">
        <v>1390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B1362">
        <v>0</v>
      </c>
    </row>
    <row r="1363" spans="1:80" x14ac:dyDescent="0.2">
      <c r="A1363">
        <f>ROW(Source!A816)</f>
        <v>816</v>
      </c>
      <c r="B1363">
        <v>23982063</v>
      </c>
      <c r="C1363">
        <v>24726471</v>
      </c>
      <c r="D1363">
        <v>14697461</v>
      </c>
      <c r="E1363">
        <v>1</v>
      </c>
      <c r="F1363">
        <v>1</v>
      </c>
      <c r="G1363">
        <v>1</v>
      </c>
      <c r="H1363">
        <v>3</v>
      </c>
      <c r="I1363" t="s">
        <v>1462</v>
      </c>
      <c r="J1363" t="s">
        <v>1463</v>
      </c>
      <c r="K1363" t="s">
        <v>1464</v>
      </c>
      <c r="L1363">
        <v>1355</v>
      </c>
      <c r="N1363">
        <v>1010</v>
      </c>
      <c r="O1363" t="s">
        <v>910</v>
      </c>
      <c r="P1363" t="s">
        <v>910</v>
      </c>
      <c r="Q1363">
        <v>100</v>
      </c>
      <c r="Y1363">
        <v>0.12</v>
      </c>
      <c r="AA1363">
        <v>69</v>
      </c>
      <c r="AB1363">
        <v>0</v>
      </c>
      <c r="AC1363">
        <v>0</v>
      </c>
      <c r="AD1363">
        <v>0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0.12</v>
      </c>
      <c r="AU1363" t="s">
        <v>3</v>
      </c>
      <c r="AV1363">
        <v>0</v>
      </c>
      <c r="AW1363">
        <v>2</v>
      </c>
      <c r="AX1363">
        <v>24726484</v>
      </c>
      <c r="AY1363">
        <v>1</v>
      </c>
      <c r="AZ1363">
        <v>0</v>
      </c>
      <c r="BA1363">
        <v>1391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B1363">
        <v>0</v>
      </c>
    </row>
    <row r="1364" spans="1:80" x14ac:dyDescent="0.2">
      <c r="A1364">
        <f>ROW(Source!A816)</f>
        <v>816</v>
      </c>
      <c r="B1364">
        <v>23982063</v>
      </c>
      <c r="C1364">
        <v>24726471</v>
      </c>
      <c r="D1364">
        <v>14665295</v>
      </c>
      <c r="E1364">
        <v>1</v>
      </c>
      <c r="F1364">
        <v>1</v>
      </c>
      <c r="G1364">
        <v>1</v>
      </c>
      <c r="H1364">
        <v>3</v>
      </c>
      <c r="I1364" t="s">
        <v>1159</v>
      </c>
      <c r="J1364" t="s">
        <v>1168</v>
      </c>
      <c r="K1364" t="s">
        <v>1169</v>
      </c>
      <c r="L1364">
        <v>1344</v>
      </c>
      <c r="N1364">
        <v>1008</v>
      </c>
      <c r="O1364" t="s">
        <v>1170</v>
      </c>
      <c r="P1364" t="s">
        <v>1170</v>
      </c>
      <c r="Q1364">
        <v>1</v>
      </c>
      <c r="Y1364">
        <v>0.22</v>
      </c>
      <c r="AA1364">
        <v>1</v>
      </c>
      <c r="AB1364">
        <v>0</v>
      </c>
      <c r="AC1364">
        <v>0</v>
      </c>
      <c r="AD1364">
        <v>0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0.22</v>
      </c>
      <c r="AU1364" t="s">
        <v>3</v>
      </c>
      <c r="AV1364">
        <v>0</v>
      </c>
      <c r="AW1364">
        <v>2</v>
      </c>
      <c r="AX1364">
        <v>24726485</v>
      </c>
      <c r="AY1364">
        <v>1</v>
      </c>
      <c r="AZ1364">
        <v>0</v>
      </c>
      <c r="BA1364">
        <v>1392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B1364">
        <v>0</v>
      </c>
    </row>
    <row r="1365" spans="1:80" x14ac:dyDescent="0.2">
      <c r="A1365">
        <f>ROW(Source!A817)</f>
        <v>817</v>
      </c>
      <c r="B1365">
        <v>23982063</v>
      </c>
      <c r="C1365">
        <v>24910229</v>
      </c>
      <c r="D1365">
        <v>9430710</v>
      </c>
      <c r="E1365">
        <v>1</v>
      </c>
      <c r="F1365">
        <v>1</v>
      </c>
      <c r="G1365">
        <v>1</v>
      </c>
      <c r="H1365">
        <v>1</v>
      </c>
      <c r="I1365" t="s">
        <v>1166</v>
      </c>
      <c r="J1365" t="s">
        <v>3</v>
      </c>
      <c r="K1365" t="s">
        <v>1167</v>
      </c>
      <c r="L1365">
        <v>1369</v>
      </c>
      <c r="N1365">
        <v>1013</v>
      </c>
      <c r="O1365" t="s">
        <v>1148</v>
      </c>
      <c r="P1365" t="s">
        <v>1148</v>
      </c>
      <c r="Q1365">
        <v>1</v>
      </c>
      <c r="Y1365">
        <v>1.5254999999999999</v>
      </c>
      <c r="AA1365">
        <v>0</v>
      </c>
      <c r="AB1365">
        <v>0</v>
      </c>
      <c r="AC1365">
        <v>0</v>
      </c>
      <c r="AD1365">
        <v>9.6199999999999992</v>
      </c>
      <c r="AN1365">
        <v>0</v>
      </c>
      <c r="AO1365">
        <v>1</v>
      </c>
      <c r="AP1365">
        <v>1</v>
      </c>
      <c r="AQ1365">
        <v>0</v>
      </c>
      <c r="AR1365">
        <v>0</v>
      </c>
      <c r="AS1365" t="s">
        <v>3</v>
      </c>
      <c r="AT1365">
        <v>1.1299999999999999</v>
      </c>
      <c r="AU1365" t="s">
        <v>179</v>
      </c>
      <c r="AV1365">
        <v>1</v>
      </c>
      <c r="AW1365">
        <v>2</v>
      </c>
      <c r="AX1365">
        <v>24910237</v>
      </c>
      <c r="AY1365">
        <v>1</v>
      </c>
      <c r="AZ1365">
        <v>0</v>
      </c>
      <c r="BA1365">
        <v>1393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B1365">
        <v>0</v>
      </c>
    </row>
    <row r="1366" spans="1:80" x14ac:dyDescent="0.2">
      <c r="A1366">
        <f>ROW(Source!A817)</f>
        <v>817</v>
      </c>
      <c r="B1366">
        <v>23982063</v>
      </c>
      <c r="C1366">
        <v>24910229</v>
      </c>
      <c r="D1366">
        <v>121548</v>
      </c>
      <c r="E1366">
        <v>1</v>
      </c>
      <c r="F1366">
        <v>1</v>
      </c>
      <c r="G1366">
        <v>1</v>
      </c>
      <c r="H1366">
        <v>1</v>
      </c>
      <c r="I1366" t="s">
        <v>40</v>
      </c>
      <c r="J1366" t="s">
        <v>3</v>
      </c>
      <c r="K1366" t="s">
        <v>1173</v>
      </c>
      <c r="L1366">
        <v>608254</v>
      </c>
      <c r="N1366">
        <v>1013</v>
      </c>
      <c r="O1366" t="s">
        <v>1174</v>
      </c>
      <c r="P1366" t="s">
        <v>1174</v>
      </c>
      <c r="Q1366">
        <v>1</v>
      </c>
      <c r="Y1366">
        <v>5.4000000000000006E-2</v>
      </c>
      <c r="AA1366">
        <v>0</v>
      </c>
      <c r="AB1366">
        <v>0</v>
      </c>
      <c r="AC1366">
        <v>0</v>
      </c>
      <c r="AD1366">
        <v>0</v>
      </c>
      <c r="AN1366">
        <v>0</v>
      </c>
      <c r="AO1366">
        <v>1</v>
      </c>
      <c r="AP1366">
        <v>1</v>
      </c>
      <c r="AQ1366">
        <v>0</v>
      </c>
      <c r="AR1366">
        <v>0</v>
      </c>
      <c r="AS1366" t="s">
        <v>3</v>
      </c>
      <c r="AT1366">
        <v>0.04</v>
      </c>
      <c r="AU1366" t="s">
        <v>179</v>
      </c>
      <c r="AV1366">
        <v>2</v>
      </c>
      <c r="AW1366">
        <v>2</v>
      </c>
      <c r="AX1366">
        <v>24910238</v>
      </c>
      <c r="AY1366">
        <v>1</v>
      </c>
      <c r="AZ1366">
        <v>0</v>
      </c>
      <c r="BA1366">
        <v>1394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B1366">
        <v>0</v>
      </c>
    </row>
    <row r="1367" spans="1:80" x14ac:dyDescent="0.2">
      <c r="A1367">
        <f>ROW(Source!A817)</f>
        <v>817</v>
      </c>
      <c r="B1367">
        <v>23982063</v>
      </c>
      <c r="C1367">
        <v>24910229</v>
      </c>
      <c r="D1367">
        <v>14665537</v>
      </c>
      <c r="E1367">
        <v>1</v>
      </c>
      <c r="F1367">
        <v>1</v>
      </c>
      <c r="G1367">
        <v>1</v>
      </c>
      <c r="H1367">
        <v>2</v>
      </c>
      <c r="I1367" t="s">
        <v>1218</v>
      </c>
      <c r="J1367" t="s">
        <v>1247</v>
      </c>
      <c r="K1367" t="s">
        <v>1220</v>
      </c>
      <c r="L1367">
        <v>1368</v>
      </c>
      <c r="N1367">
        <v>1011</v>
      </c>
      <c r="O1367" t="s">
        <v>1152</v>
      </c>
      <c r="P1367" t="s">
        <v>1152</v>
      </c>
      <c r="Q1367">
        <v>1</v>
      </c>
      <c r="Y1367">
        <v>5.4000000000000006E-2</v>
      </c>
      <c r="AA1367">
        <v>0</v>
      </c>
      <c r="AB1367">
        <v>134.65</v>
      </c>
      <c r="AC1367">
        <v>13.5</v>
      </c>
      <c r="AD1367">
        <v>0</v>
      </c>
      <c r="AN1367">
        <v>0</v>
      </c>
      <c r="AO1367">
        <v>1</v>
      </c>
      <c r="AP1367">
        <v>1</v>
      </c>
      <c r="AQ1367">
        <v>0</v>
      </c>
      <c r="AR1367">
        <v>0</v>
      </c>
      <c r="AS1367" t="s">
        <v>3</v>
      </c>
      <c r="AT1367">
        <v>0.04</v>
      </c>
      <c r="AU1367" t="s">
        <v>179</v>
      </c>
      <c r="AV1367">
        <v>0</v>
      </c>
      <c r="AW1367">
        <v>2</v>
      </c>
      <c r="AX1367">
        <v>24910239</v>
      </c>
      <c r="AY1367">
        <v>1</v>
      </c>
      <c r="AZ1367">
        <v>0</v>
      </c>
      <c r="BA1367">
        <v>1395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B1367">
        <v>0</v>
      </c>
    </row>
    <row r="1368" spans="1:80" x14ac:dyDescent="0.2">
      <c r="A1368">
        <f>ROW(Source!A817)</f>
        <v>817</v>
      </c>
      <c r="B1368">
        <v>23982063</v>
      </c>
      <c r="C1368">
        <v>24910229</v>
      </c>
      <c r="D1368">
        <v>14668594</v>
      </c>
      <c r="E1368">
        <v>1</v>
      </c>
      <c r="F1368">
        <v>1</v>
      </c>
      <c r="G1368">
        <v>1</v>
      </c>
      <c r="H1368">
        <v>2</v>
      </c>
      <c r="I1368" t="s">
        <v>1348</v>
      </c>
      <c r="J1368" t="s">
        <v>1349</v>
      </c>
      <c r="K1368" t="s">
        <v>1350</v>
      </c>
      <c r="L1368">
        <v>1368</v>
      </c>
      <c r="N1368">
        <v>1011</v>
      </c>
      <c r="O1368" t="s">
        <v>1152</v>
      </c>
      <c r="P1368" t="s">
        <v>1152</v>
      </c>
      <c r="Q1368">
        <v>1</v>
      </c>
      <c r="Y1368">
        <v>5.4000000000000006E-2</v>
      </c>
      <c r="AA1368">
        <v>0</v>
      </c>
      <c r="AB1368">
        <v>107.3</v>
      </c>
      <c r="AC1368">
        <v>11.6</v>
      </c>
      <c r="AD1368">
        <v>0</v>
      </c>
      <c r="AN1368">
        <v>0</v>
      </c>
      <c r="AO1368">
        <v>1</v>
      </c>
      <c r="AP1368">
        <v>1</v>
      </c>
      <c r="AQ1368">
        <v>0</v>
      </c>
      <c r="AR1368">
        <v>0</v>
      </c>
      <c r="AS1368" t="s">
        <v>3</v>
      </c>
      <c r="AT1368">
        <v>0.04</v>
      </c>
      <c r="AU1368" t="s">
        <v>179</v>
      </c>
      <c r="AV1368">
        <v>0</v>
      </c>
      <c r="AW1368">
        <v>2</v>
      </c>
      <c r="AX1368">
        <v>24910240</v>
      </c>
      <c r="AY1368">
        <v>1</v>
      </c>
      <c r="AZ1368">
        <v>0</v>
      </c>
      <c r="BA1368">
        <v>1396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B1368">
        <v>0</v>
      </c>
    </row>
    <row r="1369" spans="1:80" x14ac:dyDescent="0.2">
      <c r="A1369">
        <f>ROW(Source!A817)</f>
        <v>817</v>
      </c>
      <c r="B1369">
        <v>23982063</v>
      </c>
      <c r="C1369">
        <v>24910229</v>
      </c>
      <c r="D1369">
        <v>14610539</v>
      </c>
      <c r="E1369">
        <v>1</v>
      </c>
      <c r="F1369">
        <v>1</v>
      </c>
      <c r="G1369">
        <v>1</v>
      </c>
      <c r="H1369">
        <v>3</v>
      </c>
      <c r="I1369" t="s">
        <v>1189</v>
      </c>
      <c r="J1369" t="s">
        <v>1461</v>
      </c>
      <c r="K1369" t="s">
        <v>1191</v>
      </c>
      <c r="L1369">
        <v>1346</v>
      </c>
      <c r="N1369">
        <v>1009</v>
      </c>
      <c r="O1369" t="s">
        <v>1181</v>
      </c>
      <c r="P1369" t="s">
        <v>1181</v>
      </c>
      <c r="Q1369">
        <v>1</v>
      </c>
      <c r="Y1369">
        <v>0.06</v>
      </c>
      <c r="AA1369">
        <v>9.0399999999999991</v>
      </c>
      <c r="AB1369">
        <v>0</v>
      </c>
      <c r="AC1369">
        <v>0</v>
      </c>
      <c r="AD1369">
        <v>0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0.06</v>
      </c>
      <c r="AU1369" t="s">
        <v>3</v>
      </c>
      <c r="AV1369">
        <v>0</v>
      </c>
      <c r="AW1369">
        <v>2</v>
      </c>
      <c r="AX1369">
        <v>24910241</v>
      </c>
      <c r="AY1369">
        <v>1</v>
      </c>
      <c r="AZ1369">
        <v>0</v>
      </c>
      <c r="BA1369">
        <v>1397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B1369">
        <v>0</v>
      </c>
    </row>
    <row r="1370" spans="1:80" x14ac:dyDescent="0.2">
      <c r="A1370">
        <f>ROW(Source!A817)</f>
        <v>817</v>
      </c>
      <c r="B1370">
        <v>23982063</v>
      </c>
      <c r="C1370">
        <v>24910229</v>
      </c>
      <c r="D1370">
        <v>14697461</v>
      </c>
      <c r="E1370">
        <v>1</v>
      </c>
      <c r="F1370">
        <v>1</v>
      </c>
      <c r="G1370">
        <v>1</v>
      </c>
      <c r="H1370">
        <v>3</v>
      </c>
      <c r="I1370" t="s">
        <v>1462</v>
      </c>
      <c r="J1370" t="s">
        <v>1463</v>
      </c>
      <c r="K1370" t="s">
        <v>1464</v>
      </c>
      <c r="L1370">
        <v>1355</v>
      </c>
      <c r="N1370">
        <v>1010</v>
      </c>
      <c r="O1370" t="s">
        <v>910</v>
      </c>
      <c r="P1370" t="s">
        <v>910</v>
      </c>
      <c r="Q1370">
        <v>100</v>
      </c>
      <c r="Y1370">
        <v>0.12</v>
      </c>
      <c r="AA1370">
        <v>69</v>
      </c>
      <c r="AB1370">
        <v>0</v>
      </c>
      <c r="AC1370">
        <v>0</v>
      </c>
      <c r="AD1370">
        <v>0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0.12</v>
      </c>
      <c r="AU1370" t="s">
        <v>3</v>
      </c>
      <c r="AV1370">
        <v>0</v>
      </c>
      <c r="AW1370">
        <v>2</v>
      </c>
      <c r="AX1370">
        <v>24910242</v>
      </c>
      <c r="AY1370">
        <v>1</v>
      </c>
      <c r="AZ1370">
        <v>0</v>
      </c>
      <c r="BA1370">
        <v>1398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B1370">
        <v>0</v>
      </c>
    </row>
    <row r="1371" spans="1:80" x14ac:dyDescent="0.2">
      <c r="A1371">
        <f>ROW(Source!A817)</f>
        <v>817</v>
      </c>
      <c r="B1371">
        <v>23982063</v>
      </c>
      <c r="C1371">
        <v>24910229</v>
      </c>
      <c r="D1371">
        <v>14665295</v>
      </c>
      <c r="E1371">
        <v>1</v>
      </c>
      <c r="F1371">
        <v>1</v>
      </c>
      <c r="G1371">
        <v>1</v>
      </c>
      <c r="H1371">
        <v>3</v>
      </c>
      <c r="I1371" t="s">
        <v>1159</v>
      </c>
      <c r="J1371" t="s">
        <v>1168</v>
      </c>
      <c r="K1371" t="s">
        <v>1169</v>
      </c>
      <c r="L1371">
        <v>1344</v>
      </c>
      <c r="N1371">
        <v>1008</v>
      </c>
      <c r="O1371" t="s">
        <v>1170</v>
      </c>
      <c r="P1371" t="s">
        <v>1170</v>
      </c>
      <c r="Q1371">
        <v>1</v>
      </c>
      <c r="Y1371">
        <v>0.22</v>
      </c>
      <c r="AA1371">
        <v>1</v>
      </c>
      <c r="AB1371">
        <v>0</v>
      </c>
      <c r="AC1371">
        <v>0</v>
      </c>
      <c r="AD1371">
        <v>0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0.22</v>
      </c>
      <c r="AU1371" t="s">
        <v>3</v>
      </c>
      <c r="AV1371">
        <v>0</v>
      </c>
      <c r="AW1371">
        <v>2</v>
      </c>
      <c r="AX1371">
        <v>24910243</v>
      </c>
      <c r="AY1371">
        <v>1</v>
      </c>
      <c r="AZ1371">
        <v>0</v>
      </c>
      <c r="BA1371">
        <v>1399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B1371">
        <v>0</v>
      </c>
    </row>
    <row r="1372" spans="1:80" x14ac:dyDescent="0.2">
      <c r="A1372">
        <f>ROW(Source!A818)</f>
        <v>818</v>
      </c>
      <c r="B1372">
        <v>23982063</v>
      </c>
      <c r="C1372">
        <v>24726486</v>
      </c>
      <c r="D1372">
        <v>9430710</v>
      </c>
      <c r="E1372">
        <v>1</v>
      </c>
      <c r="F1372">
        <v>1</v>
      </c>
      <c r="G1372">
        <v>1</v>
      </c>
      <c r="H1372">
        <v>1</v>
      </c>
      <c r="I1372" t="s">
        <v>1166</v>
      </c>
      <c r="J1372" t="s">
        <v>3</v>
      </c>
      <c r="K1372" t="s">
        <v>1167</v>
      </c>
      <c r="L1372">
        <v>1369</v>
      </c>
      <c r="N1372">
        <v>1013</v>
      </c>
      <c r="O1372" t="s">
        <v>1148</v>
      </c>
      <c r="P1372" t="s">
        <v>1148</v>
      </c>
      <c r="Q1372">
        <v>1</v>
      </c>
      <c r="Y1372">
        <v>6.75</v>
      </c>
      <c r="AA1372">
        <v>0</v>
      </c>
      <c r="AB1372">
        <v>0</v>
      </c>
      <c r="AC1372">
        <v>0</v>
      </c>
      <c r="AD1372">
        <v>9.6199999999999992</v>
      </c>
      <c r="AN1372">
        <v>0</v>
      </c>
      <c r="AO1372">
        <v>1</v>
      </c>
      <c r="AP1372">
        <v>1</v>
      </c>
      <c r="AQ1372">
        <v>0</v>
      </c>
      <c r="AR1372">
        <v>0</v>
      </c>
      <c r="AS1372" t="s">
        <v>3</v>
      </c>
      <c r="AT1372">
        <v>5</v>
      </c>
      <c r="AU1372" t="s">
        <v>179</v>
      </c>
      <c r="AV1372">
        <v>1</v>
      </c>
      <c r="AW1372">
        <v>2</v>
      </c>
      <c r="AX1372">
        <v>24726496</v>
      </c>
      <c r="AY1372">
        <v>1</v>
      </c>
      <c r="AZ1372">
        <v>0</v>
      </c>
      <c r="BA1372">
        <v>1400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B1372">
        <v>0</v>
      </c>
    </row>
    <row r="1373" spans="1:80" x14ac:dyDescent="0.2">
      <c r="A1373">
        <f>ROW(Source!A818)</f>
        <v>818</v>
      </c>
      <c r="B1373">
        <v>23982063</v>
      </c>
      <c r="C1373">
        <v>24726486</v>
      </c>
      <c r="D1373">
        <v>22816077</v>
      </c>
      <c r="E1373">
        <v>1</v>
      </c>
      <c r="F1373">
        <v>1</v>
      </c>
      <c r="G1373">
        <v>1</v>
      </c>
      <c r="H1373">
        <v>3</v>
      </c>
      <c r="I1373" t="s">
        <v>1465</v>
      </c>
      <c r="J1373" t="s">
        <v>1466</v>
      </c>
      <c r="K1373" t="s">
        <v>1467</v>
      </c>
      <c r="L1373">
        <v>1348</v>
      </c>
      <c r="N1373">
        <v>1009</v>
      </c>
      <c r="O1373" t="s">
        <v>1185</v>
      </c>
      <c r="P1373" t="s">
        <v>1185</v>
      </c>
      <c r="Q1373">
        <v>1000</v>
      </c>
      <c r="Y1373">
        <v>1.0000000000000001E-5</v>
      </c>
      <c r="AA1373">
        <v>52539.7</v>
      </c>
      <c r="AB1373">
        <v>0</v>
      </c>
      <c r="AC1373">
        <v>0</v>
      </c>
      <c r="AD1373">
        <v>0</v>
      </c>
      <c r="AN1373">
        <v>0</v>
      </c>
      <c r="AO1373">
        <v>1</v>
      </c>
      <c r="AP1373">
        <v>1</v>
      </c>
      <c r="AQ1373">
        <v>0</v>
      </c>
      <c r="AR1373">
        <v>0</v>
      </c>
      <c r="AS1373" t="s">
        <v>3</v>
      </c>
      <c r="AT1373">
        <v>1.0000000000000001E-5</v>
      </c>
      <c r="AU1373" t="s">
        <v>3</v>
      </c>
      <c r="AV1373">
        <v>0</v>
      </c>
      <c r="AW1373">
        <v>2</v>
      </c>
      <c r="AX1373">
        <v>24726497</v>
      </c>
      <c r="AY1373">
        <v>1</v>
      </c>
      <c r="AZ1373">
        <v>0</v>
      </c>
      <c r="BA1373">
        <v>1401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B1373">
        <v>0</v>
      </c>
    </row>
    <row r="1374" spans="1:80" x14ac:dyDescent="0.2">
      <c r="A1374">
        <f>ROW(Source!A818)</f>
        <v>818</v>
      </c>
      <c r="B1374">
        <v>23982063</v>
      </c>
      <c r="C1374">
        <v>24726486</v>
      </c>
      <c r="D1374">
        <v>22813501</v>
      </c>
      <c r="E1374">
        <v>1</v>
      </c>
      <c r="F1374">
        <v>1</v>
      </c>
      <c r="G1374">
        <v>1</v>
      </c>
      <c r="H1374">
        <v>3</v>
      </c>
      <c r="I1374" t="s">
        <v>1294</v>
      </c>
      <c r="J1374" t="s">
        <v>1295</v>
      </c>
      <c r="K1374" t="s">
        <v>1296</v>
      </c>
      <c r="L1374">
        <v>1346</v>
      </c>
      <c r="N1374">
        <v>1009</v>
      </c>
      <c r="O1374" t="s">
        <v>1181</v>
      </c>
      <c r="P1374" t="s">
        <v>1181</v>
      </c>
      <c r="Q1374">
        <v>1</v>
      </c>
      <c r="Y1374">
        <v>8.0000000000000002E-3</v>
      </c>
      <c r="AA1374">
        <v>155</v>
      </c>
      <c r="AB1374">
        <v>0</v>
      </c>
      <c r="AC1374">
        <v>0</v>
      </c>
      <c r="AD1374">
        <v>0</v>
      </c>
      <c r="AN1374">
        <v>0</v>
      </c>
      <c r="AO1374">
        <v>1</v>
      </c>
      <c r="AP1374">
        <v>1</v>
      </c>
      <c r="AQ1374">
        <v>0</v>
      </c>
      <c r="AR1374">
        <v>0</v>
      </c>
      <c r="AS1374" t="s">
        <v>3</v>
      </c>
      <c r="AT1374">
        <v>8.0000000000000002E-3</v>
      </c>
      <c r="AU1374" t="s">
        <v>3</v>
      </c>
      <c r="AV1374">
        <v>0</v>
      </c>
      <c r="AW1374">
        <v>2</v>
      </c>
      <c r="AX1374">
        <v>24726498</v>
      </c>
      <c r="AY1374">
        <v>1</v>
      </c>
      <c r="AZ1374">
        <v>0</v>
      </c>
      <c r="BA1374">
        <v>1402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B1374">
        <v>0</v>
      </c>
    </row>
    <row r="1375" spans="1:80" x14ac:dyDescent="0.2">
      <c r="A1375">
        <f>ROW(Source!A818)</f>
        <v>818</v>
      </c>
      <c r="B1375">
        <v>23982063</v>
      </c>
      <c r="C1375">
        <v>24726486</v>
      </c>
      <c r="D1375">
        <v>22816424</v>
      </c>
      <c r="E1375">
        <v>1</v>
      </c>
      <c r="F1375">
        <v>1</v>
      </c>
      <c r="G1375">
        <v>1</v>
      </c>
      <c r="H1375">
        <v>3</v>
      </c>
      <c r="I1375" t="s">
        <v>1195</v>
      </c>
      <c r="J1375" t="s">
        <v>1196</v>
      </c>
      <c r="K1375" t="s">
        <v>1197</v>
      </c>
      <c r="L1375">
        <v>1346</v>
      </c>
      <c r="N1375">
        <v>1009</v>
      </c>
      <c r="O1375" t="s">
        <v>1181</v>
      </c>
      <c r="P1375" t="s">
        <v>1181</v>
      </c>
      <c r="Q1375">
        <v>1</v>
      </c>
      <c r="Y1375">
        <v>5.0000000000000001E-3</v>
      </c>
      <c r="AA1375">
        <v>91.29</v>
      </c>
      <c r="AB1375">
        <v>0</v>
      </c>
      <c r="AC1375">
        <v>0</v>
      </c>
      <c r="AD1375">
        <v>0</v>
      </c>
      <c r="AN1375">
        <v>0</v>
      </c>
      <c r="AO1375">
        <v>1</v>
      </c>
      <c r="AP1375">
        <v>1</v>
      </c>
      <c r="AQ1375">
        <v>0</v>
      </c>
      <c r="AR1375">
        <v>0</v>
      </c>
      <c r="AS1375" t="s">
        <v>3</v>
      </c>
      <c r="AT1375">
        <v>5.0000000000000001E-3</v>
      </c>
      <c r="AU1375" t="s">
        <v>3</v>
      </c>
      <c r="AV1375">
        <v>0</v>
      </c>
      <c r="AW1375">
        <v>2</v>
      </c>
      <c r="AX1375">
        <v>24726499</v>
      </c>
      <c r="AY1375">
        <v>1</v>
      </c>
      <c r="AZ1375">
        <v>0</v>
      </c>
      <c r="BA1375">
        <v>1403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B1375">
        <v>0</v>
      </c>
    </row>
    <row r="1376" spans="1:80" x14ac:dyDescent="0.2">
      <c r="A1376">
        <f>ROW(Source!A818)</f>
        <v>818</v>
      </c>
      <c r="B1376">
        <v>23982063</v>
      </c>
      <c r="C1376">
        <v>24726486</v>
      </c>
      <c r="D1376">
        <v>22827582</v>
      </c>
      <c r="E1376">
        <v>1</v>
      </c>
      <c r="F1376">
        <v>1</v>
      </c>
      <c r="G1376">
        <v>1</v>
      </c>
      <c r="H1376">
        <v>3</v>
      </c>
      <c r="I1376" t="s">
        <v>1323</v>
      </c>
      <c r="J1376" t="s">
        <v>1324</v>
      </c>
      <c r="K1376" t="s">
        <v>1325</v>
      </c>
      <c r="L1376">
        <v>1355</v>
      </c>
      <c r="N1376">
        <v>1010</v>
      </c>
      <c r="O1376" t="s">
        <v>910</v>
      </c>
      <c r="P1376" t="s">
        <v>910</v>
      </c>
      <c r="Q1376">
        <v>100</v>
      </c>
      <c r="Y1376">
        <v>0.2</v>
      </c>
      <c r="AA1376">
        <v>30.74</v>
      </c>
      <c r="AB1376">
        <v>0</v>
      </c>
      <c r="AC1376">
        <v>0</v>
      </c>
      <c r="AD1376">
        <v>0</v>
      </c>
      <c r="AN1376">
        <v>0</v>
      </c>
      <c r="AO1376">
        <v>1</v>
      </c>
      <c r="AP1376">
        <v>1</v>
      </c>
      <c r="AQ1376">
        <v>0</v>
      </c>
      <c r="AR1376">
        <v>0</v>
      </c>
      <c r="AS1376" t="s">
        <v>3</v>
      </c>
      <c r="AT1376">
        <v>0.2</v>
      </c>
      <c r="AU1376" t="s">
        <v>3</v>
      </c>
      <c r="AV1376">
        <v>0</v>
      </c>
      <c r="AW1376">
        <v>2</v>
      </c>
      <c r="AX1376">
        <v>24726500</v>
      </c>
      <c r="AY1376">
        <v>1</v>
      </c>
      <c r="AZ1376">
        <v>0</v>
      </c>
      <c r="BA1376">
        <v>1404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B1376">
        <v>0</v>
      </c>
    </row>
    <row r="1377" spans="1:80" x14ac:dyDescent="0.2">
      <c r="A1377">
        <f>ROW(Source!A818)</f>
        <v>818</v>
      </c>
      <c r="B1377">
        <v>23982063</v>
      </c>
      <c r="C1377">
        <v>24726486</v>
      </c>
      <c r="D1377">
        <v>22850609</v>
      </c>
      <c r="E1377">
        <v>1</v>
      </c>
      <c r="F1377">
        <v>1</v>
      </c>
      <c r="G1377">
        <v>1</v>
      </c>
      <c r="H1377">
        <v>3</v>
      </c>
      <c r="I1377" t="s">
        <v>1207</v>
      </c>
      <c r="J1377" t="s">
        <v>1208</v>
      </c>
      <c r="K1377" t="s">
        <v>1209</v>
      </c>
      <c r="L1377">
        <v>1346</v>
      </c>
      <c r="N1377">
        <v>1009</v>
      </c>
      <c r="O1377" t="s">
        <v>1181</v>
      </c>
      <c r="P1377" t="s">
        <v>1181</v>
      </c>
      <c r="Q1377">
        <v>1</v>
      </c>
      <c r="Y1377">
        <v>0.1</v>
      </c>
      <c r="AA1377">
        <v>65.75</v>
      </c>
      <c r="AB1377">
        <v>0</v>
      </c>
      <c r="AC1377">
        <v>0</v>
      </c>
      <c r="AD1377">
        <v>0</v>
      </c>
      <c r="AN1377">
        <v>0</v>
      </c>
      <c r="AO1377">
        <v>1</v>
      </c>
      <c r="AP1377">
        <v>1</v>
      </c>
      <c r="AQ1377">
        <v>0</v>
      </c>
      <c r="AR1377">
        <v>0</v>
      </c>
      <c r="AS1377" t="s">
        <v>3</v>
      </c>
      <c r="AT1377">
        <v>0.1</v>
      </c>
      <c r="AU1377" t="s">
        <v>3</v>
      </c>
      <c r="AV1377">
        <v>0</v>
      </c>
      <c r="AW1377">
        <v>2</v>
      </c>
      <c r="AX1377">
        <v>24726501</v>
      </c>
      <c r="AY1377">
        <v>1</v>
      </c>
      <c r="AZ1377">
        <v>0</v>
      </c>
      <c r="BA1377">
        <v>1405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B1377">
        <v>0</v>
      </c>
    </row>
    <row r="1378" spans="1:80" x14ac:dyDescent="0.2">
      <c r="A1378">
        <f>ROW(Source!A818)</f>
        <v>818</v>
      </c>
      <c r="B1378">
        <v>23982063</v>
      </c>
      <c r="C1378">
        <v>24726486</v>
      </c>
      <c r="D1378">
        <v>22851622</v>
      </c>
      <c r="E1378">
        <v>1</v>
      </c>
      <c r="F1378">
        <v>1</v>
      </c>
      <c r="G1378">
        <v>1</v>
      </c>
      <c r="H1378">
        <v>3</v>
      </c>
      <c r="I1378" t="s">
        <v>1210</v>
      </c>
      <c r="J1378" t="s">
        <v>1211</v>
      </c>
      <c r="K1378" t="s">
        <v>1212</v>
      </c>
      <c r="L1378">
        <v>1346</v>
      </c>
      <c r="N1378">
        <v>1009</v>
      </c>
      <c r="O1378" t="s">
        <v>1181</v>
      </c>
      <c r="P1378" t="s">
        <v>1181</v>
      </c>
      <c r="Q1378">
        <v>1</v>
      </c>
      <c r="Y1378">
        <v>0.05</v>
      </c>
      <c r="AA1378">
        <v>38.340000000000003</v>
      </c>
      <c r="AB1378">
        <v>0</v>
      </c>
      <c r="AC1378">
        <v>0</v>
      </c>
      <c r="AD1378">
        <v>0</v>
      </c>
      <c r="AN1378">
        <v>0</v>
      </c>
      <c r="AO1378">
        <v>1</v>
      </c>
      <c r="AP1378">
        <v>1</v>
      </c>
      <c r="AQ1378">
        <v>0</v>
      </c>
      <c r="AR1378">
        <v>0</v>
      </c>
      <c r="AS1378" t="s">
        <v>3</v>
      </c>
      <c r="AT1378">
        <v>0.05</v>
      </c>
      <c r="AU1378" t="s">
        <v>3</v>
      </c>
      <c r="AV1378">
        <v>0</v>
      </c>
      <c r="AW1378">
        <v>2</v>
      </c>
      <c r="AX1378">
        <v>24726502</v>
      </c>
      <c r="AY1378">
        <v>1</v>
      </c>
      <c r="AZ1378">
        <v>0</v>
      </c>
      <c r="BA1378">
        <v>1406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B1378">
        <v>0</v>
      </c>
    </row>
    <row r="1379" spans="1:80" x14ac:dyDescent="0.2">
      <c r="A1379">
        <f>ROW(Source!A818)</f>
        <v>818</v>
      </c>
      <c r="B1379">
        <v>23982063</v>
      </c>
      <c r="C1379">
        <v>24726486</v>
      </c>
      <c r="D1379">
        <v>22865648</v>
      </c>
      <c r="E1379">
        <v>1</v>
      </c>
      <c r="F1379">
        <v>1</v>
      </c>
      <c r="G1379">
        <v>1</v>
      </c>
      <c r="H1379">
        <v>3</v>
      </c>
      <c r="I1379" t="s">
        <v>1311</v>
      </c>
      <c r="J1379" t="s">
        <v>1312</v>
      </c>
      <c r="K1379" t="s">
        <v>1313</v>
      </c>
      <c r="L1379">
        <v>1348</v>
      </c>
      <c r="N1379">
        <v>1009</v>
      </c>
      <c r="O1379" t="s">
        <v>1185</v>
      </c>
      <c r="P1379" t="s">
        <v>1185</v>
      </c>
      <c r="Q1379">
        <v>1000</v>
      </c>
      <c r="Y1379">
        <v>5.0000000000000001E-3</v>
      </c>
      <c r="AA1379">
        <v>0</v>
      </c>
      <c r="AB1379">
        <v>0</v>
      </c>
      <c r="AC1379">
        <v>0</v>
      </c>
      <c r="AD1379">
        <v>0</v>
      </c>
      <c r="AN1379">
        <v>0</v>
      </c>
      <c r="AO1379">
        <v>1</v>
      </c>
      <c r="AP1379">
        <v>1</v>
      </c>
      <c r="AQ1379">
        <v>0</v>
      </c>
      <c r="AR1379">
        <v>0</v>
      </c>
      <c r="AS1379" t="s">
        <v>3</v>
      </c>
      <c r="AT1379">
        <v>5.0000000000000001E-3</v>
      </c>
      <c r="AU1379" t="s">
        <v>3</v>
      </c>
      <c r="AV1379">
        <v>0</v>
      </c>
      <c r="AW1379">
        <v>2</v>
      </c>
      <c r="AX1379">
        <v>24726503</v>
      </c>
      <c r="AY1379">
        <v>1</v>
      </c>
      <c r="AZ1379">
        <v>0</v>
      </c>
      <c r="BA1379">
        <v>1407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B1379">
        <v>0</v>
      </c>
    </row>
    <row r="1380" spans="1:80" x14ac:dyDescent="0.2">
      <c r="A1380">
        <f>ROW(Source!A818)</f>
        <v>818</v>
      </c>
      <c r="B1380">
        <v>23982063</v>
      </c>
      <c r="C1380">
        <v>24726486</v>
      </c>
      <c r="D1380">
        <v>22865650</v>
      </c>
      <c r="E1380">
        <v>1</v>
      </c>
      <c r="F1380">
        <v>1</v>
      </c>
      <c r="G1380">
        <v>1</v>
      </c>
      <c r="H1380">
        <v>3</v>
      </c>
      <c r="I1380" t="s">
        <v>1159</v>
      </c>
      <c r="J1380" t="s">
        <v>1160</v>
      </c>
      <c r="K1380" t="s">
        <v>1161</v>
      </c>
      <c r="L1380">
        <v>1374</v>
      </c>
      <c r="N1380">
        <v>1013</v>
      </c>
      <c r="O1380" t="s">
        <v>1162</v>
      </c>
      <c r="P1380" t="s">
        <v>1162</v>
      </c>
      <c r="Q1380">
        <v>1</v>
      </c>
      <c r="Y1380">
        <v>0.96</v>
      </c>
      <c r="AA1380">
        <v>1</v>
      </c>
      <c r="AB1380">
        <v>0</v>
      </c>
      <c r="AC1380">
        <v>0</v>
      </c>
      <c r="AD1380">
        <v>0</v>
      </c>
      <c r="AN1380">
        <v>0</v>
      </c>
      <c r="AO1380">
        <v>1</v>
      </c>
      <c r="AP1380">
        <v>1</v>
      </c>
      <c r="AQ1380">
        <v>0</v>
      </c>
      <c r="AR1380">
        <v>0</v>
      </c>
      <c r="AS1380" t="s">
        <v>3</v>
      </c>
      <c r="AT1380">
        <v>0.96</v>
      </c>
      <c r="AU1380" t="s">
        <v>3</v>
      </c>
      <c r="AV1380">
        <v>0</v>
      </c>
      <c r="AW1380">
        <v>2</v>
      </c>
      <c r="AX1380">
        <v>24726504</v>
      </c>
      <c r="AY1380">
        <v>1</v>
      </c>
      <c r="AZ1380">
        <v>0</v>
      </c>
      <c r="BA1380">
        <v>1408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B1380">
        <v>0</v>
      </c>
    </row>
    <row r="1381" spans="1:80" x14ac:dyDescent="0.2">
      <c r="A1381">
        <f>ROW(Source!A819)</f>
        <v>819</v>
      </c>
      <c r="B1381">
        <v>23982063</v>
      </c>
      <c r="C1381">
        <v>24726505</v>
      </c>
      <c r="D1381">
        <v>9431832</v>
      </c>
      <c r="E1381">
        <v>1</v>
      </c>
      <c r="F1381">
        <v>1</v>
      </c>
      <c r="G1381">
        <v>1</v>
      </c>
      <c r="H1381">
        <v>1</v>
      </c>
      <c r="I1381" t="s">
        <v>1280</v>
      </c>
      <c r="J1381" t="s">
        <v>3</v>
      </c>
      <c r="K1381" t="s">
        <v>1281</v>
      </c>
      <c r="L1381">
        <v>1369</v>
      </c>
      <c r="N1381">
        <v>1013</v>
      </c>
      <c r="O1381" t="s">
        <v>1148</v>
      </c>
      <c r="P1381" t="s">
        <v>1148</v>
      </c>
      <c r="Q1381">
        <v>1</v>
      </c>
      <c r="Y1381">
        <v>23.625</v>
      </c>
      <c r="AA1381">
        <v>0</v>
      </c>
      <c r="AB1381">
        <v>0</v>
      </c>
      <c r="AC1381">
        <v>0</v>
      </c>
      <c r="AD1381">
        <v>10.35</v>
      </c>
      <c r="AN1381">
        <v>0</v>
      </c>
      <c r="AO1381">
        <v>1</v>
      </c>
      <c r="AP1381">
        <v>1</v>
      </c>
      <c r="AQ1381">
        <v>0</v>
      </c>
      <c r="AR1381">
        <v>0</v>
      </c>
      <c r="AS1381" t="s">
        <v>3</v>
      </c>
      <c r="AT1381">
        <v>17.5</v>
      </c>
      <c r="AU1381" t="s">
        <v>179</v>
      </c>
      <c r="AV1381">
        <v>1</v>
      </c>
      <c r="AW1381">
        <v>2</v>
      </c>
      <c r="AX1381">
        <v>24726512</v>
      </c>
      <c r="AY1381">
        <v>1</v>
      </c>
      <c r="AZ1381">
        <v>0</v>
      </c>
      <c r="BA1381">
        <v>1409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B1381">
        <v>0</v>
      </c>
    </row>
    <row r="1382" spans="1:80" x14ac:dyDescent="0.2">
      <c r="A1382">
        <f>ROW(Source!A819)</f>
        <v>819</v>
      </c>
      <c r="B1382">
        <v>23982063</v>
      </c>
      <c r="C1382">
        <v>24726505</v>
      </c>
      <c r="D1382">
        <v>22820082</v>
      </c>
      <c r="E1382">
        <v>1</v>
      </c>
      <c r="F1382">
        <v>1</v>
      </c>
      <c r="G1382">
        <v>1</v>
      </c>
      <c r="H1382">
        <v>3</v>
      </c>
      <c r="I1382" t="s">
        <v>1468</v>
      </c>
      <c r="J1382" t="s">
        <v>1469</v>
      </c>
      <c r="K1382" t="s">
        <v>1191</v>
      </c>
      <c r="L1382">
        <v>1348</v>
      </c>
      <c r="N1382">
        <v>1009</v>
      </c>
      <c r="O1382" t="s">
        <v>1185</v>
      </c>
      <c r="P1382" t="s">
        <v>1185</v>
      </c>
      <c r="Q1382">
        <v>1000</v>
      </c>
      <c r="Y1382">
        <v>1.7000000000000001E-4</v>
      </c>
      <c r="AA1382">
        <v>9040</v>
      </c>
      <c r="AB1382">
        <v>0</v>
      </c>
      <c r="AC1382">
        <v>0</v>
      </c>
      <c r="AD1382">
        <v>0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1.7000000000000001E-4</v>
      </c>
      <c r="AU1382" t="s">
        <v>3</v>
      </c>
      <c r="AV1382">
        <v>0</v>
      </c>
      <c r="AW1382">
        <v>2</v>
      </c>
      <c r="AX1382">
        <v>24726513</v>
      </c>
      <c r="AY1382">
        <v>1</v>
      </c>
      <c r="AZ1382">
        <v>0</v>
      </c>
      <c r="BA1382">
        <v>1410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B1382">
        <v>0</v>
      </c>
    </row>
    <row r="1383" spans="1:80" x14ac:dyDescent="0.2">
      <c r="A1383">
        <f>ROW(Source!A819)</f>
        <v>819</v>
      </c>
      <c r="B1383">
        <v>23982063</v>
      </c>
      <c r="C1383">
        <v>24726505</v>
      </c>
      <c r="D1383">
        <v>22848308</v>
      </c>
      <c r="E1383">
        <v>1</v>
      </c>
      <c r="F1383">
        <v>1</v>
      </c>
      <c r="G1383">
        <v>1</v>
      </c>
      <c r="H1383">
        <v>3</v>
      </c>
      <c r="I1383" t="s">
        <v>1470</v>
      </c>
      <c r="J1383" t="s">
        <v>1471</v>
      </c>
      <c r="K1383" t="s">
        <v>1472</v>
      </c>
      <c r="L1383">
        <v>1477</v>
      </c>
      <c r="N1383">
        <v>1013</v>
      </c>
      <c r="O1383" t="s">
        <v>333</v>
      </c>
      <c r="P1383" t="s">
        <v>335</v>
      </c>
      <c r="Q1383">
        <v>1</v>
      </c>
      <c r="Y1383">
        <v>3.0000000000000001E-3</v>
      </c>
      <c r="AA1383">
        <v>1600</v>
      </c>
      <c r="AB1383">
        <v>0</v>
      </c>
      <c r="AC1383">
        <v>0</v>
      </c>
      <c r="AD1383">
        <v>0</v>
      </c>
      <c r="AN1383">
        <v>0</v>
      </c>
      <c r="AO1383">
        <v>1</v>
      </c>
      <c r="AP1383">
        <v>0</v>
      </c>
      <c r="AQ1383">
        <v>0</v>
      </c>
      <c r="AR1383">
        <v>0</v>
      </c>
      <c r="AS1383" t="s">
        <v>3</v>
      </c>
      <c r="AT1383">
        <v>3.0000000000000001E-3</v>
      </c>
      <c r="AU1383" t="s">
        <v>3</v>
      </c>
      <c r="AV1383">
        <v>0</v>
      </c>
      <c r="AW1383">
        <v>2</v>
      </c>
      <c r="AX1383">
        <v>24726514</v>
      </c>
      <c r="AY1383">
        <v>1</v>
      </c>
      <c r="AZ1383">
        <v>0</v>
      </c>
      <c r="BA1383">
        <v>1411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B1383">
        <v>0</v>
      </c>
    </row>
    <row r="1384" spans="1:80" x14ac:dyDescent="0.2">
      <c r="A1384">
        <f>ROW(Source!A819)</f>
        <v>819</v>
      </c>
      <c r="B1384">
        <v>23982063</v>
      </c>
      <c r="C1384">
        <v>24726505</v>
      </c>
      <c r="D1384">
        <v>22850615</v>
      </c>
      <c r="E1384">
        <v>1</v>
      </c>
      <c r="F1384">
        <v>1</v>
      </c>
      <c r="G1384">
        <v>1</v>
      </c>
      <c r="H1384">
        <v>3</v>
      </c>
      <c r="I1384" t="s">
        <v>1473</v>
      </c>
      <c r="J1384" t="s">
        <v>1474</v>
      </c>
      <c r="K1384" t="s">
        <v>1475</v>
      </c>
      <c r="L1384">
        <v>1348</v>
      </c>
      <c r="N1384">
        <v>1009</v>
      </c>
      <c r="O1384" t="s">
        <v>1185</v>
      </c>
      <c r="P1384" t="s">
        <v>1185</v>
      </c>
      <c r="Q1384">
        <v>1000</v>
      </c>
      <c r="Y1384">
        <v>5.0000000000000002E-5</v>
      </c>
      <c r="AA1384">
        <v>85399.75</v>
      </c>
      <c r="AB1384">
        <v>0</v>
      </c>
      <c r="AC1384">
        <v>0</v>
      </c>
      <c r="AD1384">
        <v>0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5.0000000000000002E-5</v>
      </c>
      <c r="AU1384" t="s">
        <v>3</v>
      </c>
      <c r="AV1384">
        <v>0</v>
      </c>
      <c r="AW1384">
        <v>2</v>
      </c>
      <c r="AX1384">
        <v>24726515</v>
      </c>
      <c r="AY1384">
        <v>1</v>
      </c>
      <c r="AZ1384">
        <v>0</v>
      </c>
      <c r="BA1384">
        <v>1412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B1384">
        <v>0</v>
      </c>
    </row>
    <row r="1385" spans="1:80" x14ac:dyDescent="0.2">
      <c r="A1385">
        <f>ROW(Source!A819)</f>
        <v>819</v>
      </c>
      <c r="B1385">
        <v>23982063</v>
      </c>
      <c r="C1385">
        <v>24726505</v>
      </c>
      <c r="D1385">
        <v>22865648</v>
      </c>
      <c r="E1385">
        <v>1</v>
      </c>
      <c r="F1385">
        <v>1</v>
      </c>
      <c r="G1385">
        <v>1</v>
      </c>
      <c r="H1385">
        <v>3</v>
      </c>
      <c r="I1385" t="s">
        <v>1311</v>
      </c>
      <c r="J1385" t="s">
        <v>1312</v>
      </c>
      <c r="K1385" t="s">
        <v>1313</v>
      </c>
      <c r="L1385">
        <v>1348</v>
      </c>
      <c r="N1385">
        <v>1009</v>
      </c>
      <c r="O1385" t="s">
        <v>1185</v>
      </c>
      <c r="P1385" t="s">
        <v>1185</v>
      </c>
      <c r="Q1385">
        <v>1000</v>
      </c>
      <c r="Y1385">
        <v>6.0000000000000001E-3</v>
      </c>
      <c r="AA1385">
        <v>0</v>
      </c>
      <c r="AB1385">
        <v>0</v>
      </c>
      <c r="AC1385">
        <v>0</v>
      </c>
      <c r="AD1385">
        <v>0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6.0000000000000001E-3</v>
      </c>
      <c r="AU1385" t="s">
        <v>3</v>
      </c>
      <c r="AV1385">
        <v>0</v>
      </c>
      <c r="AW1385">
        <v>2</v>
      </c>
      <c r="AX1385">
        <v>24726516</v>
      </c>
      <c r="AY1385">
        <v>1</v>
      </c>
      <c r="AZ1385">
        <v>0</v>
      </c>
      <c r="BA1385">
        <v>1413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B1385">
        <v>0</v>
      </c>
    </row>
    <row r="1386" spans="1:80" x14ac:dyDescent="0.2">
      <c r="A1386">
        <f>ROW(Source!A819)</f>
        <v>819</v>
      </c>
      <c r="B1386">
        <v>23982063</v>
      </c>
      <c r="C1386">
        <v>24726505</v>
      </c>
      <c r="D1386">
        <v>22865650</v>
      </c>
      <c r="E1386">
        <v>1</v>
      </c>
      <c r="F1386">
        <v>1</v>
      </c>
      <c r="G1386">
        <v>1</v>
      </c>
      <c r="H1386">
        <v>3</v>
      </c>
      <c r="I1386" t="s">
        <v>1159</v>
      </c>
      <c r="J1386" t="s">
        <v>1160</v>
      </c>
      <c r="K1386" t="s">
        <v>1161</v>
      </c>
      <c r="L1386">
        <v>1374</v>
      </c>
      <c r="N1386">
        <v>1013</v>
      </c>
      <c r="O1386" t="s">
        <v>1162</v>
      </c>
      <c r="P1386" t="s">
        <v>1162</v>
      </c>
      <c r="Q1386">
        <v>1</v>
      </c>
      <c r="Y1386">
        <v>3.62</v>
      </c>
      <c r="AA1386">
        <v>1</v>
      </c>
      <c r="AB1386">
        <v>0</v>
      </c>
      <c r="AC1386">
        <v>0</v>
      </c>
      <c r="AD1386">
        <v>0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3.62</v>
      </c>
      <c r="AU1386" t="s">
        <v>3</v>
      </c>
      <c r="AV1386">
        <v>0</v>
      </c>
      <c r="AW1386">
        <v>2</v>
      </c>
      <c r="AX1386">
        <v>24726517</v>
      </c>
      <c r="AY1386">
        <v>1</v>
      </c>
      <c r="AZ1386">
        <v>0</v>
      </c>
      <c r="BA1386">
        <v>1414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B1386">
        <v>0</v>
      </c>
    </row>
    <row r="1387" spans="1:80" x14ac:dyDescent="0.2">
      <c r="A1387">
        <f>ROW(Source!A820)</f>
        <v>820</v>
      </c>
      <c r="B1387">
        <v>23982063</v>
      </c>
      <c r="C1387">
        <v>24911098</v>
      </c>
      <c r="D1387">
        <v>9431832</v>
      </c>
      <c r="E1387">
        <v>1</v>
      </c>
      <c r="F1387">
        <v>1</v>
      </c>
      <c r="G1387">
        <v>1</v>
      </c>
      <c r="H1387">
        <v>1</v>
      </c>
      <c r="I1387" t="s">
        <v>1280</v>
      </c>
      <c r="J1387" t="s">
        <v>3</v>
      </c>
      <c r="K1387" t="s">
        <v>1281</v>
      </c>
      <c r="L1387">
        <v>1369</v>
      </c>
      <c r="N1387">
        <v>1013</v>
      </c>
      <c r="O1387" t="s">
        <v>1148</v>
      </c>
      <c r="P1387" t="s">
        <v>1148</v>
      </c>
      <c r="Q1387">
        <v>1</v>
      </c>
      <c r="Y1387">
        <v>23.625</v>
      </c>
      <c r="AA1387">
        <v>0</v>
      </c>
      <c r="AB1387">
        <v>0</v>
      </c>
      <c r="AC1387">
        <v>0</v>
      </c>
      <c r="AD1387">
        <v>10.35</v>
      </c>
      <c r="AN1387">
        <v>0</v>
      </c>
      <c r="AO1387">
        <v>1</v>
      </c>
      <c r="AP1387">
        <v>1</v>
      </c>
      <c r="AQ1387">
        <v>0</v>
      </c>
      <c r="AR1387">
        <v>0</v>
      </c>
      <c r="AS1387" t="s">
        <v>3</v>
      </c>
      <c r="AT1387">
        <v>17.5</v>
      </c>
      <c r="AU1387" t="s">
        <v>179</v>
      </c>
      <c r="AV1387">
        <v>1</v>
      </c>
      <c r="AW1387">
        <v>2</v>
      </c>
      <c r="AX1387">
        <v>24911105</v>
      </c>
      <c r="AY1387">
        <v>1</v>
      </c>
      <c r="AZ1387">
        <v>0</v>
      </c>
      <c r="BA1387">
        <v>1415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B1387">
        <v>0</v>
      </c>
    </row>
    <row r="1388" spans="1:80" x14ac:dyDescent="0.2">
      <c r="A1388">
        <f>ROW(Source!A820)</f>
        <v>820</v>
      </c>
      <c r="B1388">
        <v>23982063</v>
      </c>
      <c r="C1388">
        <v>24911098</v>
      </c>
      <c r="D1388">
        <v>22820082</v>
      </c>
      <c r="E1388">
        <v>1</v>
      </c>
      <c r="F1388">
        <v>1</v>
      </c>
      <c r="G1388">
        <v>1</v>
      </c>
      <c r="H1388">
        <v>3</v>
      </c>
      <c r="I1388" t="s">
        <v>1468</v>
      </c>
      <c r="J1388" t="s">
        <v>1469</v>
      </c>
      <c r="K1388" t="s">
        <v>1191</v>
      </c>
      <c r="L1388">
        <v>1348</v>
      </c>
      <c r="N1388">
        <v>1009</v>
      </c>
      <c r="O1388" t="s">
        <v>1185</v>
      </c>
      <c r="P1388" t="s">
        <v>1185</v>
      </c>
      <c r="Q1388">
        <v>1000</v>
      </c>
      <c r="Y1388">
        <v>1.7000000000000001E-4</v>
      </c>
      <c r="AA1388">
        <v>9040</v>
      </c>
      <c r="AB1388">
        <v>0</v>
      </c>
      <c r="AC1388">
        <v>0</v>
      </c>
      <c r="AD1388">
        <v>0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1.7000000000000001E-4</v>
      </c>
      <c r="AU1388" t="s">
        <v>3</v>
      </c>
      <c r="AV1388">
        <v>0</v>
      </c>
      <c r="AW1388">
        <v>2</v>
      </c>
      <c r="AX1388">
        <v>24911106</v>
      </c>
      <c r="AY1388">
        <v>1</v>
      </c>
      <c r="AZ1388">
        <v>0</v>
      </c>
      <c r="BA1388">
        <v>1416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B1388">
        <v>0</v>
      </c>
    </row>
    <row r="1389" spans="1:80" x14ac:dyDescent="0.2">
      <c r="A1389">
        <f>ROW(Source!A820)</f>
        <v>820</v>
      </c>
      <c r="B1389">
        <v>23982063</v>
      </c>
      <c r="C1389">
        <v>24911098</v>
      </c>
      <c r="D1389">
        <v>22848308</v>
      </c>
      <c r="E1389">
        <v>1</v>
      </c>
      <c r="F1389">
        <v>1</v>
      </c>
      <c r="G1389">
        <v>1</v>
      </c>
      <c r="H1389">
        <v>3</v>
      </c>
      <c r="I1389" t="s">
        <v>1470</v>
      </c>
      <c r="J1389" t="s">
        <v>1471</v>
      </c>
      <c r="K1389" t="s">
        <v>1472</v>
      </c>
      <c r="L1389">
        <v>1477</v>
      </c>
      <c r="N1389">
        <v>1013</v>
      </c>
      <c r="O1389" t="s">
        <v>333</v>
      </c>
      <c r="P1389" t="s">
        <v>335</v>
      </c>
      <c r="Q1389">
        <v>1</v>
      </c>
      <c r="Y1389">
        <v>3.0000000000000001E-3</v>
      </c>
      <c r="AA1389">
        <v>1600</v>
      </c>
      <c r="AB1389">
        <v>0</v>
      </c>
      <c r="AC1389">
        <v>0</v>
      </c>
      <c r="AD1389">
        <v>0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3.0000000000000001E-3</v>
      </c>
      <c r="AU1389" t="s">
        <v>3</v>
      </c>
      <c r="AV1389">
        <v>0</v>
      </c>
      <c r="AW1389">
        <v>2</v>
      </c>
      <c r="AX1389">
        <v>24911107</v>
      </c>
      <c r="AY1389">
        <v>1</v>
      </c>
      <c r="AZ1389">
        <v>0</v>
      </c>
      <c r="BA1389">
        <v>1417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B1389">
        <v>0</v>
      </c>
    </row>
    <row r="1390" spans="1:80" x14ac:dyDescent="0.2">
      <c r="A1390">
        <f>ROW(Source!A820)</f>
        <v>820</v>
      </c>
      <c r="B1390">
        <v>23982063</v>
      </c>
      <c r="C1390">
        <v>24911098</v>
      </c>
      <c r="D1390">
        <v>22850615</v>
      </c>
      <c r="E1390">
        <v>1</v>
      </c>
      <c r="F1390">
        <v>1</v>
      </c>
      <c r="G1390">
        <v>1</v>
      </c>
      <c r="H1390">
        <v>3</v>
      </c>
      <c r="I1390" t="s">
        <v>1473</v>
      </c>
      <c r="J1390" t="s">
        <v>1474</v>
      </c>
      <c r="K1390" t="s">
        <v>1475</v>
      </c>
      <c r="L1390">
        <v>1348</v>
      </c>
      <c r="N1390">
        <v>1009</v>
      </c>
      <c r="O1390" t="s">
        <v>1185</v>
      </c>
      <c r="P1390" t="s">
        <v>1185</v>
      </c>
      <c r="Q1390">
        <v>1000</v>
      </c>
      <c r="Y1390">
        <v>5.0000000000000002E-5</v>
      </c>
      <c r="AA1390">
        <v>85399.75</v>
      </c>
      <c r="AB1390">
        <v>0</v>
      </c>
      <c r="AC1390">
        <v>0</v>
      </c>
      <c r="AD1390">
        <v>0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5.0000000000000002E-5</v>
      </c>
      <c r="AU1390" t="s">
        <v>3</v>
      </c>
      <c r="AV1390">
        <v>0</v>
      </c>
      <c r="AW1390">
        <v>2</v>
      </c>
      <c r="AX1390">
        <v>24911108</v>
      </c>
      <c r="AY1390">
        <v>1</v>
      </c>
      <c r="AZ1390">
        <v>0</v>
      </c>
      <c r="BA1390">
        <v>1418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B1390">
        <v>0</v>
      </c>
    </row>
    <row r="1391" spans="1:80" x14ac:dyDescent="0.2">
      <c r="A1391">
        <f>ROW(Source!A820)</f>
        <v>820</v>
      </c>
      <c r="B1391">
        <v>23982063</v>
      </c>
      <c r="C1391">
        <v>24911098</v>
      </c>
      <c r="D1391">
        <v>22865648</v>
      </c>
      <c r="E1391">
        <v>1</v>
      </c>
      <c r="F1391">
        <v>1</v>
      </c>
      <c r="G1391">
        <v>1</v>
      </c>
      <c r="H1391">
        <v>3</v>
      </c>
      <c r="I1391" t="s">
        <v>1311</v>
      </c>
      <c r="J1391" t="s">
        <v>1312</v>
      </c>
      <c r="K1391" t="s">
        <v>1313</v>
      </c>
      <c r="L1391">
        <v>1348</v>
      </c>
      <c r="N1391">
        <v>1009</v>
      </c>
      <c r="O1391" t="s">
        <v>1185</v>
      </c>
      <c r="P1391" t="s">
        <v>1185</v>
      </c>
      <c r="Q1391">
        <v>1000</v>
      </c>
      <c r="Y1391">
        <v>6.0000000000000001E-3</v>
      </c>
      <c r="AA1391">
        <v>0</v>
      </c>
      <c r="AB1391">
        <v>0</v>
      </c>
      <c r="AC1391">
        <v>0</v>
      </c>
      <c r="AD1391">
        <v>0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6.0000000000000001E-3</v>
      </c>
      <c r="AU1391" t="s">
        <v>3</v>
      </c>
      <c r="AV1391">
        <v>0</v>
      </c>
      <c r="AW1391">
        <v>2</v>
      </c>
      <c r="AX1391">
        <v>24911109</v>
      </c>
      <c r="AY1391">
        <v>1</v>
      </c>
      <c r="AZ1391">
        <v>0</v>
      </c>
      <c r="BA1391">
        <v>1419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B1391">
        <v>0</v>
      </c>
    </row>
    <row r="1392" spans="1:80" x14ac:dyDescent="0.2">
      <c r="A1392">
        <f>ROW(Source!A820)</f>
        <v>820</v>
      </c>
      <c r="B1392">
        <v>23982063</v>
      </c>
      <c r="C1392">
        <v>24911098</v>
      </c>
      <c r="D1392">
        <v>22865650</v>
      </c>
      <c r="E1392">
        <v>1</v>
      </c>
      <c r="F1392">
        <v>1</v>
      </c>
      <c r="G1392">
        <v>1</v>
      </c>
      <c r="H1392">
        <v>3</v>
      </c>
      <c r="I1392" t="s">
        <v>1159</v>
      </c>
      <c r="J1392" t="s">
        <v>1160</v>
      </c>
      <c r="K1392" t="s">
        <v>1161</v>
      </c>
      <c r="L1392">
        <v>1374</v>
      </c>
      <c r="N1392">
        <v>1013</v>
      </c>
      <c r="O1392" t="s">
        <v>1162</v>
      </c>
      <c r="P1392" t="s">
        <v>1162</v>
      </c>
      <c r="Q1392">
        <v>1</v>
      </c>
      <c r="Y1392">
        <v>3.62</v>
      </c>
      <c r="AA1392">
        <v>1</v>
      </c>
      <c r="AB1392">
        <v>0</v>
      </c>
      <c r="AC1392">
        <v>0</v>
      </c>
      <c r="AD1392">
        <v>0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3.62</v>
      </c>
      <c r="AU1392" t="s">
        <v>3</v>
      </c>
      <c r="AV1392">
        <v>0</v>
      </c>
      <c r="AW1392">
        <v>2</v>
      </c>
      <c r="AX1392">
        <v>24911110</v>
      </c>
      <c r="AY1392">
        <v>1</v>
      </c>
      <c r="AZ1392">
        <v>0</v>
      </c>
      <c r="BA1392">
        <v>1420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B1392">
        <v>0</v>
      </c>
    </row>
    <row r="1393" spans="1:80" x14ac:dyDescent="0.2">
      <c r="A1393">
        <f>ROW(Source!A821)</f>
        <v>821</v>
      </c>
      <c r="B1393">
        <v>23982063</v>
      </c>
      <c r="C1393">
        <v>24726518</v>
      </c>
      <c r="D1393">
        <v>9430710</v>
      </c>
      <c r="E1393">
        <v>1</v>
      </c>
      <c r="F1393">
        <v>1</v>
      </c>
      <c r="G1393">
        <v>1</v>
      </c>
      <c r="H1393">
        <v>1</v>
      </c>
      <c r="I1393" t="s">
        <v>1166</v>
      </c>
      <c r="J1393" t="s">
        <v>3</v>
      </c>
      <c r="K1393" t="s">
        <v>1167</v>
      </c>
      <c r="L1393">
        <v>1369</v>
      </c>
      <c r="N1393">
        <v>1013</v>
      </c>
      <c r="O1393" t="s">
        <v>1148</v>
      </c>
      <c r="P1393" t="s">
        <v>1148</v>
      </c>
      <c r="Q1393">
        <v>1</v>
      </c>
      <c r="Y1393">
        <v>1.1340000000000001</v>
      </c>
      <c r="AA1393">
        <v>0</v>
      </c>
      <c r="AB1393">
        <v>0</v>
      </c>
      <c r="AC1393">
        <v>0</v>
      </c>
      <c r="AD1393">
        <v>9.6199999999999992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0.84</v>
      </c>
      <c r="AU1393" t="s">
        <v>179</v>
      </c>
      <c r="AV1393">
        <v>1</v>
      </c>
      <c r="AW1393">
        <v>2</v>
      </c>
      <c r="AX1393">
        <v>24726526</v>
      </c>
      <c r="AY1393">
        <v>1</v>
      </c>
      <c r="AZ1393">
        <v>0</v>
      </c>
      <c r="BA1393">
        <v>1421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B1393">
        <v>0</v>
      </c>
    </row>
    <row r="1394" spans="1:80" x14ac:dyDescent="0.2">
      <c r="A1394">
        <f>ROW(Source!A821)</f>
        <v>821</v>
      </c>
      <c r="B1394">
        <v>23982063</v>
      </c>
      <c r="C1394">
        <v>24726518</v>
      </c>
      <c r="D1394">
        <v>22814967</v>
      </c>
      <c r="E1394">
        <v>1</v>
      </c>
      <c r="F1394">
        <v>1</v>
      </c>
      <c r="G1394">
        <v>1</v>
      </c>
      <c r="H1394">
        <v>3</v>
      </c>
      <c r="I1394" t="s">
        <v>1476</v>
      </c>
      <c r="J1394" t="s">
        <v>1477</v>
      </c>
      <c r="K1394" t="s">
        <v>1478</v>
      </c>
      <c r="L1394">
        <v>1346</v>
      </c>
      <c r="N1394">
        <v>1009</v>
      </c>
      <c r="O1394" t="s">
        <v>1181</v>
      </c>
      <c r="P1394" t="s">
        <v>1181</v>
      </c>
      <c r="Q1394">
        <v>1</v>
      </c>
      <c r="Y1394">
        <v>0.01</v>
      </c>
      <c r="AA1394">
        <v>28.93</v>
      </c>
      <c r="AB1394">
        <v>0</v>
      </c>
      <c r="AC1394">
        <v>0</v>
      </c>
      <c r="AD1394">
        <v>0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0.01</v>
      </c>
      <c r="AU1394" t="s">
        <v>3</v>
      </c>
      <c r="AV1394">
        <v>0</v>
      </c>
      <c r="AW1394">
        <v>2</v>
      </c>
      <c r="AX1394">
        <v>24726527</v>
      </c>
      <c r="AY1394">
        <v>1</v>
      </c>
      <c r="AZ1394">
        <v>0</v>
      </c>
      <c r="BA1394">
        <v>1422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B1394">
        <v>0</v>
      </c>
    </row>
    <row r="1395" spans="1:80" x14ac:dyDescent="0.2">
      <c r="A1395">
        <f>ROW(Source!A821)</f>
        <v>821</v>
      </c>
      <c r="B1395">
        <v>23982063</v>
      </c>
      <c r="C1395">
        <v>24726518</v>
      </c>
      <c r="D1395">
        <v>22820501</v>
      </c>
      <c r="E1395">
        <v>1</v>
      </c>
      <c r="F1395">
        <v>1</v>
      </c>
      <c r="G1395">
        <v>1</v>
      </c>
      <c r="H1395">
        <v>3</v>
      </c>
      <c r="I1395" t="s">
        <v>1479</v>
      </c>
      <c r="J1395" t="s">
        <v>1480</v>
      </c>
      <c r="K1395" t="s">
        <v>1481</v>
      </c>
      <c r="L1395">
        <v>1348</v>
      </c>
      <c r="N1395">
        <v>1009</v>
      </c>
      <c r="O1395" t="s">
        <v>1185</v>
      </c>
      <c r="P1395" t="s">
        <v>1185</v>
      </c>
      <c r="Q1395">
        <v>1000</v>
      </c>
      <c r="Y1395">
        <v>1E-4</v>
      </c>
      <c r="AA1395">
        <v>12430</v>
      </c>
      <c r="AB1395">
        <v>0</v>
      </c>
      <c r="AC1395">
        <v>0</v>
      </c>
      <c r="AD1395">
        <v>0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1E-4</v>
      </c>
      <c r="AU1395" t="s">
        <v>3</v>
      </c>
      <c r="AV1395">
        <v>0</v>
      </c>
      <c r="AW1395">
        <v>2</v>
      </c>
      <c r="AX1395">
        <v>24726528</v>
      </c>
      <c r="AY1395">
        <v>1</v>
      </c>
      <c r="AZ1395">
        <v>0</v>
      </c>
      <c r="BA1395">
        <v>1423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B1395">
        <v>0</v>
      </c>
    </row>
    <row r="1396" spans="1:80" x14ac:dyDescent="0.2">
      <c r="A1396">
        <f>ROW(Source!A821)</f>
        <v>821</v>
      </c>
      <c r="B1396">
        <v>23982063</v>
      </c>
      <c r="C1396">
        <v>24726518</v>
      </c>
      <c r="D1396">
        <v>22813091</v>
      </c>
      <c r="E1396">
        <v>1</v>
      </c>
      <c r="F1396">
        <v>1</v>
      </c>
      <c r="G1396">
        <v>1</v>
      </c>
      <c r="H1396">
        <v>3</v>
      </c>
      <c r="I1396" t="s">
        <v>1186</v>
      </c>
      <c r="J1396" t="s">
        <v>1187</v>
      </c>
      <c r="K1396" t="s">
        <v>1188</v>
      </c>
      <c r="L1396">
        <v>1346</v>
      </c>
      <c r="N1396">
        <v>1009</v>
      </c>
      <c r="O1396" t="s">
        <v>1181</v>
      </c>
      <c r="P1396" t="s">
        <v>1181</v>
      </c>
      <c r="Q1396">
        <v>1</v>
      </c>
      <c r="Y1396">
        <v>2.0000000000000001E-4</v>
      </c>
      <c r="AA1396">
        <v>27.74</v>
      </c>
      <c r="AB1396">
        <v>0</v>
      </c>
      <c r="AC1396">
        <v>0</v>
      </c>
      <c r="AD1396">
        <v>0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2.0000000000000001E-4</v>
      </c>
      <c r="AU1396" t="s">
        <v>3</v>
      </c>
      <c r="AV1396">
        <v>0</v>
      </c>
      <c r="AW1396">
        <v>2</v>
      </c>
      <c r="AX1396">
        <v>24726529</v>
      </c>
      <c r="AY1396">
        <v>1</v>
      </c>
      <c r="AZ1396">
        <v>0</v>
      </c>
      <c r="BA1396">
        <v>1424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B1396">
        <v>0</v>
      </c>
    </row>
    <row r="1397" spans="1:80" x14ac:dyDescent="0.2">
      <c r="A1397">
        <f>ROW(Source!A821)</f>
        <v>821</v>
      </c>
      <c r="B1397">
        <v>23982063</v>
      </c>
      <c r="C1397">
        <v>24726518</v>
      </c>
      <c r="D1397">
        <v>22850609</v>
      </c>
      <c r="E1397">
        <v>1</v>
      </c>
      <c r="F1397">
        <v>1</v>
      </c>
      <c r="G1397">
        <v>1</v>
      </c>
      <c r="H1397">
        <v>3</v>
      </c>
      <c r="I1397" t="s">
        <v>1207</v>
      </c>
      <c r="J1397" t="s">
        <v>1208</v>
      </c>
      <c r="K1397" t="s">
        <v>1209</v>
      </c>
      <c r="L1397">
        <v>1346</v>
      </c>
      <c r="N1397">
        <v>1009</v>
      </c>
      <c r="O1397" t="s">
        <v>1181</v>
      </c>
      <c r="P1397" t="s">
        <v>1181</v>
      </c>
      <c r="Q1397">
        <v>1</v>
      </c>
      <c r="Y1397">
        <v>2E-3</v>
      </c>
      <c r="AA1397">
        <v>65.75</v>
      </c>
      <c r="AB1397">
        <v>0</v>
      </c>
      <c r="AC1397">
        <v>0</v>
      </c>
      <c r="AD1397">
        <v>0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2E-3</v>
      </c>
      <c r="AU1397" t="s">
        <v>3</v>
      </c>
      <c r="AV1397">
        <v>0</v>
      </c>
      <c r="AW1397">
        <v>2</v>
      </c>
      <c r="AX1397">
        <v>24726530</v>
      </c>
      <c r="AY1397">
        <v>1</v>
      </c>
      <c r="AZ1397">
        <v>0</v>
      </c>
      <c r="BA1397">
        <v>1425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B1397">
        <v>0</v>
      </c>
    </row>
    <row r="1398" spans="1:80" x14ac:dyDescent="0.2">
      <c r="A1398">
        <f>ROW(Source!A821)</f>
        <v>821</v>
      </c>
      <c r="B1398">
        <v>23982063</v>
      </c>
      <c r="C1398">
        <v>24726518</v>
      </c>
      <c r="D1398">
        <v>22851622</v>
      </c>
      <c r="E1398">
        <v>1</v>
      </c>
      <c r="F1398">
        <v>1</v>
      </c>
      <c r="G1398">
        <v>1</v>
      </c>
      <c r="H1398">
        <v>3</v>
      </c>
      <c r="I1398" t="s">
        <v>1210</v>
      </c>
      <c r="J1398" t="s">
        <v>1211</v>
      </c>
      <c r="K1398" t="s">
        <v>1212</v>
      </c>
      <c r="L1398">
        <v>1346</v>
      </c>
      <c r="N1398">
        <v>1009</v>
      </c>
      <c r="O1398" t="s">
        <v>1181</v>
      </c>
      <c r="P1398" t="s">
        <v>1181</v>
      </c>
      <c r="Q1398">
        <v>1</v>
      </c>
      <c r="Y1398">
        <v>1.42E-3</v>
      </c>
      <c r="AA1398">
        <v>38.340000000000003</v>
      </c>
      <c r="AB1398">
        <v>0</v>
      </c>
      <c r="AC1398">
        <v>0</v>
      </c>
      <c r="AD1398">
        <v>0</v>
      </c>
      <c r="AN1398">
        <v>0</v>
      </c>
      <c r="AO1398">
        <v>1</v>
      </c>
      <c r="AP1398">
        <v>0</v>
      </c>
      <c r="AQ1398">
        <v>0</v>
      </c>
      <c r="AR1398">
        <v>0</v>
      </c>
      <c r="AS1398" t="s">
        <v>3</v>
      </c>
      <c r="AT1398">
        <v>1.42E-3</v>
      </c>
      <c r="AU1398" t="s">
        <v>3</v>
      </c>
      <c r="AV1398">
        <v>0</v>
      </c>
      <c r="AW1398">
        <v>2</v>
      </c>
      <c r="AX1398">
        <v>24726531</v>
      </c>
      <c r="AY1398">
        <v>1</v>
      </c>
      <c r="AZ1398">
        <v>0</v>
      </c>
      <c r="BA1398">
        <v>1426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B1398">
        <v>0</v>
      </c>
    </row>
    <row r="1399" spans="1:80" x14ac:dyDescent="0.2">
      <c r="A1399">
        <f>ROW(Source!A821)</f>
        <v>821</v>
      </c>
      <c r="B1399">
        <v>23982063</v>
      </c>
      <c r="C1399">
        <v>24726518</v>
      </c>
      <c r="D1399">
        <v>22865650</v>
      </c>
      <c r="E1399">
        <v>1</v>
      </c>
      <c r="F1399">
        <v>1</v>
      </c>
      <c r="G1399">
        <v>1</v>
      </c>
      <c r="H1399">
        <v>3</v>
      </c>
      <c r="I1399" t="s">
        <v>1159</v>
      </c>
      <c r="J1399" t="s">
        <v>1160</v>
      </c>
      <c r="K1399" t="s">
        <v>1161</v>
      </c>
      <c r="L1399">
        <v>1374</v>
      </c>
      <c r="N1399">
        <v>1013</v>
      </c>
      <c r="O1399" t="s">
        <v>1162</v>
      </c>
      <c r="P1399" t="s">
        <v>1162</v>
      </c>
      <c r="Q1399">
        <v>1</v>
      </c>
      <c r="Y1399">
        <v>0.16</v>
      </c>
      <c r="AA1399">
        <v>1</v>
      </c>
      <c r="AB1399">
        <v>0</v>
      </c>
      <c r="AC1399">
        <v>0</v>
      </c>
      <c r="AD1399">
        <v>0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 t="s">
        <v>3</v>
      </c>
      <c r="AT1399">
        <v>0.16</v>
      </c>
      <c r="AU1399" t="s">
        <v>3</v>
      </c>
      <c r="AV1399">
        <v>0</v>
      </c>
      <c r="AW1399">
        <v>2</v>
      </c>
      <c r="AX1399">
        <v>24726532</v>
      </c>
      <c r="AY1399">
        <v>1</v>
      </c>
      <c r="AZ1399">
        <v>0</v>
      </c>
      <c r="BA1399">
        <v>1427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B1399">
        <v>0</v>
      </c>
    </row>
    <row r="1400" spans="1:80" x14ac:dyDescent="0.2">
      <c r="A1400">
        <f>ROW(Source!A822)</f>
        <v>822</v>
      </c>
      <c r="B1400">
        <v>23982063</v>
      </c>
      <c r="C1400">
        <v>24911145</v>
      </c>
      <c r="D1400">
        <v>9438100</v>
      </c>
      <c r="E1400">
        <v>1</v>
      </c>
      <c r="F1400">
        <v>1</v>
      </c>
      <c r="G1400">
        <v>1</v>
      </c>
      <c r="H1400">
        <v>1</v>
      </c>
      <c r="I1400" t="s">
        <v>1276</v>
      </c>
      <c r="J1400" t="s">
        <v>3</v>
      </c>
      <c r="K1400" t="s">
        <v>1277</v>
      </c>
      <c r="L1400">
        <v>1369</v>
      </c>
      <c r="N1400">
        <v>1013</v>
      </c>
      <c r="O1400" t="s">
        <v>1148</v>
      </c>
      <c r="P1400" t="s">
        <v>1148</v>
      </c>
      <c r="Q1400">
        <v>1</v>
      </c>
      <c r="Y1400">
        <v>21.6</v>
      </c>
      <c r="AA1400">
        <v>0</v>
      </c>
      <c r="AB1400">
        <v>0</v>
      </c>
      <c r="AC1400">
        <v>0</v>
      </c>
      <c r="AD1400">
        <v>15.49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16</v>
      </c>
      <c r="AU1400" t="s">
        <v>179</v>
      </c>
      <c r="AV1400">
        <v>1</v>
      </c>
      <c r="AW1400">
        <v>2</v>
      </c>
      <c r="AX1400">
        <v>24911149</v>
      </c>
      <c r="AY1400">
        <v>1</v>
      </c>
      <c r="AZ1400">
        <v>0</v>
      </c>
      <c r="BA1400">
        <v>1428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B1400">
        <v>0</v>
      </c>
    </row>
    <row r="1401" spans="1:80" x14ac:dyDescent="0.2">
      <c r="A1401">
        <f>ROW(Source!A822)</f>
        <v>822</v>
      </c>
      <c r="B1401">
        <v>23982063</v>
      </c>
      <c r="C1401">
        <v>24911145</v>
      </c>
      <c r="D1401">
        <v>9447024</v>
      </c>
      <c r="E1401">
        <v>1</v>
      </c>
      <c r="F1401">
        <v>1</v>
      </c>
      <c r="G1401">
        <v>1</v>
      </c>
      <c r="H1401">
        <v>1</v>
      </c>
      <c r="I1401" t="s">
        <v>1278</v>
      </c>
      <c r="J1401" t="s">
        <v>3</v>
      </c>
      <c r="K1401" t="s">
        <v>1279</v>
      </c>
      <c r="L1401">
        <v>1369</v>
      </c>
      <c r="N1401">
        <v>1013</v>
      </c>
      <c r="O1401" t="s">
        <v>1148</v>
      </c>
      <c r="P1401" t="s">
        <v>1148</v>
      </c>
      <c r="Q1401">
        <v>1</v>
      </c>
      <c r="Y1401">
        <v>21.6</v>
      </c>
      <c r="AA1401">
        <v>0</v>
      </c>
      <c r="AB1401">
        <v>0</v>
      </c>
      <c r="AC1401">
        <v>0</v>
      </c>
      <c r="AD1401">
        <v>14.09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16</v>
      </c>
      <c r="AU1401" t="s">
        <v>179</v>
      </c>
      <c r="AV1401">
        <v>1</v>
      </c>
      <c r="AW1401">
        <v>2</v>
      </c>
      <c r="AX1401">
        <v>24911150</v>
      </c>
      <c r="AY1401">
        <v>1</v>
      </c>
      <c r="AZ1401">
        <v>0</v>
      </c>
      <c r="BA1401">
        <v>1429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B1401">
        <v>0</v>
      </c>
    </row>
    <row r="1402" spans="1:80" x14ac:dyDescent="0.2">
      <c r="A1402">
        <f>ROW(Source!A822)</f>
        <v>822</v>
      </c>
      <c r="B1402">
        <v>23982063</v>
      </c>
      <c r="C1402">
        <v>24911145</v>
      </c>
      <c r="D1402">
        <v>22865650</v>
      </c>
      <c r="E1402">
        <v>1</v>
      </c>
      <c r="F1402">
        <v>1</v>
      </c>
      <c r="G1402">
        <v>1</v>
      </c>
      <c r="H1402">
        <v>3</v>
      </c>
      <c r="I1402" t="s">
        <v>1159</v>
      </c>
      <c r="J1402" t="s">
        <v>1160</v>
      </c>
      <c r="K1402" t="s">
        <v>1161</v>
      </c>
      <c r="L1402">
        <v>1374</v>
      </c>
      <c r="N1402">
        <v>1013</v>
      </c>
      <c r="O1402" t="s">
        <v>1162</v>
      </c>
      <c r="P1402" t="s">
        <v>1162</v>
      </c>
      <c r="Q1402">
        <v>1</v>
      </c>
      <c r="Y1402">
        <v>9.4700000000000006</v>
      </c>
      <c r="AA1402">
        <v>1</v>
      </c>
      <c r="AB1402">
        <v>0</v>
      </c>
      <c r="AC1402">
        <v>0</v>
      </c>
      <c r="AD1402">
        <v>0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9.4700000000000006</v>
      </c>
      <c r="AU1402" t="s">
        <v>3</v>
      </c>
      <c r="AV1402">
        <v>0</v>
      </c>
      <c r="AW1402">
        <v>2</v>
      </c>
      <c r="AX1402">
        <v>24911151</v>
      </c>
      <c r="AY1402">
        <v>1</v>
      </c>
      <c r="AZ1402">
        <v>0</v>
      </c>
      <c r="BA1402">
        <v>1430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B1402">
        <v>0</v>
      </c>
    </row>
    <row r="1403" spans="1:80" x14ac:dyDescent="0.2">
      <c r="A1403">
        <f>ROW(Source!A823)</f>
        <v>823</v>
      </c>
      <c r="B1403">
        <v>23982063</v>
      </c>
      <c r="C1403">
        <v>24911152</v>
      </c>
      <c r="D1403">
        <v>9431832</v>
      </c>
      <c r="E1403">
        <v>1</v>
      </c>
      <c r="F1403">
        <v>1</v>
      </c>
      <c r="G1403">
        <v>1</v>
      </c>
      <c r="H1403">
        <v>1</v>
      </c>
      <c r="I1403" t="s">
        <v>1280</v>
      </c>
      <c r="J1403" t="s">
        <v>3</v>
      </c>
      <c r="K1403" t="s">
        <v>1281</v>
      </c>
      <c r="L1403">
        <v>1369</v>
      </c>
      <c r="N1403">
        <v>1013</v>
      </c>
      <c r="O1403" t="s">
        <v>1148</v>
      </c>
      <c r="P1403" t="s">
        <v>1148</v>
      </c>
      <c r="Q1403">
        <v>1</v>
      </c>
      <c r="Y1403">
        <v>92.745000000000005</v>
      </c>
      <c r="AA1403">
        <v>0</v>
      </c>
      <c r="AB1403">
        <v>0</v>
      </c>
      <c r="AC1403">
        <v>0</v>
      </c>
      <c r="AD1403">
        <v>10.35</v>
      </c>
      <c r="AN1403">
        <v>0</v>
      </c>
      <c r="AO1403">
        <v>1</v>
      </c>
      <c r="AP1403">
        <v>1</v>
      </c>
      <c r="AQ1403">
        <v>0</v>
      </c>
      <c r="AR1403">
        <v>0</v>
      </c>
      <c r="AS1403" t="s">
        <v>3</v>
      </c>
      <c r="AT1403">
        <v>68.7</v>
      </c>
      <c r="AU1403" t="s">
        <v>179</v>
      </c>
      <c r="AV1403">
        <v>1</v>
      </c>
      <c r="AW1403">
        <v>2</v>
      </c>
      <c r="AX1403">
        <v>24911170</v>
      </c>
      <c r="AY1403">
        <v>1</v>
      </c>
      <c r="AZ1403">
        <v>0</v>
      </c>
      <c r="BA1403">
        <v>1431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B1403">
        <v>0</v>
      </c>
    </row>
    <row r="1404" spans="1:80" x14ac:dyDescent="0.2">
      <c r="A1404">
        <f>ROW(Source!A823)</f>
        <v>823</v>
      </c>
      <c r="B1404">
        <v>23982063</v>
      </c>
      <c r="C1404">
        <v>24911152</v>
      </c>
      <c r="D1404">
        <v>121548</v>
      </c>
      <c r="E1404">
        <v>1</v>
      </c>
      <c r="F1404">
        <v>1</v>
      </c>
      <c r="G1404">
        <v>1</v>
      </c>
      <c r="H1404">
        <v>1</v>
      </c>
      <c r="I1404" t="s">
        <v>40</v>
      </c>
      <c r="J1404" t="s">
        <v>3</v>
      </c>
      <c r="K1404" t="s">
        <v>1173</v>
      </c>
      <c r="L1404">
        <v>608254</v>
      </c>
      <c r="N1404">
        <v>1013</v>
      </c>
      <c r="O1404" t="s">
        <v>1174</v>
      </c>
      <c r="P1404" t="s">
        <v>1174</v>
      </c>
      <c r="Q1404">
        <v>1</v>
      </c>
      <c r="Y1404">
        <v>5.4000000000000006E-2</v>
      </c>
      <c r="AA1404">
        <v>0</v>
      </c>
      <c r="AB1404">
        <v>0</v>
      </c>
      <c r="AC1404">
        <v>0</v>
      </c>
      <c r="AD1404">
        <v>0</v>
      </c>
      <c r="AN1404">
        <v>0</v>
      </c>
      <c r="AO1404">
        <v>1</v>
      </c>
      <c r="AP1404">
        <v>1</v>
      </c>
      <c r="AQ1404">
        <v>0</v>
      </c>
      <c r="AR1404">
        <v>0</v>
      </c>
      <c r="AS1404" t="s">
        <v>3</v>
      </c>
      <c r="AT1404">
        <v>0.04</v>
      </c>
      <c r="AU1404" t="s">
        <v>179</v>
      </c>
      <c r="AV1404">
        <v>2</v>
      </c>
      <c r="AW1404">
        <v>2</v>
      </c>
      <c r="AX1404">
        <v>24911171</v>
      </c>
      <c r="AY1404">
        <v>1</v>
      </c>
      <c r="AZ1404">
        <v>0</v>
      </c>
      <c r="BA1404">
        <v>1432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B1404">
        <v>0</v>
      </c>
    </row>
    <row r="1405" spans="1:80" x14ac:dyDescent="0.2">
      <c r="A1405">
        <f>ROW(Source!A823)</f>
        <v>823</v>
      </c>
      <c r="B1405">
        <v>23982063</v>
      </c>
      <c r="C1405">
        <v>24911152</v>
      </c>
      <c r="D1405">
        <v>14665676</v>
      </c>
      <c r="E1405">
        <v>1</v>
      </c>
      <c r="F1405">
        <v>1</v>
      </c>
      <c r="G1405">
        <v>1</v>
      </c>
      <c r="H1405">
        <v>2</v>
      </c>
      <c r="I1405" t="s">
        <v>1175</v>
      </c>
      <c r="J1405" t="s">
        <v>1239</v>
      </c>
      <c r="K1405" t="s">
        <v>1177</v>
      </c>
      <c r="L1405">
        <v>1368</v>
      </c>
      <c r="N1405">
        <v>1011</v>
      </c>
      <c r="O1405" t="s">
        <v>1152</v>
      </c>
      <c r="P1405" t="s">
        <v>1152</v>
      </c>
      <c r="Q1405">
        <v>1</v>
      </c>
      <c r="Y1405">
        <v>5.4000000000000006E-2</v>
      </c>
      <c r="AA1405">
        <v>0</v>
      </c>
      <c r="AB1405">
        <v>89.99</v>
      </c>
      <c r="AC1405">
        <v>10.06</v>
      </c>
      <c r="AD1405">
        <v>0</v>
      </c>
      <c r="AN1405">
        <v>0</v>
      </c>
      <c r="AO1405">
        <v>1</v>
      </c>
      <c r="AP1405">
        <v>1</v>
      </c>
      <c r="AQ1405">
        <v>0</v>
      </c>
      <c r="AR1405">
        <v>0</v>
      </c>
      <c r="AS1405" t="s">
        <v>3</v>
      </c>
      <c r="AT1405">
        <v>0.04</v>
      </c>
      <c r="AU1405" t="s">
        <v>179</v>
      </c>
      <c r="AV1405">
        <v>0</v>
      </c>
      <c r="AW1405">
        <v>2</v>
      </c>
      <c r="AX1405">
        <v>24911172</v>
      </c>
      <c r="AY1405">
        <v>1</v>
      </c>
      <c r="AZ1405">
        <v>0</v>
      </c>
      <c r="BA1405">
        <v>1433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B1405">
        <v>0</v>
      </c>
    </row>
    <row r="1406" spans="1:80" x14ac:dyDescent="0.2">
      <c r="A1406">
        <f>ROW(Source!A823)</f>
        <v>823</v>
      </c>
      <c r="B1406">
        <v>23982063</v>
      </c>
      <c r="C1406">
        <v>24911152</v>
      </c>
      <c r="D1406">
        <v>14607476</v>
      </c>
      <c r="E1406">
        <v>1</v>
      </c>
      <c r="F1406">
        <v>1</v>
      </c>
      <c r="G1406">
        <v>1</v>
      </c>
      <c r="H1406">
        <v>3</v>
      </c>
      <c r="I1406" t="s">
        <v>1282</v>
      </c>
      <c r="J1406" t="s">
        <v>1546</v>
      </c>
      <c r="K1406" t="s">
        <v>1284</v>
      </c>
      <c r="L1406">
        <v>1348</v>
      </c>
      <c r="N1406">
        <v>1009</v>
      </c>
      <c r="O1406" t="s">
        <v>1185</v>
      </c>
      <c r="P1406" t="s">
        <v>1185</v>
      </c>
      <c r="Q1406">
        <v>1000</v>
      </c>
      <c r="Y1406">
        <v>9.0000000000000006E-5</v>
      </c>
      <c r="AA1406">
        <v>12606</v>
      </c>
      <c r="AB1406">
        <v>0</v>
      </c>
      <c r="AC1406">
        <v>0</v>
      </c>
      <c r="AD1406">
        <v>0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9.0000000000000006E-5</v>
      </c>
      <c r="AU1406" t="s">
        <v>3</v>
      </c>
      <c r="AV1406">
        <v>0</v>
      </c>
      <c r="AW1406">
        <v>2</v>
      </c>
      <c r="AX1406">
        <v>24911173</v>
      </c>
      <c r="AY1406">
        <v>1</v>
      </c>
      <c r="AZ1406">
        <v>0</v>
      </c>
      <c r="BA1406">
        <v>1434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B1406">
        <v>0</v>
      </c>
    </row>
    <row r="1407" spans="1:80" x14ac:dyDescent="0.2">
      <c r="A1407">
        <f>ROW(Source!A823)</f>
        <v>823</v>
      </c>
      <c r="B1407">
        <v>23982063</v>
      </c>
      <c r="C1407">
        <v>24911152</v>
      </c>
      <c r="D1407">
        <v>14607516</v>
      </c>
      <c r="E1407">
        <v>1</v>
      </c>
      <c r="F1407">
        <v>1</v>
      </c>
      <c r="G1407">
        <v>1</v>
      </c>
      <c r="H1407">
        <v>3</v>
      </c>
      <c r="I1407" t="s">
        <v>1285</v>
      </c>
      <c r="J1407" t="s">
        <v>1547</v>
      </c>
      <c r="K1407" t="s">
        <v>1287</v>
      </c>
      <c r="L1407">
        <v>1348</v>
      </c>
      <c r="N1407">
        <v>1009</v>
      </c>
      <c r="O1407" t="s">
        <v>1185</v>
      </c>
      <c r="P1407" t="s">
        <v>1185</v>
      </c>
      <c r="Q1407">
        <v>1000</v>
      </c>
      <c r="Y1407">
        <v>1.6000000000000001E-4</v>
      </c>
      <c r="AA1407">
        <v>22419</v>
      </c>
      <c r="AB1407">
        <v>0</v>
      </c>
      <c r="AC1407">
        <v>0</v>
      </c>
      <c r="AD1407">
        <v>0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1.6000000000000001E-4</v>
      </c>
      <c r="AU1407" t="s">
        <v>3</v>
      </c>
      <c r="AV1407">
        <v>0</v>
      </c>
      <c r="AW1407">
        <v>2</v>
      </c>
      <c r="AX1407">
        <v>24911174</v>
      </c>
      <c r="AY1407">
        <v>1</v>
      </c>
      <c r="AZ1407">
        <v>0</v>
      </c>
      <c r="BA1407">
        <v>1435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B1407">
        <v>0</v>
      </c>
    </row>
    <row r="1408" spans="1:80" x14ac:dyDescent="0.2">
      <c r="A1408">
        <f>ROW(Source!A823)</f>
        <v>823</v>
      </c>
      <c r="B1408">
        <v>23982063</v>
      </c>
      <c r="C1408">
        <v>24911152</v>
      </c>
      <c r="D1408">
        <v>14608188</v>
      </c>
      <c r="E1408">
        <v>1</v>
      </c>
      <c r="F1408">
        <v>1</v>
      </c>
      <c r="G1408">
        <v>1</v>
      </c>
      <c r="H1408">
        <v>3</v>
      </c>
      <c r="I1408" t="s">
        <v>1288</v>
      </c>
      <c r="J1408" t="s">
        <v>1548</v>
      </c>
      <c r="K1408" t="s">
        <v>1290</v>
      </c>
      <c r="L1408">
        <v>1348</v>
      </c>
      <c r="N1408">
        <v>1009</v>
      </c>
      <c r="O1408" t="s">
        <v>1185</v>
      </c>
      <c r="P1408" t="s">
        <v>1185</v>
      </c>
      <c r="Q1408">
        <v>1000</v>
      </c>
      <c r="Y1408">
        <v>4.0000000000000003E-5</v>
      </c>
      <c r="AA1408">
        <v>42700</v>
      </c>
      <c r="AB1408">
        <v>0</v>
      </c>
      <c r="AC1408">
        <v>0</v>
      </c>
      <c r="AD1408">
        <v>0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4.0000000000000003E-5</v>
      </c>
      <c r="AU1408" t="s">
        <v>3</v>
      </c>
      <c r="AV1408">
        <v>0</v>
      </c>
      <c r="AW1408">
        <v>2</v>
      </c>
      <c r="AX1408">
        <v>24911175</v>
      </c>
      <c r="AY1408">
        <v>1</v>
      </c>
      <c r="AZ1408">
        <v>0</v>
      </c>
      <c r="BA1408">
        <v>1436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B1408">
        <v>0</v>
      </c>
    </row>
    <row r="1409" spans="1:80" x14ac:dyDescent="0.2">
      <c r="A1409">
        <f>ROW(Source!A823)</f>
        <v>823</v>
      </c>
      <c r="B1409">
        <v>23982063</v>
      </c>
      <c r="C1409">
        <v>24911152</v>
      </c>
      <c r="D1409">
        <v>14610376</v>
      </c>
      <c r="E1409">
        <v>1</v>
      </c>
      <c r="F1409">
        <v>1</v>
      </c>
      <c r="G1409">
        <v>1</v>
      </c>
      <c r="H1409">
        <v>3</v>
      </c>
      <c r="I1409" t="s">
        <v>1291</v>
      </c>
      <c r="J1409" t="s">
        <v>1549</v>
      </c>
      <c r="K1409" t="s">
        <v>1293</v>
      </c>
      <c r="L1409">
        <v>1346</v>
      </c>
      <c r="N1409">
        <v>1009</v>
      </c>
      <c r="O1409" t="s">
        <v>1181</v>
      </c>
      <c r="P1409" t="s">
        <v>1181</v>
      </c>
      <c r="Q1409">
        <v>1</v>
      </c>
      <c r="Y1409">
        <v>1.4999999999999999E-2</v>
      </c>
      <c r="AA1409">
        <v>28.26</v>
      </c>
      <c r="AB1409">
        <v>0</v>
      </c>
      <c r="AC1409">
        <v>0</v>
      </c>
      <c r="AD1409">
        <v>0</v>
      </c>
      <c r="AN1409">
        <v>0</v>
      </c>
      <c r="AO1409">
        <v>1</v>
      </c>
      <c r="AP1409">
        <v>0</v>
      </c>
      <c r="AQ1409">
        <v>0</v>
      </c>
      <c r="AR1409">
        <v>0</v>
      </c>
      <c r="AS1409" t="s">
        <v>3</v>
      </c>
      <c r="AT1409">
        <v>1.4999999999999999E-2</v>
      </c>
      <c r="AU1409" t="s">
        <v>3</v>
      </c>
      <c r="AV1409">
        <v>0</v>
      </c>
      <c r="AW1409">
        <v>2</v>
      </c>
      <c r="AX1409">
        <v>24911176</v>
      </c>
      <c r="AY1409">
        <v>1</v>
      </c>
      <c r="AZ1409">
        <v>0</v>
      </c>
      <c r="BA1409">
        <v>1437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B1409">
        <v>0</v>
      </c>
    </row>
    <row r="1410" spans="1:80" x14ac:dyDescent="0.2">
      <c r="A1410">
        <f>ROW(Source!A823)</f>
        <v>823</v>
      </c>
      <c r="B1410">
        <v>23982063</v>
      </c>
      <c r="C1410">
        <v>24911152</v>
      </c>
      <c r="D1410">
        <v>14610520</v>
      </c>
      <c r="E1410">
        <v>1</v>
      </c>
      <c r="F1410">
        <v>1</v>
      </c>
      <c r="G1410">
        <v>1</v>
      </c>
      <c r="H1410">
        <v>3</v>
      </c>
      <c r="I1410" t="s">
        <v>1182</v>
      </c>
      <c r="J1410" t="s">
        <v>1489</v>
      </c>
      <c r="K1410" t="s">
        <v>1184</v>
      </c>
      <c r="L1410">
        <v>1348</v>
      </c>
      <c r="N1410">
        <v>1009</v>
      </c>
      <c r="O1410" t="s">
        <v>1185</v>
      </c>
      <c r="P1410" t="s">
        <v>1185</v>
      </c>
      <c r="Q1410">
        <v>1000</v>
      </c>
      <c r="Y1410">
        <v>3.0000000000000001E-5</v>
      </c>
      <c r="AA1410">
        <v>15481</v>
      </c>
      <c r="AB1410">
        <v>0</v>
      </c>
      <c r="AC1410">
        <v>0</v>
      </c>
      <c r="AD1410">
        <v>0</v>
      </c>
      <c r="AN1410">
        <v>0</v>
      </c>
      <c r="AO1410">
        <v>1</v>
      </c>
      <c r="AP1410">
        <v>0</v>
      </c>
      <c r="AQ1410">
        <v>0</v>
      </c>
      <c r="AR1410">
        <v>0</v>
      </c>
      <c r="AS1410" t="s">
        <v>3</v>
      </c>
      <c r="AT1410">
        <v>3.0000000000000001E-5</v>
      </c>
      <c r="AU1410" t="s">
        <v>3</v>
      </c>
      <c r="AV1410">
        <v>0</v>
      </c>
      <c r="AW1410">
        <v>2</v>
      </c>
      <c r="AX1410">
        <v>24911177</v>
      </c>
      <c r="AY1410">
        <v>1</v>
      </c>
      <c r="AZ1410">
        <v>0</v>
      </c>
      <c r="BA1410">
        <v>1438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B1410">
        <v>0</v>
      </c>
    </row>
    <row r="1411" spans="1:80" x14ac:dyDescent="0.2">
      <c r="A1411">
        <f>ROW(Source!A823)</f>
        <v>823</v>
      </c>
      <c r="B1411">
        <v>23982063</v>
      </c>
      <c r="C1411">
        <v>24911152</v>
      </c>
      <c r="D1411">
        <v>14610667</v>
      </c>
      <c r="E1411">
        <v>1</v>
      </c>
      <c r="F1411">
        <v>1</v>
      </c>
      <c r="G1411">
        <v>1</v>
      </c>
      <c r="H1411">
        <v>3</v>
      </c>
      <c r="I1411" t="s">
        <v>1294</v>
      </c>
      <c r="J1411" t="s">
        <v>1550</v>
      </c>
      <c r="K1411" t="s">
        <v>1296</v>
      </c>
      <c r="L1411">
        <v>1346</v>
      </c>
      <c r="N1411">
        <v>1009</v>
      </c>
      <c r="O1411" t="s">
        <v>1181</v>
      </c>
      <c r="P1411" t="s">
        <v>1181</v>
      </c>
      <c r="Q1411">
        <v>1</v>
      </c>
      <c r="Y1411">
        <v>0.38</v>
      </c>
      <c r="AA1411">
        <v>155</v>
      </c>
      <c r="AB1411">
        <v>0</v>
      </c>
      <c r="AC1411">
        <v>0</v>
      </c>
      <c r="AD1411">
        <v>0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 t="s">
        <v>3</v>
      </c>
      <c r="AT1411">
        <v>0.38</v>
      </c>
      <c r="AU1411" t="s">
        <v>3</v>
      </c>
      <c r="AV1411">
        <v>0</v>
      </c>
      <c r="AW1411">
        <v>2</v>
      </c>
      <c r="AX1411">
        <v>24911178</v>
      </c>
      <c r="AY1411">
        <v>1</v>
      </c>
      <c r="AZ1411">
        <v>0</v>
      </c>
      <c r="BA1411">
        <v>1439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B1411">
        <v>0</v>
      </c>
    </row>
    <row r="1412" spans="1:80" x14ac:dyDescent="0.2">
      <c r="A1412">
        <f>ROW(Source!A823)</f>
        <v>823</v>
      </c>
      <c r="B1412">
        <v>23982063</v>
      </c>
      <c r="C1412">
        <v>24911152</v>
      </c>
      <c r="D1412">
        <v>14611309</v>
      </c>
      <c r="E1412">
        <v>1</v>
      </c>
      <c r="F1412">
        <v>1</v>
      </c>
      <c r="G1412">
        <v>1</v>
      </c>
      <c r="H1412">
        <v>3</v>
      </c>
      <c r="I1412" t="s">
        <v>1297</v>
      </c>
      <c r="J1412" t="s">
        <v>1551</v>
      </c>
      <c r="K1412" t="s">
        <v>1299</v>
      </c>
      <c r="L1412">
        <v>1346</v>
      </c>
      <c r="N1412">
        <v>1009</v>
      </c>
      <c r="O1412" t="s">
        <v>1181</v>
      </c>
      <c r="P1412" t="s">
        <v>1181</v>
      </c>
      <c r="Q1412">
        <v>1</v>
      </c>
      <c r="Y1412">
        <v>2E-3</v>
      </c>
      <c r="AA1412">
        <v>39.020000000000003</v>
      </c>
      <c r="AB1412">
        <v>0</v>
      </c>
      <c r="AC1412">
        <v>0</v>
      </c>
      <c r="AD1412">
        <v>0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2E-3</v>
      </c>
      <c r="AU1412" t="s">
        <v>3</v>
      </c>
      <c r="AV1412">
        <v>0</v>
      </c>
      <c r="AW1412">
        <v>2</v>
      </c>
      <c r="AX1412">
        <v>24911179</v>
      </c>
      <c r="AY1412">
        <v>1</v>
      </c>
      <c r="AZ1412">
        <v>0</v>
      </c>
      <c r="BA1412">
        <v>1440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B1412">
        <v>0</v>
      </c>
    </row>
    <row r="1413" spans="1:80" x14ac:dyDescent="0.2">
      <c r="A1413">
        <f>ROW(Source!A823)</f>
        <v>823</v>
      </c>
      <c r="B1413">
        <v>23982063</v>
      </c>
      <c r="C1413">
        <v>24911152</v>
      </c>
      <c r="D1413">
        <v>14611418</v>
      </c>
      <c r="E1413">
        <v>1</v>
      </c>
      <c r="F1413">
        <v>1</v>
      </c>
      <c r="G1413">
        <v>1</v>
      </c>
      <c r="H1413">
        <v>3</v>
      </c>
      <c r="I1413" t="s">
        <v>1300</v>
      </c>
      <c r="J1413" t="s">
        <v>1552</v>
      </c>
      <c r="K1413" t="s">
        <v>1302</v>
      </c>
      <c r="L1413">
        <v>1346</v>
      </c>
      <c r="N1413">
        <v>1009</v>
      </c>
      <c r="O1413" t="s">
        <v>1181</v>
      </c>
      <c r="P1413" t="s">
        <v>1181</v>
      </c>
      <c r="Q1413">
        <v>1</v>
      </c>
      <c r="Y1413">
        <v>2.1000000000000001E-2</v>
      </c>
      <c r="AA1413">
        <v>138.76</v>
      </c>
      <c r="AB1413">
        <v>0</v>
      </c>
      <c r="AC1413">
        <v>0</v>
      </c>
      <c r="AD1413">
        <v>0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2.1000000000000001E-2</v>
      </c>
      <c r="AU1413" t="s">
        <v>3</v>
      </c>
      <c r="AV1413">
        <v>0</v>
      </c>
      <c r="AW1413">
        <v>2</v>
      </c>
      <c r="AX1413">
        <v>24911180</v>
      </c>
      <c r="AY1413">
        <v>1</v>
      </c>
      <c r="AZ1413">
        <v>0</v>
      </c>
      <c r="BA1413">
        <v>1441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B1413">
        <v>0</v>
      </c>
    </row>
    <row r="1414" spans="1:80" x14ac:dyDescent="0.2">
      <c r="A1414">
        <f>ROW(Source!A823)</f>
        <v>823</v>
      </c>
      <c r="B1414">
        <v>23982063</v>
      </c>
      <c r="C1414">
        <v>24911152</v>
      </c>
      <c r="D1414">
        <v>14661339</v>
      </c>
      <c r="E1414">
        <v>1</v>
      </c>
      <c r="F1414">
        <v>1</v>
      </c>
      <c r="G1414">
        <v>1</v>
      </c>
      <c r="H1414">
        <v>3</v>
      </c>
      <c r="I1414" t="s">
        <v>1303</v>
      </c>
      <c r="J1414" t="s">
        <v>1553</v>
      </c>
      <c r="K1414" t="s">
        <v>1305</v>
      </c>
      <c r="L1414">
        <v>1348</v>
      </c>
      <c r="N1414">
        <v>1009</v>
      </c>
      <c r="O1414" t="s">
        <v>1185</v>
      </c>
      <c r="P1414" t="s">
        <v>1185</v>
      </c>
      <c r="Q1414">
        <v>1000</v>
      </c>
      <c r="Y1414">
        <v>4.0000000000000002E-4</v>
      </c>
      <c r="AA1414">
        <v>75162.289999999994</v>
      </c>
      <c r="AB1414">
        <v>0</v>
      </c>
      <c r="AC1414">
        <v>0</v>
      </c>
      <c r="AD1414">
        <v>0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4.0000000000000002E-4</v>
      </c>
      <c r="AU1414" t="s">
        <v>3</v>
      </c>
      <c r="AV1414">
        <v>0</v>
      </c>
      <c r="AW1414">
        <v>2</v>
      </c>
      <c r="AX1414">
        <v>24911181</v>
      </c>
      <c r="AY1414">
        <v>1</v>
      </c>
      <c r="AZ1414">
        <v>0</v>
      </c>
      <c r="BA1414">
        <v>1442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B1414">
        <v>0</v>
      </c>
    </row>
    <row r="1415" spans="1:80" x14ac:dyDescent="0.2">
      <c r="A1415">
        <f>ROW(Source!A823)</f>
        <v>823</v>
      </c>
      <c r="B1415">
        <v>23982063</v>
      </c>
      <c r="C1415">
        <v>24911152</v>
      </c>
      <c r="D1415">
        <v>14665220</v>
      </c>
      <c r="E1415">
        <v>1</v>
      </c>
      <c r="F1415">
        <v>1</v>
      </c>
      <c r="G1415">
        <v>1</v>
      </c>
      <c r="H1415">
        <v>3</v>
      </c>
      <c r="I1415" t="s">
        <v>1264</v>
      </c>
      <c r="J1415" t="s">
        <v>1265</v>
      </c>
      <c r="K1415" t="s">
        <v>1266</v>
      </c>
      <c r="L1415">
        <v>1346</v>
      </c>
      <c r="N1415">
        <v>1009</v>
      </c>
      <c r="O1415" t="s">
        <v>1181</v>
      </c>
      <c r="P1415" t="s">
        <v>1181</v>
      </c>
      <c r="Q1415">
        <v>1</v>
      </c>
      <c r="Y1415">
        <v>0.04</v>
      </c>
      <c r="AA1415">
        <v>114.22</v>
      </c>
      <c r="AB1415">
        <v>0</v>
      </c>
      <c r="AC1415">
        <v>0</v>
      </c>
      <c r="AD1415">
        <v>0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0.04</v>
      </c>
      <c r="AU1415" t="s">
        <v>3</v>
      </c>
      <c r="AV1415">
        <v>0</v>
      </c>
      <c r="AW1415">
        <v>2</v>
      </c>
      <c r="AX1415">
        <v>24911182</v>
      </c>
      <c r="AY1415">
        <v>1</v>
      </c>
      <c r="AZ1415">
        <v>0</v>
      </c>
      <c r="BA1415">
        <v>1443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B1415">
        <v>0</v>
      </c>
    </row>
    <row r="1416" spans="1:80" x14ac:dyDescent="0.2">
      <c r="A1416">
        <f>ROW(Source!A823)</f>
        <v>823</v>
      </c>
      <c r="B1416">
        <v>23982063</v>
      </c>
      <c r="C1416">
        <v>24911152</v>
      </c>
      <c r="D1416">
        <v>14689643</v>
      </c>
      <c r="E1416">
        <v>1</v>
      </c>
      <c r="F1416">
        <v>1</v>
      </c>
      <c r="G1416">
        <v>1</v>
      </c>
      <c r="H1416">
        <v>3</v>
      </c>
      <c r="I1416" t="s">
        <v>1210</v>
      </c>
      <c r="J1416" t="s">
        <v>1493</v>
      </c>
      <c r="K1416" t="s">
        <v>1212</v>
      </c>
      <c r="L1416">
        <v>1346</v>
      </c>
      <c r="N1416">
        <v>1009</v>
      </c>
      <c r="O1416" t="s">
        <v>1181</v>
      </c>
      <c r="P1416" t="s">
        <v>1181</v>
      </c>
      <c r="Q1416">
        <v>1</v>
      </c>
      <c r="Y1416">
        <v>3.1E-2</v>
      </c>
      <c r="AA1416">
        <v>38.340000000000003</v>
      </c>
      <c r="AB1416">
        <v>0</v>
      </c>
      <c r="AC1416">
        <v>0</v>
      </c>
      <c r="AD1416">
        <v>0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3.1E-2</v>
      </c>
      <c r="AU1416" t="s">
        <v>3</v>
      </c>
      <c r="AV1416">
        <v>0</v>
      </c>
      <c r="AW1416">
        <v>2</v>
      </c>
      <c r="AX1416">
        <v>24911183</v>
      </c>
      <c r="AY1416">
        <v>1</v>
      </c>
      <c r="AZ1416">
        <v>0</v>
      </c>
      <c r="BA1416">
        <v>1444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B1416">
        <v>0</v>
      </c>
    </row>
    <row r="1417" spans="1:80" x14ac:dyDescent="0.2">
      <c r="A1417">
        <f>ROW(Source!A823)</f>
        <v>823</v>
      </c>
      <c r="B1417">
        <v>23982063</v>
      </c>
      <c r="C1417">
        <v>24911152</v>
      </c>
      <c r="D1417">
        <v>14697310</v>
      </c>
      <c r="E1417">
        <v>1</v>
      </c>
      <c r="F1417">
        <v>1</v>
      </c>
      <c r="G1417">
        <v>1</v>
      </c>
      <c r="H1417">
        <v>3</v>
      </c>
      <c r="I1417" t="s">
        <v>1213</v>
      </c>
      <c r="J1417" t="s">
        <v>1494</v>
      </c>
      <c r="K1417" t="s">
        <v>1215</v>
      </c>
      <c r="L1417">
        <v>1354</v>
      </c>
      <c r="N1417">
        <v>1010</v>
      </c>
      <c r="O1417" t="s">
        <v>209</v>
      </c>
      <c r="P1417" t="s">
        <v>209</v>
      </c>
      <c r="Q1417">
        <v>1</v>
      </c>
      <c r="Y1417">
        <v>3</v>
      </c>
      <c r="AA1417">
        <v>2.0299999999999998</v>
      </c>
      <c r="AB1417">
        <v>0</v>
      </c>
      <c r="AC1417">
        <v>0</v>
      </c>
      <c r="AD1417">
        <v>0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3</v>
      </c>
      <c r="AU1417" t="s">
        <v>3</v>
      </c>
      <c r="AV1417">
        <v>0</v>
      </c>
      <c r="AW1417">
        <v>2</v>
      </c>
      <c r="AX1417">
        <v>24911184</v>
      </c>
      <c r="AY1417">
        <v>1</v>
      </c>
      <c r="AZ1417">
        <v>0</v>
      </c>
      <c r="BA1417">
        <v>1445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B1417">
        <v>0</v>
      </c>
    </row>
    <row r="1418" spans="1:80" x14ac:dyDescent="0.2">
      <c r="A1418">
        <f>ROW(Source!A823)</f>
        <v>823</v>
      </c>
      <c r="B1418">
        <v>23982063</v>
      </c>
      <c r="C1418">
        <v>24911152</v>
      </c>
      <c r="D1418">
        <v>14698728</v>
      </c>
      <c r="E1418">
        <v>1</v>
      </c>
      <c r="F1418">
        <v>1</v>
      </c>
      <c r="G1418">
        <v>1</v>
      </c>
      <c r="H1418">
        <v>3</v>
      </c>
      <c r="I1418" t="s">
        <v>1307</v>
      </c>
      <c r="J1418" t="s">
        <v>1554</v>
      </c>
      <c r="K1418" t="s">
        <v>1309</v>
      </c>
      <c r="L1418">
        <v>1330</v>
      </c>
      <c r="N1418">
        <v>1005</v>
      </c>
      <c r="O1418" t="s">
        <v>1310</v>
      </c>
      <c r="P1418" t="s">
        <v>1310</v>
      </c>
      <c r="Q1418">
        <v>10</v>
      </c>
      <c r="Y1418">
        <v>0.03</v>
      </c>
      <c r="AA1418">
        <v>405.22</v>
      </c>
      <c r="AB1418">
        <v>0</v>
      </c>
      <c r="AC1418">
        <v>0</v>
      </c>
      <c r="AD1418">
        <v>0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0.03</v>
      </c>
      <c r="AU1418" t="s">
        <v>3</v>
      </c>
      <c r="AV1418">
        <v>0</v>
      </c>
      <c r="AW1418">
        <v>2</v>
      </c>
      <c r="AX1418">
        <v>24911185</v>
      </c>
      <c r="AY1418">
        <v>1</v>
      </c>
      <c r="AZ1418">
        <v>0</v>
      </c>
      <c r="BA1418">
        <v>1446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B1418">
        <v>0</v>
      </c>
    </row>
    <row r="1419" spans="1:80" x14ac:dyDescent="0.2">
      <c r="A1419">
        <f>ROW(Source!A823)</f>
        <v>823</v>
      </c>
      <c r="B1419">
        <v>23982063</v>
      </c>
      <c r="C1419">
        <v>24911152</v>
      </c>
      <c r="D1419">
        <v>14665295</v>
      </c>
      <c r="E1419">
        <v>1</v>
      </c>
      <c r="F1419">
        <v>1</v>
      </c>
      <c r="G1419">
        <v>1</v>
      </c>
      <c r="H1419">
        <v>3</v>
      </c>
      <c r="I1419" t="s">
        <v>1159</v>
      </c>
      <c r="J1419" t="s">
        <v>1168</v>
      </c>
      <c r="K1419" t="s">
        <v>1169</v>
      </c>
      <c r="L1419">
        <v>1344</v>
      </c>
      <c r="N1419">
        <v>1008</v>
      </c>
      <c r="O1419" t="s">
        <v>1170</v>
      </c>
      <c r="P1419" t="s">
        <v>1170</v>
      </c>
      <c r="Q1419">
        <v>1</v>
      </c>
      <c r="Y1419">
        <v>14.22</v>
      </c>
      <c r="AA1419">
        <v>1</v>
      </c>
      <c r="AB1419">
        <v>0</v>
      </c>
      <c r="AC1419">
        <v>0</v>
      </c>
      <c r="AD1419">
        <v>0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14.22</v>
      </c>
      <c r="AU1419" t="s">
        <v>3</v>
      </c>
      <c r="AV1419">
        <v>0</v>
      </c>
      <c r="AW1419">
        <v>2</v>
      </c>
      <c r="AX1419">
        <v>24911187</v>
      </c>
      <c r="AY1419">
        <v>1</v>
      </c>
      <c r="AZ1419">
        <v>0</v>
      </c>
      <c r="BA1419">
        <v>1448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B1419">
        <v>0</v>
      </c>
    </row>
    <row r="1420" spans="1:80" x14ac:dyDescent="0.2">
      <c r="A1420">
        <f>ROW(Source!A824)</f>
        <v>824</v>
      </c>
      <c r="B1420">
        <v>23982063</v>
      </c>
      <c r="C1420">
        <v>24911233</v>
      </c>
      <c r="D1420">
        <v>9431548</v>
      </c>
      <c r="E1420">
        <v>1</v>
      </c>
      <c r="F1420">
        <v>1</v>
      </c>
      <c r="G1420">
        <v>1</v>
      </c>
      <c r="H1420">
        <v>1</v>
      </c>
      <c r="I1420" t="s">
        <v>1482</v>
      </c>
      <c r="J1420" t="s">
        <v>3</v>
      </c>
      <c r="K1420" t="s">
        <v>1483</v>
      </c>
      <c r="L1420">
        <v>1369</v>
      </c>
      <c r="N1420">
        <v>1013</v>
      </c>
      <c r="O1420" t="s">
        <v>1148</v>
      </c>
      <c r="P1420" t="s">
        <v>1148</v>
      </c>
      <c r="Q1420">
        <v>1</v>
      </c>
      <c r="Y1420">
        <v>1.3365</v>
      </c>
      <c r="AA1420">
        <v>0</v>
      </c>
      <c r="AB1420">
        <v>0</v>
      </c>
      <c r="AC1420">
        <v>0</v>
      </c>
      <c r="AD1420">
        <v>9.92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0.99</v>
      </c>
      <c r="AU1420" t="s">
        <v>179</v>
      </c>
      <c r="AV1420">
        <v>1</v>
      </c>
      <c r="AW1420">
        <v>2</v>
      </c>
      <c r="AX1420">
        <v>24911241</v>
      </c>
      <c r="AY1420">
        <v>1</v>
      </c>
      <c r="AZ1420">
        <v>0</v>
      </c>
      <c r="BA1420">
        <v>1449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B1420">
        <v>0</v>
      </c>
    </row>
    <row r="1421" spans="1:80" x14ac:dyDescent="0.2">
      <c r="A1421">
        <f>ROW(Source!A824)</f>
        <v>824</v>
      </c>
      <c r="B1421">
        <v>23982063</v>
      </c>
      <c r="C1421">
        <v>24911233</v>
      </c>
      <c r="D1421">
        <v>121548</v>
      </c>
      <c r="E1421">
        <v>1</v>
      </c>
      <c r="F1421">
        <v>1</v>
      </c>
      <c r="G1421">
        <v>1</v>
      </c>
      <c r="H1421">
        <v>1</v>
      </c>
      <c r="I1421" t="s">
        <v>40</v>
      </c>
      <c r="J1421" t="s">
        <v>3</v>
      </c>
      <c r="K1421" t="s">
        <v>1173</v>
      </c>
      <c r="L1421">
        <v>608254</v>
      </c>
      <c r="N1421">
        <v>1013</v>
      </c>
      <c r="O1421" t="s">
        <v>1174</v>
      </c>
      <c r="P1421" t="s">
        <v>1174</v>
      </c>
      <c r="Q1421">
        <v>1</v>
      </c>
      <c r="Y1421">
        <v>6.7500000000000004E-2</v>
      </c>
      <c r="AA1421">
        <v>0</v>
      </c>
      <c r="AB1421">
        <v>0</v>
      </c>
      <c r="AC1421">
        <v>0</v>
      </c>
      <c r="AD1421">
        <v>0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0.05</v>
      </c>
      <c r="AU1421" t="s">
        <v>179</v>
      </c>
      <c r="AV1421">
        <v>2</v>
      </c>
      <c r="AW1421">
        <v>2</v>
      </c>
      <c r="AX1421">
        <v>24911242</v>
      </c>
      <c r="AY1421">
        <v>1</v>
      </c>
      <c r="AZ1421">
        <v>0</v>
      </c>
      <c r="BA1421">
        <v>1450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B1421">
        <v>0</v>
      </c>
    </row>
    <row r="1422" spans="1:80" x14ac:dyDescent="0.2">
      <c r="A1422">
        <f>ROW(Source!A824)</f>
        <v>824</v>
      </c>
      <c r="B1422">
        <v>23982063</v>
      </c>
      <c r="C1422">
        <v>24911233</v>
      </c>
      <c r="D1422">
        <v>22792577</v>
      </c>
      <c r="E1422">
        <v>1</v>
      </c>
      <c r="F1422">
        <v>1</v>
      </c>
      <c r="G1422">
        <v>1</v>
      </c>
      <c r="H1422">
        <v>2</v>
      </c>
      <c r="I1422" t="s">
        <v>1218</v>
      </c>
      <c r="J1422" t="s">
        <v>1219</v>
      </c>
      <c r="K1422" t="s">
        <v>1220</v>
      </c>
      <c r="L1422">
        <v>1368</v>
      </c>
      <c r="N1422">
        <v>1011</v>
      </c>
      <c r="O1422" t="s">
        <v>1152</v>
      </c>
      <c r="P1422" t="s">
        <v>1152</v>
      </c>
      <c r="Q1422">
        <v>1</v>
      </c>
      <c r="Y1422">
        <v>6.7500000000000004E-2</v>
      </c>
      <c r="AA1422">
        <v>0</v>
      </c>
      <c r="AB1422">
        <v>134.65</v>
      </c>
      <c r="AC1422">
        <v>13.5</v>
      </c>
      <c r="AD1422">
        <v>0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0.05</v>
      </c>
      <c r="AU1422" t="s">
        <v>179</v>
      </c>
      <c r="AV1422">
        <v>0</v>
      </c>
      <c r="AW1422">
        <v>2</v>
      </c>
      <c r="AX1422">
        <v>24911243</v>
      </c>
      <c r="AY1422">
        <v>1</v>
      </c>
      <c r="AZ1422">
        <v>0</v>
      </c>
      <c r="BA1422">
        <v>1451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B1422">
        <v>0</v>
      </c>
    </row>
    <row r="1423" spans="1:80" x14ac:dyDescent="0.2">
      <c r="A1423">
        <f>ROW(Source!A824)</f>
        <v>824</v>
      </c>
      <c r="B1423">
        <v>23982063</v>
      </c>
      <c r="C1423">
        <v>24911233</v>
      </c>
      <c r="D1423">
        <v>22794186</v>
      </c>
      <c r="E1423">
        <v>1</v>
      </c>
      <c r="F1423">
        <v>1</v>
      </c>
      <c r="G1423">
        <v>1</v>
      </c>
      <c r="H1423">
        <v>2</v>
      </c>
      <c r="I1423" t="s">
        <v>1448</v>
      </c>
      <c r="J1423" t="s">
        <v>1487</v>
      </c>
      <c r="K1423" t="s">
        <v>1450</v>
      </c>
      <c r="L1423">
        <v>1368</v>
      </c>
      <c r="N1423">
        <v>1011</v>
      </c>
      <c r="O1423" t="s">
        <v>1152</v>
      </c>
      <c r="P1423" t="s">
        <v>1152</v>
      </c>
      <c r="Q1423">
        <v>1</v>
      </c>
      <c r="Y1423">
        <v>0.22950000000000004</v>
      </c>
      <c r="AA1423">
        <v>0</v>
      </c>
      <c r="AB1423">
        <v>1.95</v>
      </c>
      <c r="AC1423">
        <v>0</v>
      </c>
      <c r="AD1423">
        <v>0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0.17</v>
      </c>
      <c r="AU1423" t="s">
        <v>179</v>
      </c>
      <c r="AV1423">
        <v>0</v>
      </c>
      <c r="AW1423">
        <v>2</v>
      </c>
      <c r="AX1423">
        <v>24911244</v>
      </c>
      <c r="AY1423">
        <v>1</v>
      </c>
      <c r="AZ1423">
        <v>0</v>
      </c>
      <c r="BA1423">
        <v>1452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B1423">
        <v>0</v>
      </c>
    </row>
    <row r="1424" spans="1:80" x14ac:dyDescent="0.2">
      <c r="A1424">
        <f>ROW(Source!A824)</f>
        <v>824</v>
      </c>
      <c r="B1424">
        <v>23982063</v>
      </c>
      <c r="C1424">
        <v>24911233</v>
      </c>
      <c r="D1424">
        <v>22794575</v>
      </c>
      <c r="E1424">
        <v>1</v>
      </c>
      <c r="F1424">
        <v>1</v>
      </c>
      <c r="G1424">
        <v>1</v>
      </c>
      <c r="H1424">
        <v>2</v>
      </c>
      <c r="I1424" t="s">
        <v>1224</v>
      </c>
      <c r="J1424" t="s">
        <v>1225</v>
      </c>
      <c r="K1424" t="s">
        <v>1226</v>
      </c>
      <c r="L1424">
        <v>1368</v>
      </c>
      <c r="N1424">
        <v>1011</v>
      </c>
      <c r="O1424" t="s">
        <v>1152</v>
      </c>
      <c r="P1424" t="s">
        <v>1152</v>
      </c>
      <c r="Q1424">
        <v>1</v>
      </c>
      <c r="Y1424">
        <v>6.7500000000000004E-2</v>
      </c>
      <c r="AA1424">
        <v>0</v>
      </c>
      <c r="AB1424">
        <v>87.17</v>
      </c>
      <c r="AC1424">
        <v>11.6</v>
      </c>
      <c r="AD1424">
        <v>0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0.05</v>
      </c>
      <c r="AU1424" t="s">
        <v>179</v>
      </c>
      <c r="AV1424">
        <v>0</v>
      </c>
      <c r="AW1424">
        <v>2</v>
      </c>
      <c r="AX1424">
        <v>24911245</v>
      </c>
      <c r="AY1424">
        <v>1</v>
      </c>
      <c r="AZ1424">
        <v>0</v>
      </c>
      <c r="BA1424">
        <v>1453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B1424">
        <v>0</v>
      </c>
    </row>
    <row r="1425" spans="1:80" x14ac:dyDescent="0.2">
      <c r="A1425">
        <f>ROW(Source!A824)</f>
        <v>824</v>
      </c>
      <c r="B1425">
        <v>23982063</v>
      </c>
      <c r="C1425">
        <v>24911233</v>
      </c>
      <c r="D1425">
        <v>22816433</v>
      </c>
      <c r="E1425">
        <v>1</v>
      </c>
      <c r="F1425">
        <v>1</v>
      </c>
      <c r="G1425">
        <v>1</v>
      </c>
      <c r="H1425">
        <v>3</v>
      </c>
      <c r="I1425" t="s">
        <v>1230</v>
      </c>
      <c r="J1425" t="s">
        <v>1231</v>
      </c>
      <c r="K1425" t="s">
        <v>1232</v>
      </c>
      <c r="L1425">
        <v>1346</v>
      </c>
      <c r="N1425">
        <v>1009</v>
      </c>
      <c r="O1425" t="s">
        <v>1181</v>
      </c>
      <c r="P1425" t="s">
        <v>1181</v>
      </c>
      <c r="Q1425">
        <v>1</v>
      </c>
      <c r="Y1425">
        <v>0.02</v>
      </c>
      <c r="AA1425">
        <v>30.4</v>
      </c>
      <c r="AB1425">
        <v>0</v>
      </c>
      <c r="AC1425">
        <v>0</v>
      </c>
      <c r="AD1425">
        <v>0</v>
      </c>
      <c r="AN1425">
        <v>0</v>
      </c>
      <c r="AO1425">
        <v>1</v>
      </c>
      <c r="AP1425">
        <v>0</v>
      </c>
      <c r="AQ1425">
        <v>0</v>
      </c>
      <c r="AR1425">
        <v>0</v>
      </c>
      <c r="AS1425" t="s">
        <v>3</v>
      </c>
      <c r="AT1425">
        <v>0.02</v>
      </c>
      <c r="AU1425" t="s">
        <v>3</v>
      </c>
      <c r="AV1425">
        <v>0</v>
      </c>
      <c r="AW1425">
        <v>2</v>
      </c>
      <c r="AX1425">
        <v>24911246</v>
      </c>
      <c r="AY1425">
        <v>1</v>
      </c>
      <c r="AZ1425">
        <v>0</v>
      </c>
      <c r="BA1425">
        <v>1454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B1425">
        <v>0</v>
      </c>
    </row>
    <row r="1426" spans="1:80" x14ac:dyDescent="0.2">
      <c r="A1426">
        <f>ROW(Source!A824)</f>
        <v>824</v>
      </c>
      <c r="B1426">
        <v>23982063</v>
      </c>
      <c r="C1426">
        <v>24911233</v>
      </c>
      <c r="D1426">
        <v>22865650</v>
      </c>
      <c r="E1426">
        <v>1</v>
      </c>
      <c r="F1426">
        <v>1</v>
      </c>
      <c r="G1426">
        <v>1</v>
      </c>
      <c r="H1426">
        <v>3</v>
      </c>
      <c r="I1426" t="s">
        <v>1159</v>
      </c>
      <c r="J1426" t="s">
        <v>1160</v>
      </c>
      <c r="K1426" t="s">
        <v>1161</v>
      </c>
      <c r="L1426">
        <v>1374</v>
      </c>
      <c r="N1426">
        <v>1013</v>
      </c>
      <c r="O1426" t="s">
        <v>1162</v>
      </c>
      <c r="P1426" t="s">
        <v>1162</v>
      </c>
      <c r="Q1426">
        <v>1</v>
      </c>
      <c r="Y1426">
        <v>0.2</v>
      </c>
      <c r="AA1426">
        <v>1</v>
      </c>
      <c r="AB1426">
        <v>0</v>
      </c>
      <c r="AC1426">
        <v>0</v>
      </c>
      <c r="AD1426">
        <v>0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0.2</v>
      </c>
      <c r="AU1426" t="s">
        <v>3</v>
      </c>
      <c r="AV1426">
        <v>0</v>
      </c>
      <c r="AW1426">
        <v>2</v>
      </c>
      <c r="AX1426">
        <v>24911247</v>
      </c>
      <c r="AY1426">
        <v>1</v>
      </c>
      <c r="AZ1426">
        <v>0</v>
      </c>
      <c r="BA1426">
        <v>1455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B1426">
        <v>0</v>
      </c>
    </row>
    <row r="1427" spans="1:80" x14ac:dyDescent="0.2">
      <c r="A1427">
        <f>ROW(Source!A825)</f>
        <v>825</v>
      </c>
      <c r="B1427">
        <v>23982063</v>
      </c>
      <c r="C1427">
        <v>24911248</v>
      </c>
      <c r="D1427">
        <v>9430857</v>
      </c>
      <c r="E1427">
        <v>1</v>
      </c>
      <c r="F1427">
        <v>1</v>
      </c>
      <c r="G1427">
        <v>1</v>
      </c>
      <c r="H1427">
        <v>1</v>
      </c>
      <c r="I1427" t="s">
        <v>1270</v>
      </c>
      <c r="J1427" t="s">
        <v>3</v>
      </c>
      <c r="K1427" t="s">
        <v>1271</v>
      </c>
      <c r="L1427">
        <v>1369</v>
      </c>
      <c r="N1427">
        <v>1013</v>
      </c>
      <c r="O1427" t="s">
        <v>1148</v>
      </c>
      <c r="P1427" t="s">
        <v>1148</v>
      </c>
      <c r="Q1427">
        <v>1</v>
      </c>
      <c r="Y1427">
        <v>1.3905000000000001</v>
      </c>
      <c r="AA1427">
        <v>0</v>
      </c>
      <c r="AB1427">
        <v>0</v>
      </c>
      <c r="AC1427">
        <v>0</v>
      </c>
      <c r="AD1427">
        <v>8.64</v>
      </c>
      <c r="AN1427">
        <v>0</v>
      </c>
      <c r="AO1427">
        <v>1</v>
      </c>
      <c r="AP1427">
        <v>1</v>
      </c>
      <c r="AQ1427">
        <v>0</v>
      </c>
      <c r="AR1427">
        <v>0</v>
      </c>
      <c r="AS1427" t="s">
        <v>3</v>
      </c>
      <c r="AT1427">
        <v>1.03</v>
      </c>
      <c r="AU1427" t="s">
        <v>179</v>
      </c>
      <c r="AV1427">
        <v>1</v>
      </c>
      <c r="AW1427">
        <v>2</v>
      </c>
      <c r="AX1427">
        <v>24911252</v>
      </c>
      <c r="AY1427">
        <v>1</v>
      </c>
      <c r="AZ1427">
        <v>0</v>
      </c>
      <c r="BA1427">
        <v>1456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B1427">
        <v>0</v>
      </c>
    </row>
    <row r="1428" spans="1:80" x14ac:dyDescent="0.2">
      <c r="A1428">
        <f>ROW(Source!A825)</f>
        <v>825</v>
      </c>
      <c r="B1428">
        <v>23982063</v>
      </c>
      <c r="C1428">
        <v>24911248</v>
      </c>
      <c r="D1428">
        <v>14668593</v>
      </c>
      <c r="E1428">
        <v>1</v>
      </c>
      <c r="F1428">
        <v>1</v>
      </c>
      <c r="G1428">
        <v>1</v>
      </c>
      <c r="H1428">
        <v>2</v>
      </c>
      <c r="I1428" t="s">
        <v>1224</v>
      </c>
      <c r="J1428" t="s">
        <v>1251</v>
      </c>
      <c r="K1428" t="s">
        <v>1226</v>
      </c>
      <c r="L1428">
        <v>1368</v>
      </c>
      <c r="N1428">
        <v>1011</v>
      </c>
      <c r="O1428" t="s">
        <v>1152</v>
      </c>
      <c r="P1428" t="s">
        <v>1152</v>
      </c>
      <c r="Q1428">
        <v>1</v>
      </c>
      <c r="Y1428">
        <v>1.3500000000000002E-2</v>
      </c>
      <c r="AA1428">
        <v>0</v>
      </c>
      <c r="AB1428">
        <v>87.17</v>
      </c>
      <c r="AC1428">
        <v>11.6</v>
      </c>
      <c r="AD1428">
        <v>0</v>
      </c>
      <c r="AN1428">
        <v>0</v>
      </c>
      <c r="AO1428">
        <v>1</v>
      </c>
      <c r="AP1428">
        <v>1</v>
      </c>
      <c r="AQ1428">
        <v>0</v>
      </c>
      <c r="AR1428">
        <v>0</v>
      </c>
      <c r="AS1428" t="s">
        <v>3</v>
      </c>
      <c r="AT1428">
        <v>0.01</v>
      </c>
      <c r="AU1428" t="s">
        <v>179</v>
      </c>
      <c r="AV1428">
        <v>0</v>
      </c>
      <c r="AW1428">
        <v>2</v>
      </c>
      <c r="AX1428">
        <v>24911253</v>
      </c>
      <c r="AY1428">
        <v>1</v>
      </c>
      <c r="AZ1428">
        <v>0</v>
      </c>
      <c r="BA1428">
        <v>1457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B1428">
        <v>0</v>
      </c>
    </row>
    <row r="1429" spans="1:80" x14ac:dyDescent="0.2">
      <c r="A1429">
        <f>ROW(Source!A825)</f>
        <v>825</v>
      </c>
      <c r="B1429">
        <v>23982063</v>
      </c>
      <c r="C1429">
        <v>24911248</v>
      </c>
      <c r="D1429">
        <v>14665295</v>
      </c>
      <c r="E1429">
        <v>1</v>
      </c>
      <c r="F1429">
        <v>1</v>
      </c>
      <c r="G1429">
        <v>1</v>
      </c>
      <c r="H1429">
        <v>3</v>
      </c>
      <c r="I1429" t="s">
        <v>1159</v>
      </c>
      <c r="J1429" t="s">
        <v>1168</v>
      </c>
      <c r="K1429" t="s">
        <v>1169</v>
      </c>
      <c r="L1429">
        <v>1344</v>
      </c>
      <c r="N1429">
        <v>1008</v>
      </c>
      <c r="O1429" t="s">
        <v>1170</v>
      </c>
      <c r="P1429" t="s">
        <v>1170</v>
      </c>
      <c r="Q1429">
        <v>1</v>
      </c>
      <c r="Y1429">
        <v>0.18</v>
      </c>
      <c r="AA1429">
        <v>1</v>
      </c>
      <c r="AB1429">
        <v>0</v>
      </c>
      <c r="AC1429">
        <v>0</v>
      </c>
      <c r="AD1429">
        <v>0</v>
      </c>
      <c r="AN1429">
        <v>0</v>
      </c>
      <c r="AO1429">
        <v>1</v>
      </c>
      <c r="AP1429">
        <v>0</v>
      </c>
      <c r="AQ1429">
        <v>0</v>
      </c>
      <c r="AR1429">
        <v>0</v>
      </c>
      <c r="AS1429" t="s">
        <v>3</v>
      </c>
      <c r="AT1429">
        <v>0.18</v>
      </c>
      <c r="AU1429" t="s">
        <v>3</v>
      </c>
      <c r="AV1429">
        <v>0</v>
      </c>
      <c r="AW1429">
        <v>2</v>
      </c>
      <c r="AX1429">
        <v>24911254</v>
      </c>
      <c r="AY1429">
        <v>1</v>
      </c>
      <c r="AZ1429">
        <v>0</v>
      </c>
      <c r="BA1429">
        <v>1458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B1429">
        <v>0</v>
      </c>
    </row>
    <row r="1430" spans="1:80" x14ac:dyDescent="0.2">
      <c r="A1430">
        <f>ROW(Source!A826)</f>
        <v>826</v>
      </c>
      <c r="B1430">
        <v>23982063</v>
      </c>
      <c r="C1430">
        <v>24911255</v>
      </c>
      <c r="D1430">
        <v>9436423</v>
      </c>
      <c r="E1430">
        <v>1</v>
      </c>
      <c r="F1430">
        <v>1</v>
      </c>
      <c r="G1430">
        <v>1</v>
      </c>
      <c r="H1430">
        <v>1</v>
      </c>
      <c r="I1430" t="s">
        <v>1243</v>
      </c>
      <c r="J1430" t="s">
        <v>3</v>
      </c>
      <c r="K1430" t="s">
        <v>1244</v>
      </c>
      <c r="L1430">
        <v>1369</v>
      </c>
      <c r="N1430">
        <v>1013</v>
      </c>
      <c r="O1430" t="s">
        <v>1148</v>
      </c>
      <c r="P1430" t="s">
        <v>1148</v>
      </c>
      <c r="Q1430">
        <v>1</v>
      </c>
      <c r="Y1430">
        <v>1.4175000000000002</v>
      </c>
      <c r="AA1430">
        <v>0</v>
      </c>
      <c r="AB1430">
        <v>0</v>
      </c>
      <c r="AC1430">
        <v>0</v>
      </c>
      <c r="AD1430">
        <v>12.92</v>
      </c>
      <c r="AN1430">
        <v>0</v>
      </c>
      <c r="AO1430">
        <v>1</v>
      </c>
      <c r="AP1430">
        <v>1</v>
      </c>
      <c r="AQ1430">
        <v>0</v>
      </c>
      <c r="AR1430">
        <v>0</v>
      </c>
      <c r="AS1430" t="s">
        <v>3</v>
      </c>
      <c r="AT1430">
        <v>1.05</v>
      </c>
      <c r="AU1430" t="s">
        <v>179</v>
      </c>
      <c r="AV1430">
        <v>1</v>
      </c>
      <c r="AW1430">
        <v>2</v>
      </c>
      <c r="AX1430">
        <v>24911260</v>
      </c>
      <c r="AY1430">
        <v>1</v>
      </c>
      <c r="AZ1430">
        <v>0</v>
      </c>
      <c r="BA1430">
        <v>1459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B1430">
        <v>0</v>
      </c>
    </row>
    <row r="1431" spans="1:80" x14ac:dyDescent="0.2">
      <c r="A1431">
        <f>ROW(Source!A826)</f>
        <v>826</v>
      </c>
      <c r="B1431">
        <v>23982063</v>
      </c>
      <c r="C1431">
        <v>24911255</v>
      </c>
      <c r="D1431">
        <v>22794519</v>
      </c>
      <c r="E1431">
        <v>1</v>
      </c>
      <c r="F1431">
        <v>1</v>
      </c>
      <c r="G1431">
        <v>1</v>
      </c>
      <c r="H1431">
        <v>2</v>
      </c>
      <c r="I1431" t="s">
        <v>1314</v>
      </c>
      <c r="J1431" t="s">
        <v>1315</v>
      </c>
      <c r="K1431" t="s">
        <v>1316</v>
      </c>
      <c r="L1431">
        <v>1368</v>
      </c>
      <c r="N1431">
        <v>1011</v>
      </c>
      <c r="O1431" t="s">
        <v>1152</v>
      </c>
      <c r="P1431" t="s">
        <v>1152</v>
      </c>
      <c r="Q1431">
        <v>1</v>
      </c>
      <c r="Y1431">
        <v>0.47249999999999998</v>
      </c>
      <c r="AA1431">
        <v>0</v>
      </c>
      <c r="AB1431">
        <v>12.14</v>
      </c>
      <c r="AC1431">
        <v>0</v>
      </c>
      <c r="AD1431">
        <v>0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0.35</v>
      </c>
      <c r="AU1431" t="s">
        <v>179</v>
      </c>
      <c r="AV1431">
        <v>0</v>
      </c>
      <c r="AW1431">
        <v>2</v>
      </c>
      <c r="AX1431">
        <v>24911261</v>
      </c>
      <c r="AY1431">
        <v>1</v>
      </c>
      <c r="AZ1431">
        <v>0</v>
      </c>
      <c r="BA1431">
        <v>1460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B1431">
        <v>0</v>
      </c>
    </row>
    <row r="1432" spans="1:80" x14ac:dyDescent="0.2">
      <c r="A1432">
        <f>ROW(Source!A826)</f>
        <v>826</v>
      </c>
      <c r="B1432">
        <v>23982063</v>
      </c>
      <c r="C1432">
        <v>24911255</v>
      </c>
      <c r="D1432">
        <v>22794574</v>
      </c>
      <c r="E1432">
        <v>1</v>
      </c>
      <c r="F1432">
        <v>1</v>
      </c>
      <c r="G1432">
        <v>1</v>
      </c>
      <c r="H1432">
        <v>2</v>
      </c>
      <c r="I1432" t="s">
        <v>1317</v>
      </c>
      <c r="J1432" t="s">
        <v>1318</v>
      </c>
      <c r="K1432" t="s">
        <v>1319</v>
      </c>
      <c r="L1432">
        <v>1368</v>
      </c>
      <c r="N1432">
        <v>1011</v>
      </c>
      <c r="O1432" t="s">
        <v>1152</v>
      </c>
      <c r="P1432" t="s">
        <v>1152</v>
      </c>
      <c r="Q1432">
        <v>1</v>
      </c>
      <c r="Y1432">
        <v>1.0395000000000001</v>
      </c>
      <c r="AA1432">
        <v>0</v>
      </c>
      <c r="AB1432">
        <v>10.62</v>
      </c>
      <c r="AC1432">
        <v>0</v>
      </c>
      <c r="AD1432">
        <v>0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0.77</v>
      </c>
      <c r="AU1432" t="s">
        <v>179</v>
      </c>
      <c r="AV1432">
        <v>0</v>
      </c>
      <c r="AW1432">
        <v>2</v>
      </c>
      <c r="AX1432">
        <v>24911262</v>
      </c>
      <c r="AY1432">
        <v>1</v>
      </c>
      <c r="AZ1432">
        <v>0</v>
      </c>
      <c r="BA1432">
        <v>1461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B1432">
        <v>0</v>
      </c>
    </row>
    <row r="1433" spans="1:80" x14ac:dyDescent="0.2">
      <c r="A1433">
        <f>ROW(Source!A826)</f>
        <v>826</v>
      </c>
      <c r="B1433">
        <v>23982063</v>
      </c>
      <c r="C1433">
        <v>24911255</v>
      </c>
      <c r="D1433">
        <v>22865650</v>
      </c>
      <c r="E1433">
        <v>1</v>
      </c>
      <c r="F1433">
        <v>1</v>
      </c>
      <c r="G1433">
        <v>1</v>
      </c>
      <c r="H1433">
        <v>3</v>
      </c>
      <c r="I1433" t="s">
        <v>1159</v>
      </c>
      <c r="J1433" t="s">
        <v>1160</v>
      </c>
      <c r="K1433" t="s">
        <v>1161</v>
      </c>
      <c r="L1433">
        <v>1374</v>
      </c>
      <c r="N1433">
        <v>1013</v>
      </c>
      <c r="O1433" t="s">
        <v>1162</v>
      </c>
      <c r="P1433" t="s">
        <v>1162</v>
      </c>
      <c r="Q1433">
        <v>1</v>
      </c>
      <c r="Y1433">
        <v>0.27</v>
      </c>
      <c r="AA1433">
        <v>1</v>
      </c>
      <c r="AB1433">
        <v>0</v>
      </c>
      <c r="AC1433">
        <v>0</v>
      </c>
      <c r="AD1433">
        <v>0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 t="s">
        <v>3</v>
      </c>
      <c r="AT1433">
        <v>0.27</v>
      </c>
      <c r="AU1433" t="s">
        <v>3</v>
      </c>
      <c r="AV1433">
        <v>0</v>
      </c>
      <c r="AW1433">
        <v>2</v>
      </c>
      <c r="AX1433">
        <v>24911263</v>
      </c>
      <c r="AY1433">
        <v>1</v>
      </c>
      <c r="AZ1433">
        <v>0</v>
      </c>
      <c r="BA1433">
        <v>1462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B1433">
        <v>0</v>
      </c>
    </row>
    <row r="1434" spans="1:80" x14ac:dyDescent="0.2">
      <c r="A1434">
        <f>ROW(Source!A827)</f>
        <v>827</v>
      </c>
      <c r="B1434">
        <v>23982063</v>
      </c>
      <c r="C1434">
        <v>24726533</v>
      </c>
      <c r="D1434">
        <v>9436266</v>
      </c>
      <c r="E1434">
        <v>1</v>
      </c>
      <c r="F1434">
        <v>1</v>
      </c>
      <c r="G1434">
        <v>1</v>
      </c>
      <c r="H1434">
        <v>1</v>
      </c>
      <c r="I1434" t="s">
        <v>1171</v>
      </c>
      <c r="J1434" t="s">
        <v>3</v>
      </c>
      <c r="K1434" t="s">
        <v>1172</v>
      </c>
      <c r="L1434">
        <v>1369</v>
      </c>
      <c r="N1434">
        <v>1013</v>
      </c>
      <c r="O1434" t="s">
        <v>1148</v>
      </c>
      <c r="P1434" t="s">
        <v>1148</v>
      </c>
      <c r="Q1434">
        <v>1</v>
      </c>
      <c r="Y1434">
        <v>18.225000000000001</v>
      </c>
      <c r="AA1434">
        <v>0</v>
      </c>
      <c r="AB1434">
        <v>0</v>
      </c>
      <c r="AC1434">
        <v>0</v>
      </c>
      <c r="AD1434">
        <v>11.09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13.5</v>
      </c>
      <c r="AU1434" t="s">
        <v>179</v>
      </c>
      <c r="AV1434">
        <v>1</v>
      </c>
      <c r="AW1434">
        <v>2</v>
      </c>
      <c r="AX1434">
        <v>24726548</v>
      </c>
      <c r="AY1434">
        <v>1</v>
      </c>
      <c r="AZ1434">
        <v>0</v>
      </c>
      <c r="BA1434">
        <v>1463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B1434">
        <v>0</v>
      </c>
    </row>
    <row r="1435" spans="1:80" x14ac:dyDescent="0.2">
      <c r="A1435">
        <f>ROW(Source!A827)</f>
        <v>827</v>
      </c>
      <c r="B1435">
        <v>23982063</v>
      </c>
      <c r="C1435">
        <v>24726533</v>
      </c>
      <c r="D1435">
        <v>121548</v>
      </c>
      <c r="E1435">
        <v>1</v>
      </c>
      <c r="F1435">
        <v>1</v>
      </c>
      <c r="G1435">
        <v>1</v>
      </c>
      <c r="H1435">
        <v>1</v>
      </c>
      <c r="I1435" t="s">
        <v>40</v>
      </c>
      <c r="J1435" t="s">
        <v>3</v>
      </c>
      <c r="K1435" t="s">
        <v>1173</v>
      </c>
      <c r="L1435">
        <v>608254</v>
      </c>
      <c r="N1435">
        <v>1013</v>
      </c>
      <c r="O1435" t="s">
        <v>1174</v>
      </c>
      <c r="P1435" t="s">
        <v>1174</v>
      </c>
      <c r="Q1435">
        <v>1</v>
      </c>
      <c r="Y1435">
        <v>0.74250000000000016</v>
      </c>
      <c r="AA1435">
        <v>0</v>
      </c>
      <c r="AB1435">
        <v>0</v>
      </c>
      <c r="AC1435">
        <v>0</v>
      </c>
      <c r="AD1435">
        <v>0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0.55000000000000004</v>
      </c>
      <c r="AU1435" t="s">
        <v>179</v>
      </c>
      <c r="AV1435">
        <v>2</v>
      </c>
      <c r="AW1435">
        <v>2</v>
      </c>
      <c r="AX1435">
        <v>24726549</v>
      </c>
      <c r="AY1435">
        <v>1</v>
      </c>
      <c r="AZ1435">
        <v>0</v>
      </c>
      <c r="BA1435">
        <v>1464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B1435">
        <v>0</v>
      </c>
    </row>
    <row r="1436" spans="1:80" x14ac:dyDescent="0.2">
      <c r="A1436">
        <f>ROW(Source!A827)</f>
        <v>827</v>
      </c>
      <c r="B1436">
        <v>23982063</v>
      </c>
      <c r="C1436">
        <v>24726533</v>
      </c>
      <c r="D1436">
        <v>14665676</v>
      </c>
      <c r="E1436">
        <v>1</v>
      </c>
      <c r="F1436">
        <v>1</v>
      </c>
      <c r="G1436">
        <v>1</v>
      </c>
      <c r="H1436">
        <v>2</v>
      </c>
      <c r="I1436" t="s">
        <v>1175</v>
      </c>
      <c r="J1436" t="s">
        <v>1239</v>
      </c>
      <c r="K1436" t="s">
        <v>1177</v>
      </c>
      <c r="L1436">
        <v>1368</v>
      </c>
      <c r="N1436">
        <v>1011</v>
      </c>
      <c r="O1436" t="s">
        <v>1152</v>
      </c>
      <c r="P1436" t="s">
        <v>1152</v>
      </c>
      <c r="Q1436">
        <v>1</v>
      </c>
      <c r="Y1436">
        <v>0.74250000000000016</v>
      </c>
      <c r="AA1436">
        <v>0</v>
      </c>
      <c r="AB1436">
        <v>89.99</v>
      </c>
      <c r="AC1436">
        <v>10.06</v>
      </c>
      <c r="AD1436">
        <v>0</v>
      </c>
      <c r="AN1436">
        <v>0</v>
      </c>
      <c r="AO1436">
        <v>1</v>
      </c>
      <c r="AP1436">
        <v>1</v>
      </c>
      <c r="AQ1436">
        <v>0</v>
      </c>
      <c r="AR1436">
        <v>0</v>
      </c>
      <c r="AS1436" t="s">
        <v>3</v>
      </c>
      <c r="AT1436">
        <v>0.55000000000000004</v>
      </c>
      <c r="AU1436" t="s">
        <v>179</v>
      </c>
      <c r="AV1436">
        <v>0</v>
      </c>
      <c r="AW1436">
        <v>2</v>
      </c>
      <c r="AX1436">
        <v>24726550</v>
      </c>
      <c r="AY1436">
        <v>1</v>
      </c>
      <c r="AZ1436">
        <v>0</v>
      </c>
      <c r="BA1436">
        <v>1465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B1436">
        <v>0</v>
      </c>
    </row>
    <row r="1437" spans="1:80" x14ac:dyDescent="0.2">
      <c r="A1437">
        <f>ROW(Source!A827)</f>
        <v>827</v>
      </c>
      <c r="B1437">
        <v>23982063</v>
      </c>
      <c r="C1437">
        <v>24726533</v>
      </c>
      <c r="D1437">
        <v>14610134</v>
      </c>
      <c r="E1437">
        <v>1</v>
      </c>
      <c r="F1437">
        <v>1</v>
      </c>
      <c r="G1437">
        <v>1</v>
      </c>
      <c r="H1437">
        <v>3</v>
      </c>
      <c r="I1437" t="s">
        <v>1178</v>
      </c>
      <c r="J1437" t="s">
        <v>1488</v>
      </c>
      <c r="K1437" t="s">
        <v>1180</v>
      </c>
      <c r="L1437">
        <v>1346</v>
      </c>
      <c r="N1437">
        <v>1009</v>
      </c>
      <c r="O1437" t="s">
        <v>1181</v>
      </c>
      <c r="P1437" t="s">
        <v>1181</v>
      </c>
      <c r="Q1437">
        <v>1</v>
      </c>
      <c r="Y1437">
        <v>0.02</v>
      </c>
      <c r="AA1437">
        <v>35.630000000000003</v>
      </c>
      <c r="AB1437">
        <v>0</v>
      </c>
      <c r="AC1437">
        <v>0</v>
      </c>
      <c r="AD1437">
        <v>0</v>
      </c>
      <c r="AN1437">
        <v>0</v>
      </c>
      <c r="AO1437">
        <v>1</v>
      </c>
      <c r="AP1437">
        <v>1</v>
      </c>
      <c r="AQ1437">
        <v>0</v>
      </c>
      <c r="AR1437">
        <v>0</v>
      </c>
      <c r="AS1437" t="s">
        <v>3</v>
      </c>
      <c r="AT1437">
        <v>0.02</v>
      </c>
      <c r="AU1437" t="s">
        <v>3</v>
      </c>
      <c r="AV1437">
        <v>0</v>
      </c>
      <c r="AW1437">
        <v>2</v>
      </c>
      <c r="AX1437">
        <v>24726551</v>
      </c>
      <c r="AY1437">
        <v>1</v>
      </c>
      <c r="AZ1437">
        <v>0</v>
      </c>
      <c r="BA1437">
        <v>1466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B1437">
        <v>0</v>
      </c>
    </row>
    <row r="1438" spans="1:80" x14ac:dyDescent="0.2">
      <c r="A1438">
        <f>ROW(Source!A827)</f>
        <v>827</v>
      </c>
      <c r="B1438">
        <v>23982063</v>
      </c>
      <c r="C1438">
        <v>24726533</v>
      </c>
      <c r="D1438">
        <v>14610520</v>
      </c>
      <c r="E1438">
        <v>1</v>
      </c>
      <c r="F1438">
        <v>1</v>
      </c>
      <c r="G1438">
        <v>1</v>
      </c>
      <c r="H1438">
        <v>3</v>
      </c>
      <c r="I1438" t="s">
        <v>1182</v>
      </c>
      <c r="J1438" t="s">
        <v>1489</v>
      </c>
      <c r="K1438" t="s">
        <v>1184</v>
      </c>
      <c r="L1438">
        <v>1348</v>
      </c>
      <c r="N1438">
        <v>1009</v>
      </c>
      <c r="O1438" t="s">
        <v>1185</v>
      </c>
      <c r="P1438" t="s">
        <v>1185</v>
      </c>
      <c r="Q1438">
        <v>1000</v>
      </c>
      <c r="Y1438">
        <v>2.0000000000000002E-5</v>
      </c>
      <c r="AA1438">
        <v>15481</v>
      </c>
      <c r="AB1438">
        <v>0</v>
      </c>
      <c r="AC1438">
        <v>0</v>
      </c>
      <c r="AD1438">
        <v>0</v>
      </c>
      <c r="AN1438">
        <v>0</v>
      </c>
      <c r="AO1438">
        <v>1</v>
      </c>
      <c r="AP1438">
        <v>1</v>
      </c>
      <c r="AQ1438">
        <v>0</v>
      </c>
      <c r="AR1438">
        <v>0</v>
      </c>
      <c r="AS1438" t="s">
        <v>3</v>
      </c>
      <c r="AT1438">
        <v>2.0000000000000002E-5</v>
      </c>
      <c r="AU1438" t="s">
        <v>3</v>
      </c>
      <c r="AV1438">
        <v>0</v>
      </c>
      <c r="AW1438">
        <v>2</v>
      </c>
      <c r="AX1438">
        <v>24726552</v>
      </c>
      <c r="AY1438">
        <v>1</v>
      </c>
      <c r="AZ1438">
        <v>0</v>
      </c>
      <c r="BA1438">
        <v>1467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B1438">
        <v>0</v>
      </c>
    </row>
    <row r="1439" spans="1:80" x14ac:dyDescent="0.2">
      <c r="A1439">
        <f>ROW(Source!A827)</f>
        <v>827</v>
      </c>
      <c r="B1439">
        <v>23982063</v>
      </c>
      <c r="C1439">
        <v>24726533</v>
      </c>
      <c r="D1439">
        <v>14610524</v>
      </c>
      <c r="E1439">
        <v>1</v>
      </c>
      <c r="F1439">
        <v>1</v>
      </c>
      <c r="G1439">
        <v>1</v>
      </c>
      <c r="H1439">
        <v>3</v>
      </c>
      <c r="I1439" t="s">
        <v>1186</v>
      </c>
      <c r="J1439" t="s">
        <v>1451</v>
      </c>
      <c r="K1439" t="s">
        <v>1188</v>
      </c>
      <c r="L1439">
        <v>1346</v>
      </c>
      <c r="N1439">
        <v>1009</v>
      </c>
      <c r="O1439" t="s">
        <v>1181</v>
      </c>
      <c r="P1439" t="s">
        <v>1181</v>
      </c>
      <c r="Q1439">
        <v>1</v>
      </c>
      <c r="Y1439">
        <v>0.01</v>
      </c>
      <c r="AA1439">
        <v>27.74</v>
      </c>
      <c r="AB1439">
        <v>0</v>
      </c>
      <c r="AC1439">
        <v>0</v>
      </c>
      <c r="AD1439">
        <v>0</v>
      </c>
      <c r="AN1439">
        <v>0</v>
      </c>
      <c r="AO1439">
        <v>1</v>
      </c>
      <c r="AP1439">
        <v>1</v>
      </c>
      <c r="AQ1439">
        <v>0</v>
      </c>
      <c r="AR1439">
        <v>0</v>
      </c>
      <c r="AS1439" t="s">
        <v>3</v>
      </c>
      <c r="AT1439">
        <v>0.01</v>
      </c>
      <c r="AU1439" t="s">
        <v>3</v>
      </c>
      <c r="AV1439">
        <v>0</v>
      </c>
      <c r="AW1439">
        <v>2</v>
      </c>
      <c r="AX1439">
        <v>24726553</v>
      </c>
      <c r="AY1439">
        <v>1</v>
      </c>
      <c r="AZ1439">
        <v>0</v>
      </c>
      <c r="BA1439">
        <v>1468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B1439">
        <v>0</v>
      </c>
    </row>
    <row r="1440" spans="1:80" x14ac:dyDescent="0.2">
      <c r="A1440">
        <f>ROW(Source!A827)</f>
        <v>827</v>
      </c>
      <c r="B1440">
        <v>23982063</v>
      </c>
      <c r="C1440">
        <v>24726533</v>
      </c>
      <c r="D1440">
        <v>14610539</v>
      </c>
      <c r="E1440">
        <v>1</v>
      </c>
      <c r="F1440">
        <v>1</v>
      </c>
      <c r="G1440">
        <v>1</v>
      </c>
      <c r="H1440">
        <v>3</v>
      </c>
      <c r="I1440" t="s">
        <v>1189</v>
      </c>
      <c r="J1440" t="s">
        <v>1461</v>
      </c>
      <c r="K1440" t="s">
        <v>1191</v>
      </c>
      <c r="L1440">
        <v>1346</v>
      </c>
      <c r="N1440">
        <v>1009</v>
      </c>
      <c r="O1440" t="s">
        <v>1181</v>
      </c>
      <c r="P1440" t="s">
        <v>1181</v>
      </c>
      <c r="Q1440">
        <v>1</v>
      </c>
      <c r="Y1440">
        <v>0.08</v>
      </c>
      <c r="AA1440">
        <v>9.0399999999999991</v>
      </c>
      <c r="AB1440">
        <v>0</v>
      </c>
      <c r="AC1440">
        <v>0</v>
      </c>
      <c r="AD1440">
        <v>0</v>
      </c>
      <c r="AN1440">
        <v>0</v>
      </c>
      <c r="AO1440">
        <v>1</v>
      </c>
      <c r="AP1440">
        <v>1</v>
      </c>
      <c r="AQ1440">
        <v>0</v>
      </c>
      <c r="AR1440">
        <v>0</v>
      </c>
      <c r="AS1440" t="s">
        <v>3</v>
      </c>
      <c r="AT1440">
        <v>0.08</v>
      </c>
      <c r="AU1440" t="s">
        <v>3</v>
      </c>
      <c r="AV1440">
        <v>0</v>
      </c>
      <c r="AW1440">
        <v>2</v>
      </c>
      <c r="AX1440">
        <v>24726554</v>
      </c>
      <c r="AY1440">
        <v>1</v>
      </c>
      <c r="AZ1440">
        <v>0</v>
      </c>
      <c r="BA1440">
        <v>1469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B1440">
        <v>0</v>
      </c>
    </row>
    <row r="1441" spans="1:80" x14ac:dyDescent="0.2">
      <c r="A1441">
        <f>ROW(Source!A827)</f>
        <v>827</v>
      </c>
      <c r="B1441">
        <v>23982063</v>
      </c>
      <c r="C1441">
        <v>24726533</v>
      </c>
      <c r="D1441">
        <v>14610834</v>
      </c>
      <c r="E1441">
        <v>1</v>
      </c>
      <c r="F1441">
        <v>1</v>
      </c>
      <c r="G1441">
        <v>1</v>
      </c>
      <c r="H1441">
        <v>3</v>
      </c>
      <c r="I1441" t="s">
        <v>1192</v>
      </c>
      <c r="J1441" t="s">
        <v>1452</v>
      </c>
      <c r="K1441" t="s">
        <v>1194</v>
      </c>
      <c r="L1441">
        <v>1358</v>
      </c>
      <c r="N1441">
        <v>1010</v>
      </c>
      <c r="O1441" t="s">
        <v>189</v>
      </c>
      <c r="P1441" t="s">
        <v>189</v>
      </c>
      <c r="Q1441">
        <v>10</v>
      </c>
      <c r="Y1441">
        <v>0.4</v>
      </c>
      <c r="AA1441">
        <v>8.3000000000000007</v>
      </c>
      <c r="AB1441">
        <v>0</v>
      </c>
      <c r="AC1441">
        <v>0</v>
      </c>
      <c r="AD1441">
        <v>0</v>
      </c>
      <c r="AN1441">
        <v>0</v>
      </c>
      <c r="AO1441">
        <v>1</v>
      </c>
      <c r="AP1441">
        <v>1</v>
      </c>
      <c r="AQ1441">
        <v>0</v>
      </c>
      <c r="AR1441">
        <v>0</v>
      </c>
      <c r="AS1441" t="s">
        <v>3</v>
      </c>
      <c r="AT1441">
        <v>0.4</v>
      </c>
      <c r="AU1441" t="s">
        <v>3</v>
      </c>
      <c r="AV1441">
        <v>0</v>
      </c>
      <c r="AW1441">
        <v>2</v>
      </c>
      <c r="AX1441">
        <v>24726555</v>
      </c>
      <c r="AY1441">
        <v>1</v>
      </c>
      <c r="AZ1441">
        <v>0</v>
      </c>
      <c r="BA1441">
        <v>1470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B1441">
        <v>0</v>
      </c>
    </row>
    <row r="1442" spans="1:80" x14ac:dyDescent="0.2">
      <c r="A1442">
        <f>ROW(Source!A827)</f>
        <v>827</v>
      </c>
      <c r="B1442">
        <v>23982063</v>
      </c>
      <c r="C1442">
        <v>24726533</v>
      </c>
      <c r="D1442">
        <v>14611065</v>
      </c>
      <c r="E1442">
        <v>1</v>
      </c>
      <c r="F1442">
        <v>1</v>
      </c>
      <c r="G1442">
        <v>1</v>
      </c>
      <c r="H1442">
        <v>3</v>
      </c>
      <c r="I1442" t="s">
        <v>1320</v>
      </c>
      <c r="J1442" t="s">
        <v>1690</v>
      </c>
      <c r="K1442" t="s">
        <v>1322</v>
      </c>
      <c r="L1442">
        <v>1346</v>
      </c>
      <c r="N1442">
        <v>1009</v>
      </c>
      <c r="O1442" t="s">
        <v>1181</v>
      </c>
      <c r="P1442" t="s">
        <v>1181</v>
      </c>
      <c r="Q1442">
        <v>1</v>
      </c>
      <c r="Y1442">
        <v>2.3999999999999998E-3</v>
      </c>
      <c r="AA1442">
        <v>38.89</v>
      </c>
      <c r="AB1442">
        <v>0</v>
      </c>
      <c r="AC1442">
        <v>0</v>
      </c>
      <c r="AD1442">
        <v>0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2.3999999999999998E-3</v>
      </c>
      <c r="AU1442" t="s">
        <v>3</v>
      </c>
      <c r="AV1442">
        <v>0</v>
      </c>
      <c r="AW1442">
        <v>2</v>
      </c>
      <c r="AX1442">
        <v>24726556</v>
      </c>
      <c r="AY1442">
        <v>1</v>
      </c>
      <c r="AZ1442">
        <v>0</v>
      </c>
      <c r="BA1442">
        <v>1471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B1442">
        <v>0</v>
      </c>
    </row>
    <row r="1443" spans="1:80" x14ac:dyDescent="0.2">
      <c r="A1443">
        <f>ROW(Source!A827)</f>
        <v>827</v>
      </c>
      <c r="B1443">
        <v>23982063</v>
      </c>
      <c r="C1443">
        <v>24726533</v>
      </c>
      <c r="D1443">
        <v>14611294</v>
      </c>
      <c r="E1443">
        <v>1</v>
      </c>
      <c r="F1443">
        <v>1</v>
      </c>
      <c r="G1443">
        <v>1</v>
      </c>
      <c r="H1443">
        <v>3</v>
      </c>
      <c r="I1443" t="s">
        <v>1195</v>
      </c>
      <c r="J1443" t="s">
        <v>1490</v>
      </c>
      <c r="K1443" t="s">
        <v>1197</v>
      </c>
      <c r="L1443">
        <v>1346</v>
      </c>
      <c r="N1443">
        <v>1009</v>
      </c>
      <c r="O1443" t="s">
        <v>1181</v>
      </c>
      <c r="P1443" t="s">
        <v>1181</v>
      </c>
      <c r="Q1443">
        <v>1</v>
      </c>
      <c r="Y1443">
        <v>0.01</v>
      </c>
      <c r="AA1443">
        <v>91.29</v>
      </c>
      <c r="AB1443">
        <v>0</v>
      </c>
      <c r="AC1443">
        <v>0</v>
      </c>
      <c r="AD1443">
        <v>0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0.01</v>
      </c>
      <c r="AU1443" t="s">
        <v>3</v>
      </c>
      <c r="AV1443">
        <v>0</v>
      </c>
      <c r="AW1443">
        <v>2</v>
      </c>
      <c r="AX1443">
        <v>24726557</v>
      </c>
      <c r="AY1443">
        <v>1</v>
      </c>
      <c r="AZ1443">
        <v>0</v>
      </c>
      <c r="BA1443">
        <v>1472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B1443">
        <v>0</v>
      </c>
    </row>
    <row r="1444" spans="1:80" x14ac:dyDescent="0.2">
      <c r="A1444">
        <f>ROW(Source!A827)</f>
        <v>827</v>
      </c>
      <c r="B1444">
        <v>23982063</v>
      </c>
      <c r="C1444">
        <v>24726533</v>
      </c>
      <c r="D1444">
        <v>14680937</v>
      </c>
      <c r="E1444">
        <v>1</v>
      </c>
      <c r="F1444">
        <v>1</v>
      </c>
      <c r="G1444">
        <v>1</v>
      </c>
      <c r="H1444">
        <v>3</v>
      </c>
      <c r="I1444" t="s">
        <v>1198</v>
      </c>
      <c r="J1444" t="s">
        <v>1491</v>
      </c>
      <c r="K1444" t="s">
        <v>1200</v>
      </c>
      <c r="L1444">
        <v>1346</v>
      </c>
      <c r="N1444">
        <v>1009</v>
      </c>
      <c r="O1444" t="s">
        <v>1181</v>
      </c>
      <c r="P1444" t="s">
        <v>1181</v>
      </c>
      <c r="Q1444">
        <v>1</v>
      </c>
      <c r="Y1444">
        <v>0.03</v>
      </c>
      <c r="AA1444">
        <v>15.37</v>
      </c>
      <c r="AB1444">
        <v>0</v>
      </c>
      <c r="AC1444">
        <v>0</v>
      </c>
      <c r="AD1444">
        <v>0</v>
      </c>
      <c r="AN1444">
        <v>0</v>
      </c>
      <c r="AO1444">
        <v>1</v>
      </c>
      <c r="AP1444">
        <v>1</v>
      </c>
      <c r="AQ1444">
        <v>0</v>
      </c>
      <c r="AR1444">
        <v>0</v>
      </c>
      <c r="AS1444" t="s">
        <v>3</v>
      </c>
      <c r="AT1444">
        <v>0.03</v>
      </c>
      <c r="AU1444" t="s">
        <v>3</v>
      </c>
      <c r="AV1444">
        <v>0</v>
      </c>
      <c r="AW1444">
        <v>2</v>
      </c>
      <c r="AX1444">
        <v>24726558</v>
      </c>
      <c r="AY1444">
        <v>1</v>
      </c>
      <c r="AZ1444">
        <v>0</v>
      </c>
      <c r="BA1444">
        <v>1473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B1444">
        <v>0</v>
      </c>
    </row>
    <row r="1445" spans="1:80" x14ac:dyDescent="0.2">
      <c r="A1445">
        <f>ROW(Source!A827)</f>
        <v>827</v>
      </c>
      <c r="B1445">
        <v>23982063</v>
      </c>
      <c r="C1445">
        <v>24726533</v>
      </c>
      <c r="D1445">
        <v>14665222</v>
      </c>
      <c r="E1445">
        <v>1</v>
      </c>
      <c r="F1445">
        <v>1</v>
      </c>
      <c r="G1445">
        <v>1</v>
      </c>
      <c r="H1445">
        <v>3</v>
      </c>
      <c r="I1445" t="s">
        <v>1207</v>
      </c>
      <c r="J1445" t="s">
        <v>1454</v>
      </c>
      <c r="K1445" t="s">
        <v>1209</v>
      </c>
      <c r="L1445">
        <v>1346</v>
      </c>
      <c r="N1445">
        <v>1009</v>
      </c>
      <c r="O1445" t="s">
        <v>1181</v>
      </c>
      <c r="P1445" t="s">
        <v>1181</v>
      </c>
      <c r="Q1445">
        <v>1</v>
      </c>
      <c r="Y1445">
        <v>0.01</v>
      </c>
      <c r="AA1445">
        <v>65.75</v>
      </c>
      <c r="AB1445">
        <v>0</v>
      </c>
      <c r="AC1445">
        <v>0</v>
      </c>
      <c r="AD1445">
        <v>0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0.01</v>
      </c>
      <c r="AU1445" t="s">
        <v>3</v>
      </c>
      <c r="AV1445">
        <v>0</v>
      </c>
      <c r="AW1445">
        <v>2</v>
      </c>
      <c r="AX1445">
        <v>24726559</v>
      </c>
      <c r="AY1445">
        <v>1</v>
      </c>
      <c r="AZ1445">
        <v>0</v>
      </c>
      <c r="BA1445">
        <v>1474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B1445">
        <v>0</v>
      </c>
    </row>
    <row r="1446" spans="1:80" x14ac:dyDescent="0.2">
      <c r="A1446">
        <f>ROW(Source!A827)</f>
        <v>827</v>
      </c>
      <c r="B1446">
        <v>23982063</v>
      </c>
      <c r="C1446">
        <v>24726533</v>
      </c>
      <c r="D1446">
        <v>14689643</v>
      </c>
      <c r="E1446">
        <v>1</v>
      </c>
      <c r="F1446">
        <v>1</v>
      </c>
      <c r="G1446">
        <v>1</v>
      </c>
      <c r="H1446">
        <v>3</v>
      </c>
      <c r="I1446" t="s">
        <v>1210</v>
      </c>
      <c r="J1446" t="s">
        <v>1493</v>
      </c>
      <c r="K1446" t="s">
        <v>1212</v>
      </c>
      <c r="L1446">
        <v>1346</v>
      </c>
      <c r="N1446">
        <v>1009</v>
      </c>
      <c r="O1446" t="s">
        <v>1181</v>
      </c>
      <c r="P1446" t="s">
        <v>1181</v>
      </c>
      <c r="Q1446">
        <v>1</v>
      </c>
      <c r="Y1446">
        <v>0.01</v>
      </c>
      <c r="AA1446">
        <v>38.340000000000003</v>
      </c>
      <c r="AB1446">
        <v>0</v>
      </c>
      <c r="AC1446">
        <v>0</v>
      </c>
      <c r="AD1446">
        <v>0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0.01</v>
      </c>
      <c r="AU1446" t="s">
        <v>3</v>
      </c>
      <c r="AV1446">
        <v>0</v>
      </c>
      <c r="AW1446">
        <v>2</v>
      </c>
      <c r="AX1446">
        <v>24726560</v>
      </c>
      <c r="AY1446">
        <v>1</v>
      </c>
      <c r="AZ1446">
        <v>0</v>
      </c>
      <c r="BA1446">
        <v>1475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B1446">
        <v>0</v>
      </c>
    </row>
    <row r="1447" spans="1:80" x14ac:dyDescent="0.2">
      <c r="A1447">
        <f>ROW(Source!A827)</f>
        <v>827</v>
      </c>
      <c r="B1447">
        <v>23982063</v>
      </c>
      <c r="C1447">
        <v>24726533</v>
      </c>
      <c r="D1447">
        <v>14665295</v>
      </c>
      <c r="E1447">
        <v>1</v>
      </c>
      <c r="F1447">
        <v>1</v>
      </c>
      <c r="G1447">
        <v>1</v>
      </c>
      <c r="H1447">
        <v>3</v>
      </c>
      <c r="I1447" t="s">
        <v>1159</v>
      </c>
      <c r="J1447" t="s">
        <v>1168</v>
      </c>
      <c r="K1447" t="s">
        <v>1169</v>
      </c>
      <c r="L1447">
        <v>1344</v>
      </c>
      <c r="N1447">
        <v>1008</v>
      </c>
      <c r="O1447" t="s">
        <v>1170</v>
      </c>
      <c r="P1447" t="s">
        <v>1170</v>
      </c>
      <c r="Q1447">
        <v>1</v>
      </c>
      <c r="Y1447">
        <v>2.99</v>
      </c>
      <c r="AA1447">
        <v>1</v>
      </c>
      <c r="AB1447">
        <v>0</v>
      </c>
      <c r="AC1447">
        <v>0</v>
      </c>
      <c r="AD1447">
        <v>0</v>
      </c>
      <c r="AN1447">
        <v>0</v>
      </c>
      <c r="AO1447">
        <v>1</v>
      </c>
      <c r="AP1447">
        <v>1</v>
      </c>
      <c r="AQ1447">
        <v>0</v>
      </c>
      <c r="AR1447">
        <v>0</v>
      </c>
      <c r="AS1447" t="s">
        <v>3</v>
      </c>
      <c r="AT1447">
        <v>2.99</v>
      </c>
      <c r="AU1447" t="s">
        <v>3</v>
      </c>
      <c r="AV1447">
        <v>0</v>
      </c>
      <c r="AW1447">
        <v>2</v>
      </c>
      <c r="AX1447">
        <v>24726562</v>
      </c>
      <c r="AY1447">
        <v>1</v>
      </c>
      <c r="AZ1447">
        <v>0</v>
      </c>
      <c r="BA1447">
        <v>1477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B1447">
        <v>0</v>
      </c>
    </row>
    <row r="1448" spans="1:80" x14ac:dyDescent="0.2">
      <c r="A1448">
        <f>ROW(Source!A828)</f>
        <v>828</v>
      </c>
      <c r="B1448">
        <v>23982063</v>
      </c>
      <c r="C1448">
        <v>24726570</v>
      </c>
      <c r="D1448">
        <v>9438100</v>
      </c>
      <c r="E1448">
        <v>1</v>
      </c>
      <c r="F1448">
        <v>1</v>
      </c>
      <c r="G1448">
        <v>1</v>
      </c>
      <c r="H1448">
        <v>1</v>
      </c>
      <c r="I1448" t="s">
        <v>1276</v>
      </c>
      <c r="J1448" t="s">
        <v>3</v>
      </c>
      <c r="K1448" t="s">
        <v>1277</v>
      </c>
      <c r="L1448">
        <v>1369</v>
      </c>
      <c r="N1448">
        <v>1013</v>
      </c>
      <c r="O1448" t="s">
        <v>1148</v>
      </c>
      <c r="P1448" t="s">
        <v>1148</v>
      </c>
      <c r="Q1448">
        <v>1</v>
      </c>
      <c r="Y1448">
        <v>13.5</v>
      </c>
      <c r="AA1448">
        <v>0</v>
      </c>
      <c r="AB1448">
        <v>0</v>
      </c>
      <c r="AC1448">
        <v>0</v>
      </c>
      <c r="AD1448">
        <v>15.49</v>
      </c>
      <c r="AN1448">
        <v>0</v>
      </c>
      <c r="AO1448">
        <v>1</v>
      </c>
      <c r="AP1448">
        <v>1</v>
      </c>
      <c r="AQ1448">
        <v>0</v>
      </c>
      <c r="AR1448">
        <v>0</v>
      </c>
      <c r="AS1448" t="s">
        <v>3</v>
      </c>
      <c r="AT1448">
        <v>10</v>
      </c>
      <c r="AU1448" t="s">
        <v>179</v>
      </c>
      <c r="AV1448">
        <v>1</v>
      </c>
      <c r="AW1448">
        <v>2</v>
      </c>
      <c r="AX1448">
        <v>24726574</v>
      </c>
      <c r="AY1448">
        <v>1</v>
      </c>
      <c r="AZ1448">
        <v>0</v>
      </c>
      <c r="BA1448">
        <v>1478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B1448">
        <v>0</v>
      </c>
    </row>
    <row r="1449" spans="1:80" x14ac:dyDescent="0.2">
      <c r="A1449">
        <f>ROW(Source!A828)</f>
        <v>828</v>
      </c>
      <c r="B1449">
        <v>23982063</v>
      </c>
      <c r="C1449">
        <v>24726570</v>
      </c>
      <c r="D1449">
        <v>9447024</v>
      </c>
      <c r="E1449">
        <v>1</v>
      </c>
      <c r="F1449">
        <v>1</v>
      </c>
      <c r="G1449">
        <v>1</v>
      </c>
      <c r="H1449">
        <v>1</v>
      </c>
      <c r="I1449" t="s">
        <v>1278</v>
      </c>
      <c r="J1449" t="s">
        <v>3</v>
      </c>
      <c r="K1449" t="s">
        <v>1279</v>
      </c>
      <c r="L1449">
        <v>1369</v>
      </c>
      <c r="N1449">
        <v>1013</v>
      </c>
      <c r="O1449" t="s">
        <v>1148</v>
      </c>
      <c r="P1449" t="s">
        <v>1148</v>
      </c>
      <c r="Q1449">
        <v>1</v>
      </c>
      <c r="Y1449">
        <v>13.5</v>
      </c>
      <c r="AA1449">
        <v>0</v>
      </c>
      <c r="AB1449">
        <v>0</v>
      </c>
      <c r="AC1449">
        <v>0</v>
      </c>
      <c r="AD1449">
        <v>14.09</v>
      </c>
      <c r="AN1449">
        <v>0</v>
      </c>
      <c r="AO1449">
        <v>1</v>
      </c>
      <c r="AP1449">
        <v>1</v>
      </c>
      <c r="AQ1449">
        <v>0</v>
      </c>
      <c r="AR1449">
        <v>0</v>
      </c>
      <c r="AS1449" t="s">
        <v>3</v>
      </c>
      <c r="AT1449">
        <v>10</v>
      </c>
      <c r="AU1449" t="s">
        <v>179</v>
      </c>
      <c r="AV1449">
        <v>1</v>
      </c>
      <c r="AW1449">
        <v>2</v>
      </c>
      <c r="AX1449">
        <v>24726575</v>
      </c>
      <c r="AY1449">
        <v>1</v>
      </c>
      <c r="AZ1449">
        <v>0</v>
      </c>
      <c r="BA1449">
        <v>1479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B1449">
        <v>0</v>
      </c>
    </row>
    <row r="1450" spans="1:80" x14ac:dyDescent="0.2">
      <c r="A1450">
        <f>ROW(Source!A828)</f>
        <v>828</v>
      </c>
      <c r="B1450">
        <v>23982063</v>
      </c>
      <c r="C1450">
        <v>24726570</v>
      </c>
      <c r="D1450">
        <v>14665295</v>
      </c>
      <c r="E1450">
        <v>1</v>
      </c>
      <c r="F1450">
        <v>1</v>
      </c>
      <c r="G1450">
        <v>1</v>
      </c>
      <c r="H1450">
        <v>3</v>
      </c>
      <c r="I1450" t="s">
        <v>1159</v>
      </c>
      <c r="J1450" t="s">
        <v>1168</v>
      </c>
      <c r="K1450" t="s">
        <v>1169</v>
      </c>
      <c r="L1450">
        <v>1344</v>
      </c>
      <c r="N1450">
        <v>1008</v>
      </c>
      <c r="O1450" t="s">
        <v>1170</v>
      </c>
      <c r="P1450" t="s">
        <v>1170</v>
      </c>
      <c r="Q1450">
        <v>1</v>
      </c>
      <c r="Y1450">
        <v>5.92</v>
      </c>
      <c r="AA1450">
        <v>1</v>
      </c>
      <c r="AB1450">
        <v>0</v>
      </c>
      <c r="AC1450">
        <v>0</v>
      </c>
      <c r="AD1450">
        <v>0</v>
      </c>
      <c r="AN1450">
        <v>0</v>
      </c>
      <c r="AO1450">
        <v>1</v>
      </c>
      <c r="AP1450">
        <v>1</v>
      </c>
      <c r="AQ1450">
        <v>0</v>
      </c>
      <c r="AR1450">
        <v>0</v>
      </c>
      <c r="AS1450" t="s">
        <v>3</v>
      </c>
      <c r="AT1450">
        <v>5.92</v>
      </c>
      <c r="AU1450" t="s">
        <v>3</v>
      </c>
      <c r="AV1450">
        <v>0</v>
      </c>
      <c r="AW1450">
        <v>2</v>
      </c>
      <c r="AX1450">
        <v>24726576</v>
      </c>
      <c r="AY1450">
        <v>1</v>
      </c>
      <c r="AZ1450">
        <v>0</v>
      </c>
      <c r="BA1450">
        <v>1480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B1450">
        <v>0</v>
      </c>
    </row>
    <row r="1451" spans="1:80" x14ac:dyDescent="0.2">
      <c r="A1451">
        <f>ROW(Source!A829)</f>
        <v>829</v>
      </c>
      <c r="B1451">
        <v>23982063</v>
      </c>
      <c r="C1451">
        <v>24726752</v>
      </c>
      <c r="D1451">
        <v>9436266</v>
      </c>
      <c r="E1451">
        <v>1</v>
      </c>
      <c r="F1451">
        <v>1</v>
      </c>
      <c r="G1451">
        <v>1</v>
      </c>
      <c r="H1451">
        <v>1</v>
      </c>
      <c r="I1451" t="s">
        <v>1171</v>
      </c>
      <c r="J1451" t="s">
        <v>3</v>
      </c>
      <c r="K1451" t="s">
        <v>1172</v>
      </c>
      <c r="L1451">
        <v>1369</v>
      </c>
      <c r="N1451">
        <v>1013</v>
      </c>
      <c r="O1451" t="s">
        <v>1148</v>
      </c>
      <c r="P1451" t="s">
        <v>1148</v>
      </c>
      <c r="Q1451">
        <v>1</v>
      </c>
      <c r="Y1451">
        <v>13.635</v>
      </c>
      <c r="AA1451">
        <v>0</v>
      </c>
      <c r="AB1451">
        <v>0</v>
      </c>
      <c r="AC1451">
        <v>0</v>
      </c>
      <c r="AD1451">
        <v>11.09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10.1</v>
      </c>
      <c r="AU1451" t="s">
        <v>179</v>
      </c>
      <c r="AV1451">
        <v>1</v>
      </c>
      <c r="AW1451">
        <v>2</v>
      </c>
      <c r="AX1451">
        <v>24726769</v>
      </c>
      <c r="AY1451">
        <v>1</v>
      </c>
      <c r="AZ1451">
        <v>0</v>
      </c>
      <c r="BA1451">
        <v>1481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B1451">
        <v>0</v>
      </c>
    </row>
    <row r="1452" spans="1:80" x14ac:dyDescent="0.2">
      <c r="A1452">
        <f>ROW(Source!A829)</f>
        <v>829</v>
      </c>
      <c r="B1452">
        <v>23982063</v>
      </c>
      <c r="C1452">
        <v>24726752</v>
      </c>
      <c r="D1452">
        <v>121548</v>
      </c>
      <c r="E1452">
        <v>1</v>
      </c>
      <c r="F1452">
        <v>1</v>
      </c>
      <c r="G1452">
        <v>1</v>
      </c>
      <c r="H1452">
        <v>1</v>
      </c>
      <c r="I1452" t="s">
        <v>40</v>
      </c>
      <c r="J1452" t="s">
        <v>3</v>
      </c>
      <c r="K1452" t="s">
        <v>1173</v>
      </c>
      <c r="L1452">
        <v>608254</v>
      </c>
      <c r="N1452">
        <v>1013</v>
      </c>
      <c r="O1452" t="s">
        <v>1174</v>
      </c>
      <c r="P1452" t="s">
        <v>1174</v>
      </c>
      <c r="Q1452">
        <v>1</v>
      </c>
      <c r="Y1452">
        <v>0.59400000000000008</v>
      </c>
      <c r="AA1452">
        <v>0</v>
      </c>
      <c r="AB1452">
        <v>0</v>
      </c>
      <c r="AC1452">
        <v>0</v>
      </c>
      <c r="AD1452">
        <v>0</v>
      </c>
      <c r="AN1452">
        <v>0</v>
      </c>
      <c r="AO1452">
        <v>1</v>
      </c>
      <c r="AP1452">
        <v>1</v>
      </c>
      <c r="AQ1452">
        <v>0</v>
      </c>
      <c r="AR1452">
        <v>0</v>
      </c>
      <c r="AS1452" t="s">
        <v>3</v>
      </c>
      <c r="AT1452">
        <v>0.44</v>
      </c>
      <c r="AU1452" t="s">
        <v>179</v>
      </c>
      <c r="AV1452">
        <v>2</v>
      </c>
      <c r="AW1452">
        <v>2</v>
      </c>
      <c r="AX1452">
        <v>24726770</v>
      </c>
      <c r="AY1452">
        <v>1</v>
      </c>
      <c r="AZ1452">
        <v>0</v>
      </c>
      <c r="BA1452">
        <v>1482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B1452">
        <v>0</v>
      </c>
    </row>
    <row r="1453" spans="1:80" x14ac:dyDescent="0.2">
      <c r="A1453">
        <f>ROW(Source!A829)</f>
        <v>829</v>
      </c>
      <c r="B1453">
        <v>23982063</v>
      </c>
      <c r="C1453">
        <v>24726752</v>
      </c>
      <c r="D1453">
        <v>14665676</v>
      </c>
      <c r="E1453">
        <v>1</v>
      </c>
      <c r="F1453">
        <v>1</v>
      </c>
      <c r="G1453">
        <v>1</v>
      </c>
      <c r="H1453">
        <v>2</v>
      </c>
      <c r="I1453" t="s">
        <v>1175</v>
      </c>
      <c r="J1453" t="s">
        <v>1239</v>
      </c>
      <c r="K1453" t="s">
        <v>1177</v>
      </c>
      <c r="L1453">
        <v>1368</v>
      </c>
      <c r="N1453">
        <v>1011</v>
      </c>
      <c r="O1453" t="s">
        <v>1152</v>
      </c>
      <c r="P1453" t="s">
        <v>1152</v>
      </c>
      <c r="Q1453">
        <v>1</v>
      </c>
      <c r="Y1453">
        <v>0.59400000000000008</v>
      </c>
      <c r="AA1453">
        <v>0</v>
      </c>
      <c r="AB1453">
        <v>89.99</v>
      </c>
      <c r="AC1453">
        <v>10.06</v>
      </c>
      <c r="AD1453">
        <v>0</v>
      </c>
      <c r="AN1453">
        <v>0</v>
      </c>
      <c r="AO1453">
        <v>1</v>
      </c>
      <c r="AP1453">
        <v>1</v>
      </c>
      <c r="AQ1453">
        <v>0</v>
      </c>
      <c r="AR1453">
        <v>0</v>
      </c>
      <c r="AS1453" t="s">
        <v>3</v>
      </c>
      <c r="AT1453">
        <v>0.44</v>
      </c>
      <c r="AU1453" t="s">
        <v>179</v>
      </c>
      <c r="AV1453">
        <v>0</v>
      </c>
      <c r="AW1453">
        <v>2</v>
      </c>
      <c r="AX1453">
        <v>24726771</v>
      </c>
      <c r="AY1453">
        <v>1</v>
      </c>
      <c r="AZ1453">
        <v>0</v>
      </c>
      <c r="BA1453">
        <v>1483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B1453">
        <v>0</v>
      </c>
    </row>
    <row r="1454" spans="1:80" x14ac:dyDescent="0.2">
      <c r="A1454">
        <f>ROW(Source!A829)</f>
        <v>829</v>
      </c>
      <c r="B1454">
        <v>23982063</v>
      </c>
      <c r="C1454">
        <v>24726752</v>
      </c>
      <c r="D1454">
        <v>14610134</v>
      </c>
      <c r="E1454">
        <v>1</v>
      </c>
      <c r="F1454">
        <v>1</v>
      </c>
      <c r="G1454">
        <v>1</v>
      </c>
      <c r="H1454">
        <v>3</v>
      </c>
      <c r="I1454" t="s">
        <v>1178</v>
      </c>
      <c r="J1454" t="s">
        <v>1488</v>
      </c>
      <c r="K1454" t="s">
        <v>1180</v>
      </c>
      <c r="L1454">
        <v>1346</v>
      </c>
      <c r="N1454">
        <v>1009</v>
      </c>
      <c r="O1454" t="s">
        <v>1181</v>
      </c>
      <c r="P1454" t="s">
        <v>1181</v>
      </c>
      <c r="Q1454">
        <v>1</v>
      </c>
      <c r="Y1454">
        <v>0.03</v>
      </c>
      <c r="AA1454">
        <v>35.630000000000003</v>
      </c>
      <c r="AB1454">
        <v>0</v>
      </c>
      <c r="AC1454">
        <v>0</v>
      </c>
      <c r="AD1454">
        <v>0</v>
      </c>
      <c r="AN1454">
        <v>0</v>
      </c>
      <c r="AO1454">
        <v>1</v>
      </c>
      <c r="AP1454">
        <v>0</v>
      </c>
      <c r="AQ1454">
        <v>0</v>
      </c>
      <c r="AR1454">
        <v>0</v>
      </c>
      <c r="AS1454" t="s">
        <v>3</v>
      </c>
      <c r="AT1454">
        <v>0.03</v>
      </c>
      <c r="AU1454" t="s">
        <v>3</v>
      </c>
      <c r="AV1454">
        <v>0</v>
      </c>
      <c r="AW1454">
        <v>2</v>
      </c>
      <c r="AX1454">
        <v>24726772</v>
      </c>
      <c r="AY1454">
        <v>1</v>
      </c>
      <c r="AZ1454">
        <v>0</v>
      </c>
      <c r="BA1454">
        <v>1484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B1454">
        <v>0</v>
      </c>
    </row>
    <row r="1455" spans="1:80" x14ac:dyDescent="0.2">
      <c r="A1455">
        <f>ROW(Source!A829)</f>
        <v>829</v>
      </c>
      <c r="B1455">
        <v>23982063</v>
      </c>
      <c r="C1455">
        <v>24726752</v>
      </c>
      <c r="D1455">
        <v>14610520</v>
      </c>
      <c r="E1455">
        <v>1</v>
      </c>
      <c r="F1455">
        <v>1</v>
      </c>
      <c r="G1455">
        <v>1</v>
      </c>
      <c r="H1455">
        <v>3</v>
      </c>
      <c r="I1455" t="s">
        <v>1182</v>
      </c>
      <c r="J1455" t="s">
        <v>1489</v>
      </c>
      <c r="K1455" t="s">
        <v>1184</v>
      </c>
      <c r="L1455">
        <v>1348</v>
      </c>
      <c r="N1455">
        <v>1009</v>
      </c>
      <c r="O1455" t="s">
        <v>1185</v>
      </c>
      <c r="P1455" t="s">
        <v>1185</v>
      </c>
      <c r="Q1455">
        <v>1000</v>
      </c>
      <c r="Y1455">
        <v>2.0000000000000002E-5</v>
      </c>
      <c r="AA1455">
        <v>15481</v>
      </c>
      <c r="AB1455">
        <v>0</v>
      </c>
      <c r="AC1455">
        <v>0</v>
      </c>
      <c r="AD1455">
        <v>0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2.0000000000000002E-5</v>
      </c>
      <c r="AU1455" t="s">
        <v>3</v>
      </c>
      <c r="AV1455">
        <v>0</v>
      </c>
      <c r="AW1455">
        <v>2</v>
      </c>
      <c r="AX1455">
        <v>24726773</v>
      </c>
      <c r="AY1455">
        <v>1</v>
      </c>
      <c r="AZ1455">
        <v>0</v>
      </c>
      <c r="BA1455">
        <v>1485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B1455">
        <v>0</v>
      </c>
    </row>
    <row r="1456" spans="1:80" x14ac:dyDescent="0.2">
      <c r="A1456">
        <f>ROW(Source!A829)</f>
        <v>829</v>
      </c>
      <c r="B1456">
        <v>23982063</v>
      </c>
      <c r="C1456">
        <v>24726752</v>
      </c>
      <c r="D1456">
        <v>14610524</v>
      </c>
      <c r="E1456">
        <v>1</v>
      </c>
      <c r="F1456">
        <v>1</v>
      </c>
      <c r="G1456">
        <v>1</v>
      </c>
      <c r="H1456">
        <v>3</v>
      </c>
      <c r="I1456" t="s">
        <v>1186</v>
      </c>
      <c r="J1456" t="s">
        <v>1451</v>
      </c>
      <c r="K1456" t="s">
        <v>1188</v>
      </c>
      <c r="L1456">
        <v>1346</v>
      </c>
      <c r="N1456">
        <v>1009</v>
      </c>
      <c r="O1456" t="s">
        <v>1181</v>
      </c>
      <c r="P1456" t="s">
        <v>1181</v>
      </c>
      <c r="Q1456">
        <v>1</v>
      </c>
      <c r="Y1456">
        <v>0.01</v>
      </c>
      <c r="AA1456">
        <v>27.74</v>
      </c>
      <c r="AB1456">
        <v>0</v>
      </c>
      <c r="AC1456">
        <v>0</v>
      </c>
      <c r="AD1456">
        <v>0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0.01</v>
      </c>
      <c r="AU1456" t="s">
        <v>3</v>
      </c>
      <c r="AV1456">
        <v>0</v>
      </c>
      <c r="AW1456">
        <v>2</v>
      </c>
      <c r="AX1456">
        <v>24726774</v>
      </c>
      <c r="AY1456">
        <v>1</v>
      </c>
      <c r="AZ1456">
        <v>0</v>
      </c>
      <c r="BA1456">
        <v>1486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B1456">
        <v>0</v>
      </c>
    </row>
    <row r="1457" spans="1:80" x14ac:dyDescent="0.2">
      <c r="A1457">
        <f>ROW(Source!A829)</f>
        <v>829</v>
      </c>
      <c r="B1457">
        <v>23982063</v>
      </c>
      <c r="C1457">
        <v>24726752</v>
      </c>
      <c r="D1457">
        <v>14610539</v>
      </c>
      <c r="E1457">
        <v>1</v>
      </c>
      <c r="F1457">
        <v>1</v>
      </c>
      <c r="G1457">
        <v>1</v>
      </c>
      <c r="H1457">
        <v>3</v>
      </c>
      <c r="I1457" t="s">
        <v>1189</v>
      </c>
      <c r="J1457" t="s">
        <v>1461</v>
      </c>
      <c r="K1457" t="s">
        <v>1191</v>
      </c>
      <c r="L1457">
        <v>1346</v>
      </c>
      <c r="N1457">
        <v>1009</v>
      </c>
      <c r="O1457" t="s">
        <v>1181</v>
      </c>
      <c r="P1457" t="s">
        <v>1181</v>
      </c>
      <c r="Q1457">
        <v>1</v>
      </c>
      <c r="Y1457">
        <v>0.3</v>
      </c>
      <c r="AA1457">
        <v>9.0399999999999991</v>
      </c>
      <c r="AB1457">
        <v>0</v>
      </c>
      <c r="AC1457">
        <v>0</v>
      </c>
      <c r="AD1457">
        <v>0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0.3</v>
      </c>
      <c r="AU1457" t="s">
        <v>3</v>
      </c>
      <c r="AV1457">
        <v>0</v>
      </c>
      <c r="AW1457">
        <v>2</v>
      </c>
      <c r="AX1457">
        <v>24726775</v>
      </c>
      <c r="AY1457">
        <v>1</v>
      </c>
      <c r="AZ1457">
        <v>0</v>
      </c>
      <c r="BA1457">
        <v>1487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B1457">
        <v>0</v>
      </c>
    </row>
    <row r="1458" spans="1:80" x14ac:dyDescent="0.2">
      <c r="A1458">
        <f>ROW(Source!A829)</f>
        <v>829</v>
      </c>
      <c r="B1458">
        <v>23982063</v>
      </c>
      <c r="C1458">
        <v>24726752</v>
      </c>
      <c r="D1458">
        <v>14610834</v>
      </c>
      <c r="E1458">
        <v>1</v>
      </c>
      <c r="F1458">
        <v>1</v>
      </c>
      <c r="G1458">
        <v>1</v>
      </c>
      <c r="H1458">
        <v>3</v>
      </c>
      <c r="I1458" t="s">
        <v>1192</v>
      </c>
      <c r="J1458" t="s">
        <v>1452</v>
      </c>
      <c r="K1458" t="s">
        <v>1194</v>
      </c>
      <c r="L1458">
        <v>1358</v>
      </c>
      <c r="N1458">
        <v>1010</v>
      </c>
      <c r="O1458" t="s">
        <v>189</v>
      </c>
      <c r="P1458" t="s">
        <v>189</v>
      </c>
      <c r="Q1458">
        <v>10</v>
      </c>
      <c r="Y1458">
        <v>1</v>
      </c>
      <c r="AA1458">
        <v>8.3000000000000007</v>
      </c>
      <c r="AB1458">
        <v>0</v>
      </c>
      <c r="AC1458">
        <v>0</v>
      </c>
      <c r="AD1458">
        <v>0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1</v>
      </c>
      <c r="AU1458" t="s">
        <v>3</v>
      </c>
      <c r="AV1458">
        <v>0</v>
      </c>
      <c r="AW1458">
        <v>2</v>
      </c>
      <c r="AX1458">
        <v>24726776</v>
      </c>
      <c r="AY1458">
        <v>1</v>
      </c>
      <c r="AZ1458">
        <v>0</v>
      </c>
      <c r="BA1458">
        <v>1488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B1458">
        <v>0</v>
      </c>
    </row>
    <row r="1459" spans="1:80" x14ac:dyDescent="0.2">
      <c r="A1459">
        <f>ROW(Source!A829)</f>
        <v>829</v>
      </c>
      <c r="B1459">
        <v>23982063</v>
      </c>
      <c r="C1459">
        <v>24726752</v>
      </c>
      <c r="D1459">
        <v>14611294</v>
      </c>
      <c r="E1459">
        <v>1</v>
      </c>
      <c r="F1459">
        <v>1</v>
      </c>
      <c r="G1459">
        <v>1</v>
      </c>
      <c r="H1459">
        <v>3</v>
      </c>
      <c r="I1459" t="s">
        <v>1195</v>
      </c>
      <c r="J1459" t="s">
        <v>1490</v>
      </c>
      <c r="K1459" t="s">
        <v>1197</v>
      </c>
      <c r="L1459">
        <v>1346</v>
      </c>
      <c r="N1459">
        <v>1009</v>
      </c>
      <c r="O1459" t="s">
        <v>1181</v>
      </c>
      <c r="P1459" t="s">
        <v>1181</v>
      </c>
      <c r="Q1459">
        <v>1</v>
      </c>
      <c r="Y1459">
        <v>0.02</v>
      </c>
      <c r="AA1459">
        <v>91.29</v>
      </c>
      <c r="AB1459">
        <v>0</v>
      </c>
      <c r="AC1459">
        <v>0</v>
      </c>
      <c r="AD1459">
        <v>0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0.02</v>
      </c>
      <c r="AU1459" t="s">
        <v>3</v>
      </c>
      <c r="AV1459">
        <v>0</v>
      </c>
      <c r="AW1459">
        <v>2</v>
      </c>
      <c r="AX1459">
        <v>24726777</v>
      </c>
      <c r="AY1459">
        <v>1</v>
      </c>
      <c r="AZ1459">
        <v>0</v>
      </c>
      <c r="BA1459">
        <v>1489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B1459">
        <v>0</v>
      </c>
    </row>
    <row r="1460" spans="1:80" x14ac:dyDescent="0.2">
      <c r="A1460">
        <f>ROW(Source!A829)</f>
        <v>829</v>
      </c>
      <c r="B1460">
        <v>23982063</v>
      </c>
      <c r="C1460">
        <v>24726752</v>
      </c>
      <c r="D1460">
        <v>14680937</v>
      </c>
      <c r="E1460">
        <v>1</v>
      </c>
      <c r="F1460">
        <v>1</v>
      </c>
      <c r="G1460">
        <v>1</v>
      </c>
      <c r="H1460">
        <v>3</v>
      </c>
      <c r="I1460" t="s">
        <v>1198</v>
      </c>
      <c r="J1460" t="s">
        <v>1491</v>
      </c>
      <c r="K1460" t="s">
        <v>1200</v>
      </c>
      <c r="L1460">
        <v>1346</v>
      </c>
      <c r="N1460">
        <v>1009</v>
      </c>
      <c r="O1460" t="s">
        <v>1181</v>
      </c>
      <c r="P1460" t="s">
        <v>1181</v>
      </c>
      <c r="Q1460">
        <v>1</v>
      </c>
      <c r="Y1460">
        <v>0.02</v>
      </c>
      <c r="AA1460">
        <v>15.37</v>
      </c>
      <c r="AB1460">
        <v>0</v>
      </c>
      <c r="AC1460">
        <v>0</v>
      </c>
      <c r="AD1460">
        <v>0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0.02</v>
      </c>
      <c r="AU1460" t="s">
        <v>3</v>
      </c>
      <c r="AV1460">
        <v>0</v>
      </c>
      <c r="AW1460">
        <v>2</v>
      </c>
      <c r="AX1460">
        <v>24726778</v>
      </c>
      <c r="AY1460">
        <v>1</v>
      </c>
      <c r="AZ1460">
        <v>0</v>
      </c>
      <c r="BA1460">
        <v>1490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B1460">
        <v>0</v>
      </c>
    </row>
    <row r="1461" spans="1:80" x14ac:dyDescent="0.2">
      <c r="A1461">
        <f>ROW(Source!A829)</f>
        <v>829</v>
      </c>
      <c r="B1461">
        <v>23982063</v>
      </c>
      <c r="C1461">
        <v>24726752</v>
      </c>
      <c r="D1461">
        <v>14652403</v>
      </c>
      <c r="E1461">
        <v>1</v>
      </c>
      <c r="F1461">
        <v>1</v>
      </c>
      <c r="G1461">
        <v>1</v>
      </c>
      <c r="H1461">
        <v>3</v>
      </c>
      <c r="I1461" t="s">
        <v>1201</v>
      </c>
      <c r="J1461" t="s">
        <v>1453</v>
      </c>
      <c r="K1461" t="s">
        <v>1203</v>
      </c>
      <c r="L1461">
        <v>1348</v>
      </c>
      <c r="N1461">
        <v>1009</v>
      </c>
      <c r="O1461" t="s">
        <v>1185</v>
      </c>
      <c r="P1461" t="s">
        <v>1185</v>
      </c>
      <c r="Q1461">
        <v>1000</v>
      </c>
      <c r="Y1461">
        <v>2.9999999999999997E-4</v>
      </c>
      <c r="AA1461">
        <v>729.98</v>
      </c>
      <c r="AB1461">
        <v>0</v>
      </c>
      <c r="AC1461">
        <v>0</v>
      </c>
      <c r="AD1461">
        <v>0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2.9999999999999997E-4</v>
      </c>
      <c r="AU1461" t="s">
        <v>3</v>
      </c>
      <c r="AV1461">
        <v>0</v>
      </c>
      <c r="AW1461">
        <v>2</v>
      </c>
      <c r="AX1461">
        <v>24726779</v>
      </c>
      <c r="AY1461">
        <v>1</v>
      </c>
      <c r="AZ1461">
        <v>0</v>
      </c>
      <c r="BA1461">
        <v>1491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B1461">
        <v>0</v>
      </c>
    </row>
    <row r="1462" spans="1:80" x14ac:dyDescent="0.2">
      <c r="A1462">
        <f>ROW(Source!A829)</f>
        <v>829</v>
      </c>
      <c r="B1462">
        <v>23982063</v>
      </c>
      <c r="C1462">
        <v>24726752</v>
      </c>
      <c r="D1462">
        <v>14664232</v>
      </c>
      <c r="E1462">
        <v>1</v>
      </c>
      <c r="F1462">
        <v>1</v>
      </c>
      <c r="G1462">
        <v>1</v>
      </c>
      <c r="H1462">
        <v>3</v>
      </c>
      <c r="I1462" t="s">
        <v>1204</v>
      </c>
      <c r="J1462" t="s">
        <v>1492</v>
      </c>
      <c r="K1462" t="s">
        <v>1206</v>
      </c>
      <c r="L1462">
        <v>1348</v>
      </c>
      <c r="N1462">
        <v>1009</v>
      </c>
      <c r="O1462" t="s">
        <v>1185</v>
      </c>
      <c r="P1462" t="s">
        <v>1185</v>
      </c>
      <c r="Q1462">
        <v>1000</v>
      </c>
      <c r="Y1462">
        <v>1E-4</v>
      </c>
      <c r="AA1462">
        <v>37517</v>
      </c>
      <c r="AB1462">
        <v>0</v>
      </c>
      <c r="AC1462">
        <v>0</v>
      </c>
      <c r="AD1462">
        <v>0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1E-4</v>
      </c>
      <c r="AU1462" t="s">
        <v>3</v>
      </c>
      <c r="AV1462">
        <v>0</v>
      </c>
      <c r="AW1462">
        <v>2</v>
      </c>
      <c r="AX1462">
        <v>24726780</v>
      </c>
      <c r="AY1462">
        <v>1</v>
      </c>
      <c r="AZ1462">
        <v>0</v>
      </c>
      <c r="BA1462">
        <v>1492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B1462">
        <v>0</v>
      </c>
    </row>
    <row r="1463" spans="1:80" x14ac:dyDescent="0.2">
      <c r="A1463">
        <f>ROW(Source!A829)</f>
        <v>829</v>
      </c>
      <c r="B1463">
        <v>23982063</v>
      </c>
      <c r="C1463">
        <v>24726752</v>
      </c>
      <c r="D1463">
        <v>14665222</v>
      </c>
      <c r="E1463">
        <v>1</v>
      </c>
      <c r="F1463">
        <v>1</v>
      </c>
      <c r="G1463">
        <v>1</v>
      </c>
      <c r="H1463">
        <v>3</v>
      </c>
      <c r="I1463" t="s">
        <v>1207</v>
      </c>
      <c r="J1463" t="s">
        <v>1454</v>
      </c>
      <c r="K1463" t="s">
        <v>1209</v>
      </c>
      <c r="L1463">
        <v>1346</v>
      </c>
      <c r="N1463">
        <v>1009</v>
      </c>
      <c r="O1463" t="s">
        <v>1181</v>
      </c>
      <c r="P1463" t="s">
        <v>1181</v>
      </c>
      <c r="Q1463">
        <v>1</v>
      </c>
      <c r="Y1463">
        <v>0.06</v>
      </c>
      <c r="AA1463">
        <v>65.75</v>
      </c>
      <c r="AB1463">
        <v>0</v>
      </c>
      <c r="AC1463">
        <v>0</v>
      </c>
      <c r="AD1463">
        <v>0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0.06</v>
      </c>
      <c r="AU1463" t="s">
        <v>3</v>
      </c>
      <c r="AV1463">
        <v>0</v>
      </c>
      <c r="AW1463">
        <v>2</v>
      </c>
      <c r="AX1463">
        <v>24726781</v>
      </c>
      <c r="AY1463">
        <v>1</v>
      </c>
      <c r="AZ1463">
        <v>0</v>
      </c>
      <c r="BA1463">
        <v>1493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B1463">
        <v>0</v>
      </c>
    </row>
    <row r="1464" spans="1:80" x14ac:dyDescent="0.2">
      <c r="A1464">
        <f>ROW(Source!A829)</f>
        <v>829</v>
      </c>
      <c r="B1464">
        <v>23982063</v>
      </c>
      <c r="C1464">
        <v>24726752</v>
      </c>
      <c r="D1464">
        <v>14689643</v>
      </c>
      <c r="E1464">
        <v>1</v>
      </c>
      <c r="F1464">
        <v>1</v>
      </c>
      <c r="G1464">
        <v>1</v>
      </c>
      <c r="H1464">
        <v>3</v>
      </c>
      <c r="I1464" t="s">
        <v>1210</v>
      </c>
      <c r="J1464" t="s">
        <v>1493</v>
      </c>
      <c r="K1464" t="s">
        <v>1212</v>
      </c>
      <c r="L1464">
        <v>1346</v>
      </c>
      <c r="N1464">
        <v>1009</v>
      </c>
      <c r="O1464" t="s">
        <v>1181</v>
      </c>
      <c r="P1464" t="s">
        <v>1181</v>
      </c>
      <c r="Q1464">
        <v>1</v>
      </c>
      <c r="Y1464">
        <v>0.08</v>
      </c>
      <c r="AA1464">
        <v>38.340000000000003</v>
      </c>
      <c r="AB1464">
        <v>0</v>
      </c>
      <c r="AC1464">
        <v>0</v>
      </c>
      <c r="AD1464">
        <v>0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0.08</v>
      </c>
      <c r="AU1464" t="s">
        <v>3</v>
      </c>
      <c r="AV1464">
        <v>0</v>
      </c>
      <c r="AW1464">
        <v>2</v>
      </c>
      <c r="AX1464">
        <v>24726782</v>
      </c>
      <c r="AY1464">
        <v>1</v>
      </c>
      <c r="AZ1464">
        <v>0</v>
      </c>
      <c r="BA1464">
        <v>1494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B1464">
        <v>0</v>
      </c>
    </row>
    <row r="1465" spans="1:80" x14ac:dyDescent="0.2">
      <c r="A1465">
        <f>ROW(Source!A829)</f>
        <v>829</v>
      </c>
      <c r="B1465">
        <v>23982063</v>
      </c>
      <c r="C1465">
        <v>24726752</v>
      </c>
      <c r="D1465">
        <v>14697310</v>
      </c>
      <c r="E1465">
        <v>1</v>
      </c>
      <c r="F1465">
        <v>1</v>
      </c>
      <c r="G1465">
        <v>1</v>
      </c>
      <c r="H1465">
        <v>3</v>
      </c>
      <c r="I1465" t="s">
        <v>1213</v>
      </c>
      <c r="J1465" t="s">
        <v>1494</v>
      </c>
      <c r="K1465" t="s">
        <v>1215</v>
      </c>
      <c r="L1465">
        <v>1354</v>
      </c>
      <c r="N1465">
        <v>1010</v>
      </c>
      <c r="O1465" t="s">
        <v>209</v>
      </c>
      <c r="P1465" t="s">
        <v>209</v>
      </c>
      <c r="Q1465">
        <v>1</v>
      </c>
      <c r="Y1465">
        <v>10</v>
      </c>
      <c r="AA1465">
        <v>2.0299999999999998</v>
      </c>
      <c r="AB1465">
        <v>0</v>
      </c>
      <c r="AC1465">
        <v>0</v>
      </c>
      <c r="AD1465">
        <v>0</v>
      </c>
      <c r="AN1465">
        <v>0</v>
      </c>
      <c r="AO1465">
        <v>1</v>
      </c>
      <c r="AP1465">
        <v>0</v>
      </c>
      <c r="AQ1465">
        <v>0</v>
      </c>
      <c r="AR1465">
        <v>0</v>
      </c>
      <c r="AS1465" t="s">
        <v>3</v>
      </c>
      <c r="AT1465">
        <v>10</v>
      </c>
      <c r="AU1465" t="s">
        <v>3</v>
      </c>
      <c r="AV1465">
        <v>0</v>
      </c>
      <c r="AW1465">
        <v>2</v>
      </c>
      <c r="AX1465">
        <v>24726783</v>
      </c>
      <c r="AY1465">
        <v>1</v>
      </c>
      <c r="AZ1465">
        <v>0</v>
      </c>
      <c r="BA1465">
        <v>1495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B1465">
        <v>0</v>
      </c>
    </row>
    <row r="1466" spans="1:80" x14ac:dyDescent="0.2">
      <c r="A1466">
        <f>ROW(Source!A829)</f>
        <v>829</v>
      </c>
      <c r="B1466">
        <v>23982063</v>
      </c>
      <c r="C1466">
        <v>24726752</v>
      </c>
      <c r="D1466">
        <v>14665295</v>
      </c>
      <c r="E1466">
        <v>1</v>
      </c>
      <c r="F1466">
        <v>1</v>
      </c>
      <c r="G1466">
        <v>1</v>
      </c>
      <c r="H1466">
        <v>3</v>
      </c>
      <c r="I1466" t="s">
        <v>1159</v>
      </c>
      <c r="J1466" t="s">
        <v>1168</v>
      </c>
      <c r="K1466" t="s">
        <v>1169</v>
      </c>
      <c r="L1466">
        <v>1344</v>
      </c>
      <c r="N1466">
        <v>1008</v>
      </c>
      <c r="O1466" t="s">
        <v>1170</v>
      </c>
      <c r="P1466" t="s">
        <v>1170</v>
      </c>
      <c r="Q1466">
        <v>1</v>
      </c>
      <c r="Y1466">
        <v>2.2400000000000002</v>
      </c>
      <c r="AA1466">
        <v>1</v>
      </c>
      <c r="AB1466">
        <v>0</v>
      </c>
      <c r="AC1466">
        <v>0</v>
      </c>
      <c r="AD1466">
        <v>0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2.2400000000000002</v>
      </c>
      <c r="AU1466" t="s">
        <v>3</v>
      </c>
      <c r="AV1466">
        <v>0</v>
      </c>
      <c r="AW1466">
        <v>2</v>
      </c>
      <c r="AX1466">
        <v>24726785</v>
      </c>
      <c r="AY1466">
        <v>1</v>
      </c>
      <c r="AZ1466">
        <v>0</v>
      </c>
      <c r="BA1466">
        <v>1497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B1466">
        <v>0</v>
      </c>
    </row>
    <row r="1467" spans="1:80" x14ac:dyDescent="0.2">
      <c r="A1467">
        <f>ROW(Source!A919)</f>
        <v>919</v>
      </c>
      <c r="B1467">
        <v>23982063</v>
      </c>
      <c r="C1467">
        <v>24908856</v>
      </c>
      <c r="D1467">
        <v>9432525</v>
      </c>
      <c r="E1467">
        <v>1</v>
      </c>
      <c r="F1467">
        <v>1</v>
      </c>
      <c r="G1467">
        <v>1</v>
      </c>
      <c r="H1467">
        <v>1</v>
      </c>
      <c r="I1467" t="s">
        <v>1216</v>
      </c>
      <c r="J1467" t="s">
        <v>3</v>
      </c>
      <c r="K1467" t="s">
        <v>1217</v>
      </c>
      <c r="L1467">
        <v>1369</v>
      </c>
      <c r="N1467">
        <v>1013</v>
      </c>
      <c r="O1467" t="s">
        <v>1148</v>
      </c>
      <c r="P1467" t="s">
        <v>1148</v>
      </c>
      <c r="Q1467">
        <v>1</v>
      </c>
      <c r="Y1467">
        <v>3.24</v>
      </c>
      <c r="AA1467">
        <v>0</v>
      </c>
      <c r="AB1467">
        <v>0</v>
      </c>
      <c r="AC1467">
        <v>0</v>
      </c>
      <c r="AD1467">
        <v>10.5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2.4</v>
      </c>
      <c r="AU1467" t="s">
        <v>179</v>
      </c>
      <c r="AV1467">
        <v>1</v>
      </c>
      <c r="AW1467">
        <v>2</v>
      </c>
      <c r="AX1467">
        <v>24908864</v>
      </c>
      <c r="AY1467">
        <v>1</v>
      </c>
      <c r="AZ1467">
        <v>0</v>
      </c>
      <c r="BA1467">
        <v>1498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B1467">
        <v>0</v>
      </c>
    </row>
    <row r="1468" spans="1:80" x14ac:dyDescent="0.2">
      <c r="A1468">
        <f>ROW(Source!A919)</f>
        <v>919</v>
      </c>
      <c r="B1468">
        <v>23982063</v>
      </c>
      <c r="C1468">
        <v>24908856</v>
      </c>
      <c r="D1468">
        <v>14668089</v>
      </c>
      <c r="E1468">
        <v>1</v>
      </c>
      <c r="F1468">
        <v>1</v>
      </c>
      <c r="G1468">
        <v>1</v>
      </c>
      <c r="H1468">
        <v>2</v>
      </c>
      <c r="I1468" t="s">
        <v>1448</v>
      </c>
      <c r="J1468" t="s">
        <v>1449</v>
      </c>
      <c r="K1468" t="s">
        <v>1450</v>
      </c>
      <c r="L1468">
        <v>1368</v>
      </c>
      <c r="N1468">
        <v>1011</v>
      </c>
      <c r="O1468" t="s">
        <v>1152</v>
      </c>
      <c r="P1468" t="s">
        <v>1152</v>
      </c>
      <c r="Q1468">
        <v>1</v>
      </c>
      <c r="Y1468">
        <v>0.17550000000000002</v>
      </c>
      <c r="AA1468">
        <v>0</v>
      </c>
      <c r="AB1468">
        <v>1.95</v>
      </c>
      <c r="AC1468">
        <v>0</v>
      </c>
      <c r="AD1468">
        <v>0</v>
      </c>
      <c r="AN1468">
        <v>0</v>
      </c>
      <c r="AO1468">
        <v>1</v>
      </c>
      <c r="AP1468">
        <v>1</v>
      </c>
      <c r="AQ1468">
        <v>0</v>
      </c>
      <c r="AR1468">
        <v>0</v>
      </c>
      <c r="AS1468" t="s">
        <v>3</v>
      </c>
      <c r="AT1468">
        <v>0.13</v>
      </c>
      <c r="AU1468" t="s">
        <v>179</v>
      </c>
      <c r="AV1468">
        <v>0</v>
      </c>
      <c r="AW1468">
        <v>2</v>
      </c>
      <c r="AX1468">
        <v>24908865</v>
      </c>
      <c r="AY1468">
        <v>1</v>
      </c>
      <c r="AZ1468">
        <v>0</v>
      </c>
      <c r="BA1468">
        <v>1499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B1468">
        <v>0</v>
      </c>
    </row>
    <row r="1469" spans="1:80" x14ac:dyDescent="0.2">
      <c r="A1469">
        <f>ROW(Source!A919)</f>
        <v>919</v>
      </c>
      <c r="B1469">
        <v>23982063</v>
      </c>
      <c r="C1469">
        <v>24908856</v>
      </c>
      <c r="D1469">
        <v>14610524</v>
      </c>
      <c r="E1469">
        <v>1</v>
      </c>
      <c r="F1469">
        <v>1</v>
      </c>
      <c r="G1469">
        <v>1</v>
      </c>
      <c r="H1469">
        <v>3</v>
      </c>
      <c r="I1469" t="s">
        <v>1186</v>
      </c>
      <c r="J1469" t="s">
        <v>1451</v>
      </c>
      <c r="K1469" t="s">
        <v>1188</v>
      </c>
      <c r="L1469">
        <v>1346</v>
      </c>
      <c r="N1469">
        <v>1009</v>
      </c>
      <c r="O1469" t="s">
        <v>1181</v>
      </c>
      <c r="P1469" t="s">
        <v>1181</v>
      </c>
      <c r="Q1469">
        <v>1</v>
      </c>
      <c r="Y1469">
        <v>1.8E-3</v>
      </c>
      <c r="AA1469">
        <v>27.74</v>
      </c>
      <c r="AB1469">
        <v>0</v>
      </c>
      <c r="AC1469">
        <v>0</v>
      </c>
      <c r="AD1469">
        <v>0</v>
      </c>
      <c r="AN1469">
        <v>0</v>
      </c>
      <c r="AO1469">
        <v>1</v>
      </c>
      <c r="AP1469">
        <v>1</v>
      </c>
      <c r="AQ1469">
        <v>0</v>
      </c>
      <c r="AR1469">
        <v>0</v>
      </c>
      <c r="AS1469" t="s">
        <v>3</v>
      </c>
      <c r="AT1469">
        <v>1.8E-3</v>
      </c>
      <c r="AU1469" t="s">
        <v>3</v>
      </c>
      <c r="AV1469">
        <v>0</v>
      </c>
      <c r="AW1469">
        <v>2</v>
      </c>
      <c r="AX1469">
        <v>24908866</v>
      </c>
      <c r="AY1469">
        <v>1</v>
      </c>
      <c r="AZ1469">
        <v>0</v>
      </c>
      <c r="BA1469">
        <v>1500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B1469">
        <v>0</v>
      </c>
    </row>
    <row r="1470" spans="1:80" x14ac:dyDescent="0.2">
      <c r="A1470">
        <f>ROW(Source!A919)</f>
        <v>919</v>
      </c>
      <c r="B1470">
        <v>23982063</v>
      </c>
      <c r="C1470">
        <v>24908856</v>
      </c>
      <c r="D1470">
        <v>14610834</v>
      </c>
      <c r="E1470">
        <v>1</v>
      </c>
      <c r="F1470">
        <v>1</v>
      </c>
      <c r="G1470">
        <v>1</v>
      </c>
      <c r="H1470">
        <v>3</v>
      </c>
      <c r="I1470" t="s">
        <v>1192</v>
      </c>
      <c r="J1470" t="s">
        <v>1452</v>
      </c>
      <c r="K1470" t="s">
        <v>1194</v>
      </c>
      <c r="L1470">
        <v>1358</v>
      </c>
      <c r="N1470">
        <v>1010</v>
      </c>
      <c r="O1470" t="s">
        <v>189</v>
      </c>
      <c r="P1470" t="s">
        <v>189</v>
      </c>
      <c r="Q1470">
        <v>10</v>
      </c>
      <c r="Y1470">
        <v>0.3</v>
      </c>
      <c r="AA1470">
        <v>8.3000000000000007</v>
      </c>
      <c r="AB1470">
        <v>0</v>
      </c>
      <c r="AC1470">
        <v>0</v>
      </c>
      <c r="AD1470">
        <v>0</v>
      </c>
      <c r="AN1470">
        <v>0</v>
      </c>
      <c r="AO1470">
        <v>1</v>
      </c>
      <c r="AP1470">
        <v>1</v>
      </c>
      <c r="AQ1470">
        <v>0</v>
      </c>
      <c r="AR1470">
        <v>0</v>
      </c>
      <c r="AS1470" t="s">
        <v>3</v>
      </c>
      <c r="AT1470">
        <v>0.3</v>
      </c>
      <c r="AU1470" t="s">
        <v>3</v>
      </c>
      <c r="AV1470">
        <v>0</v>
      </c>
      <c r="AW1470">
        <v>2</v>
      </c>
      <c r="AX1470">
        <v>24908867</v>
      </c>
      <c r="AY1470">
        <v>1</v>
      </c>
      <c r="AZ1470">
        <v>0</v>
      </c>
      <c r="BA1470">
        <v>1501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B1470">
        <v>0</v>
      </c>
    </row>
    <row r="1471" spans="1:80" x14ac:dyDescent="0.2">
      <c r="A1471">
        <f>ROW(Source!A919)</f>
        <v>919</v>
      </c>
      <c r="B1471">
        <v>23982063</v>
      </c>
      <c r="C1471">
        <v>24908856</v>
      </c>
      <c r="D1471">
        <v>14652403</v>
      </c>
      <c r="E1471">
        <v>1</v>
      </c>
      <c r="F1471">
        <v>1</v>
      </c>
      <c r="G1471">
        <v>1</v>
      </c>
      <c r="H1471">
        <v>3</v>
      </c>
      <c r="I1471" t="s">
        <v>1201</v>
      </c>
      <c r="J1471" t="s">
        <v>1453</v>
      </c>
      <c r="K1471" t="s">
        <v>1203</v>
      </c>
      <c r="L1471">
        <v>1348</v>
      </c>
      <c r="N1471">
        <v>1009</v>
      </c>
      <c r="O1471" t="s">
        <v>1185</v>
      </c>
      <c r="P1471" t="s">
        <v>1185</v>
      </c>
      <c r="Q1471">
        <v>1000</v>
      </c>
      <c r="Y1471">
        <v>2.0000000000000002E-5</v>
      </c>
      <c r="AA1471">
        <v>729.98</v>
      </c>
      <c r="AB1471">
        <v>0</v>
      </c>
      <c r="AC1471">
        <v>0</v>
      </c>
      <c r="AD1471">
        <v>0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2.0000000000000002E-5</v>
      </c>
      <c r="AU1471" t="s">
        <v>3</v>
      </c>
      <c r="AV1471">
        <v>0</v>
      </c>
      <c r="AW1471">
        <v>2</v>
      </c>
      <c r="AX1471">
        <v>24908868</v>
      </c>
      <c r="AY1471">
        <v>1</v>
      </c>
      <c r="AZ1471">
        <v>0</v>
      </c>
      <c r="BA1471">
        <v>1502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B1471">
        <v>0</v>
      </c>
    </row>
    <row r="1472" spans="1:80" x14ac:dyDescent="0.2">
      <c r="A1472">
        <f>ROW(Source!A919)</f>
        <v>919</v>
      </c>
      <c r="B1472">
        <v>23982063</v>
      </c>
      <c r="C1472">
        <v>24908856</v>
      </c>
      <c r="D1472">
        <v>14665222</v>
      </c>
      <c r="E1472">
        <v>1</v>
      </c>
      <c r="F1472">
        <v>1</v>
      </c>
      <c r="G1472">
        <v>1</v>
      </c>
      <c r="H1472">
        <v>3</v>
      </c>
      <c r="I1472" t="s">
        <v>1207</v>
      </c>
      <c r="J1472" t="s">
        <v>1454</v>
      </c>
      <c r="K1472" t="s">
        <v>1209</v>
      </c>
      <c r="L1472">
        <v>1346</v>
      </c>
      <c r="N1472">
        <v>1009</v>
      </c>
      <c r="O1472" t="s">
        <v>1181</v>
      </c>
      <c r="P1472" t="s">
        <v>1181</v>
      </c>
      <c r="Q1472">
        <v>1</v>
      </c>
      <c r="Y1472">
        <v>1.7999999999999999E-2</v>
      </c>
      <c r="AA1472">
        <v>65.75</v>
      </c>
      <c r="AB1472">
        <v>0</v>
      </c>
      <c r="AC1472">
        <v>0</v>
      </c>
      <c r="AD1472">
        <v>0</v>
      </c>
      <c r="AN1472">
        <v>0</v>
      </c>
      <c r="AO1472">
        <v>1</v>
      </c>
      <c r="AP1472">
        <v>1</v>
      </c>
      <c r="AQ1472">
        <v>0</v>
      </c>
      <c r="AR1472">
        <v>0</v>
      </c>
      <c r="AS1472" t="s">
        <v>3</v>
      </c>
      <c r="AT1472">
        <v>1.7999999999999999E-2</v>
      </c>
      <c r="AU1472" t="s">
        <v>3</v>
      </c>
      <c r="AV1472">
        <v>0</v>
      </c>
      <c r="AW1472">
        <v>2</v>
      </c>
      <c r="AX1472">
        <v>24908869</v>
      </c>
      <c r="AY1472">
        <v>1</v>
      </c>
      <c r="AZ1472">
        <v>0</v>
      </c>
      <c r="BA1472">
        <v>1503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B1472">
        <v>0</v>
      </c>
    </row>
    <row r="1473" spans="1:80" x14ac:dyDescent="0.2">
      <c r="A1473">
        <f>ROW(Source!A919)</f>
        <v>919</v>
      </c>
      <c r="B1473">
        <v>23982063</v>
      </c>
      <c r="C1473">
        <v>24908856</v>
      </c>
      <c r="D1473">
        <v>14665295</v>
      </c>
      <c r="E1473">
        <v>1</v>
      </c>
      <c r="F1473">
        <v>1</v>
      </c>
      <c r="G1473">
        <v>1</v>
      </c>
      <c r="H1473">
        <v>3</v>
      </c>
      <c r="I1473" t="s">
        <v>1159</v>
      </c>
      <c r="J1473" t="s">
        <v>1168</v>
      </c>
      <c r="K1473" t="s">
        <v>1169</v>
      </c>
      <c r="L1473">
        <v>1344</v>
      </c>
      <c r="N1473">
        <v>1008</v>
      </c>
      <c r="O1473" t="s">
        <v>1170</v>
      </c>
      <c r="P1473" t="s">
        <v>1170</v>
      </c>
      <c r="Q1473">
        <v>1</v>
      </c>
      <c r="Y1473">
        <v>0.5</v>
      </c>
      <c r="AA1473">
        <v>1</v>
      </c>
      <c r="AB1473">
        <v>0</v>
      </c>
      <c r="AC1473">
        <v>0</v>
      </c>
      <c r="AD1473">
        <v>0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0.5</v>
      </c>
      <c r="AU1473" t="s">
        <v>3</v>
      </c>
      <c r="AV1473">
        <v>0</v>
      </c>
      <c r="AW1473">
        <v>2</v>
      </c>
      <c r="AX1473">
        <v>24908870</v>
      </c>
      <c r="AY1473">
        <v>1</v>
      </c>
      <c r="AZ1473">
        <v>0</v>
      </c>
      <c r="BA1473">
        <v>1504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B1473">
        <v>0</v>
      </c>
    </row>
    <row r="1474" spans="1:80" x14ac:dyDescent="0.2">
      <c r="A1474">
        <f>ROW(Source!A920)</f>
        <v>920</v>
      </c>
      <c r="B1474">
        <v>23982063</v>
      </c>
      <c r="C1474">
        <v>24908871</v>
      </c>
      <c r="D1474">
        <v>9438100</v>
      </c>
      <c r="E1474">
        <v>1</v>
      </c>
      <c r="F1474">
        <v>1</v>
      </c>
      <c r="G1474">
        <v>1</v>
      </c>
      <c r="H1474">
        <v>1</v>
      </c>
      <c r="I1474" t="s">
        <v>1276</v>
      </c>
      <c r="J1474" t="s">
        <v>3</v>
      </c>
      <c r="K1474" t="s">
        <v>1277</v>
      </c>
      <c r="L1474">
        <v>1369</v>
      </c>
      <c r="N1474">
        <v>1013</v>
      </c>
      <c r="O1474" t="s">
        <v>1148</v>
      </c>
      <c r="P1474" t="s">
        <v>1148</v>
      </c>
      <c r="Q1474">
        <v>1</v>
      </c>
      <c r="Y1474">
        <v>21.6</v>
      </c>
      <c r="AA1474">
        <v>0</v>
      </c>
      <c r="AB1474">
        <v>0</v>
      </c>
      <c r="AC1474">
        <v>0</v>
      </c>
      <c r="AD1474">
        <v>15.49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16</v>
      </c>
      <c r="AU1474" t="s">
        <v>179</v>
      </c>
      <c r="AV1474">
        <v>1</v>
      </c>
      <c r="AW1474">
        <v>2</v>
      </c>
      <c r="AX1474">
        <v>24908875</v>
      </c>
      <c r="AY1474">
        <v>1</v>
      </c>
      <c r="AZ1474">
        <v>0</v>
      </c>
      <c r="BA1474">
        <v>1505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B1474">
        <v>0</v>
      </c>
    </row>
    <row r="1475" spans="1:80" x14ac:dyDescent="0.2">
      <c r="A1475">
        <f>ROW(Source!A920)</f>
        <v>920</v>
      </c>
      <c r="B1475">
        <v>23982063</v>
      </c>
      <c r="C1475">
        <v>24908871</v>
      </c>
      <c r="D1475">
        <v>9447024</v>
      </c>
      <c r="E1475">
        <v>1</v>
      </c>
      <c r="F1475">
        <v>1</v>
      </c>
      <c r="G1475">
        <v>1</v>
      </c>
      <c r="H1475">
        <v>1</v>
      </c>
      <c r="I1475" t="s">
        <v>1278</v>
      </c>
      <c r="J1475" t="s">
        <v>3</v>
      </c>
      <c r="K1475" t="s">
        <v>1279</v>
      </c>
      <c r="L1475">
        <v>1369</v>
      </c>
      <c r="N1475">
        <v>1013</v>
      </c>
      <c r="O1475" t="s">
        <v>1148</v>
      </c>
      <c r="P1475" t="s">
        <v>1148</v>
      </c>
      <c r="Q1475">
        <v>1</v>
      </c>
      <c r="Y1475">
        <v>21.6</v>
      </c>
      <c r="AA1475">
        <v>0</v>
      </c>
      <c r="AB1475">
        <v>0</v>
      </c>
      <c r="AC1475">
        <v>0</v>
      </c>
      <c r="AD1475">
        <v>14.09</v>
      </c>
      <c r="AN1475">
        <v>0</v>
      </c>
      <c r="AO1475">
        <v>1</v>
      </c>
      <c r="AP1475">
        <v>1</v>
      </c>
      <c r="AQ1475">
        <v>0</v>
      </c>
      <c r="AR1475">
        <v>0</v>
      </c>
      <c r="AS1475" t="s">
        <v>3</v>
      </c>
      <c r="AT1475">
        <v>16</v>
      </c>
      <c r="AU1475" t="s">
        <v>179</v>
      </c>
      <c r="AV1475">
        <v>1</v>
      </c>
      <c r="AW1475">
        <v>2</v>
      </c>
      <c r="AX1475">
        <v>24908876</v>
      </c>
      <c r="AY1475">
        <v>1</v>
      </c>
      <c r="AZ1475">
        <v>0</v>
      </c>
      <c r="BA1475">
        <v>1506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B1475">
        <v>0</v>
      </c>
    </row>
    <row r="1476" spans="1:80" x14ac:dyDescent="0.2">
      <c r="A1476">
        <f>ROW(Source!A920)</f>
        <v>920</v>
      </c>
      <c r="B1476">
        <v>23982063</v>
      </c>
      <c r="C1476">
        <v>24908871</v>
      </c>
      <c r="D1476">
        <v>22865650</v>
      </c>
      <c r="E1476">
        <v>1</v>
      </c>
      <c r="F1476">
        <v>1</v>
      </c>
      <c r="G1476">
        <v>1</v>
      </c>
      <c r="H1476">
        <v>3</v>
      </c>
      <c r="I1476" t="s">
        <v>1159</v>
      </c>
      <c r="J1476" t="s">
        <v>1160</v>
      </c>
      <c r="K1476" t="s">
        <v>1161</v>
      </c>
      <c r="L1476">
        <v>1374</v>
      </c>
      <c r="N1476">
        <v>1013</v>
      </c>
      <c r="O1476" t="s">
        <v>1162</v>
      </c>
      <c r="P1476" t="s">
        <v>1162</v>
      </c>
      <c r="Q1476">
        <v>1</v>
      </c>
      <c r="Y1476">
        <v>9.4700000000000006</v>
      </c>
      <c r="AA1476">
        <v>1</v>
      </c>
      <c r="AB1476">
        <v>0</v>
      </c>
      <c r="AC1476">
        <v>0</v>
      </c>
      <c r="AD1476">
        <v>0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9.4700000000000006</v>
      </c>
      <c r="AU1476" t="s">
        <v>3</v>
      </c>
      <c r="AV1476">
        <v>0</v>
      </c>
      <c r="AW1476">
        <v>2</v>
      </c>
      <c r="AX1476">
        <v>24908877</v>
      </c>
      <c r="AY1476">
        <v>1</v>
      </c>
      <c r="AZ1476">
        <v>0</v>
      </c>
      <c r="BA1476">
        <v>1507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B1476">
        <v>0</v>
      </c>
    </row>
    <row r="1477" spans="1:80" x14ac:dyDescent="0.2">
      <c r="A1477">
        <f>ROW(Source!A921)</f>
        <v>921</v>
      </c>
      <c r="B1477">
        <v>23982063</v>
      </c>
      <c r="C1477">
        <v>24908878</v>
      </c>
      <c r="D1477">
        <v>9438100</v>
      </c>
      <c r="E1477">
        <v>1</v>
      </c>
      <c r="F1477">
        <v>1</v>
      </c>
      <c r="G1477">
        <v>1</v>
      </c>
      <c r="H1477">
        <v>1</v>
      </c>
      <c r="I1477" t="s">
        <v>1276</v>
      </c>
      <c r="J1477" t="s">
        <v>3</v>
      </c>
      <c r="K1477" t="s">
        <v>1277</v>
      </c>
      <c r="L1477">
        <v>1369</v>
      </c>
      <c r="N1477">
        <v>1013</v>
      </c>
      <c r="O1477" t="s">
        <v>1148</v>
      </c>
      <c r="P1477" t="s">
        <v>1148</v>
      </c>
      <c r="Q1477">
        <v>1</v>
      </c>
      <c r="Y1477">
        <v>13.5</v>
      </c>
      <c r="AA1477">
        <v>0</v>
      </c>
      <c r="AB1477">
        <v>0</v>
      </c>
      <c r="AC1477">
        <v>0</v>
      </c>
      <c r="AD1477">
        <v>15.49</v>
      </c>
      <c r="AN1477">
        <v>0</v>
      </c>
      <c r="AO1477">
        <v>1</v>
      </c>
      <c r="AP1477">
        <v>1</v>
      </c>
      <c r="AQ1477">
        <v>0</v>
      </c>
      <c r="AR1477">
        <v>0</v>
      </c>
      <c r="AS1477" t="s">
        <v>3</v>
      </c>
      <c r="AT1477">
        <v>10</v>
      </c>
      <c r="AU1477" t="s">
        <v>179</v>
      </c>
      <c r="AV1477">
        <v>1</v>
      </c>
      <c r="AW1477">
        <v>2</v>
      </c>
      <c r="AX1477">
        <v>24908882</v>
      </c>
      <c r="AY1477">
        <v>1</v>
      </c>
      <c r="AZ1477">
        <v>0</v>
      </c>
      <c r="BA1477">
        <v>1508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B1477">
        <v>0</v>
      </c>
    </row>
    <row r="1478" spans="1:80" x14ac:dyDescent="0.2">
      <c r="A1478">
        <f>ROW(Source!A921)</f>
        <v>921</v>
      </c>
      <c r="B1478">
        <v>23982063</v>
      </c>
      <c r="C1478">
        <v>24908878</v>
      </c>
      <c r="D1478">
        <v>9447024</v>
      </c>
      <c r="E1478">
        <v>1</v>
      </c>
      <c r="F1478">
        <v>1</v>
      </c>
      <c r="G1478">
        <v>1</v>
      </c>
      <c r="H1478">
        <v>1</v>
      </c>
      <c r="I1478" t="s">
        <v>1278</v>
      </c>
      <c r="J1478" t="s">
        <v>3</v>
      </c>
      <c r="K1478" t="s">
        <v>1279</v>
      </c>
      <c r="L1478">
        <v>1369</v>
      </c>
      <c r="N1478">
        <v>1013</v>
      </c>
      <c r="O1478" t="s">
        <v>1148</v>
      </c>
      <c r="P1478" t="s">
        <v>1148</v>
      </c>
      <c r="Q1478">
        <v>1</v>
      </c>
      <c r="Y1478">
        <v>13.5</v>
      </c>
      <c r="AA1478">
        <v>0</v>
      </c>
      <c r="AB1478">
        <v>0</v>
      </c>
      <c r="AC1478">
        <v>0</v>
      </c>
      <c r="AD1478">
        <v>14.09</v>
      </c>
      <c r="AN1478">
        <v>0</v>
      </c>
      <c r="AO1478">
        <v>1</v>
      </c>
      <c r="AP1478">
        <v>1</v>
      </c>
      <c r="AQ1478">
        <v>0</v>
      </c>
      <c r="AR1478">
        <v>0</v>
      </c>
      <c r="AS1478" t="s">
        <v>3</v>
      </c>
      <c r="AT1478">
        <v>10</v>
      </c>
      <c r="AU1478" t="s">
        <v>179</v>
      </c>
      <c r="AV1478">
        <v>1</v>
      </c>
      <c r="AW1478">
        <v>2</v>
      </c>
      <c r="AX1478">
        <v>24908883</v>
      </c>
      <c r="AY1478">
        <v>1</v>
      </c>
      <c r="AZ1478">
        <v>0</v>
      </c>
      <c r="BA1478">
        <v>1509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B1478">
        <v>0</v>
      </c>
    </row>
    <row r="1479" spans="1:80" x14ac:dyDescent="0.2">
      <c r="A1479">
        <f>ROW(Source!A921)</f>
        <v>921</v>
      </c>
      <c r="B1479">
        <v>23982063</v>
      </c>
      <c r="C1479">
        <v>24908878</v>
      </c>
      <c r="D1479">
        <v>22865650</v>
      </c>
      <c r="E1479">
        <v>1</v>
      </c>
      <c r="F1479">
        <v>1</v>
      </c>
      <c r="G1479">
        <v>1</v>
      </c>
      <c r="H1479">
        <v>3</v>
      </c>
      <c r="I1479" t="s">
        <v>1159</v>
      </c>
      <c r="J1479" t="s">
        <v>1160</v>
      </c>
      <c r="K1479" t="s">
        <v>1161</v>
      </c>
      <c r="L1479">
        <v>1374</v>
      </c>
      <c r="N1479">
        <v>1013</v>
      </c>
      <c r="O1479" t="s">
        <v>1162</v>
      </c>
      <c r="P1479" t="s">
        <v>1162</v>
      </c>
      <c r="Q1479">
        <v>1</v>
      </c>
      <c r="Y1479">
        <v>5.92</v>
      </c>
      <c r="AA1479">
        <v>1</v>
      </c>
      <c r="AB1479">
        <v>0</v>
      </c>
      <c r="AC1479">
        <v>0</v>
      </c>
      <c r="AD1479">
        <v>0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5.92</v>
      </c>
      <c r="AU1479" t="s">
        <v>3</v>
      </c>
      <c r="AV1479">
        <v>0</v>
      </c>
      <c r="AW1479">
        <v>2</v>
      </c>
      <c r="AX1479">
        <v>24908884</v>
      </c>
      <c r="AY1479">
        <v>1</v>
      </c>
      <c r="AZ1479">
        <v>0</v>
      </c>
      <c r="BA1479">
        <v>1510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B1479">
        <v>0</v>
      </c>
    </row>
    <row r="1480" spans="1:80" x14ac:dyDescent="0.2">
      <c r="A1480">
        <f>ROW(Source!A922)</f>
        <v>922</v>
      </c>
      <c r="B1480">
        <v>23982063</v>
      </c>
      <c r="C1480">
        <v>24598654</v>
      </c>
      <c r="D1480">
        <v>9430710</v>
      </c>
      <c r="E1480">
        <v>1</v>
      </c>
      <c r="F1480">
        <v>1</v>
      </c>
      <c r="G1480">
        <v>1</v>
      </c>
      <c r="H1480">
        <v>1</v>
      </c>
      <c r="I1480" t="s">
        <v>1166</v>
      </c>
      <c r="J1480" t="s">
        <v>3</v>
      </c>
      <c r="K1480" t="s">
        <v>1167</v>
      </c>
      <c r="L1480">
        <v>1369</v>
      </c>
      <c r="N1480">
        <v>1013</v>
      </c>
      <c r="O1480" t="s">
        <v>1148</v>
      </c>
      <c r="P1480" t="s">
        <v>1148</v>
      </c>
      <c r="Q1480">
        <v>1</v>
      </c>
      <c r="Y1480">
        <v>1.1340000000000001</v>
      </c>
      <c r="AA1480">
        <v>0</v>
      </c>
      <c r="AB1480">
        <v>0</v>
      </c>
      <c r="AC1480">
        <v>0</v>
      </c>
      <c r="AD1480">
        <v>9.6199999999999992</v>
      </c>
      <c r="AN1480">
        <v>0</v>
      </c>
      <c r="AO1480">
        <v>1</v>
      </c>
      <c r="AP1480">
        <v>1</v>
      </c>
      <c r="AQ1480">
        <v>0</v>
      </c>
      <c r="AR1480">
        <v>0</v>
      </c>
      <c r="AS1480" t="s">
        <v>3</v>
      </c>
      <c r="AT1480">
        <v>0.84</v>
      </c>
      <c r="AU1480" t="s">
        <v>179</v>
      </c>
      <c r="AV1480">
        <v>1</v>
      </c>
      <c r="AW1480">
        <v>2</v>
      </c>
      <c r="AX1480">
        <v>24598662</v>
      </c>
      <c r="AY1480">
        <v>1</v>
      </c>
      <c r="AZ1480">
        <v>0</v>
      </c>
      <c r="BA1480">
        <v>1511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B1480">
        <v>0</v>
      </c>
    </row>
    <row r="1481" spans="1:80" x14ac:dyDescent="0.2">
      <c r="A1481">
        <f>ROW(Source!A922)</f>
        <v>922</v>
      </c>
      <c r="B1481">
        <v>23982063</v>
      </c>
      <c r="C1481">
        <v>24598654</v>
      </c>
      <c r="D1481">
        <v>14607884</v>
      </c>
      <c r="E1481">
        <v>1</v>
      </c>
      <c r="F1481">
        <v>1</v>
      </c>
      <c r="G1481">
        <v>1</v>
      </c>
      <c r="H1481">
        <v>3</v>
      </c>
      <c r="I1481" t="s">
        <v>1476</v>
      </c>
      <c r="J1481" t="s">
        <v>1691</v>
      </c>
      <c r="K1481" t="s">
        <v>1478</v>
      </c>
      <c r="L1481">
        <v>1346</v>
      </c>
      <c r="N1481">
        <v>1009</v>
      </c>
      <c r="O1481" t="s">
        <v>1181</v>
      </c>
      <c r="P1481" t="s">
        <v>1181</v>
      </c>
      <c r="Q1481">
        <v>1</v>
      </c>
      <c r="Y1481">
        <v>0.01</v>
      </c>
      <c r="AA1481">
        <v>28.93</v>
      </c>
      <c r="AB1481">
        <v>0</v>
      </c>
      <c r="AC1481">
        <v>0</v>
      </c>
      <c r="AD1481">
        <v>0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 t="s">
        <v>3</v>
      </c>
      <c r="AT1481">
        <v>0.01</v>
      </c>
      <c r="AU1481" t="s">
        <v>3</v>
      </c>
      <c r="AV1481">
        <v>0</v>
      </c>
      <c r="AW1481">
        <v>2</v>
      </c>
      <c r="AX1481">
        <v>24598663</v>
      </c>
      <c r="AY1481">
        <v>1</v>
      </c>
      <c r="AZ1481">
        <v>0</v>
      </c>
      <c r="BA1481">
        <v>1512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B1481">
        <v>0</v>
      </c>
    </row>
    <row r="1482" spans="1:80" x14ac:dyDescent="0.2">
      <c r="A1482">
        <f>ROW(Source!A922)</f>
        <v>922</v>
      </c>
      <c r="B1482">
        <v>23982063</v>
      </c>
      <c r="C1482">
        <v>24598654</v>
      </c>
      <c r="D1482">
        <v>14609849</v>
      </c>
      <c r="E1482">
        <v>1</v>
      </c>
      <c r="F1482">
        <v>1</v>
      </c>
      <c r="G1482">
        <v>1</v>
      </c>
      <c r="H1482">
        <v>3</v>
      </c>
      <c r="I1482" t="s">
        <v>1479</v>
      </c>
      <c r="J1482" t="s">
        <v>1692</v>
      </c>
      <c r="K1482" t="s">
        <v>1481</v>
      </c>
      <c r="L1482">
        <v>1348</v>
      </c>
      <c r="N1482">
        <v>1009</v>
      </c>
      <c r="O1482" t="s">
        <v>1185</v>
      </c>
      <c r="P1482" t="s">
        <v>1185</v>
      </c>
      <c r="Q1482">
        <v>1000</v>
      </c>
      <c r="Y1482">
        <v>1E-4</v>
      </c>
      <c r="AA1482">
        <v>12430</v>
      </c>
      <c r="AB1482">
        <v>0</v>
      </c>
      <c r="AC1482">
        <v>0</v>
      </c>
      <c r="AD1482">
        <v>0</v>
      </c>
      <c r="AN1482">
        <v>0</v>
      </c>
      <c r="AO1482">
        <v>1</v>
      </c>
      <c r="AP1482">
        <v>1</v>
      </c>
      <c r="AQ1482">
        <v>0</v>
      </c>
      <c r="AR1482">
        <v>0</v>
      </c>
      <c r="AS1482" t="s">
        <v>3</v>
      </c>
      <c r="AT1482">
        <v>1E-4</v>
      </c>
      <c r="AU1482" t="s">
        <v>3</v>
      </c>
      <c r="AV1482">
        <v>0</v>
      </c>
      <c r="AW1482">
        <v>2</v>
      </c>
      <c r="AX1482">
        <v>24598664</v>
      </c>
      <c r="AY1482">
        <v>1</v>
      </c>
      <c r="AZ1482">
        <v>0</v>
      </c>
      <c r="BA1482">
        <v>1513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B1482">
        <v>0</v>
      </c>
    </row>
    <row r="1483" spans="1:80" x14ac:dyDescent="0.2">
      <c r="A1483">
        <f>ROW(Source!A922)</f>
        <v>922</v>
      </c>
      <c r="B1483">
        <v>23982063</v>
      </c>
      <c r="C1483">
        <v>24598654</v>
      </c>
      <c r="D1483">
        <v>14610524</v>
      </c>
      <c r="E1483">
        <v>1</v>
      </c>
      <c r="F1483">
        <v>1</v>
      </c>
      <c r="G1483">
        <v>1</v>
      </c>
      <c r="H1483">
        <v>3</v>
      </c>
      <c r="I1483" t="s">
        <v>1186</v>
      </c>
      <c r="J1483" t="s">
        <v>1451</v>
      </c>
      <c r="K1483" t="s">
        <v>1188</v>
      </c>
      <c r="L1483">
        <v>1346</v>
      </c>
      <c r="N1483">
        <v>1009</v>
      </c>
      <c r="O1483" t="s">
        <v>1181</v>
      </c>
      <c r="P1483" t="s">
        <v>1181</v>
      </c>
      <c r="Q1483">
        <v>1</v>
      </c>
      <c r="Y1483">
        <v>2.0000000000000001E-4</v>
      </c>
      <c r="AA1483">
        <v>27.74</v>
      </c>
      <c r="AB1483">
        <v>0</v>
      </c>
      <c r="AC1483">
        <v>0</v>
      </c>
      <c r="AD1483">
        <v>0</v>
      </c>
      <c r="AN1483">
        <v>0</v>
      </c>
      <c r="AO1483">
        <v>1</v>
      </c>
      <c r="AP1483">
        <v>1</v>
      </c>
      <c r="AQ1483">
        <v>0</v>
      </c>
      <c r="AR1483">
        <v>0</v>
      </c>
      <c r="AS1483" t="s">
        <v>3</v>
      </c>
      <c r="AT1483">
        <v>2.0000000000000001E-4</v>
      </c>
      <c r="AU1483" t="s">
        <v>3</v>
      </c>
      <c r="AV1483">
        <v>0</v>
      </c>
      <c r="AW1483">
        <v>2</v>
      </c>
      <c r="AX1483">
        <v>24598665</v>
      </c>
      <c r="AY1483">
        <v>1</v>
      </c>
      <c r="AZ1483">
        <v>0</v>
      </c>
      <c r="BA1483">
        <v>1514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B1483">
        <v>0</v>
      </c>
    </row>
    <row r="1484" spans="1:80" x14ac:dyDescent="0.2">
      <c r="A1484">
        <f>ROW(Source!A922)</f>
        <v>922</v>
      </c>
      <c r="B1484">
        <v>23982063</v>
      </c>
      <c r="C1484">
        <v>24598654</v>
      </c>
      <c r="D1484">
        <v>14665222</v>
      </c>
      <c r="E1484">
        <v>1</v>
      </c>
      <c r="F1484">
        <v>1</v>
      </c>
      <c r="G1484">
        <v>1</v>
      </c>
      <c r="H1484">
        <v>3</v>
      </c>
      <c r="I1484" t="s">
        <v>1207</v>
      </c>
      <c r="J1484" t="s">
        <v>1454</v>
      </c>
      <c r="K1484" t="s">
        <v>1209</v>
      </c>
      <c r="L1484">
        <v>1346</v>
      </c>
      <c r="N1484">
        <v>1009</v>
      </c>
      <c r="O1484" t="s">
        <v>1181</v>
      </c>
      <c r="P1484" t="s">
        <v>1181</v>
      </c>
      <c r="Q1484">
        <v>1</v>
      </c>
      <c r="Y1484">
        <v>2E-3</v>
      </c>
      <c r="AA1484">
        <v>65.75</v>
      </c>
      <c r="AB1484">
        <v>0</v>
      </c>
      <c r="AC1484">
        <v>0</v>
      </c>
      <c r="AD1484">
        <v>0</v>
      </c>
      <c r="AN1484">
        <v>0</v>
      </c>
      <c r="AO1484">
        <v>1</v>
      </c>
      <c r="AP1484">
        <v>1</v>
      </c>
      <c r="AQ1484">
        <v>0</v>
      </c>
      <c r="AR1484">
        <v>0</v>
      </c>
      <c r="AS1484" t="s">
        <v>3</v>
      </c>
      <c r="AT1484">
        <v>2E-3</v>
      </c>
      <c r="AU1484" t="s">
        <v>3</v>
      </c>
      <c r="AV1484">
        <v>0</v>
      </c>
      <c r="AW1484">
        <v>2</v>
      </c>
      <c r="AX1484">
        <v>24598666</v>
      </c>
      <c r="AY1484">
        <v>1</v>
      </c>
      <c r="AZ1484">
        <v>0</v>
      </c>
      <c r="BA1484">
        <v>1515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B1484">
        <v>0</v>
      </c>
    </row>
    <row r="1485" spans="1:80" x14ac:dyDescent="0.2">
      <c r="A1485">
        <f>ROW(Source!A922)</f>
        <v>922</v>
      </c>
      <c r="B1485">
        <v>23982063</v>
      </c>
      <c r="C1485">
        <v>24598654</v>
      </c>
      <c r="D1485">
        <v>14689643</v>
      </c>
      <c r="E1485">
        <v>1</v>
      </c>
      <c r="F1485">
        <v>1</v>
      </c>
      <c r="G1485">
        <v>1</v>
      </c>
      <c r="H1485">
        <v>3</v>
      </c>
      <c r="I1485" t="s">
        <v>1210</v>
      </c>
      <c r="J1485" t="s">
        <v>1493</v>
      </c>
      <c r="K1485" t="s">
        <v>1212</v>
      </c>
      <c r="L1485">
        <v>1346</v>
      </c>
      <c r="N1485">
        <v>1009</v>
      </c>
      <c r="O1485" t="s">
        <v>1181</v>
      </c>
      <c r="P1485" t="s">
        <v>1181</v>
      </c>
      <c r="Q1485">
        <v>1</v>
      </c>
      <c r="Y1485">
        <v>1.42E-3</v>
      </c>
      <c r="AA1485">
        <v>38.340000000000003</v>
      </c>
      <c r="AB1485">
        <v>0</v>
      </c>
      <c r="AC1485">
        <v>0</v>
      </c>
      <c r="AD1485">
        <v>0</v>
      </c>
      <c r="AN1485">
        <v>0</v>
      </c>
      <c r="AO1485">
        <v>1</v>
      </c>
      <c r="AP1485">
        <v>1</v>
      </c>
      <c r="AQ1485">
        <v>0</v>
      </c>
      <c r="AR1485">
        <v>0</v>
      </c>
      <c r="AS1485" t="s">
        <v>3</v>
      </c>
      <c r="AT1485">
        <v>1.42E-3</v>
      </c>
      <c r="AU1485" t="s">
        <v>3</v>
      </c>
      <c r="AV1485">
        <v>0</v>
      </c>
      <c r="AW1485">
        <v>2</v>
      </c>
      <c r="AX1485">
        <v>24598667</v>
      </c>
      <c r="AY1485">
        <v>1</v>
      </c>
      <c r="AZ1485">
        <v>0</v>
      </c>
      <c r="BA1485">
        <v>1516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B1485">
        <v>0</v>
      </c>
    </row>
    <row r="1486" spans="1:80" x14ac:dyDescent="0.2">
      <c r="A1486">
        <f>ROW(Source!A922)</f>
        <v>922</v>
      </c>
      <c r="B1486">
        <v>23982063</v>
      </c>
      <c r="C1486">
        <v>24598654</v>
      </c>
      <c r="D1486">
        <v>14665295</v>
      </c>
      <c r="E1486">
        <v>1</v>
      </c>
      <c r="F1486">
        <v>1</v>
      </c>
      <c r="G1486">
        <v>1</v>
      </c>
      <c r="H1486">
        <v>3</v>
      </c>
      <c r="I1486" t="s">
        <v>1159</v>
      </c>
      <c r="J1486" t="s">
        <v>1168</v>
      </c>
      <c r="K1486" t="s">
        <v>1169</v>
      </c>
      <c r="L1486">
        <v>1344</v>
      </c>
      <c r="N1486">
        <v>1008</v>
      </c>
      <c r="O1486" t="s">
        <v>1170</v>
      </c>
      <c r="P1486" t="s">
        <v>1170</v>
      </c>
      <c r="Q1486">
        <v>1</v>
      </c>
      <c r="Y1486">
        <v>0.16</v>
      </c>
      <c r="AA1486">
        <v>1</v>
      </c>
      <c r="AB1486">
        <v>0</v>
      </c>
      <c r="AC1486">
        <v>0</v>
      </c>
      <c r="AD1486">
        <v>0</v>
      </c>
      <c r="AN1486">
        <v>0</v>
      </c>
      <c r="AO1486">
        <v>1</v>
      </c>
      <c r="AP1486">
        <v>1</v>
      </c>
      <c r="AQ1486">
        <v>0</v>
      </c>
      <c r="AR1486">
        <v>0</v>
      </c>
      <c r="AS1486" t="s">
        <v>3</v>
      </c>
      <c r="AT1486">
        <v>0.16</v>
      </c>
      <c r="AU1486" t="s">
        <v>3</v>
      </c>
      <c r="AV1486">
        <v>0</v>
      </c>
      <c r="AW1486">
        <v>2</v>
      </c>
      <c r="AX1486">
        <v>24598668</v>
      </c>
      <c r="AY1486">
        <v>1</v>
      </c>
      <c r="AZ1486">
        <v>0</v>
      </c>
      <c r="BA1486">
        <v>1517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B1486">
        <v>0</v>
      </c>
    </row>
    <row r="1487" spans="1:80" x14ac:dyDescent="0.2">
      <c r="A1487">
        <f>ROW(Source!A923)</f>
        <v>923</v>
      </c>
      <c r="B1487">
        <v>23982063</v>
      </c>
      <c r="C1487">
        <v>24598730</v>
      </c>
      <c r="D1487">
        <v>9430710</v>
      </c>
      <c r="E1487">
        <v>1</v>
      </c>
      <c r="F1487">
        <v>1</v>
      </c>
      <c r="G1487">
        <v>1</v>
      </c>
      <c r="H1487">
        <v>1</v>
      </c>
      <c r="I1487" t="s">
        <v>1166</v>
      </c>
      <c r="J1487" t="s">
        <v>3</v>
      </c>
      <c r="K1487" t="s">
        <v>1167</v>
      </c>
      <c r="L1487">
        <v>1369</v>
      </c>
      <c r="N1487">
        <v>1013</v>
      </c>
      <c r="O1487" t="s">
        <v>1148</v>
      </c>
      <c r="P1487" t="s">
        <v>1148</v>
      </c>
      <c r="Q1487">
        <v>1</v>
      </c>
      <c r="Y1487">
        <v>1.1340000000000001</v>
      </c>
      <c r="AA1487">
        <v>0</v>
      </c>
      <c r="AB1487">
        <v>0</v>
      </c>
      <c r="AC1487">
        <v>0</v>
      </c>
      <c r="AD1487">
        <v>9.6199999999999992</v>
      </c>
      <c r="AN1487">
        <v>0</v>
      </c>
      <c r="AO1487">
        <v>1</v>
      </c>
      <c r="AP1487">
        <v>1</v>
      </c>
      <c r="AQ1487">
        <v>0</v>
      </c>
      <c r="AR1487">
        <v>0</v>
      </c>
      <c r="AS1487" t="s">
        <v>3</v>
      </c>
      <c r="AT1487">
        <v>0.84</v>
      </c>
      <c r="AU1487" t="s">
        <v>179</v>
      </c>
      <c r="AV1487">
        <v>1</v>
      </c>
      <c r="AW1487">
        <v>2</v>
      </c>
      <c r="AX1487">
        <v>24598738</v>
      </c>
      <c r="AY1487">
        <v>1</v>
      </c>
      <c r="AZ1487">
        <v>0</v>
      </c>
      <c r="BA1487">
        <v>1518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B1487">
        <v>0</v>
      </c>
    </row>
    <row r="1488" spans="1:80" x14ac:dyDescent="0.2">
      <c r="A1488">
        <f>ROW(Source!A923)</f>
        <v>923</v>
      </c>
      <c r="B1488">
        <v>23982063</v>
      </c>
      <c r="C1488">
        <v>24598730</v>
      </c>
      <c r="D1488">
        <v>14607884</v>
      </c>
      <c r="E1488">
        <v>1</v>
      </c>
      <c r="F1488">
        <v>1</v>
      </c>
      <c r="G1488">
        <v>1</v>
      </c>
      <c r="H1488">
        <v>3</v>
      </c>
      <c r="I1488" t="s">
        <v>1476</v>
      </c>
      <c r="J1488" t="s">
        <v>1691</v>
      </c>
      <c r="K1488" t="s">
        <v>1478</v>
      </c>
      <c r="L1488">
        <v>1346</v>
      </c>
      <c r="N1488">
        <v>1009</v>
      </c>
      <c r="O1488" t="s">
        <v>1181</v>
      </c>
      <c r="P1488" t="s">
        <v>1181</v>
      </c>
      <c r="Q1488">
        <v>1</v>
      </c>
      <c r="Y1488">
        <v>0.01</v>
      </c>
      <c r="AA1488">
        <v>28.93</v>
      </c>
      <c r="AB1488">
        <v>0</v>
      </c>
      <c r="AC1488">
        <v>0</v>
      </c>
      <c r="AD1488">
        <v>0</v>
      </c>
      <c r="AN1488">
        <v>0</v>
      </c>
      <c r="AO1488">
        <v>1</v>
      </c>
      <c r="AP1488">
        <v>1</v>
      </c>
      <c r="AQ1488">
        <v>0</v>
      </c>
      <c r="AR1488">
        <v>0</v>
      </c>
      <c r="AS1488" t="s">
        <v>3</v>
      </c>
      <c r="AT1488">
        <v>0.01</v>
      </c>
      <c r="AU1488" t="s">
        <v>3</v>
      </c>
      <c r="AV1488">
        <v>0</v>
      </c>
      <c r="AW1488">
        <v>2</v>
      </c>
      <c r="AX1488">
        <v>24598739</v>
      </c>
      <c r="AY1488">
        <v>1</v>
      </c>
      <c r="AZ1488">
        <v>0</v>
      </c>
      <c r="BA1488">
        <v>1519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B1488">
        <v>0</v>
      </c>
    </row>
    <row r="1489" spans="1:80" x14ac:dyDescent="0.2">
      <c r="A1489">
        <f>ROW(Source!A923)</f>
        <v>923</v>
      </c>
      <c r="B1489">
        <v>23982063</v>
      </c>
      <c r="C1489">
        <v>24598730</v>
      </c>
      <c r="D1489">
        <v>14609849</v>
      </c>
      <c r="E1489">
        <v>1</v>
      </c>
      <c r="F1489">
        <v>1</v>
      </c>
      <c r="G1489">
        <v>1</v>
      </c>
      <c r="H1489">
        <v>3</v>
      </c>
      <c r="I1489" t="s">
        <v>1479</v>
      </c>
      <c r="J1489" t="s">
        <v>1692</v>
      </c>
      <c r="K1489" t="s">
        <v>1481</v>
      </c>
      <c r="L1489">
        <v>1348</v>
      </c>
      <c r="N1489">
        <v>1009</v>
      </c>
      <c r="O1489" t="s">
        <v>1185</v>
      </c>
      <c r="P1489" t="s">
        <v>1185</v>
      </c>
      <c r="Q1489">
        <v>1000</v>
      </c>
      <c r="Y1489">
        <v>1E-4</v>
      </c>
      <c r="AA1489">
        <v>12430</v>
      </c>
      <c r="AB1489">
        <v>0</v>
      </c>
      <c r="AC1489">
        <v>0</v>
      </c>
      <c r="AD1489">
        <v>0</v>
      </c>
      <c r="AN1489">
        <v>0</v>
      </c>
      <c r="AO1489">
        <v>1</v>
      </c>
      <c r="AP1489">
        <v>1</v>
      </c>
      <c r="AQ1489">
        <v>0</v>
      </c>
      <c r="AR1489">
        <v>0</v>
      </c>
      <c r="AS1489" t="s">
        <v>3</v>
      </c>
      <c r="AT1489">
        <v>1E-4</v>
      </c>
      <c r="AU1489" t="s">
        <v>3</v>
      </c>
      <c r="AV1489">
        <v>0</v>
      </c>
      <c r="AW1489">
        <v>2</v>
      </c>
      <c r="AX1489">
        <v>24598740</v>
      </c>
      <c r="AY1489">
        <v>1</v>
      </c>
      <c r="AZ1489">
        <v>0</v>
      </c>
      <c r="BA1489">
        <v>1520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B1489">
        <v>0</v>
      </c>
    </row>
    <row r="1490" spans="1:80" x14ac:dyDescent="0.2">
      <c r="A1490">
        <f>ROW(Source!A923)</f>
        <v>923</v>
      </c>
      <c r="B1490">
        <v>23982063</v>
      </c>
      <c r="C1490">
        <v>24598730</v>
      </c>
      <c r="D1490">
        <v>14610524</v>
      </c>
      <c r="E1490">
        <v>1</v>
      </c>
      <c r="F1490">
        <v>1</v>
      </c>
      <c r="G1490">
        <v>1</v>
      </c>
      <c r="H1490">
        <v>3</v>
      </c>
      <c r="I1490" t="s">
        <v>1186</v>
      </c>
      <c r="J1490" t="s">
        <v>1451</v>
      </c>
      <c r="K1490" t="s">
        <v>1188</v>
      </c>
      <c r="L1490">
        <v>1346</v>
      </c>
      <c r="N1490">
        <v>1009</v>
      </c>
      <c r="O1490" t="s">
        <v>1181</v>
      </c>
      <c r="P1490" t="s">
        <v>1181</v>
      </c>
      <c r="Q1490">
        <v>1</v>
      </c>
      <c r="Y1490">
        <v>2.0000000000000001E-4</v>
      </c>
      <c r="AA1490">
        <v>27.74</v>
      </c>
      <c r="AB1490">
        <v>0</v>
      </c>
      <c r="AC1490">
        <v>0</v>
      </c>
      <c r="AD1490">
        <v>0</v>
      </c>
      <c r="AN1490">
        <v>0</v>
      </c>
      <c r="AO1490">
        <v>1</v>
      </c>
      <c r="AP1490">
        <v>1</v>
      </c>
      <c r="AQ1490">
        <v>0</v>
      </c>
      <c r="AR1490">
        <v>0</v>
      </c>
      <c r="AS1490" t="s">
        <v>3</v>
      </c>
      <c r="AT1490">
        <v>2.0000000000000001E-4</v>
      </c>
      <c r="AU1490" t="s">
        <v>3</v>
      </c>
      <c r="AV1490">
        <v>0</v>
      </c>
      <c r="AW1490">
        <v>2</v>
      </c>
      <c r="AX1490">
        <v>24598741</v>
      </c>
      <c r="AY1490">
        <v>1</v>
      </c>
      <c r="AZ1490">
        <v>0</v>
      </c>
      <c r="BA1490">
        <v>1521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B1490">
        <v>0</v>
      </c>
    </row>
    <row r="1491" spans="1:80" x14ac:dyDescent="0.2">
      <c r="A1491">
        <f>ROW(Source!A923)</f>
        <v>923</v>
      </c>
      <c r="B1491">
        <v>23982063</v>
      </c>
      <c r="C1491">
        <v>24598730</v>
      </c>
      <c r="D1491">
        <v>14665222</v>
      </c>
      <c r="E1491">
        <v>1</v>
      </c>
      <c r="F1491">
        <v>1</v>
      </c>
      <c r="G1491">
        <v>1</v>
      </c>
      <c r="H1491">
        <v>3</v>
      </c>
      <c r="I1491" t="s">
        <v>1207</v>
      </c>
      <c r="J1491" t="s">
        <v>1454</v>
      </c>
      <c r="K1491" t="s">
        <v>1209</v>
      </c>
      <c r="L1491">
        <v>1346</v>
      </c>
      <c r="N1491">
        <v>1009</v>
      </c>
      <c r="O1491" t="s">
        <v>1181</v>
      </c>
      <c r="P1491" t="s">
        <v>1181</v>
      </c>
      <c r="Q1491">
        <v>1</v>
      </c>
      <c r="Y1491">
        <v>2E-3</v>
      </c>
      <c r="AA1491">
        <v>65.75</v>
      </c>
      <c r="AB1491">
        <v>0</v>
      </c>
      <c r="AC1491">
        <v>0</v>
      </c>
      <c r="AD1491">
        <v>0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2E-3</v>
      </c>
      <c r="AU1491" t="s">
        <v>3</v>
      </c>
      <c r="AV1491">
        <v>0</v>
      </c>
      <c r="AW1491">
        <v>2</v>
      </c>
      <c r="AX1491">
        <v>24598742</v>
      </c>
      <c r="AY1491">
        <v>1</v>
      </c>
      <c r="AZ1491">
        <v>0</v>
      </c>
      <c r="BA1491">
        <v>1522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B1491">
        <v>0</v>
      </c>
    </row>
    <row r="1492" spans="1:80" x14ac:dyDescent="0.2">
      <c r="A1492">
        <f>ROW(Source!A923)</f>
        <v>923</v>
      </c>
      <c r="B1492">
        <v>23982063</v>
      </c>
      <c r="C1492">
        <v>24598730</v>
      </c>
      <c r="D1492">
        <v>14689643</v>
      </c>
      <c r="E1492">
        <v>1</v>
      </c>
      <c r="F1492">
        <v>1</v>
      </c>
      <c r="G1492">
        <v>1</v>
      </c>
      <c r="H1492">
        <v>3</v>
      </c>
      <c r="I1492" t="s">
        <v>1210</v>
      </c>
      <c r="J1492" t="s">
        <v>1493</v>
      </c>
      <c r="K1492" t="s">
        <v>1212</v>
      </c>
      <c r="L1492">
        <v>1346</v>
      </c>
      <c r="N1492">
        <v>1009</v>
      </c>
      <c r="O1492" t="s">
        <v>1181</v>
      </c>
      <c r="P1492" t="s">
        <v>1181</v>
      </c>
      <c r="Q1492">
        <v>1</v>
      </c>
      <c r="Y1492">
        <v>1.42E-3</v>
      </c>
      <c r="AA1492">
        <v>38.340000000000003</v>
      </c>
      <c r="AB1492">
        <v>0</v>
      </c>
      <c r="AC1492">
        <v>0</v>
      </c>
      <c r="AD1492">
        <v>0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1.42E-3</v>
      </c>
      <c r="AU1492" t="s">
        <v>3</v>
      </c>
      <c r="AV1492">
        <v>0</v>
      </c>
      <c r="AW1492">
        <v>2</v>
      </c>
      <c r="AX1492">
        <v>24598743</v>
      </c>
      <c r="AY1492">
        <v>1</v>
      </c>
      <c r="AZ1492">
        <v>0</v>
      </c>
      <c r="BA1492">
        <v>1523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B1492">
        <v>0</v>
      </c>
    </row>
    <row r="1493" spans="1:80" x14ac:dyDescent="0.2">
      <c r="A1493">
        <f>ROW(Source!A923)</f>
        <v>923</v>
      </c>
      <c r="B1493">
        <v>23982063</v>
      </c>
      <c r="C1493">
        <v>24598730</v>
      </c>
      <c r="D1493">
        <v>14665295</v>
      </c>
      <c r="E1493">
        <v>1</v>
      </c>
      <c r="F1493">
        <v>1</v>
      </c>
      <c r="G1493">
        <v>1</v>
      </c>
      <c r="H1493">
        <v>3</v>
      </c>
      <c r="I1493" t="s">
        <v>1159</v>
      </c>
      <c r="J1493" t="s">
        <v>1168</v>
      </c>
      <c r="K1493" t="s">
        <v>1169</v>
      </c>
      <c r="L1493">
        <v>1344</v>
      </c>
      <c r="N1493">
        <v>1008</v>
      </c>
      <c r="O1493" t="s">
        <v>1170</v>
      </c>
      <c r="P1493" t="s">
        <v>1170</v>
      </c>
      <c r="Q1493">
        <v>1</v>
      </c>
      <c r="Y1493">
        <v>0.16</v>
      </c>
      <c r="AA1493">
        <v>1</v>
      </c>
      <c r="AB1493">
        <v>0</v>
      </c>
      <c r="AC1493">
        <v>0</v>
      </c>
      <c r="AD1493">
        <v>0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0.16</v>
      </c>
      <c r="AU1493" t="s">
        <v>3</v>
      </c>
      <c r="AV1493">
        <v>0</v>
      </c>
      <c r="AW1493">
        <v>2</v>
      </c>
      <c r="AX1493">
        <v>24598744</v>
      </c>
      <c r="AY1493">
        <v>1</v>
      </c>
      <c r="AZ1493">
        <v>0</v>
      </c>
      <c r="BA1493">
        <v>1524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B1493">
        <v>0</v>
      </c>
    </row>
    <row r="1494" spans="1:80" x14ac:dyDescent="0.2">
      <c r="A1494">
        <f>ROW(Source!A924)</f>
        <v>924</v>
      </c>
      <c r="B1494">
        <v>23982063</v>
      </c>
      <c r="C1494">
        <v>24908893</v>
      </c>
      <c r="D1494">
        <v>9430710</v>
      </c>
      <c r="E1494">
        <v>1</v>
      </c>
      <c r="F1494">
        <v>1</v>
      </c>
      <c r="G1494">
        <v>1</v>
      </c>
      <c r="H1494">
        <v>1</v>
      </c>
      <c r="I1494" t="s">
        <v>1166</v>
      </c>
      <c r="J1494" t="s">
        <v>3</v>
      </c>
      <c r="K1494" t="s">
        <v>1167</v>
      </c>
      <c r="L1494">
        <v>1369</v>
      </c>
      <c r="N1494">
        <v>1013</v>
      </c>
      <c r="O1494" t="s">
        <v>1148</v>
      </c>
      <c r="P1494" t="s">
        <v>1148</v>
      </c>
      <c r="Q1494">
        <v>1</v>
      </c>
      <c r="Y1494">
        <v>7.7759999999999998</v>
      </c>
      <c r="AA1494">
        <v>0</v>
      </c>
      <c r="AB1494">
        <v>0</v>
      </c>
      <c r="AC1494">
        <v>0</v>
      </c>
      <c r="AD1494">
        <v>9.6199999999999992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5.76</v>
      </c>
      <c r="AU1494" t="s">
        <v>179</v>
      </c>
      <c r="AV1494">
        <v>1</v>
      </c>
      <c r="AW1494">
        <v>2</v>
      </c>
      <c r="AX1494">
        <v>24908894</v>
      </c>
      <c r="AY1494">
        <v>1</v>
      </c>
      <c r="AZ1494">
        <v>0</v>
      </c>
      <c r="BA1494">
        <v>1525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B1494">
        <v>0</v>
      </c>
    </row>
    <row r="1495" spans="1:80" x14ac:dyDescent="0.2">
      <c r="A1495">
        <f>ROW(Source!A924)</f>
        <v>924</v>
      </c>
      <c r="B1495">
        <v>23982063</v>
      </c>
      <c r="C1495">
        <v>24908893</v>
      </c>
      <c r="D1495">
        <v>22794186</v>
      </c>
      <c r="E1495">
        <v>1</v>
      </c>
      <c r="F1495">
        <v>1</v>
      </c>
      <c r="G1495">
        <v>1</v>
      </c>
      <c r="H1495">
        <v>2</v>
      </c>
      <c r="I1495" t="s">
        <v>1448</v>
      </c>
      <c r="J1495" t="s">
        <v>1487</v>
      </c>
      <c r="K1495" t="s">
        <v>1450</v>
      </c>
      <c r="L1495">
        <v>1368</v>
      </c>
      <c r="N1495">
        <v>1011</v>
      </c>
      <c r="O1495" t="s">
        <v>1152</v>
      </c>
      <c r="P1495" t="s">
        <v>1152</v>
      </c>
      <c r="Q1495">
        <v>1</v>
      </c>
      <c r="Y1495">
        <v>0.17550000000000002</v>
      </c>
      <c r="AA1495">
        <v>0</v>
      </c>
      <c r="AB1495">
        <v>1.95</v>
      </c>
      <c r="AC1495">
        <v>0</v>
      </c>
      <c r="AD1495">
        <v>0</v>
      </c>
      <c r="AN1495">
        <v>0</v>
      </c>
      <c r="AO1495">
        <v>1</v>
      </c>
      <c r="AP1495">
        <v>1</v>
      </c>
      <c r="AQ1495">
        <v>0</v>
      </c>
      <c r="AR1495">
        <v>0</v>
      </c>
      <c r="AS1495" t="s">
        <v>3</v>
      </c>
      <c r="AT1495">
        <v>0.13</v>
      </c>
      <c r="AU1495" t="s">
        <v>179</v>
      </c>
      <c r="AV1495">
        <v>0</v>
      </c>
      <c r="AW1495">
        <v>2</v>
      </c>
      <c r="AX1495">
        <v>24908895</v>
      </c>
      <c r="AY1495">
        <v>1</v>
      </c>
      <c r="AZ1495">
        <v>0</v>
      </c>
      <c r="BA1495">
        <v>1526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B1495">
        <v>0</v>
      </c>
    </row>
    <row r="1496" spans="1:80" x14ac:dyDescent="0.2">
      <c r="A1496">
        <f>ROW(Source!A924)</f>
        <v>924</v>
      </c>
      <c r="B1496">
        <v>23982063</v>
      </c>
      <c r="C1496">
        <v>24908893</v>
      </c>
      <c r="D1496">
        <v>22813091</v>
      </c>
      <c r="E1496">
        <v>1</v>
      </c>
      <c r="F1496">
        <v>1</v>
      </c>
      <c r="G1496">
        <v>1</v>
      </c>
      <c r="H1496">
        <v>3</v>
      </c>
      <c r="I1496" t="s">
        <v>1186</v>
      </c>
      <c r="J1496" t="s">
        <v>1187</v>
      </c>
      <c r="K1496" t="s">
        <v>1188</v>
      </c>
      <c r="L1496">
        <v>1346</v>
      </c>
      <c r="N1496">
        <v>1009</v>
      </c>
      <c r="O1496" t="s">
        <v>1181</v>
      </c>
      <c r="P1496" t="s">
        <v>1181</v>
      </c>
      <c r="Q1496">
        <v>1</v>
      </c>
      <c r="Y1496">
        <v>1.1999999999999999E-3</v>
      </c>
      <c r="AA1496">
        <v>27.74</v>
      </c>
      <c r="AB1496">
        <v>0</v>
      </c>
      <c r="AC1496">
        <v>0</v>
      </c>
      <c r="AD1496">
        <v>0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1.1999999999999999E-3</v>
      </c>
      <c r="AU1496" t="s">
        <v>3</v>
      </c>
      <c r="AV1496">
        <v>0</v>
      </c>
      <c r="AW1496">
        <v>2</v>
      </c>
      <c r="AX1496">
        <v>24908896</v>
      </c>
      <c r="AY1496">
        <v>1</v>
      </c>
      <c r="AZ1496">
        <v>0</v>
      </c>
      <c r="BA1496">
        <v>1527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B1496">
        <v>0</v>
      </c>
    </row>
    <row r="1497" spans="1:80" x14ac:dyDescent="0.2">
      <c r="A1497">
        <f>ROW(Source!A924)</f>
        <v>924</v>
      </c>
      <c r="B1497">
        <v>23982063</v>
      </c>
      <c r="C1497">
        <v>24908893</v>
      </c>
      <c r="D1497">
        <v>22820293</v>
      </c>
      <c r="E1497">
        <v>1</v>
      </c>
      <c r="F1497">
        <v>1</v>
      </c>
      <c r="G1497">
        <v>1</v>
      </c>
      <c r="H1497">
        <v>3</v>
      </c>
      <c r="I1497" t="s">
        <v>1192</v>
      </c>
      <c r="J1497" t="s">
        <v>1193</v>
      </c>
      <c r="K1497" t="s">
        <v>1194</v>
      </c>
      <c r="L1497">
        <v>1358</v>
      </c>
      <c r="N1497">
        <v>1010</v>
      </c>
      <c r="O1497" t="s">
        <v>189</v>
      </c>
      <c r="P1497" t="s">
        <v>189</v>
      </c>
      <c r="Q1497">
        <v>10</v>
      </c>
      <c r="Y1497">
        <v>0.3</v>
      </c>
      <c r="AA1497">
        <v>8.3000000000000007</v>
      </c>
      <c r="AB1497">
        <v>0</v>
      </c>
      <c r="AC1497">
        <v>0</v>
      </c>
      <c r="AD1497">
        <v>0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0.3</v>
      </c>
      <c r="AU1497" t="s">
        <v>3</v>
      </c>
      <c r="AV1497">
        <v>0</v>
      </c>
      <c r="AW1497">
        <v>2</v>
      </c>
      <c r="AX1497">
        <v>24908897</v>
      </c>
      <c r="AY1497">
        <v>1</v>
      </c>
      <c r="AZ1497">
        <v>0</v>
      </c>
      <c r="BA1497">
        <v>1528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B1497">
        <v>0</v>
      </c>
    </row>
    <row r="1498" spans="1:80" x14ac:dyDescent="0.2">
      <c r="A1498">
        <f>ROW(Source!A924)</f>
        <v>924</v>
      </c>
      <c r="B1498">
        <v>23982063</v>
      </c>
      <c r="C1498">
        <v>24908893</v>
      </c>
      <c r="D1498">
        <v>22804344</v>
      </c>
      <c r="E1498">
        <v>1</v>
      </c>
      <c r="F1498">
        <v>1</v>
      </c>
      <c r="G1498">
        <v>1</v>
      </c>
      <c r="H1498">
        <v>3</v>
      </c>
      <c r="I1498" t="s">
        <v>1201</v>
      </c>
      <c r="J1498" t="s">
        <v>1202</v>
      </c>
      <c r="K1498" t="s">
        <v>1203</v>
      </c>
      <c r="L1498">
        <v>1348</v>
      </c>
      <c r="N1498">
        <v>1009</v>
      </c>
      <c r="O1498" t="s">
        <v>1185</v>
      </c>
      <c r="P1498" t="s">
        <v>1185</v>
      </c>
      <c r="Q1498">
        <v>1000</v>
      </c>
      <c r="Y1498">
        <v>2.0000000000000002E-5</v>
      </c>
      <c r="AA1498">
        <v>729.98</v>
      </c>
      <c r="AB1498">
        <v>0</v>
      </c>
      <c r="AC1498">
        <v>0</v>
      </c>
      <c r="AD1498">
        <v>0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2.0000000000000002E-5</v>
      </c>
      <c r="AU1498" t="s">
        <v>3</v>
      </c>
      <c r="AV1498">
        <v>0</v>
      </c>
      <c r="AW1498">
        <v>2</v>
      </c>
      <c r="AX1498">
        <v>24908898</v>
      </c>
      <c r="AY1498">
        <v>1</v>
      </c>
      <c r="AZ1498">
        <v>0</v>
      </c>
      <c r="BA1498">
        <v>1529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B1498">
        <v>0</v>
      </c>
    </row>
    <row r="1499" spans="1:80" x14ac:dyDescent="0.2">
      <c r="A1499">
        <f>ROW(Source!A924)</f>
        <v>924</v>
      </c>
      <c r="B1499">
        <v>23982063</v>
      </c>
      <c r="C1499">
        <v>24908893</v>
      </c>
      <c r="D1499">
        <v>22850609</v>
      </c>
      <c r="E1499">
        <v>1</v>
      </c>
      <c r="F1499">
        <v>1</v>
      </c>
      <c r="G1499">
        <v>1</v>
      </c>
      <c r="H1499">
        <v>3</v>
      </c>
      <c r="I1499" t="s">
        <v>1207</v>
      </c>
      <c r="J1499" t="s">
        <v>1208</v>
      </c>
      <c r="K1499" t="s">
        <v>1209</v>
      </c>
      <c r="L1499">
        <v>1346</v>
      </c>
      <c r="N1499">
        <v>1009</v>
      </c>
      <c r="O1499" t="s">
        <v>1181</v>
      </c>
      <c r="P1499" t="s">
        <v>1181</v>
      </c>
      <c r="Q1499">
        <v>1</v>
      </c>
      <c r="Y1499">
        <v>1.2E-2</v>
      </c>
      <c r="AA1499">
        <v>65.75</v>
      </c>
      <c r="AB1499">
        <v>0</v>
      </c>
      <c r="AC1499">
        <v>0</v>
      </c>
      <c r="AD1499">
        <v>0</v>
      </c>
      <c r="AN1499">
        <v>0</v>
      </c>
      <c r="AO1499">
        <v>1</v>
      </c>
      <c r="AP1499">
        <v>0</v>
      </c>
      <c r="AQ1499">
        <v>0</v>
      </c>
      <c r="AR1499">
        <v>0</v>
      </c>
      <c r="AS1499" t="s">
        <v>3</v>
      </c>
      <c r="AT1499">
        <v>1.2E-2</v>
      </c>
      <c r="AU1499" t="s">
        <v>3</v>
      </c>
      <c r="AV1499">
        <v>0</v>
      </c>
      <c r="AW1499">
        <v>2</v>
      </c>
      <c r="AX1499">
        <v>24908899</v>
      </c>
      <c r="AY1499">
        <v>1</v>
      </c>
      <c r="AZ1499">
        <v>0</v>
      </c>
      <c r="BA1499">
        <v>1530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B1499">
        <v>0</v>
      </c>
    </row>
    <row r="1500" spans="1:80" x14ac:dyDescent="0.2">
      <c r="A1500">
        <f>ROW(Source!A924)</f>
        <v>924</v>
      </c>
      <c r="B1500">
        <v>23982063</v>
      </c>
      <c r="C1500">
        <v>24908893</v>
      </c>
      <c r="D1500">
        <v>22865650</v>
      </c>
      <c r="E1500">
        <v>1</v>
      </c>
      <c r="F1500">
        <v>1</v>
      </c>
      <c r="G1500">
        <v>1</v>
      </c>
      <c r="H1500">
        <v>3</v>
      </c>
      <c r="I1500" t="s">
        <v>1159</v>
      </c>
      <c r="J1500" t="s">
        <v>1160</v>
      </c>
      <c r="K1500" t="s">
        <v>1161</v>
      </c>
      <c r="L1500">
        <v>1374</v>
      </c>
      <c r="N1500">
        <v>1013</v>
      </c>
      <c r="O1500" t="s">
        <v>1162</v>
      </c>
      <c r="P1500" t="s">
        <v>1162</v>
      </c>
      <c r="Q1500">
        <v>1</v>
      </c>
      <c r="Y1500">
        <v>1.1100000000000001</v>
      </c>
      <c r="AA1500">
        <v>1</v>
      </c>
      <c r="AB1500">
        <v>0</v>
      </c>
      <c r="AC1500">
        <v>0</v>
      </c>
      <c r="AD1500">
        <v>0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1.1100000000000001</v>
      </c>
      <c r="AU1500" t="s">
        <v>3</v>
      </c>
      <c r="AV1500">
        <v>0</v>
      </c>
      <c r="AW1500">
        <v>2</v>
      </c>
      <c r="AX1500">
        <v>24908900</v>
      </c>
      <c r="AY1500">
        <v>1</v>
      </c>
      <c r="AZ1500">
        <v>0</v>
      </c>
      <c r="BA1500">
        <v>1531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B1500">
        <v>0</v>
      </c>
    </row>
    <row r="1501" spans="1:80" x14ac:dyDescent="0.2">
      <c r="A1501">
        <f>ROW(Source!A925)</f>
        <v>925</v>
      </c>
      <c r="B1501">
        <v>23982063</v>
      </c>
      <c r="C1501">
        <v>24908909</v>
      </c>
      <c r="D1501">
        <v>9430710</v>
      </c>
      <c r="E1501">
        <v>1</v>
      </c>
      <c r="F1501">
        <v>1</v>
      </c>
      <c r="G1501">
        <v>1</v>
      </c>
      <c r="H1501">
        <v>1</v>
      </c>
      <c r="I1501" t="s">
        <v>1166</v>
      </c>
      <c r="J1501" t="s">
        <v>3</v>
      </c>
      <c r="K1501" t="s">
        <v>1167</v>
      </c>
      <c r="L1501">
        <v>1369</v>
      </c>
      <c r="N1501">
        <v>1013</v>
      </c>
      <c r="O1501" t="s">
        <v>1148</v>
      </c>
      <c r="P1501" t="s">
        <v>1148</v>
      </c>
      <c r="Q1501">
        <v>1</v>
      </c>
      <c r="Y1501">
        <v>7.7759999999999998</v>
      </c>
      <c r="AA1501">
        <v>0</v>
      </c>
      <c r="AB1501">
        <v>0</v>
      </c>
      <c r="AC1501">
        <v>0</v>
      </c>
      <c r="AD1501">
        <v>9.6199999999999992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5.76</v>
      </c>
      <c r="AU1501" t="s">
        <v>179</v>
      </c>
      <c r="AV1501">
        <v>1</v>
      </c>
      <c r="AW1501">
        <v>2</v>
      </c>
      <c r="AX1501">
        <v>24908917</v>
      </c>
      <c r="AY1501">
        <v>1</v>
      </c>
      <c r="AZ1501">
        <v>0</v>
      </c>
      <c r="BA1501">
        <v>1532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B1501">
        <v>0</v>
      </c>
    </row>
    <row r="1502" spans="1:80" x14ac:dyDescent="0.2">
      <c r="A1502">
        <f>ROW(Source!A925)</f>
        <v>925</v>
      </c>
      <c r="B1502">
        <v>23982063</v>
      </c>
      <c r="C1502">
        <v>24908909</v>
      </c>
      <c r="D1502">
        <v>22794186</v>
      </c>
      <c r="E1502">
        <v>1</v>
      </c>
      <c r="F1502">
        <v>1</v>
      </c>
      <c r="G1502">
        <v>1</v>
      </c>
      <c r="H1502">
        <v>2</v>
      </c>
      <c r="I1502" t="s">
        <v>1448</v>
      </c>
      <c r="J1502" t="s">
        <v>1487</v>
      </c>
      <c r="K1502" t="s">
        <v>1450</v>
      </c>
      <c r="L1502">
        <v>1368</v>
      </c>
      <c r="N1502">
        <v>1011</v>
      </c>
      <c r="O1502" t="s">
        <v>1152</v>
      </c>
      <c r="P1502" t="s">
        <v>1152</v>
      </c>
      <c r="Q1502">
        <v>1</v>
      </c>
      <c r="Y1502">
        <v>0.17550000000000002</v>
      </c>
      <c r="AA1502">
        <v>0</v>
      </c>
      <c r="AB1502">
        <v>1.95</v>
      </c>
      <c r="AC1502">
        <v>0</v>
      </c>
      <c r="AD1502">
        <v>0</v>
      </c>
      <c r="AN1502">
        <v>0</v>
      </c>
      <c r="AO1502">
        <v>1</v>
      </c>
      <c r="AP1502">
        <v>1</v>
      </c>
      <c r="AQ1502">
        <v>0</v>
      </c>
      <c r="AR1502">
        <v>0</v>
      </c>
      <c r="AS1502" t="s">
        <v>3</v>
      </c>
      <c r="AT1502">
        <v>0.13</v>
      </c>
      <c r="AU1502" t="s">
        <v>179</v>
      </c>
      <c r="AV1502">
        <v>0</v>
      </c>
      <c r="AW1502">
        <v>2</v>
      </c>
      <c r="AX1502">
        <v>24908918</v>
      </c>
      <c r="AY1502">
        <v>1</v>
      </c>
      <c r="AZ1502">
        <v>0</v>
      </c>
      <c r="BA1502">
        <v>1533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B1502">
        <v>0</v>
      </c>
    </row>
    <row r="1503" spans="1:80" x14ac:dyDescent="0.2">
      <c r="A1503">
        <f>ROW(Source!A925)</f>
        <v>925</v>
      </c>
      <c r="B1503">
        <v>23982063</v>
      </c>
      <c r="C1503">
        <v>24908909</v>
      </c>
      <c r="D1503">
        <v>22813091</v>
      </c>
      <c r="E1503">
        <v>1</v>
      </c>
      <c r="F1503">
        <v>1</v>
      </c>
      <c r="G1503">
        <v>1</v>
      </c>
      <c r="H1503">
        <v>3</v>
      </c>
      <c r="I1503" t="s">
        <v>1186</v>
      </c>
      <c r="J1503" t="s">
        <v>1187</v>
      </c>
      <c r="K1503" t="s">
        <v>1188</v>
      </c>
      <c r="L1503">
        <v>1346</v>
      </c>
      <c r="N1503">
        <v>1009</v>
      </c>
      <c r="O1503" t="s">
        <v>1181</v>
      </c>
      <c r="P1503" t="s">
        <v>1181</v>
      </c>
      <c r="Q1503">
        <v>1</v>
      </c>
      <c r="Y1503">
        <v>1.1999999999999999E-3</v>
      </c>
      <c r="AA1503">
        <v>27.74</v>
      </c>
      <c r="AB1503">
        <v>0</v>
      </c>
      <c r="AC1503">
        <v>0</v>
      </c>
      <c r="AD1503">
        <v>0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1.1999999999999999E-3</v>
      </c>
      <c r="AU1503" t="s">
        <v>3</v>
      </c>
      <c r="AV1503">
        <v>0</v>
      </c>
      <c r="AW1503">
        <v>2</v>
      </c>
      <c r="AX1503">
        <v>24908919</v>
      </c>
      <c r="AY1503">
        <v>1</v>
      </c>
      <c r="AZ1503">
        <v>0</v>
      </c>
      <c r="BA1503">
        <v>1534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B1503">
        <v>0</v>
      </c>
    </row>
    <row r="1504" spans="1:80" x14ac:dyDescent="0.2">
      <c r="A1504">
        <f>ROW(Source!A925)</f>
        <v>925</v>
      </c>
      <c r="B1504">
        <v>23982063</v>
      </c>
      <c r="C1504">
        <v>24908909</v>
      </c>
      <c r="D1504">
        <v>22820293</v>
      </c>
      <c r="E1504">
        <v>1</v>
      </c>
      <c r="F1504">
        <v>1</v>
      </c>
      <c r="G1504">
        <v>1</v>
      </c>
      <c r="H1504">
        <v>3</v>
      </c>
      <c r="I1504" t="s">
        <v>1192</v>
      </c>
      <c r="J1504" t="s">
        <v>1193</v>
      </c>
      <c r="K1504" t="s">
        <v>1194</v>
      </c>
      <c r="L1504">
        <v>1358</v>
      </c>
      <c r="N1504">
        <v>1010</v>
      </c>
      <c r="O1504" t="s">
        <v>189</v>
      </c>
      <c r="P1504" t="s">
        <v>189</v>
      </c>
      <c r="Q1504">
        <v>10</v>
      </c>
      <c r="Y1504">
        <v>0.3</v>
      </c>
      <c r="AA1504">
        <v>8.3000000000000007</v>
      </c>
      <c r="AB1504">
        <v>0</v>
      </c>
      <c r="AC1504">
        <v>0</v>
      </c>
      <c r="AD1504">
        <v>0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0.3</v>
      </c>
      <c r="AU1504" t="s">
        <v>3</v>
      </c>
      <c r="AV1504">
        <v>0</v>
      </c>
      <c r="AW1504">
        <v>2</v>
      </c>
      <c r="AX1504">
        <v>24908920</v>
      </c>
      <c r="AY1504">
        <v>1</v>
      </c>
      <c r="AZ1504">
        <v>0</v>
      </c>
      <c r="BA1504">
        <v>1535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B1504">
        <v>0</v>
      </c>
    </row>
    <row r="1505" spans="1:80" x14ac:dyDescent="0.2">
      <c r="A1505">
        <f>ROW(Source!A925)</f>
        <v>925</v>
      </c>
      <c r="B1505">
        <v>23982063</v>
      </c>
      <c r="C1505">
        <v>24908909</v>
      </c>
      <c r="D1505">
        <v>22804344</v>
      </c>
      <c r="E1505">
        <v>1</v>
      </c>
      <c r="F1505">
        <v>1</v>
      </c>
      <c r="G1505">
        <v>1</v>
      </c>
      <c r="H1505">
        <v>3</v>
      </c>
      <c r="I1505" t="s">
        <v>1201</v>
      </c>
      <c r="J1505" t="s">
        <v>1202</v>
      </c>
      <c r="K1505" t="s">
        <v>1203</v>
      </c>
      <c r="L1505">
        <v>1348</v>
      </c>
      <c r="N1505">
        <v>1009</v>
      </c>
      <c r="O1505" t="s">
        <v>1185</v>
      </c>
      <c r="P1505" t="s">
        <v>1185</v>
      </c>
      <c r="Q1505">
        <v>1000</v>
      </c>
      <c r="Y1505">
        <v>2.0000000000000002E-5</v>
      </c>
      <c r="AA1505">
        <v>729.98</v>
      </c>
      <c r="AB1505">
        <v>0</v>
      </c>
      <c r="AC1505">
        <v>0</v>
      </c>
      <c r="AD1505">
        <v>0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 t="s">
        <v>3</v>
      </c>
      <c r="AT1505">
        <v>2.0000000000000002E-5</v>
      </c>
      <c r="AU1505" t="s">
        <v>3</v>
      </c>
      <c r="AV1505">
        <v>0</v>
      </c>
      <c r="AW1505">
        <v>2</v>
      </c>
      <c r="AX1505">
        <v>24908921</v>
      </c>
      <c r="AY1505">
        <v>1</v>
      </c>
      <c r="AZ1505">
        <v>0</v>
      </c>
      <c r="BA1505">
        <v>1536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B1505">
        <v>0</v>
      </c>
    </row>
    <row r="1506" spans="1:80" x14ac:dyDescent="0.2">
      <c r="A1506">
        <f>ROW(Source!A925)</f>
        <v>925</v>
      </c>
      <c r="B1506">
        <v>23982063</v>
      </c>
      <c r="C1506">
        <v>24908909</v>
      </c>
      <c r="D1506">
        <v>22850609</v>
      </c>
      <c r="E1506">
        <v>1</v>
      </c>
      <c r="F1506">
        <v>1</v>
      </c>
      <c r="G1506">
        <v>1</v>
      </c>
      <c r="H1506">
        <v>3</v>
      </c>
      <c r="I1506" t="s">
        <v>1207</v>
      </c>
      <c r="J1506" t="s">
        <v>1208</v>
      </c>
      <c r="K1506" t="s">
        <v>1209</v>
      </c>
      <c r="L1506">
        <v>1346</v>
      </c>
      <c r="N1506">
        <v>1009</v>
      </c>
      <c r="O1506" t="s">
        <v>1181</v>
      </c>
      <c r="P1506" t="s">
        <v>1181</v>
      </c>
      <c r="Q1506">
        <v>1</v>
      </c>
      <c r="Y1506">
        <v>1.2E-2</v>
      </c>
      <c r="AA1506">
        <v>65.75</v>
      </c>
      <c r="AB1506">
        <v>0</v>
      </c>
      <c r="AC1506">
        <v>0</v>
      </c>
      <c r="AD1506">
        <v>0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1.2E-2</v>
      </c>
      <c r="AU1506" t="s">
        <v>3</v>
      </c>
      <c r="AV1506">
        <v>0</v>
      </c>
      <c r="AW1506">
        <v>2</v>
      </c>
      <c r="AX1506">
        <v>24908922</v>
      </c>
      <c r="AY1506">
        <v>1</v>
      </c>
      <c r="AZ1506">
        <v>0</v>
      </c>
      <c r="BA1506">
        <v>1537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B1506">
        <v>0</v>
      </c>
    </row>
    <row r="1507" spans="1:80" x14ac:dyDescent="0.2">
      <c r="A1507">
        <f>ROW(Source!A925)</f>
        <v>925</v>
      </c>
      <c r="B1507">
        <v>23982063</v>
      </c>
      <c r="C1507">
        <v>24908909</v>
      </c>
      <c r="D1507">
        <v>22865650</v>
      </c>
      <c r="E1507">
        <v>1</v>
      </c>
      <c r="F1507">
        <v>1</v>
      </c>
      <c r="G1507">
        <v>1</v>
      </c>
      <c r="H1507">
        <v>3</v>
      </c>
      <c r="I1507" t="s">
        <v>1159</v>
      </c>
      <c r="J1507" t="s">
        <v>1160</v>
      </c>
      <c r="K1507" t="s">
        <v>1161</v>
      </c>
      <c r="L1507">
        <v>1374</v>
      </c>
      <c r="N1507">
        <v>1013</v>
      </c>
      <c r="O1507" t="s">
        <v>1162</v>
      </c>
      <c r="P1507" t="s">
        <v>1162</v>
      </c>
      <c r="Q1507">
        <v>1</v>
      </c>
      <c r="Y1507">
        <v>1.1100000000000001</v>
      </c>
      <c r="AA1507">
        <v>1</v>
      </c>
      <c r="AB1507">
        <v>0</v>
      </c>
      <c r="AC1507">
        <v>0</v>
      </c>
      <c r="AD1507">
        <v>0</v>
      </c>
      <c r="AN1507">
        <v>0</v>
      </c>
      <c r="AO1507">
        <v>1</v>
      </c>
      <c r="AP1507">
        <v>0</v>
      </c>
      <c r="AQ1507">
        <v>0</v>
      </c>
      <c r="AR1507">
        <v>0</v>
      </c>
      <c r="AS1507" t="s">
        <v>3</v>
      </c>
      <c r="AT1507">
        <v>1.1100000000000001</v>
      </c>
      <c r="AU1507" t="s">
        <v>3</v>
      </c>
      <c r="AV1507">
        <v>0</v>
      </c>
      <c r="AW1507">
        <v>2</v>
      </c>
      <c r="AX1507">
        <v>24908923</v>
      </c>
      <c r="AY1507">
        <v>1</v>
      </c>
      <c r="AZ1507">
        <v>0</v>
      </c>
      <c r="BA1507">
        <v>1538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B1507">
        <v>0</v>
      </c>
    </row>
    <row r="1508" spans="1:80" x14ac:dyDescent="0.2">
      <c r="A1508">
        <f>ROW(Source!A926)</f>
        <v>926</v>
      </c>
      <c r="B1508">
        <v>23982063</v>
      </c>
      <c r="C1508">
        <v>24908901</v>
      </c>
      <c r="D1508">
        <v>9430771</v>
      </c>
      <c r="E1508">
        <v>1</v>
      </c>
      <c r="F1508">
        <v>1</v>
      </c>
      <c r="G1508">
        <v>1</v>
      </c>
      <c r="H1508">
        <v>1</v>
      </c>
      <c r="I1508" t="s">
        <v>1693</v>
      </c>
      <c r="J1508" t="s">
        <v>3</v>
      </c>
      <c r="K1508" t="s">
        <v>1694</v>
      </c>
      <c r="L1508">
        <v>1369</v>
      </c>
      <c r="N1508">
        <v>1013</v>
      </c>
      <c r="O1508" t="s">
        <v>1148</v>
      </c>
      <c r="P1508" t="s">
        <v>1148</v>
      </c>
      <c r="Q1508">
        <v>1</v>
      </c>
      <c r="Y1508">
        <v>10.692</v>
      </c>
      <c r="AA1508">
        <v>0</v>
      </c>
      <c r="AB1508">
        <v>0</v>
      </c>
      <c r="AC1508">
        <v>0</v>
      </c>
      <c r="AD1508">
        <v>9.76</v>
      </c>
      <c r="AN1508">
        <v>0</v>
      </c>
      <c r="AO1508">
        <v>1</v>
      </c>
      <c r="AP1508">
        <v>1</v>
      </c>
      <c r="AQ1508">
        <v>0</v>
      </c>
      <c r="AR1508">
        <v>0</v>
      </c>
      <c r="AS1508" t="s">
        <v>3</v>
      </c>
      <c r="AT1508">
        <v>7.92</v>
      </c>
      <c r="AU1508" t="s">
        <v>179</v>
      </c>
      <c r="AV1508">
        <v>1</v>
      </c>
      <c r="AW1508">
        <v>2</v>
      </c>
      <c r="AX1508">
        <v>24908902</v>
      </c>
      <c r="AY1508">
        <v>1</v>
      </c>
      <c r="AZ1508">
        <v>0</v>
      </c>
      <c r="BA1508">
        <v>1539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B1508">
        <v>0</v>
      </c>
    </row>
    <row r="1509" spans="1:80" x14ac:dyDescent="0.2">
      <c r="A1509">
        <f>ROW(Source!A926)</f>
        <v>926</v>
      </c>
      <c r="B1509">
        <v>23982063</v>
      </c>
      <c r="C1509">
        <v>24908901</v>
      </c>
      <c r="D1509">
        <v>22794186</v>
      </c>
      <c r="E1509">
        <v>1</v>
      </c>
      <c r="F1509">
        <v>1</v>
      </c>
      <c r="G1509">
        <v>1</v>
      </c>
      <c r="H1509">
        <v>2</v>
      </c>
      <c r="I1509" t="s">
        <v>1448</v>
      </c>
      <c r="J1509" t="s">
        <v>1487</v>
      </c>
      <c r="K1509" t="s">
        <v>1450</v>
      </c>
      <c r="L1509">
        <v>1368</v>
      </c>
      <c r="N1509">
        <v>1011</v>
      </c>
      <c r="O1509" t="s">
        <v>1152</v>
      </c>
      <c r="P1509" t="s">
        <v>1152</v>
      </c>
      <c r="Q1509">
        <v>1</v>
      </c>
      <c r="Y1509">
        <v>0.17550000000000002</v>
      </c>
      <c r="AA1509">
        <v>0</v>
      </c>
      <c r="AB1509">
        <v>1.95</v>
      </c>
      <c r="AC1509">
        <v>0</v>
      </c>
      <c r="AD1509">
        <v>0</v>
      </c>
      <c r="AN1509">
        <v>0</v>
      </c>
      <c r="AO1509">
        <v>1</v>
      </c>
      <c r="AP1509">
        <v>1</v>
      </c>
      <c r="AQ1509">
        <v>0</v>
      </c>
      <c r="AR1509">
        <v>0</v>
      </c>
      <c r="AS1509" t="s">
        <v>3</v>
      </c>
      <c r="AT1509">
        <v>0.13</v>
      </c>
      <c r="AU1509" t="s">
        <v>179</v>
      </c>
      <c r="AV1509">
        <v>0</v>
      </c>
      <c r="AW1509">
        <v>2</v>
      </c>
      <c r="AX1509">
        <v>24908903</v>
      </c>
      <c r="AY1509">
        <v>1</v>
      </c>
      <c r="AZ1509">
        <v>0</v>
      </c>
      <c r="BA1509">
        <v>1540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B1509">
        <v>0</v>
      </c>
    </row>
    <row r="1510" spans="1:80" x14ac:dyDescent="0.2">
      <c r="A1510">
        <f>ROW(Source!A926)</f>
        <v>926</v>
      </c>
      <c r="B1510">
        <v>23982063</v>
      </c>
      <c r="C1510">
        <v>24908901</v>
      </c>
      <c r="D1510">
        <v>22813091</v>
      </c>
      <c r="E1510">
        <v>1</v>
      </c>
      <c r="F1510">
        <v>1</v>
      </c>
      <c r="G1510">
        <v>1</v>
      </c>
      <c r="H1510">
        <v>3</v>
      </c>
      <c r="I1510" t="s">
        <v>1186</v>
      </c>
      <c r="J1510" t="s">
        <v>1187</v>
      </c>
      <c r="K1510" t="s">
        <v>1188</v>
      </c>
      <c r="L1510">
        <v>1346</v>
      </c>
      <c r="N1510">
        <v>1009</v>
      </c>
      <c r="O1510" t="s">
        <v>1181</v>
      </c>
      <c r="P1510" t="s">
        <v>1181</v>
      </c>
      <c r="Q1510">
        <v>1</v>
      </c>
      <c r="Y1510">
        <v>2E-3</v>
      </c>
      <c r="AA1510">
        <v>27.74</v>
      </c>
      <c r="AB1510">
        <v>0</v>
      </c>
      <c r="AC1510">
        <v>0</v>
      </c>
      <c r="AD1510">
        <v>0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2E-3</v>
      </c>
      <c r="AU1510" t="s">
        <v>3</v>
      </c>
      <c r="AV1510">
        <v>0</v>
      </c>
      <c r="AW1510">
        <v>2</v>
      </c>
      <c r="AX1510">
        <v>24908904</v>
      </c>
      <c r="AY1510">
        <v>1</v>
      </c>
      <c r="AZ1510">
        <v>0</v>
      </c>
      <c r="BA1510">
        <v>1541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B1510">
        <v>0</v>
      </c>
    </row>
    <row r="1511" spans="1:80" x14ac:dyDescent="0.2">
      <c r="A1511">
        <f>ROW(Source!A926)</f>
        <v>926</v>
      </c>
      <c r="B1511">
        <v>23982063</v>
      </c>
      <c r="C1511">
        <v>24908901</v>
      </c>
      <c r="D1511">
        <v>22820293</v>
      </c>
      <c r="E1511">
        <v>1</v>
      </c>
      <c r="F1511">
        <v>1</v>
      </c>
      <c r="G1511">
        <v>1</v>
      </c>
      <c r="H1511">
        <v>3</v>
      </c>
      <c r="I1511" t="s">
        <v>1192</v>
      </c>
      <c r="J1511" t="s">
        <v>1193</v>
      </c>
      <c r="K1511" t="s">
        <v>1194</v>
      </c>
      <c r="L1511">
        <v>1358</v>
      </c>
      <c r="N1511">
        <v>1010</v>
      </c>
      <c r="O1511" t="s">
        <v>189</v>
      </c>
      <c r="P1511" t="s">
        <v>189</v>
      </c>
      <c r="Q1511">
        <v>10</v>
      </c>
      <c r="Y1511">
        <v>0.3</v>
      </c>
      <c r="AA1511">
        <v>8.3000000000000007</v>
      </c>
      <c r="AB1511">
        <v>0</v>
      </c>
      <c r="AC1511">
        <v>0</v>
      </c>
      <c r="AD1511">
        <v>0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0.3</v>
      </c>
      <c r="AU1511" t="s">
        <v>3</v>
      </c>
      <c r="AV1511">
        <v>0</v>
      </c>
      <c r="AW1511">
        <v>2</v>
      </c>
      <c r="AX1511">
        <v>24908905</v>
      </c>
      <c r="AY1511">
        <v>1</v>
      </c>
      <c r="AZ1511">
        <v>0</v>
      </c>
      <c r="BA1511">
        <v>1542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B1511">
        <v>0</v>
      </c>
    </row>
    <row r="1512" spans="1:80" x14ac:dyDescent="0.2">
      <c r="A1512">
        <f>ROW(Source!A926)</f>
        <v>926</v>
      </c>
      <c r="B1512">
        <v>23982063</v>
      </c>
      <c r="C1512">
        <v>24908901</v>
      </c>
      <c r="D1512">
        <v>22804344</v>
      </c>
      <c r="E1512">
        <v>1</v>
      </c>
      <c r="F1512">
        <v>1</v>
      </c>
      <c r="G1512">
        <v>1</v>
      </c>
      <c r="H1512">
        <v>3</v>
      </c>
      <c r="I1512" t="s">
        <v>1201</v>
      </c>
      <c r="J1512" t="s">
        <v>1202</v>
      </c>
      <c r="K1512" t="s">
        <v>1203</v>
      </c>
      <c r="L1512">
        <v>1348</v>
      </c>
      <c r="N1512">
        <v>1009</v>
      </c>
      <c r="O1512" t="s">
        <v>1185</v>
      </c>
      <c r="P1512" t="s">
        <v>1185</v>
      </c>
      <c r="Q1512">
        <v>1000</v>
      </c>
      <c r="Y1512">
        <v>2.0000000000000002E-5</v>
      </c>
      <c r="AA1512">
        <v>729.98</v>
      </c>
      <c r="AB1512">
        <v>0</v>
      </c>
      <c r="AC1512">
        <v>0</v>
      </c>
      <c r="AD1512">
        <v>0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2.0000000000000002E-5</v>
      </c>
      <c r="AU1512" t="s">
        <v>3</v>
      </c>
      <c r="AV1512">
        <v>0</v>
      </c>
      <c r="AW1512">
        <v>2</v>
      </c>
      <c r="AX1512">
        <v>24908906</v>
      </c>
      <c r="AY1512">
        <v>1</v>
      </c>
      <c r="AZ1512">
        <v>0</v>
      </c>
      <c r="BA1512">
        <v>1543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B1512">
        <v>0</v>
      </c>
    </row>
    <row r="1513" spans="1:80" x14ac:dyDescent="0.2">
      <c r="A1513">
        <f>ROW(Source!A926)</f>
        <v>926</v>
      </c>
      <c r="B1513">
        <v>23982063</v>
      </c>
      <c r="C1513">
        <v>24908901</v>
      </c>
      <c r="D1513">
        <v>22850609</v>
      </c>
      <c r="E1513">
        <v>1</v>
      </c>
      <c r="F1513">
        <v>1</v>
      </c>
      <c r="G1513">
        <v>1</v>
      </c>
      <c r="H1513">
        <v>3</v>
      </c>
      <c r="I1513" t="s">
        <v>1207</v>
      </c>
      <c r="J1513" t="s">
        <v>1208</v>
      </c>
      <c r="K1513" t="s">
        <v>1209</v>
      </c>
      <c r="L1513">
        <v>1346</v>
      </c>
      <c r="N1513">
        <v>1009</v>
      </c>
      <c r="O1513" t="s">
        <v>1181</v>
      </c>
      <c r="P1513" t="s">
        <v>1181</v>
      </c>
      <c r="Q1513">
        <v>1</v>
      </c>
      <c r="Y1513">
        <v>0.02</v>
      </c>
      <c r="AA1513">
        <v>65.75</v>
      </c>
      <c r="AB1513">
        <v>0</v>
      </c>
      <c r="AC1513">
        <v>0</v>
      </c>
      <c r="AD1513">
        <v>0</v>
      </c>
      <c r="AN1513">
        <v>0</v>
      </c>
      <c r="AO1513">
        <v>1</v>
      </c>
      <c r="AP1513">
        <v>0</v>
      </c>
      <c r="AQ1513">
        <v>0</v>
      </c>
      <c r="AR1513">
        <v>0</v>
      </c>
      <c r="AS1513" t="s">
        <v>3</v>
      </c>
      <c r="AT1513">
        <v>0.02</v>
      </c>
      <c r="AU1513" t="s">
        <v>3</v>
      </c>
      <c r="AV1513">
        <v>0</v>
      </c>
      <c r="AW1513">
        <v>2</v>
      </c>
      <c r="AX1513">
        <v>24908907</v>
      </c>
      <c r="AY1513">
        <v>1</v>
      </c>
      <c r="AZ1513">
        <v>0</v>
      </c>
      <c r="BA1513">
        <v>1544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B1513">
        <v>0</v>
      </c>
    </row>
    <row r="1514" spans="1:80" x14ac:dyDescent="0.2">
      <c r="A1514">
        <f>ROW(Source!A926)</f>
        <v>926</v>
      </c>
      <c r="B1514">
        <v>23982063</v>
      </c>
      <c r="C1514">
        <v>24908901</v>
      </c>
      <c r="D1514">
        <v>22865650</v>
      </c>
      <c r="E1514">
        <v>1</v>
      </c>
      <c r="F1514">
        <v>1</v>
      </c>
      <c r="G1514">
        <v>1</v>
      </c>
      <c r="H1514">
        <v>3</v>
      </c>
      <c r="I1514" t="s">
        <v>1159</v>
      </c>
      <c r="J1514" t="s">
        <v>1160</v>
      </c>
      <c r="K1514" t="s">
        <v>1161</v>
      </c>
      <c r="L1514">
        <v>1374</v>
      </c>
      <c r="N1514">
        <v>1013</v>
      </c>
      <c r="O1514" t="s">
        <v>1162</v>
      </c>
      <c r="P1514" t="s">
        <v>1162</v>
      </c>
      <c r="Q1514">
        <v>1</v>
      </c>
      <c r="Y1514">
        <v>1.55</v>
      </c>
      <c r="AA1514">
        <v>1</v>
      </c>
      <c r="AB1514">
        <v>0</v>
      </c>
      <c r="AC1514">
        <v>0</v>
      </c>
      <c r="AD1514">
        <v>0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1.55</v>
      </c>
      <c r="AU1514" t="s">
        <v>3</v>
      </c>
      <c r="AV1514">
        <v>0</v>
      </c>
      <c r="AW1514">
        <v>2</v>
      </c>
      <c r="AX1514">
        <v>24908908</v>
      </c>
      <c r="AY1514">
        <v>1</v>
      </c>
      <c r="AZ1514">
        <v>0</v>
      </c>
      <c r="BA1514">
        <v>1545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B1514">
        <v>0</v>
      </c>
    </row>
    <row r="1515" spans="1:80" x14ac:dyDescent="0.2">
      <c r="A1515">
        <f>ROW(Source!A927)</f>
        <v>927</v>
      </c>
      <c r="B1515">
        <v>23982063</v>
      </c>
      <c r="C1515">
        <v>24908926</v>
      </c>
      <c r="D1515">
        <v>9430771</v>
      </c>
      <c r="E1515">
        <v>1</v>
      </c>
      <c r="F1515">
        <v>1</v>
      </c>
      <c r="G1515">
        <v>1</v>
      </c>
      <c r="H1515">
        <v>1</v>
      </c>
      <c r="I1515" t="s">
        <v>1693</v>
      </c>
      <c r="J1515" t="s">
        <v>3</v>
      </c>
      <c r="K1515" t="s">
        <v>1694</v>
      </c>
      <c r="L1515">
        <v>1369</v>
      </c>
      <c r="N1515">
        <v>1013</v>
      </c>
      <c r="O1515" t="s">
        <v>1148</v>
      </c>
      <c r="P1515" t="s">
        <v>1148</v>
      </c>
      <c r="Q1515">
        <v>1</v>
      </c>
      <c r="Y1515">
        <v>10.692</v>
      </c>
      <c r="AA1515">
        <v>0</v>
      </c>
      <c r="AB1515">
        <v>0</v>
      </c>
      <c r="AC1515">
        <v>0</v>
      </c>
      <c r="AD1515">
        <v>9.76</v>
      </c>
      <c r="AN1515">
        <v>0</v>
      </c>
      <c r="AO1515">
        <v>1</v>
      </c>
      <c r="AP1515">
        <v>1</v>
      </c>
      <c r="AQ1515">
        <v>0</v>
      </c>
      <c r="AR1515">
        <v>0</v>
      </c>
      <c r="AS1515" t="s">
        <v>3</v>
      </c>
      <c r="AT1515">
        <v>7.92</v>
      </c>
      <c r="AU1515" t="s">
        <v>179</v>
      </c>
      <c r="AV1515">
        <v>1</v>
      </c>
      <c r="AW1515">
        <v>2</v>
      </c>
      <c r="AX1515">
        <v>24908934</v>
      </c>
      <c r="AY1515">
        <v>1</v>
      </c>
      <c r="AZ1515">
        <v>0</v>
      </c>
      <c r="BA1515">
        <v>1546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B1515">
        <v>0</v>
      </c>
    </row>
    <row r="1516" spans="1:80" x14ac:dyDescent="0.2">
      <c r="A1516">
        <f>ROW(Source!A927)</f>
        <v>927</v>
      </c>
      <c r="B1516">
        <v>23982063</v>
      </c>
      <c r="C1516">
        <v>24908926</v>
      </c>
      <c r="D1516">
        <v>22794186</v>
      </c>
      <c r="E1516">
        <v>1</v>
      </c>
      <c r="F1516">
        <v>1</v>
      </c>
      <c r="G1516">
        <v>1</v>
      </c>
      <c r="H1516">
        <v>2</v>
      </c>
      <c r="I1516" t="s">
        <v>1448</v>
      </c>
      <c r="J1516" t="s">
        <v>1487</v>
      </c>
      <c r="K1516" t="s">
        <v>1450</v>
      </c>
      <c r="L1516">
        <v>1368</v>
      </c>
      <c r="N1516">
        <v>1011</v>
      </c>
      <c r="O1516" t="s">
        <v>1152</v>
      </c>
      <c r="P1516" t="s">
        <v>1152</v>
      </c>
      <c r="Q1516">
        <v>1</v>
      </c>
      <c r="Y1516">
        <v>0.17550000000000002</v>
      </c>
      <c r="AA1516">
        <v>0</v>
      </c>
      <c r="AB1516">
        <v>1.95</v>
      </c>
      <c r="AC1516">
        <v>0</v>
      </c>
      <c r="AD1516">
        <v>0</v>
      </c>
      <c r="AN1516">
        <v>0</v>
      </c>
      <c r="AO1516">
        <v>1</v>
      </c>
      <c r="AP1516">
        <v>1</v>
      </c>
      <c r="AQ1516">
        <v>0</v>
      </c>
      <c r="AR1516">
        <v>0</v>
      </c>
      <c r="AS1516" t="s">
        <v>3</v>
      </c>
      <c r="AT1516">
        <v>0.13</v>
      </c>
      <c r="AU1516" t="s">
        <v>179</v>
      </c>
      <c r="AV1516">
        <v>0</v>
      </c>
      <c r="AW1516">
        <v>2</v>
      </c>
      <c r="AX1516">
        <v>24908935</v>
      </c>
      <c r="AY1516">
        <v>1</v>
      </c>
      <c r="AZ1516">
        <v>0</v>
      </c>
      <c r="BA1516">
        <v>1547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B1516">
        <v>0</v>
      </c>
    </row>
    <row r="1517" spans="1:80" x14ac:dyDescent="0.2">
      <c r="A1517">
        <f>ROW(Source!A927)</f>
        <v>927</v>
      </c>
      <c r="B1517">
        <v>23982063</v>
      </c>
      <c r="C1517">
        <v>24908926</v>
      </c>
      <c r="D1517">
        <v>22813091</v>
      </c>
      <c r="E1517">
        <v>1</v>
      </c>
      <c r="F1517">
        <v>1</v>
      </c>
      <c r="G1517">
        <v>1</v>
      </c>
      <c r="H1517">
        <v>3</v>
      </c>
      <c r="I1517" t="s">
        <v>1186</v>
      </c>
      <c r="J1517" t="s">
        <v>1187</v>
      </c>
      <c r="K1517" t="s">
        <v>1188</v>
      </c>
      <c r="L1517">
        <v>1346</v>
      </c>
      <c r="N1517">
        <v>1009</v>
      </c>
      <c r="O1517" t="s">
        <v>1181</v>
      </c>
      <c r="P1517" t="s">
        <v>1181</v>
      </c>
      <c r="Q1517">
        <v>1</v>
      </c>
      <c r="Y1517">
        <v>2E-3</v>
      </c>
      <c r="AA1517">
        <v>27.74</v>
      </c>
      <c r="AB1517">
        <v>0</v>
      </c>
      <c r="AC1517">
        <v>0</v>
      </c>
      <c r="AD1517">
        <v>0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2E-3</v>
      </c>
      <c r="AU1517" t="s">
        <v>3</v>
      </c>
      <c r="AV1517">
        <v>0</v>
      </c>
      <c r="AW1517">
        <v>2</v>
      </c>
      <c r="AX1517">
        <v>24908936</v>
      </c>
      <c r="AY1517">
        <v>1</v>
      </c>
      <c r="AZ1517">
        <v>0</v>
      </c>
      <c r="BA1517">
        <v>1548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B1517">
        <v>0</v>
      </c>
    </row>
    <row r="1518" spans="1:80" x14ac:dyDescent="0.2">
      <c r="A1518">
        <f>ROW(Source!A927)</f>
        <v>927</v>
      </c>
      <c r="B1518">
        <v>23982063</v>
      </c>
      <c r="C1518">
        <v>24908926</v>
      </c>
      <c r="D1518">
        <v>22820293</v>
      </c>
      <c r="E1518">
        <v>1</v>
      </c>
      <c r="F1518">
        <v>1</v>
      </c>
      <c r="G1518">
        <v>1</v>
      </c>
      <c r="H1518">
        <v>3</v>
      </c>
      <c r="I1518" t="s">
        <v>1192</v>
      </c>
      <c r="J1518" t="s">
        <v>1193</v>
      </c>
      <c r="K1518" t="s">
        <v>1194</v>
      </c>
      <c r="L1518">
        <v>1358</v>
      </c>
      <c r="N1518">
        <v>1010</v>
      </c>
      <c r="O1518" t="s">
        <v>189</v>
      </c>
      <c r="P1518" t="s">
        <v>189</v>
      </c>
      <c r="Q1518">
        <v>10</v>
      </c>
      <c r="Y1518">
        <v>0.3</v>
      </c>
      <c r="AA1518">
        <v>8.3000000000000007</v>
      </c>
      <c r="AB1518">
        <v>0</v>
      </c>
      <c r="AC1518">
        <v>0</v>
      </c>
      <c r="AD1518">
        <v>0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0.3</v>
      </c>
      <c r="AU1518" t="s">
        <v>3</v>
      </c>
      <c r="AV1518">
        <v>0</v>
      </c>
      <c r="AW1518">
        <v>2</v>
      </c>
      <c r="AX1518">
        <v>24908937</v>
      </c>
      <c r="AY1518">
        <v>1</v>
      </c>
      <c r="AZ1518">
        <v>0</v>
      </c>
      <c r="BA1518">
        <v>1549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B1518">
        <v>0</v>
      </c>
    </row>
    <row r="1519" spans="1:80" x14ac:dyDescent="0.2">
      <c r="A1519">
        <f>ROW(Source!A927)</f>
        <v>927</v>
      </c>
      <c r="B1519">
        <v>23982063</v>
      </c>
      <c r="C1519">
        <v>24908926</v>
      </c>
      <c r="D1519">
        <v>22804344</v>
      </c>
      <c r="E1519">
        <v>1</v>
      </c>
      <c r="F1519">
        <v>1</v>
      </c>
      <c r="G1519">
        <v>1</v>
      </c>
      <c r="H1519">
        <v>3</v>
      </c>
      <c r="I1519" t="s">
        <v>1201</v>
      </c>
      <c r="J1519" t="s">
        <v>1202</v>
      </c>
      <c r="K1519" t="s">
        <v>1203</v>
      </c>
      <c r="L1519">
        <v>1348</v>
      </c>
      <c r="N1519">
        <v>1009</v>
      </c>
      <c r="O1519" t="s">
        <v>1185</v>
      </c>
      <c r="P1519" t="s">
        <v>1185</v>
      </c>
      <c r="Q1519">
        <v>1000</v>
      </c>
      <c r="Y1519">
        <v>2.0000000000000002E-5</v>
      </c>
      <c r="AA1519">
        <v>729.98</v>
      </c>
      <c r="AB1519">
        <v>0</v>
      </c>
      <c r="AC1519">
        <v>0</v>
      </c>
      <c r="AD1519">
        <v>0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2.0000000000000002E-5</v>
      </c>
      <c r="AU1519" t="s">
        <v>3</v>
      </c>
      <c r="AV1519">
        <v>0</v>
      </c>
      <c r="AW1519">
        <v>2</v>
      </c>
      <c r="AX1519">
        <v>24908938</v>
      </c>
      <c r="AY1519">
        <v>1</v>
      </c>
      <c r="AZ1519">
        <v>0</v>
      </c>
      <c r="BA1519">
        <v>1550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B1519">
        <v>0</v>
      </c>
    </row>
    <row r="1520" spans="1:80" x14ac:dyDescent="0.2">
      <c r="A1520">
        <f>ROW(Source!A927)</f>
        <v>927</v>
      </c>
      <c r="B1520">
        <v>23982063</v>
      </c>
      <c r="C1520">
        <v>24908926</v>
      </c>
      <c r="D1520">
        <v>22850609</v>
      </c>
      <c r="E1520">
        <v>1</v>
      </c>
      <c r="F1520">
        <v>1</v>
      </c>
      <c r="G1520">
        <v>1</v>
      </c>
      <c r="H1520">
        <v>3</v>
      </c>
      <c r="I1520" t="s">
        <v>1207</v>
      </c>
      <c r="J1520" t="s">
        <v>1208</v>
      </c>
      <c r="K1520" t="s">
        <v>1209</v>
      </c>
      <c r="L1520">
        <v>1346</v>
      </c>
      <c r="N1520">
        <v>1009</v>
      </c>
      <c r="O1520" t="s">
        <v>1181</v>
      </c>
      <c r="P1520" t="s">
        <v>1181</v>
      </c>
      <c r="Q1520">
        <v>1</v>
      </c>
      <c r="Y1520">
        <v>0.02</v>
      </c>
      <c r="AA1520">
        <v>65.75</v>
      </c>
      <c r="AB1520">
        <v>0</v>
      </c>
      <c r="AC1520">
        <v>0</v>
      </c>
      <c r="AD1520">
        <v>0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0.02</v>
      </c>
      <c r="AU1520" t="s">
        <v>3</v>
      </c>
      <c r="AV1520">
        <v>0</v>
      </c>
      <c r="AW1520">
        <v>2</v>
      </c>
      <c r="AX1520">
        <v>24908939</v>
      </c>
      <c r="AY1520">
        <v>1</v>
      </c>
      <c r="AZ1520">
        <v>0</v>
      </c>
      <c r="BA1520">
        <v>1551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B1520">
        <v>0</v>
      </c>
    </row>
    <row r="1521" spans="1:80" x14ac:dyDescent="0.2">
      <c r="A1521">
        <f>ROW(Source!A927)</f>
        <v>927</v>
      </c>
      <c r="B1521">
        <v>23982063</v>
      </c>
      <c r="C1521">
        <v>24908926</v>
      </c>
      <c r="D1521">
        <v>22865650</v>
      </c>
      <c r="E1521">
        <v>1</v>
      </c>
      <c r="F1521">
        <v>1</v>
      </c>
      <c r="G1521">
        <v>1</v>
      </c>
      <c r="H1521">
        <v>3</v>
      </c>
      <c r="I1521" t="s">
        <v>1159</v>
      </c>
      <c r="J1521" t="s">
        <v>1160</v>
      </c>
      <c r="K1521" t="s">
        <v>1161</v>
      </c>
      <c r="L1521">
        <v>1374</v>
      </c>
      <c r="N1521">
        <v>1013</v>
      </c>
      <c r="O1521" t="s">
        <v>1162</v>
      </c>
      <c r="P1521" t="s">
        <v>1162</v>
      </c>
      <c r="Q1521">
        <v>1</v>
      </c>
      <c r="Y1521">
        <v>1.55</v>
      </c>
      <c r="AA1521">
        <v>1</v>
      </c>
      <c r="AB1521">
        <v>0</v>
      </c>
      <c r="AC1521">
        <v>0</v>
      </c>
      <c r="AD1521">
        <v>0</v>
      </c>
      <c r="AN1521">
        <v>0</v>
      </c>
      <c r="AO1521">
        <v>1</v>
      </c>
      <c r="AP1521">
        <v>0</v>
      </c>
      <c r="AQ1521">
        <v>0</v>
      </c>
      <c r="AR1521">
        <v>0</v>
      </c>
      <c r="AS1521" t="s">
        <v>3</v>
      </c>
      <c r="AT1521">
        <v>1.55</v>
      </c>
      <c r="AU1521" t="s">
        <v>3</v>
      </c>
      <c r="AV1521">
        <v>0</v>
      </c>
      <c r="AW1521">
        <v>2</v>
      </c>
      <c r="AX1521">
        <v>24908940</v>
      </c>
      <c r="AY1521">
        <v>1</v>
      </c>
      <c r="AZ1521">
        <v>0</v>
      </c>
      <c r="BA1521">
        <v>1552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B1521">
        <v>0</v>
      </c>
    </row>
    <row r="1522" spans="1:80" x14ac:dyDescent="0.2">
      <c r="A1522">
        <f>ROW(Source!A928)</f>
        <v>928</v>
      </c>
      <c r="B1522">
        <v>23982063</v>
      </c>
      <c r="C1522">
        <v>24598684</v>
      </c>
      <c r="D1522">
        <v>9430710</v>
      </c>
      <c r="E1522">
        <v>1</v>
      </c>
      <c r="F1522">
        <v>1</v>
      </c>
      <c r="G1522">
        <v>1</v>
      </c>
      <c r="H1522">
        <v>1</v>
      </c>
      <c r="I1522" t="s">
        <v>1166</v>
      </c>
      <c r="J1522" t="s">
        <v>3</v>
      </c>
      <c r="K1522" t="s">
        <v>1167</v>
      </c>
      <c r="L1522">
        <v>1369</v>
      </c>
      <c r="N1522">
        <v>1013</v>
      </c>
      <c r="O1522" t="s">
        <v>1148</v>
      </c>
      <c r="P1522" t="s">
        <v>1148</v>
      </c>
      <c r="Q1522">
        <v>1</v>
      </c>
      <c r="Y1522">
        <v>16.740000000000002</v>
      </c>
      <c r="AA1522">
        <v>0</v>
      </c>
      <c r="AB1522">
        <v>0</v>
      </c>
      <c r="AC1522">
        <v>0</v>
      </c>
      <c r="AD1522">
        <v>9.6199999999999992</v>
      </c>
      <c r="AN1522">
        <v>0</v>
      </c>
      <c r="AO1522">
        <v>1</v>
      </c>
      <c r="AP1522">
        <v>1</v>
      </c>
      <c r="AQ1522">
        <v>0</v>
      </c>
      <c r="AR1522">
        <v>0</v>
      </c>
      <c r="AS1522" t="s">
        <v>3</v>
      </c>
      <c r="AT1522">
        <v>12.4</v>
      </c>
      <c r="AU1522" t="s">
        <v>179</v>
      </c>
      <c r="AV1522">
        <v>1</v>
      </c>
      <c r="AW1522">
        <v>2</v>
      </c>
      <c r="AX1522">
        <v>24598699</v>
      </c>
      <c r="AY1522">
        <v>1</v>
      </c>
      <c r="AZ1522">
        <v>0</v>
      </c>
      <c r="BA1522">
        <v>1553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B1522">
        <v>0</v>
      </c>
    </row>
    <row r="1523" spans="1:80" x14ac:dyDescent="0.2">
      <c r="A1523">
        <f>ROW(Source!A928)</f>
        <v>928</v>
      </c>
      <c r="B1523">
        <v>23982063</v>
      </c>
      <c r="C1523">
        <v>24598684</v>
      </c>
      <c r="D1523">
        <v>121548</v>
      </c>
      <c r="E1523">
        <v>1</v>
      </c>
      <c r="F1523">
        <v>1</v>
      </c>
      <c r="G1523">
        <v>1</v>
      </c>
      <c r="H1523">
        <v>1</v>
      </c>
      <c r="I1523" t="s">
        <v>40</v>
      </c>
      <c r="J1523" t="s">
        <v>3</v>
      </c>
      <c r="K1523" t="s">
        <v>1173</v>
      </c>
      <c r="L1523">
        <v>608254</v>
      </c>
      <c r="N1523">
        <v>1013</v>
      </c>
      <c r="O1523" t="s">
        <v>1174</v>
      </c>
      <c r="P1523" t="s">
        <v>1174</v>
      </c>
      <c r="Q1523">
        <v>1</v>
      </c>
      <c r="Y1523">
        <v>4.5765000000000002</v>
      </c>
      <c r="AA1523">
        <v>0</v>
      </c>
      <c r="AB1523">
        <v>0</v>
      </c>
      <c r="AC1523">
        <v>0</v>
      </c>
      <c r="AD1523">
        <v>0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3.39</v>
      </c>
      <c r="AU1523" t="s">
        <v>179</v>
      </c>
      <c r="AV1523">
        <v>2</v>
      </c>
      <c r="AW1523">
        <v>2</v>
      </c>
      <c r="AX1523">
        <v>24598700</v>
      </c>
      <c r="AY1523">
        <v>1</v>
      </c>
      <c r="AZ1523">
        <v>0</v>
      </c>
      <c r="BA1523">
        <v>1554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B1523">
        <v>0</v>
      </c>
    </row>
    <row r="1524" spans="1:80" x14ac:dyDescent="0.2">
      <c r="A1524">
        <f>ROW(Source!A928)</f>
        <v>928</v>
      </c>
      <c r="B1524">
        <v>23982063</v>
      </c>
      <c r="C1524">
        <v>24598684</v>
      </c>
      <c r="D1524">
        <v>14665537</v>
      </c>
      <c r="E1524">
        <v>1</v>
      </c>
      <c r="F1524">
        <v>1</v>
      </c>
      <c r="G1524">
        <v>1</v>
      </c>
      <c r="H1524">
        <v>2</v>
      </c>
      <c r="I1524" t="s">
        <v>1218</v>
      </c>
      <c r="J1524" t="s">
        <v>1247</v>
      </c>
      <c r="K1524" t="s">
        <v>1220</v>
      </c>
      <c r="L1524">
        <v>1368</v>
      </c>
      <c r="N1524">
        <v>1011</v>
      </c>
      <c r="O1524" t="s">
        <v>1152</v>
      </c>
      <c r="P1524" t="s">
        <v>1152</v>
      </c>
      <c r="Q1524">
        <v>1</v>
      </c>
      <c r="Y1524">
        <v>0.52650000000000008</v>
      </c>
      <c r="AA1524">
        <v>0</v>
      </c>
      <c r="AB1524">
        <v>134.65</v>
      </c>
      <c r="AC1524">
        <v>13.5</v>
      </c>
      <c r="AD1524">
        <v>0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0.39</v>
      </c>
      <c r="AU1524" t="s">
        <v>179</v>
      </c>
      <c r="AV1524">
        <v>0</v>
      </c>
      <c r="AW1524">
        <v>2</v>
      </c>
      <c r="AX1524">
        <v>24598701</v>
      </c>
      <c r="AY1524">
        <v>1</v>
      </c>
      <c r="AZ1524">
        <v>0</v>
      </c>
      <c r="BA1524">
        <v>1555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B1524">
        <v>0</v>
      </c>
    </row>
    <row r="1525" spans="1:80" x14ac:dyDescent="0.2">
      <c r="A1525">
        <f>ROW(Source!A928)</f>
        <v>928</v>
      </c>
      <c r="B1525">
        <v>23982063</v>
      </c>
      <c r="C1525">
        <v>24598684</v>
      </c>
      <c r="D1525">
        <v>14665701</v>
      </c>
      <c r="E1525">
        <v>1</v>
      </c>
      <c r="F1525">
        <v>1</v>
      </c>
      <c r="G1525">
        <v>1</v>
      </c>
      <c r="H1525">
        <v>2</v>
      </c>
      <c r="I1525" t="s">
        <v>1342</v>
      </c>
      <c r="J1525" t="s">
        <v>1343</v>
      </c>
      <c r="K1525" t="s">
        <v>1344</v>
      </c>
      <c r="L1525">
        <v>1368</v>
      </c>
      <c r="N1525">
        <v>1011</v>
      </c>
      <c r="O1525" t="s">
        <v>1152</v>
      </c>
      <c r="P1525" t="s">
        <v>1152</v>
      </c>
      <c r="Q1525">
        <v>1</v>
      </c>
      <c r="Y1525">
        <v>4.0500000000000007</v>
      </c>
      <c r="AA1525">
        <v>0</v>
      </c>
      <c r="AB1525">
        <v>2.37</v>
      </c>
      <c r="AC1525">
        <v>0</v>
      </c>
      <c r="AD1525">
        <v>0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3</v>
      </c>
      <c r="AU1525" t="s">
        <v>179</v>
      </c>
      <c r="AV1525">
        <v>0</v>
      </c>
      <c r="AW1525">
        <v>2</v>
      </c>
      <c r="AX1525">
        <v>24598702</v>
      </c>
      <c r="AY1525">
        <v>1</v>
      </c>
      <c r="AZ1525">
        <v>0</v>
      </c>
      <c r="BA1525">
        <v>1556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B1525">
        <v>0</v>
      </c>
    </row>
    <row r="1526" spans="1:80" x14ac:dyDescent="0.2">
      <c r="A1526">
        <f>ROW(Source!A928)</f>
        <v>928</v>
      </c>
      <c r="B1526">
        <v>23982063</v>
      </c>
      <c r="C1526">
        <v>24598684</v>
      </c>
      <c r="D1526">
        <v>14665732</v>
      </c>
      <c r="E1526">
        <v>1</v>
      </c>
      <c r="F1526">
        <v>1</v>
      </c>
      <c r="G1526">
        <v>1</v>
      </c>
      <c r="H1526">
        <v>2</v>
      </c>
      <c r="I1526" t="s">
        <v>1345</v>
      </c>
      <c r="J1526" t="s">
        <v>1346</v>
      </c>
      <c r="K1526" t="s">
        <v>1347</v>
      </c>
      <c r="L1526">
        <v>1368</v>
      </c>
      <c r="N1526">
        <v>1011</v>
      </c>
      <c r="O1526" t="s">
        <v>1152</v>
      </c>
      <c r="P1526" t="s">
        <v>1152</v>
      </c>
      <c r="Q1526">
        <v>1</v>
      </c>
      <c r="Y1526">
        <v>4.0500000000000007</v>
      </c>
      <c r="AA1526">
        <v>0</v>
      </c>
      <c r="AB1526">
        <v>131.44</v>
      </c>
      <c r="AC1526">
        <v>11.6</v>
      </c>
      <c r="AD1526">
        <v>0</v>
      </c>
      <c r="AN1526">
        <v>0</v>
      </c>
      <c r="AO1526">
        <v>1</v>
      </c>
      <c r="AP1526">
        <v>1</v>
      </c>
      <c r="AQ1526">
        <v>0</v>
      </c>
      <c r="AR1526">
        <v>0</v>
      </c>
      <c r="AS1526" t="s">
        <v>3</v>
      </c>
      <c r="AT1526">
        <v>3</v>
      </c>
      <c r="AU1526" t="s">
        <v>179</v>
      </c>
      <c r="AV1526">
        <v>0</v>
      </c>
      <c r="AW1526">
        <v>2</v>
      </c>
      <c r="AX1526">
        <v>24598703</v>
      </c>
      <c r="AY1526">
        <v>1</v>
      </c>
      <c r="AZ1526">
        <v>0</v>
      </c>
      <c r="BA1526">
        <v>1557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B1526">
        <v>0</v>
      </c>
    </row>
    <row r="1527" spans="1:80" x14ac:dyDescent="0.2">
      <c r="A1527">
        <f>ROW(Source!A928)</f>
        <v>928</v>
      </c>
      <c r="B1527">
        <v>23982063</v>
      </c>
      <c r="C1527">
        <v>24598684</v>
      </c>
      <c r="D1527">
        <v>14668594</v>
      </c>
      <c r="E1527">
        <v>1</v>
      </c>
      <c r="F1527">
        <v>1</v>
      </c>
      <c r="G1527">
        <v>1</v>
      </c>
      <c r="H1527">
        <v>2</v>
      </c>
      <c r="I1527" t="s">
        <v>1348</v>
      </c>
      <c r="J1527" t="s">
        <v>1349</v>
      </c>
      <c r="K1527" t="s">
        <v>1350</v>
      </c>
      <c r="L1527">
        <v>1368</v>
      </c>
      <c r="N1527">
        <v>1011</v>
      </c>
      <c r="O1527" t="s">
        <v>1152</v>
      </c>
      <c r="P1527" t="s">
        <v>1152</v>
      </c>
      <c r="Q1527">
        <v>1</v>
      </c>
      <c r="Y1527">
        <v>0.52650000000000008</v>
      </c>
      <c r="AA1527">
        <v>0</v>
      </c>
      <c r="AB1527">
        <v>107.3</v>
      </c>
      <c r="AC1527">
        <v>11.6</v>
      </c>
      <c r="AD1527">
        <v>0</v>
      </c>
      <c r="AN1527">
        <v>0</v>
      </c>
      <c r="AO1527">
        <v>1</v>
      </c>
      <c r="AP1527">
        <v>1</v>
      </c>
      <c r="AQ1527">
        <v>0</v>
      </c>
      <c r="AR1527">
        <v>0</v>
      </c>
      <c r="AS1527" t="s">
        <v>3</v>
      </c>
      <c r="AT1527">
        <v>0.39</v>
      </c>
      <c r="AU1527" t="s">
        <v>179</v>
      </c>
      <c r="AV1527">
        <v>0</v>
      </c>
      <c r="AW1527">
        <v>2</v>
      </c>
      <c r="AX1527">
        <v>24598704</v>
      </c>
      <c r="AY1527">
        <v>1</v>
      </c>
      <c r="AZ1527">
        <v>0</v>
      </c>
      <c r="BA1527">
        <v>1558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B1527">
        <v>0</v>
      </c>
    </row>
    <row r="1528" spans="1:80" x14ac:dyDescent="0.2">
      <c r="A1528">
        <f>ROW(Source!A928)</f>
        <v>928</v>
      </c>
      <c r="B1528">
        <v>23982063</v>
      </c>
      <c r="C1528">
        <v>24598684</v>
      </c>
      <c r="D1528">
        <v>14608774</v>
      </c>
      <c r="E1528">
        <v>1</v>
      </c>
      <c r="F1528">
        <v>1</v>
      </c>
      <c r="G1528">
        <v>1</v>
      </c>
      <c r="H1528">
        <v>3</v>
      </c>
      <c r="I1528" t="s">
        <v>1351</v>
      </c>
      <c r="J1528" t="s">
        <v>1352</v>
      </c>
      <c r="K1528" t="s">
        <v>1353</v>
      </c>
      <c r="L1528">
        <v>1348</v>
      </c>
      <c r="N1528">
        <v>1009</v>
      </c>
      <c r="O1528" t="s">
        <v>1185</v>
      </c>
      <c r="P1528" t="s">
        <v>1185</v>
      </c>
      <c r="Q1528">
        <v>1000</v>
      </c>
      <c r="Y1528">
        <v>4.0000000000000003E-5</v>
      </c>
      <c r="AA1528">
        <v>12242</v>
      </c>
      <c r="AB1528">
        <v>0</v>
      </c>
      <c r="AC1528">
        <v>0</v>
      </c>
      <c r="AD1528">
        <v>0</v>
      </c>
      <c r="AN1528">
        <v>0</v>
      </c>
      <c r="AO1528">
        <v>1</v>
      </c>
      <c r="AP1528">
        <v>1</v>
      </c>
      <c r="AQ1528">
        <v>0</v>
      </c>
      <c r="AR1528">
        <v>0</v>
      </c>
      <c r="AS1528" t="s">
        <v>3</v>
      </c>
      <c r="AT1528">
        <v>4.0000000000000003E-5</v>
      </c>
      <c r="AU1528" t="s">
        <v>3</v>
      </c>
      <c r="AV1528">
        <v>0</v>
      </c>
      <c r="AW1528">
        <v>2</v>
      </c>
      <c r="AX1528">
        <v>24598705</v>
      </c>
      <c r="AY1528">
        <v>1</v>
      </c>
      <c r="AZ1528">
        <v>0</v>
      </c>
      <c r="BA1528">
        <v>1559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B1528">
        <v>0</v>
      </c>
    </row>
    <row r="1529" spans="1:80" x14ac:dyDescent="0.2">
      <c r="A1529">
        <f>ROW(Source!A928)</f>
        <v>928</v>
      </c>
      <c r="B1529">
        <v>23982063</v>
      </c>
      <c r="C1529">
        <v>24598684</v>
      </c>
      <c r="D1529">
        <v>14608858</v>
      </c>
      <c r="E1529">
        <v>1</v>
      </c>
      <c r="F1529">
        <v>1</v>
      </c>
      <c r="G1529">
        <v>1</v>
      </c>
      <c r="H1529">
        <v>3</v>
      </c>
      <c r="I1529" t="s">
        <v>1354</v>
      </c>
      <c r="J1529" t="s">
        <v>1355</v>
      </c>
      <c r="K1529" t="s">
        <v>1356</v>
      </c>
      <c r="L1529">
        <v>1348</v>
      </c>
      <c r="N1529">
        <v>1009</v>
      </c>
      <c r="O1529" t="s">
        <v>1185</v>
      </c>
      <c r="P1529" t="s">
        <v>1185</v>
      </c>
      <c r="Q1529">
        <v>1000</v>
      </c>
      <c r="Y1529">
        <v>8.0000000000000004E-4</v>
      </c>
      <c r="AA1529">
        <v>40600</v>
      </c>
      <c r="AB1529">
        <v>0</v>
      </c>
      <c r="AC1529">
        <v>0</v>
      </c>
      <c r="AD1529">
        <v>0</v>
      </c>
      <c r="AN1529">
        <v>0</v>
      </c>
      <c r="AO1529">
        <v>1</v>
      </c>
      <c r="AP1529">
        <v>1</v>
      </c>
      <c r="AQ1529">
        <v>0</v>
      </c>
      <c r="AR1529">
        <v>0</v>
      </c>
      <c r="AS1529" t="s">
        <v>3</v>
      </c>
      <c r="AT1529">
        <v>8.0000000000000004E-4</v>
      </c>
      <c r="AU1529" t="s">
        <v>3</v>
      </c>
      <c r="AV1529">
        <v>0</v>
      </c>
      <c r="AW1529">
        <v>2</v>
      </c>
      <c r="AX1529">
        <v>24598706</v>
      </c>
      <c r="AY1529">
        <v>1</v>
      </c>
      <c r="AZ1529">
        <v>0</v>
      </c>
      <c r="BA1529">
        <v>1560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B1529">
        <v>0</v>
      </c>
    </row>
    <row r="1530" spans="1:80" x14ac:dyDescent="0.2">
      <c r="A1530">
        <f>ROW(Source!A928)</f>
        <v>928</v>
      </c>
      <c r="B1530">
        <v>23982063</v>
      </c>
      <c r="C1530">
        <v>24598684</v>
      </c>
      <c r="D1530">
        <v>14611269</v>
      </c>
      <c r="E1530">
        <v>1</v>
      </c>
      <c r="F1530">
        <v>1</v>
      </c>
      <c r="G1530">
        <v>1</v>
      </c>
      <c r="H1530">
        <v>3</v>
      </c>
      <c r="I1530" t="s">
        <v>1357</v>
      </c>
      <c r="J1530" t="s">
        <v>1358</v>
      </c>
      <c r="K1530" t="s">
        <v>1359</v>
      </c>
      <c r="L1530">
        <v>1308</v>
      </c>
      <c r="N1530">
        <v>1003</v>
      </c>
      <c r="O1530" t="s">
        <v>311</v>
      </c>
      <c r="P1530" t="s">
        <v>311</v>
      </c>
      <c r="Q1530">
        <v>100</v>
      </c>
      <c r="Y1530">
        <v>9.5999999999999992E-3</v>
      </c>
      <c r="AA1530">
        <v>120</v>
      </c>
      <c r="AB1530">
        <v>0</v>
      </c>
      <c r="AC1530">
        <v>0</v>
      </c>
      <c r="AD1530">
        <v>0</v>
      </c>
      <c r="AN1530">
        <v>0</v>
      </c>
      <c r="AO1530">
        <v>1</v>
      </c>
      <c r="AP1530">
        <v>1</v>
      </c>
      <c r="AQ1530">
        <v>0</v>
      </c>
      <c r="AR1530">
        <v>0</v>
      </c>
      <c r="AS1530" t="s">
        <v>3</v>
      </c>
      <c r="AT1530">
        <v>9.5999999999999992E-3</v>
      </c>
      <c r="AU1530" t="s">
        <v>3</v>
      </c>
      <c r="AV1530">
        <v>0</v>
      </c>
      <c r="AW1530">
        <v>2</v>
      </c>
      <c r="AX1530">
        <v>24598707</v>
      </c>
      <c r="AY1530">
        <v>1</v>
      </c>
      <c r="AZ1530">
        <v>0</v>
      </c>
      <c r="BA1530">
        <v>1561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B1530">
        <v>0</v>
      </c>
    </row>
    <row r="1531" spans="1:80" x14ac:dyDescent="0.2">
      <c r="A1531">
        <f>ROW(Source!A928)</f>
        <v>928</v>
      </c>
      <c r="B1531">
        <v>23982063</v>
      </c>
      <c r="C1531">
        <v>24598684</v>
      </c>
      <c r="D1531">
        <v>14681456</v>
      </c>
      <c r="E1531">
        <v>1</v>
      </c>
      <c r="F1531">
        <v>1</v>
      </c>
      <c r="G1531">
        <v>1</v>
      </c>
      <c r="H1531">
        <v>3</v>
      </c>
      <c r="I1531" t="s">
        <v>1360</v>
      </c>
      <c r="J1531" t="s">
        <v>1361</v>
      </c>
      <c r="K1531" t="s">
        <v>1362</v>
      </c>
      <c r="L1531">
        <v>1355</v>
      </c>
      <c r="N1531">
        <v>1010</v>
      </c>
      <c r="O1531" t="s">
        <v>910</v>
      </c>
      <c r="P1531" t="s">
        <v>910</v>
      </c>
      <c r="Q1531">
        <v>100</v>
      </c>
      <c r="Y1531">
        <v>4.1000000000000003E-3</v>
      </c>
      <c r="AA1531">
        <v>142.5</v>
      </c>
      <c r="AB1531">
        <v>0</v>
      </c>
      <c r="AC1531">
        <v>0</v>
      </c>
      <c r="AD1531">
        <v>0</v>
      </c>
      <c r="AN1531">
        <v>0</v>
      </c>
      <c r="AO1531">
        <v>1</v>
      </c>
      <c r="AP1531">
        <v>1</v>
      </c>
      <c r="AQ1531">
        <v>0</v>
      </c>
      <c r="AR1531">
        <v>0</v>
      </c>
      <c r="AS1531" t="s">
        <v>3</v>
      </c>
      <c r="AT1531">
        <v>4.1000000000000003E-3</v>
      </c>
      <c r="AU1531" t="s">
        <v>3</v>
      </c>
      <c r="AV1531">
        <v>0</v>
      </c>
      <c r="AW1531">
        <v>2</v>
      </c>
      <c r="AX1531">
        <v>24598708</v>
      </c>
      <c r="AY1531">
        <v>1</v>
      </c>
      <c r="AZ1531">
        <v>0</v>
      </c>
      <c r="BA1531">
        <v>1562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B1531">
        <v>0</v>
      </c>
    </row>
    <row r="1532" spans="1:80" x14ac:dyDescent="0.2">
      <c r="A1532">
        <f>ROW(Source!A928)</f>
        <v>928</v>
      </c>
      <c r="B1532">
        <v>23982063</v>
      </c>
      <c r="C1532">
        <v>24598684</v>
      </c>
      <c r="D1532">
        <v>14682500</v>
      </c>
      <c r="E1532">
        <v>1</v>
      </c>
      <c r="F1532">
        <v>1</v>
      </c>
      <c r="G1532">
        <v>1</v>
      </c>
      <c r="H1532">
        <v>3</v>
      </c>
      <c r="I1532" t="s">
        <v>1363</v>
      </c>
      <c r="J1532" t="s">
        <v>1364</v>
      </c>
      <c r="K1532" t="s">
        <v>1365</v>
      </c>
      <c r="L1532">
        <v>1348</v>
      </c>
      <c r="N1532">
        <v>1009</v>
      </c>
      <c r="O1532" t="s">
        <v>1185</v>
      </c>
      <c r="P1532" t="s">
        <v>1185</v>
      </c>
      <c r="Q1532">
        <v>1000</v>
      </c>
      <c r="Y1532">
        <v>6.0000000000000002E-5</v>
      </c>
      <c r="AA1532">
        <v>7826.9</v>
      </c>
      <c r="AB1532">
        <v>0</v>
      </c>
      <c r="AC1532">
        <v>0</v>
      </c>
      <c r="AD1532">
        <v>0</v>
      </c>
      <c r="AN1532">
        <v>0</v>
      </c>
      <c r="AO1532">
        <v>1</v>
      </c>
      <c r="AP1532">
        <v>1</v>
      </c>
      <c r="AQ1532">
        <v>0</v>
      </c>
      <c r="AR1532">
        <v>0</v>
      </c>
      <c r="AS1532" t="s">
        <v>3</v>
      </c>
      <c r="AT1532">
        <v>6.0000000000000002E-5</v>
      </c>
      <c r="AU1532" t="s">
        <v>3</v>
      </c>
      <c r="AV1532">
        <v>0</v>
      </c>
      <c r="AW1532">
        <v>2</v>
      </c>
      <c r="AX1532">
        <v>24598709</v>
      </c>
      <c r="AY1532">
        <v>1</v>
      </c>
      <c r="AZ1532">
        <v>0</v>
      </c>
      <c r="BA1532">
        <v>1563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B1532">
        <v>0</v>
      </c>
    </row>
    <row r="1533" spans="1:80" x14ac:dyDescent="0.2">
      <c r="A1533">
        <f>ROW(Source!A928)</f>
        <v>928</v>
      </c>
      <c r="B1533">
        <v>23982063</v>
      </c>
      <c r="C1533">
        <v>24598684</v>
      </c>
      <c r="D1533">
        <v>14665224</v>
      </c>
      <c r="E1533">
        <v>1</v>
      </c>
      <c r="F1533">
        <v>1</v>
      </c>
      <c r="G1533">
        <v>1</v>
      </c>
      <c r="H1533">
        <v>3</v>
      </c>
      <c r="I1533" t="s">
        <v>1366</v>
      </c>
      <c r="J1533" t="s">
        <v>1367</v>
      </c>
      <c r="K1533" t="s">
        <v>1368</v>
      </c>
      <c r="L1533">
        <v>1346</v>
      </c>
      <c r="N1533">
        <v>1009</v>
      </c>
      <c r="O1533" t="s">
        <v>1181</v>
      </c>
      <c r="P1533" t="s">
        <v>1181</v>
      </c>
      <c r="Q1533">
        <v>1</v>
      </c>
      <c r="Y1533">
        <v>0.5</v>
      </c>
      <c r="AA1533">
        <v>68.05</v>
      </c>
      <c r="AB1533">
        <v>0</v>
      </c>
      <c r="AC1533">
        <v>0</v>
      </c>
      <c r="AD1533">
        <v>0</v>
      </c>
      <c r="AN1533">
        <v>0</v>
      </c>
      <c r="AO1533">
        <v>1</v>
      </c>
      <c r="AP1533">
        <v>1</v>
      </c>
      <c r="AQ1533">
        <v>0</v>
      </c>
      <c r="AR1533">
        <v>0</v>
      </c>
      <c r="AS1533" t="s">
        <v>3</v>
      </c>
      <c r="AT1533">
        <v>0.5</v>
      </c>
      <c r="AU1533" t="s">
        <v>3</v>
      </c>
      <c r="AV1533">
        <v>0</v>
      </c>
      <c r="AW1533">
        <v>2</v>
      </c>
      <c r="AX1533">
        <v>24598710</v>
      </c>
      <c r="AY1533">
        <v>1</v>
      </c>
      <c r="AZ1533">
        <v>0</v>
      </c>
      <c r="BA1533">
        <v>1564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B1533">
        <v>0</v>
      </c>
    </row>
    <row r="1534" spans="1:80" x14ac:dyDescent="0.2">
      <c r="A1534">
        <f>ROW(Source!A928)</f>
        <v>928</v>
      </c>
      <c r="B1534">
        <v>23982063</v>
      </c>
      <c r="C1534">
        <v>24598684</v>
      </c>
      <c r="D1534">
        <v>14697327</v>
      </c>
      <c r="E1534">
        <v>1</v>
      </c>
      <c r="F1534">
        <v>1</v>
      </c>
      <c r="G1534">
        <v>1</v>
      </c>
      <c r="H1534">
        <v>3</v>
      </c>
      <c r="I1534" t="s">
        <v>1369</v>
      </c>
      <c r="J1534" t="s">
        <v>1370</v>
      </c>
      <c r="K1534" t="s">
        <v>1371</v>
      </c>
      <c r="L1534">
        <v>1356</v>
      </c>
      <c r="N1534">
        <v>1010</v>
      </c>
      <c r="O1534" t="s">
        <v>1372</v>
      </c>
      <c r="P1534" t="s">
        <v>1372</v>
      </c>
      <c r="Q1534">
        <v>1000</v>
      </c>
      <c r="Y1534">
        <v>8.3199999999999993E-3</v>
      </c>
      <c r="AA1534">
        <v>19.5</v>
      </c>
      <c r="AB1534">
        <v>0</v>
      </c>
      <c r="AC1534">
        <v>0</v>
      </c>
      <c r="AD1534">
        <v>0</v>
      </c>
      <c r="AN1534">
        <v>0</v>
      </c>
      <c r="AO1534">
        <v>1</v>
      </c>
      <c r="AP1534">
        <v>1</v>
      </c>
      <c r="AQ1534">
        <v>0</v>
      </c>
      <c r="AR1534">
        <v>0</v>
      </c>
      <c r="AS1534" t="s">
        <v>3</v>
      </c>
      <c r="AT1534">
        <v>8.3199999999999993E-3</v>
      </c>
      <c r="AU1534" t="s">
        <v>3</v>
      </c>
      <c r="AV1534">
        <v>0</v>
      </c>
      <c r="AW1534">
        <v>2</v>
      </c>
      <c r="AX1534">
        <v>24598711</v>
      </c>
      <c r="AY1534">
        <v>1</v>
      </c>
      <c r="AZ1534">
        <v>0</v>
      </c>
      <c r="BA1534">
        <v>1565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B1534">
        <v>0</v>
      </c>
    </row>
    <row r="1535" spans="1:80" x14ac:dyDescent="0.2">
      <c r="A1535">
        <f>ROW(Source!A928)</f>
        <v>928</v>
      </c>
      <c r="B1535">
        <v>23982063</v>
      </c>
      <c r="C1535">
        <v>24598684</v>
      </c>
      <c r="D1535">
        <v>14665295</v>
      </c>
      <c r="E1535">
        <v>1</v>
      </c>
      <c r="F1535">
        <v>1</v>
      </c>
      <c r="G1535">
        <v>1</v>
      </c>
      <c r="H1535">
        <v>3</v>
      </c>
      <c r="I1535" t="s">
        <v>1159</v>
      </c>
      <c r="J1535" t="s">
        <v>1168</v>
      </c>
      <c r="K1535" t="s">
        <v>1169</v>
      </c>
      <c r="L1535">
        <v>1344</v>
      </c>
      <c r="N1535">
        <v>1008</v>
      </c>
      <c r="O1535" t="s">
        <v>1170</v>
      </c>
      <c r="P1535" t="s">
        <v>1170</v>
      </c>
      <c r="Q1535">
        <v>1</v>
      </c>
      <c r="Y1535">
        <v>2.39</v>
      </c>
      <c r="AA1535">
        <v>1</v>
      </c>
      <c r="AB1535">
        <v>0</v>
      </c>
      <c r="AC1535">
        <v>0</v>
      </c>
      <c r="AD1535">
        <v>0</v>
      </c>
      <c r="AN1535">
        <v>0</v>
      </c>
      <c r="AO1535">
        <v>1</v>
      </c>
      <c r="AP1535">
        <v>1</v>
      </c>
      <c r="AQ1535">
        <v>0</v>
      </c>
      <c r="AR1535">
        <v>0</v>
      </c>
      <c r="AS1535" t="s">
        <v>3</v>
      </c>
      <c r="AT1535">
        <v>2.39</v>
      </c>
      <c r="AU1535" t="s">
        <v>3</v>
      </c>
      <c r="AV1535">
        <v>0</v>
      </c>
      <c r="AW1535">
        <v>2</v>
      </c>
      <c r="AX1535">
        <v>24598712</v>
      </c>
      <c r="AY1535">
        <v>1</v>
      </c>
      <c r="AZ1535">
        <v>0</v>
      </c>
      <c r="BA1535">
        <v>1566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B1535">
        <v>0</v>
      </c>
    </row>
    <row r="1536" spans="1:80" x14ac:dyDescent="0.2">
      <c r="A1536">
        <f>ROW(Source!A929)</f>
        <v>929</v>
      </c>
      <c r="B1536">
        <v>23982063</v>
      </c>
      <c r="C1536">
        <v>24908964</v>
      </c>
      <c r="D1536">
        <v>9430636</v>
      </c>
      <c r="E1536">
        <v>1</v>
      </c>
      <c r="F1536">
        <v>1</v>
      </c>
      <c r="G1536">
        <v>1</v>
      </c>
      <c r="H1536">
        <v>1</v>
      </c>
      <c r="I1536" t="s">
        <v>1274</v>
      </c>
      <c r="J1536" t="s">
        <v>3</v>
      </c>
      <c r="K1536" t="s">
        <v>1275</v>
      </c>
      <c r="L1536">
        <v>1369</v>
      </c>
      <c r="N1536">
        <v>1013</v>
      </c>
      <c r="O1536" t="s">
        <v>1148</v>
      </c>
      <c r="P1536" t="s">
        <v>1148</v>
      </c>
      <c r="Q1536">
        <v>1</v>
      </c>
      <c r="Y1536">
        <v>25.704000000000001</v>
      </c>
      <c r="AA1536">
        <v>0</v>
      </c>
      <c r="AB1536">
        <v>0</v>
      </c>
      <c r="AC1536">
        <v>0</v>
      </c>
      <c r="AD1536">
        <v>9.4</v>
      </c>
      <c r="AN1536">
        <v>0</v>
      </c>
      <c r="AO1536">
        <v>1</v>
      </c>
      <c r="AP1536">
        <v>1</v>
      </c>
      <c r="AQ1536">
        <v>0</v>
      </c>
      <c r="AR1536">
        <v>0</v>
      </c>
      <c r="AS1536" t="s">
        <v>3</v>
      </c>
      <c r="AT1536">
        <v>19.04</v>
      </c>
      <c r="AU1536" t="s">
        <v>179</v>
      </c>
      <c r="AV1536">
        <v>1</v>
      </c>
      <c r="AW1536">
        <v>2</v>
      </c>
      <c r="AX1536">
        <v>24908974</v>
      </c>
      <c r="AY1536">
        <v>1</v>
      </c>
      <c r="AZ1536">
        <v>0</v>
      </c>
      <c r="BA1536">
        <v>1567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B1536">
        <v>0</v>
      </c>
    </row>
    <row r="1537" spans="1:80" x14ac:dyDescent="0.2">
      <c r="A1537">
        <f>ROW(Source!A929)</f>
        <v>929</v>
      </c>
      <c r="B1537">
        <v>23982063</v>
      </c>
      <c r="C1537">
        <v>24908964</v>
      </c>
      <c r="D1537">
        <v>121548</v>
      </c>
      <c r="E1537">
        <v>1</v>
      </c>
      <c r="F1537">
        <v>1</v>
      </c>
      <c r="G1537">
        <v>1</v>
      </c>
      <c r="H1537">
        <v>1</v>
      </c>
      <c r="I1537" t="s">
        <v>40</v>
      </c>
      <c r="J1537" t="s">
        <v>3</v>
      </c>
      <c r="K1537" t="s">
        <v>1173</v>
      </c>
      <c r="L1537">
        <v>608254</v>
      </c>
      <c r="N1537">
        <v>1013</v>
      </c>
      <c r="O1537" t="s">
        <v>1174</v>
      </c>
      <c r="P1537" t="s">
        <v>1174</v>
      </c>
      <c r="Q1537">
        <v>1</v>
      </c>
      <c r="Y1537">
        <v>0.1215</v>
      </c>
      <c r="AA1537">
        <v>0</v>
      </c>
      <c r="AB1537">
        <v>0</v>
      </c>
      <c r="AC1537">
        <v>0</v>
      </c>
      <c r="AD1537">
        <v>0</v>
      </c>
      <c r="AN1537">
        <v>0</v>
      </c>
      <c r="AO1537">
        <v>1</v>
      </c>
      <c r="AP1537">
        <v>1</v>
      </c>
      <c r="AQ1537">
        <v>0</v>
      </c>
      <c r="AR1537">
        <v>0</v>
      </c>
      <c r="AS1537" t="s">
        <v>3</v>
      </c>
      <c r="AT1537">
        <v>0.09</v>
      </c>
      <c r="AU1537" t="s">
        <v>179</v>
      </c>
      <c r="AV1537">
        <v>2</v>
      </c>
      <c r="AW1537">
        <v>2</v>
      </c>
      <c r="AX1537">
        <v>24908975</v>
      </c>
      <c r="AY1537">
        <v>1</v>
      </c>
      <c r="AZ1537">
        <v>0</v>
      </c>
      <c r="BA1537">
        <v>1568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B1537">
        <v>0</v>
      </c>
    </row>
    <row r="1538" spans="1:80" x14ac:dyDescent="0.2">
      <c r="A1538">
        <f>ROW(Source!A929)</f>
        <v>929</v>
      </c>
      <c r="B1538">
        <v>23982063</v>
      </c>
      <c r="C1538">
        <v>24908964</v>
      </c>
      <c r="D1538">
        <v>22792577</v>
      </c>
      <c r="E1538">
        <v>1</v>
      </c>
      <c r="F1538">
        <v>1</v>
      </c>
      <c r="G1538">
        <v>1</v>
      </c>
      <c r="H1538">
        <v>2</v>
      </c>
      <c r="I1538" t="s">
        <v>1218</v>
      </c>
      <c r="J1538" t="s">
        <v>1219</v>
      </c>
      <c r="K1538" t="s">
        <v>1220</v>
      </c>
      <c r="L1538">
        <v>1368</v>
      </c>
      <c r="N1538">
        <v>1011</v>
      </c>
      <c r="O1538" t="s">
        <v>1152</v>
      </c>
      <c r="P1538" t="s">
        <v>1152</v>
      </c>
      <c r="Q1538">
        <v>1</v>
      </c>
      <c r="Y1538">
        <v>0.1215</v>
      </c>
      <c r="AA1538">
        <v>0</v>
      </c>
      <c r="AB1538">
        <v>134.65</v>
      </c>
      <c r="AC1538">
        <v>13.5</v>
      </c>
      <c r="AD1538">
        <v>0</v>
      </c>
      <c r="AN1538">
        <v>0</v>
      </c>
      <c r="AO1538">
        <v>1</v>
      </c>
      <c r="AP1538">
        <v>1</v>
      </c>
      <c r="AQ1538">
        <v>0</v>
      </c>
      <c r="AR1538">
        <v>0</v>
      </c>
      <c r="AS1538" t="s">
        <v>3</v>
      </c>
      <c r="AT1538">
        <v>0.09</v>
      </c>
      <c r="AU1538" t="s">
        <v>179</v>
      </c>
      <c r="AV1538">
        <v>0</v>
      </c>
      <c r="AW1538">
        <v>2</v>
      </c>
      <c r="AX1538">
        <v>24908976</v>
      </c>
      <c r="AY1538">
        <v>1</v>
      </c>
      <c r="AZ1538">
        <v>0</v>
      </c>
      <c r="BA1538">
        <v>1569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B1538">
        <v>0</v>
      </c>
    </row>
    <row r="1539" spans="1:80" x14ac:dyDescent="0.2">
      <c r="A1539">
        <f>ROW(Source!A929)</f>
        <v>929</v>
      </c>
      <c r="B1539">
        <v>23982063</v>
      </c>
      <c r="C1539">
        <v>24908964</v>
      </c>
      <c r="D1539">
        <v>22792800</v>
      </c>
      <c r="E1539">
        <v>1</v>
      </c>
      <c r="F1539">
        <v>1</v>
      </c>
      <c r="G1539">
        <v>1</v>
      </c>
      <c r="H1539">
        <v>2</v>
      </c>
      <c r="I1539" t="s">
        <v>1330</v>
      </c>
      <c r="J1539" t="s">
        <v>1331</v>
      </c>
      <c r="K1539" t="s">
        <v>1332</v>
      </c>
      <c r="L1539">
        <v>1368</v>
      </c>
      <c r="N1539">
        <v>1011</v>
      </c>
      <c r="O1539" t="s">
        <v>1152</v>
      </c>
      <c r="P1539" t="s">
        <v>1152</v>
      </c>
      <c r="Q1539">
        <v>1</v>
      </c>
      <c r="Y1539">
        <v>2.9160000000000004</v>
      </c>
      <c r="AA1539">
        <v>0</v>
      </c>
      <c r="AB1539">
        <v>8.1</v>
      </c>
      <c r="AC1539">
        <v>0</v>
      </c>
      <c r="AD1539">
        <v>0</v>
      </c>
      <c r="AN1539">
        <v>0</v>
      </c>
      <c r="AO1539">
        <v>1</v>
      </c>
      <c r="AP1539">
        <v>1</v>
      </c>
      <c r="AQ1539">
        <v>0</v>
      </c>
      <c r="AR1539">
        <v>0</v>
      </c>
      <c r="AS1539" t="s">
        <v>3</v>
      </c>
      <c r="AT1539">
        <v>2.16</v>
      </c>
      <c r="AU1539" t="s">
        <v>179</v>
      </c>
      <c r="AV1539">
        <v>0</v>
      </c>
      <c r="AW1539">
        <v>2</v>
      </c>
      <c r="AX1539">
        <v>24908977</v>
      </c>
      <c r="AY1539">
        <v>1</v>
      </c>
      <c r="AZ1539">
        <v>0</v>
      </c>
      <c r="BA1539">
        <v>1570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B1539">
        <v>0</v>
      </c>
    </row>
    <row r="1540" spans="1:80" x14ac:dyDescent="0.2">
      <c r="A1540">
        <f>ROW(Source!A929)</f>
        <v>929</v>
      </c>
      <c r="B1540">
        <v>23982063</v>
      </c>
      <c r="C1540">
        <v>24908964</v>
      </c>
      <c r="D1540">
        <v>22794257</v>
      </c>
      <c r="E1540">
        <v>1</v>
      </c>
      <c r="F1540">
        <v>1</v>
      </c>
      <c r="G1540">
        <v>1</v>
      </c>
      <c r="H1540">
        <v>2</v>
      </c>
      <c r="I1540" t="s">
        <v>1333</v>
      </c>
      <c r="J1540" t="s">
        <v>1334</v>
      </c>
      <c r="K1540" t="s">
        <v>1335</v>
      </c>
      <c r="L1540">
        <v>1368</v>
      </c>
      <c r="N1540">
        <v>1011</v>
      </c>
      <c r="O1540" t="s">
        <v>1152</v>
      </c>
      <c r="P1540" t="s">
        <v>1152</v>
      </c>
      <c r="Q1540">
        <v>1</v>
      </c>
      <c r="Y1540">
        <v>5.2245000000000008</v>
      </c>
      <c r="AA1540">
        <v>0</v>
      </c>
      <c r="AB1540">
        <v>2.08</v>
      </c>
      <c r="AC1540">
        <v>0</v>
      </c>
      <c r="AD1540">
        <v>0</v>
      </c>
      <c r="AN1540">
        <v>0</v>
      </c>
      <c r="AO1540">
        <v>1</v>
      </c>
      <c r="AP1540">
        <v>1</v>
      </c>
      <c r="AQ1540">
        <v>0</v>
      </c>
      <c r="AR1540">
        <v>0</v>
      </c>
      <c r="AS1540" t="s">
        <v>3</v>
      </c>
      <c r="AT1540">
        <v>3.87</v>
      </c>
      <c r="AU1540" t="s">
        <v>179</v>
      </c>
      <c r="AV1540">
        <v>0</v>
      </c>
      <c r="AW1540">
        <v>2</v>
      </c>
      <c r="AX1540">
        <v>24908978</v>
      </c>
      <c r="AY1540">
        <v>1</v>
      </c>
      <c r="AZ1540">
        <v>0</v>
      </c>
      <c r="BA1540">
        <v>1571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B1540">
        <v>0</v>
      </c>
    </row>
    <row r="1541" spans="1:80" x14ac:dyDescent="0.2">
      <c r="A1541">
        <f>ROW(Source!A929)</f>
        <v>929</v>
      </c>
      <c r="B1541">
        <v>23982063</v>
      </c>
      <c r="C1541">
        <v>24908964</v>
      </c>
      <c r="D1541">
        <v>22794575</v>
      </c>
      <c r="E1541">
        <v>1</v>
      </c>
      <c r="F1541">
        <v>1</v>
      </c>
      <c r="G1541">
        <v>1</v>
      </c>
      <c r="H1541">
        <v>2</v>
      </c>
      <c r="I1541" t="s">
        <v>1224</v>
      </c>
      <c r="J1541" t="s">
        <v>1225</v>
      </c>
      <c r="K1541" t="s">
        <v>1226</v>
      </c>
      <c r="L1541">
        <v>1368</v>
      </c>
      <c r="N1541">
        <v>1011</v>
      </c>
      <c r="O1541" t="s">
        <v>1152</v>
      </c>
      <c r="P1541" t="s">
        <v>1152</v>
      </c>
      <c r="Q1541">
        <v>1</v>
      </c>
      <c r="Y1541">
        <v>0.1215</v>
      </c>
      <c r="AA1541">
        <v>0</v>
      </c>
      <c r="AB1541">
        <v>87.17</v>
      </c>
      <c r="AC1541">
        <v>11.6</v>
      </c>
      <c r="AD1541">
        <v>0</v>
      </c>
      <c r="AN1541">
        <v>0</v>
      </c>
      <c r="AO1541">
        <v>1</v>
      </c>
      <c r="AP1541">
        <v>1</v>
      </c>
      <c r="AQ1541">
        <v>0</v>
      </c>
      <c r="AR1541">
        <v>0</v>
      </c>
      <c r="AS1541" t="s">
        <v>3</v>
      </c>
      <c r="AT1541">
        <v>0.09</v>
      </c>
      <c r="AU1541" t="s">
        <v>179</v>
      </c>
      <c r="AV1541">
        <v>0</v>
      </c>
      <c r="AW1541">
        <v>2</v>
      </c>
      <c r="AX1541">
        <v>24908979</v>
      </c>
      <c r="AY1541">
        <v>1</v>
      </c>
      <c r="AZ1541">
        <v>0</v>
      </c>
      <c r="BA1541">
        <v>1572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B1541">
        <v>0</v>
      </c>
    </row>
    <row r="1542" spans="1:80" x14ac:dyDescent="0.2">
      <c r="A1542">
        <f>ROW(Source!A929)</f>
        <v>929</v>
      </c>
      <c r="B1542">
        <v>23982063</v>
      </c>
      <c r="C1542">
        <v>24908964</v>
      </c>
      <c r="D1542">
        <v>22819836</v>
      </c>
      <c r="E1542">
        <v>1</v>
      </c>
      <c r="F1542">
        <v>1</v>
      </c>
      <c r="G1542">
        <v>1</v>
      </c>
      <c r="H1542">
        <v>3</v>
      </c>
      <c r="I1542" t="s">
        <v>1336</v>
      </c>
      <c r="J1542" t="s">
        <v>1337</v>
      </c>
      <c r="K1542" t="s">
        <v>1338</v>
      </c>
      <c r="L1542">
        <v>1346</v>
      </c>
      <c r="N1542">
        <v>1009</v>
      </c>
      <c r="O1542" t="s">
        <v>1181</v>
      </c>
      <c r="P1542" t="s">
        <v>1181</v>
      </c>
      <c r="Q1542">
        <v>1</v>
      </c>
      <c r="Y1542">
        <v>0.96</v>
      </c>
      <c r="AA1542">
        <v>10.57</v>
      </c>
      <c r="AB1542">
        <v>0</v>
      </c>
      <c r="AC1542">
        <v>0</v>
      </c>
      <c r="AD1542">
        <v>0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0.96</v>
      </c>
      <c r="AU1542" t="s">
        <v>3</v>
      </c>
      <c r="AV1542">
        <v>0</v>
      </c>
      <c r="AW1542">
        <v>2</v>
      </c>
      <c r="AX1542">
        <v>24908980</v>
      </c>
      <c r="AY1542">
        <v>1</v>
      </c>
      <c r="AZ1542">
        <v>0</v>
      </c>
      <c r="BA1542">
        <v>1573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B1542">
        <v>0</v>
      </c>
    </row>
    <row r="1543" spans="1:80" x14ac:dyDescent="0.2">
      <c r="A1543">
        <f>ROW(Source!A929)</f>
        <v>929</v>
      </c>
      <c r="B1543">
        <v>23982063</v>
      </c>
      <c r="C1543">
        <v>24908964</v>
      </c>
      <c r="D1543">
        <v>22822958</v>
      </c>
      <c r="E1543">
        <v>1</v>
      </c>
      <c r="F1543">
        <v>1</v>
      </c>
      <c r="G1543">
        <v>1</v>
      </c>
      <c r="H1543">
        <v>3</v>
      </c>
      <c r="I1543" t="s">
        <v>314</v>
      </c>
      <c r="J1543" t="s">
        <v>317</v>
      </c>
      <c r="K1543" t="s">
        <v>315</v>
      </c>
      <c r="L1543">
        <v>1302</v>
      </c>
      <c r="N1543">
        <v>1003</v>
      </c>
      <c r="O1543" t="s">
        <v>316</v>
      </c>
      <c r="P1543" t="s">
        <v>316</v>
      </c>
      <c r="Q1543">
        <v>10</v>
      </c>
      <c r="Y1543">
        <v>10</v>
      </c>
      <c r="AA1543">
        <v>24.54</v>
      </c>
      <c r="AB1543">
        <v>0</v>
      </c>
      <c r="AC1543">
        <v>0</v>
      </c>
      <c r="AD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 t="s">
        <v>3</v>
      </c>
      <c r="AT1543">
        <v>10</v>
      </c>
      <c r="AU1543" t="s">
        <v>3</v>
      </c>
      <c r="AV1543">
        <v>0</v>
      </c>
      <c r="AW1543">
        <v>1</v>
      </c>
      <c r="AX1543">
        <v>-1</v>
      </c>
      <c r="AY1543">
        <v>0</v>
      </c>
      <c r="AZ1543">
        <v>0</v>
      </c>
      <c r="BA1543" t="s">
        <v>3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B1543">
        <v>0</v>
      </c>
    </row>
    <row r="1544" spans="1:80" x14ac:dyDescent="0.2">
      <c r="A1544">
        <f>ROW(Source!A929)</f>
        <v>929</v>
      </c>
      <c r="B1544">
        <v>23982063</v>
      </c>
      <c r="C1544">
        <v>24908964</v>
      </c>
      <c r="D1544">
        <v>22828075</v>
      </c>
      <c r="E1544">
        <v>1</v>
      </c>
      <c r="F1544">
        <v>1</v>
      </c>
      <c r="G1544">
        <v>1</v>
      </c>
      <c r="H1544">
        <v>3</v>
      </c>
      <c r="I1544" t="s">
        <v>1339</v>
      </c>
      <c r="J1544" t="s">
        <v>1340</v>
      </c>
      <c r="K1544" t="s">
        <v>1341</v>
      </c>
      <c r="L1544">
        <v>1346</v>
      </c>
      <c r="N1544">
        <v>1009</v>
      </c>
      <c r="O1544" t="s">
        <v>1181</v>
      </c>
      <c r="P1544" t="s">
        <v>1181</v>
      </c>
      <c r="Q1544">
        <v>1</v>
      </c>
      <c r="Y1544">
        <v>0.2</v>
      </c>
      <c r="AA1544">
        <v>25.8</v>
      </c>
      <c r="AB1544">
        <v>0</v>
      </c>
      <c r="AC1544">
        <v>0</v>
      </c>
      <c r="AD1544">
        <v>0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0.2</v>
      </c>
      <c r="AU1544" t="s">
        <v>3</v>
      </c>
      <c r="AV1544">
        <v>0</v>
      </c>
      <c r="AW1544">
        <v>2</v>
      </c>
      <c r="AX1544">
        <v>24908981</v>
      </c>
      <c r="AY1544">
        <v>1</v>
      </c>
      <c r="AZ1544">
        <v>0</v>
      </c>
      <c r="BA1544">
        <v>1574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B1544">
        <v>0</v>
      </c>
    </row>
    <row r="1545" spans="1:80" x14ac:dyDescent="0.2">
      <c r="A1545">
        <f>ROW(Source!A929)</f>
        <v>929</v>
      </c>
      <c r="B1545">
        <v>23982063</v>
      </c>
      <c r="C1545">
        <v>24908964</v>
      </c>
      <c r="D1545">
        <v>22865650</v>
      </c>
      <c r="E1545">
        <v>1</v>
      </c>
      <c r="F1545">
        <v>1</v>
      </c>
      <c r="G1545">
        <v>1</v>
      </c>
      <c r="H1545">
        <v>3</v>
      </c>
      <c r="I1545" t="s">
        <v>1159</v>
      </c>
      <c r="J1545" t="s">
        <v>1160</v>
      </c>
      <c r="K1545" t="s">
        <v>1161</v>
      </c>
      <c r="L1545">
        <v>1374</v>
      </c>
      <c r="N1545">
        <v>1013</v>
      </c>
      <c r="O1545" t="s">
        <v>1162</v>
      </c>
      <c r="P1545" t="s">
        <v>1162</v>
      </c>
      <c r="Q1545">
        <v>1</v>
      </c>
      <c r="Y1545">
        <v>3.58</v>
      </c>
      <c r="AA1545">
        <v>1</v>
      </c>
      <c r="AB1545">
        <v>0</v>
      </c>
      <c r="AC1545">
        <v>0</v>
      </c>
      <c r="AD1545">
        <v>0</v>
      </c>
      <c r="AN1545">
        <v>0</v>
      </c>
      <c r="AO1545">
        <v>1</v>
      </c>
      <c r="AP1545">
        <v>0</v>
      </c>
      <c r="AQ1545">
        <v>0</v>
      </c>
      <c r="AR1545">
        <v>0</v>
      </c>
      <c r="AS1545" t="s">
        <v>3</v>
      </c>
      <c r="AT1545">
        <v>3.58</v>
      </c>
      <c r="AU1545" t="s">
        <v>3</v>
      </c>
      <c r="AV1545">
        <v>0</v>
      </c>
      <c r="AW1545">
        <v>2</v>
      </c>
      <c r="AX1545">
        <v>24908982</v>
      </c>
      <c r="AY1545">
        <v>1</v>
      </c>
      <c r="AZ1545">
        <v>0</v>
      </c>
      <c r="BA1545">
        <v>1575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B1545">
        <v>0</v>
      </c>
    </row>
    <row r="1546" spans="1:80" x14ac:dyDescent="0.2">
      <c r="A1546">
        <f>ROW(Source!A931)</f>
        <v>931</v>
      </c>
      <c r="B1546">
        <v>23982063</v>
      </c>
      <c r="C1546">
        <v>24725335</v>
      </c>
      <c r="D1546">
        <v>9438100</v>
      </c>
      <c r="E1546">
        <v>1</v>
      </c>
      <c r="F1546">
        <v>1</v>
      </c>
      <c r="G1546">
        <v>1</v>
      </c>
      <c r="H1546">
        <v>1</v>
      </c>
      <c r="I1546" t="s">
        <v>1276</v>
      </c>
      <c r="J1546" t="s">
        <v>3</v>
      </c>
      <c r="K1546" t="s">
        <v>1277</v>
      </c>
      <c r="L1546">
        <v>1369</v>
      </c>
      <c r="N1546">
        <v>1013</v>
      </c>
      <c r="O1546" t="s">
        <v>1148</v>
      </c>
      <c r="P1546" t="s">
        <v>1148</v>
      </c>
      <c r="Q1546">
        <v>1</v>
      </c>
      <c r="Y1546">
        <v>21.6</v>
      </c>
      <c r="AA1546">
        <v>0</v>
      </c>
      <c r="AB1546">
        <v>0</v>
      </c>
      <c r="AC1546">
        <v>0</v>
      </c>
      <c r="AD1546">
        <v>15.49</v>
      </c>
      <c r="AN1546">
        <v>0</v>
      </c>
      <c r="AO1546">
        <v>1</v>
      </c>
      <c r="AP1546">
        <v>1</v>
      </c>
      <c r="AQ1546">
        <v>0</v>
      </c>
      <c r="AR1546">
        <v>0</v>
      </c>
      <c r="AS1546" t="s">
        <v>3</v>
      </c>
      <c r="AT1546">
        <v>16</v>
      </c>
      <c r="AU1546" t="s">
        <v>179</v>
      </c>
      <c r="AV1546">
        <v>1</v>
      </c>
      <c r="AW1546">
        <v>2</v>
      </c>
      <c r="AX1546">
        <v>24725339</v>
      </c>
      <c r="AY1546">
        <v>1</v>
      </c>
      <c r="AZ1546">
        <v>0</v>
      </c>
      <c r="BA1546">
        <v>1576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B1546">
        <v>0</v>
      </c>
    </row>
    <row r="1547" spans="1:80" x14ac:dyDescent="0.2">
      <c r="A1547">
        <f>ROW(Source!A931)</f>
        <v>931</v>
      </c>
      <c r="B1547">
        <v>23982063</v>
      </c>
      <c r="C1547">
        <v>24725335</v>
      </c>
      <c r="D1547">
        <v>9447024</v>
      </c>
      <c r="E1547">
        <v>1</v>
      </c>
      <c r="F1547">
        <v>1</v>
      </c>
      <c r="G1547">
        <v>1</v>
      </c>
      <c r="H1547">
        <v>1</v>
      </c>
      <c r="I1547" t="s">
        <v>1278</v>
      </c>
      <c r="J1547" t="s">
        <v>3</v>
      </c>
      <c r="K1547" t="s">
        <v>1279</v>
      </c>
      <c r="L1547">
        <v>1369</v>
      </c>
      <c r="N1547">
        <v>1013</v>
      </c>
      <c r="O1547" t="s">
        <v>1148</v>
      </c>
      <c r="P1547" t="s">
        <v>1148</v>
      </c>
      <c r="Q1547">
        <v>1</v>
      </c>
      <c r="Y1547">
        <v>21.6</v>
      </c>
      <c r="AA1547">
        <v>0</v>
      </c>
      <c r="AB1547">
        <v>0</v>
      </c>
      <c r="AC1547">
        <v>0</v>
      </c>
      <c r="AD1547">
        <v>14.09</v>
      </c>
      <c r="AN1547">
        <v>0</v>
      </c>
      <c r="AO1547">
        <v>1</v>
      </c>
      <c r="AP1547">
        <v>1</v>
      </c>
      <c r="AQ1547">
        <v>0</v>
      </c>
      <c r="AR1547">
        <v>0</v>
      </c>
      <c r="AS1547" t="s">
        <v>3</v>
      </c>
      <c r="AT1547">
        <v>16</v>
      </c>
      <c r="AU1547" t="s">
        <v>179</v>
      </c>
      <c r="AV1547">
        <v>1</v>
      </c>
      <c r="AW1547">
        <v>2</v>
      </c>
      <c r="AX1547">
        <v>24725340</v>
      </c>
      <c r="AY1547">
        <v>1</v>
      </c>
      <c r="AZ1547">
        <v>0</v>
      </c>
      <c r="BA1547">
        <v>1577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B1547">
        <v>0</v>
      </c>
    </row>
    <row r="1548" spans="1:80" x14ac:dyDescent="0.2">
      <c r="A1548">
        <f>ROW(Source!A931)</f>
        <v>931</v>
      </c>
      <c r="B1548">
        <v>23982063</v>
      </c>
      <c r="C1548">
        <v>24725335</v>
      </c>
      <c r="D1548">
        <v>14665295</v>
      </c>
      <c r="E1548">
        <v>1</v>
      </c>
      <c r="F1548">
        <v>1</v>
      </c>
      <c r="G1548">
        <v>1</v>
      </c>
      <c r="H1548">
        <v>3</v>
      </c>
      <c r="I1548" t="s">
        <v>1159</v>
      </c>
      <c r="J1548" t="s">
        <v>1168</v>
      </c>
      <c r="K1548" t="s">
        <v>1169</v>
      </c>
      <c r="L1548">
        <v>1344</v>
      </c>
      <c r="N1548">
        <v>1008</v>
      </c>
      <c r="O1548" t="s">
        <v>1170</v>
      </c>
      <c r="P1548" t="s">
        <v>1170</v>
      </c>
      <c r="Q1548">
        <v>1</v>
      </c>
      <c r="Y1548">
        <v>9.4700000000000006</v>
      </c>
      <c r="AA1548">
        <v>1</v>
      </c>
      <c r="AB1548">
        <v>0</v>
      </c>
      <c r="AC1548">
        <v>0</v>
      </c>
      <c r="AD1548">
        <v>0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9.4700000000000006</v>
      </c>
      <c r="AU1548" t="s">
        <v>3</v>
      </c>
      <c r="AV1548">
        <v>0</v>
      </c>
      <c r="AW1548">
        <v>2</v>
      </c>
      <c r="AX1548">
        <v>24725341</v>
      </c>
      <c r="AY1548">
        <v>1</v>
      </c>
      <c r="AZ1548">
        <v>0</v>
      </c>
      <c r="BA1548">
        <v>1578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B1548">
        <v>0</v>
      </c>
    </row>
    <row r="1549" spans="1:80" x14ac:dyDescent="0.2">
      <c r="A1549">
        <f>ROW(Source!A932)</f>
        <v>932</v>
      </c>
      <c r="B1549">
        <v>23982063</v>
      </c>
      <c r="C1549">
        <v>24687958</v>
      </c>
      <c r="D1549">
        <v>9431832</v>
      </c>
      <c r="E1549">
        <v>1</v>
      </c>
      <c r="F1549">
        <v>1</v>
      </c>
      <c r="G1549">
        <v>1</v>
      </c>
      <c r="H1549">
        <v>1</v>
      </c>
      <c r="I1549" t="s">
        <v>1280</v>
      </c>
      <c r="J1549" t="s">
        <v>3</v>
      </c>
      <c r="K1549" t="s">
        <v>1281</v>
      </c>
      <c r="L1549">
        <v>1369</v>
      </c>
      <c r="N1549">
        <v>1013</v>
      </c>
      <c r="O1549" t="s">
        <v>1148</v>
      </c>
      <c r="P1549" t="s">
        <v>1148</v>
      </c>
      <c r="Q1549">
        <v>1</v>
      </c>
      <c r="Y1549">
        <v>87.21</v>
      </c>
      <c r="AA1549">
        <v>0</v>
      </c>
      <c r="AB1549">
        <v>0</v>
      </c>
      <c r="AC1549">
        <v>0</v>
      </c>
      <c r="AD1549">
        <v>10.35</v>
      </c>
      <c r="AN1549">
        <v>0</v>
      </c>
      <c r="AO1549">
        <v>1</v>
      </c>
      <c r="AP1549">
        <v>1</v>
      </c>
      <c r="AQ1549">
        <v>0</v>
      </c>
      <c r="AR1549">
        <v>0</v>
      </c>
      <c r="AS1549" t="s">
        <v>3</v>
      </c>
      <c r="AT1549">
        <v>64.599999999999994</v>
      </c>
      <c r="AU1549" t="s">
        <v>179</v>
      </c>
      <c r="AV1549">
        <v>1</v>
      </c>
      <c r="AW1549">
        <v>2</v>
      </c>
      <c r="AX1549">
        <v>24687961</v>
      </c>
      <c r="AY1549">
        <v>1</v>
      </c>
      <c r="AZ1549">
        <v>0</v>
      </c>
      <c r="BA1549">
        <v>1579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B1549">
        <v>0</v>
      </c>
    </row>
    <row r="1550" spans="1:80" x14ac:dyDescent="0.2">
      <c r="A1550">
        <f>ROW(Source!A932)</f>
        <v>932</v>
      </c>
      <c r="B1550">
        <v>23982063</v>
      </c>
      <c r="C1550">
        <v>24687958</v>
      </c>
      <c r="D1550">
        <v>22865650</v>
      </c>
      <c r="E1550">
        <v>1</v>
      </c>
      <c r="F1550">
        <v>1</v>
      </c>
      <c r="G1550">
        <v>1</v>
      </c>
      <c r="H1550">
        <v>3</v>
      </c>
      <c r="I1550" t="s">
        <v>1159</v>
      </c>
      <c r="J1550" t="s">
        <v>1160</v>
      </c>
      <c r="K1550" t="s">
        <v>1161</v>
      </c>
      <c r="L1550">
        <v>1374</v>
      </c>
      <c r="N1550">
        <v>1013</v>
      </c>
      <c r="O1550" t="s">
        <v>1162</v>
      </c>
      <c r="P1550" t="s">
        <v>1162</v>
      </c>
      <c r="Q1550">
        <v>1</v>
      </c>
      <c r="Y1550">
        <v>13.37</v>
      </c>
      <c r="AA1550">
        <v>1</v>
      </c>
      <c r="AB1550">
        <v>0</v>
      </c>
      <c r="AC1550">
        <v>0</v>
      </c>
      <c r="AD1550">
        <v>0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13.37</v>
      </c>
      <c r="AU1550" t="s">
        <v>3</v>
      </c>
      <c r="AV1550">
        <v>0</v>
      </c>
      <c r="AW1550">
        <v>2</v>
      </c>
      <c r="AX1550">
        <v>24687962</v>
      </c>
      <c r="AY1550">
        <v>1</v>
      </c>
      <c r="AZ1550">
        <v>0</v>
      </c>
      <c r="BA1550">
        <v>1580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B1550">
        <v>0</v>
      </c>
    </row>
    <row r="1551" spans="1:80" x14ac:dyDescent="0.2">
      <c r="A1551">
        <f>ROW(Source!A933)</f>
        <v>933</v>
      </c>
      <c r="B1551">
        <v>23982063</v>
      </c>
      <c r="C1551">
        <v>24687963</v>
      </c>
      <c r="D1551">
        <v>121548</v>
      </c>
      <c r="E1551">
        <v>1</v>
      </c>
      <c r="F1551">
        <v>1</v>
      </c>
      <c r="G1551">
        <v>1</v>
      </c>
      <c r="H1551">
        <v>1</v>
      </c>
      <c r="I1551" t="s">
        <v>40</v>
      </c>
      <c r="J1551" t="s">
        <v>3</v>
      </c>
      <c r="K1551" t="s">
        <v>1173</v>
      </c>
      <c r="L1551">
        <v>608254</v>
      </c>
      <c r="N1551">
        <v>1013</v>
      </c>
      <c r="O1551" t="s">
        <v>1174</v>
      </c>
      <c r="P1551" t="s">
        <v>1174</v>
      </c>
      <c r="Q1551">
        <v>1</v>
      </c>
      <c r="Y1551">
        <v>64.800000000000011</v>
      </c>
      <c r="AA1551">
        <v>0</v>
      </c>
      <c r="AB1551">
        <v>0</v>
      </c>
      <c r="AC1551">
        <v>0</v>
      </c>
      <c r="AD1551">
        <v>0</v>
      </c>
      <c r="AN1551">
        <v>0</v>
      </c>
      <c r="AO1551">
        <v>1</v>
      </c>
      <c r="AP1551">
        <v>1</v>
      </c>
      <c r="AQ1551">
        <v>0</v>
      </c>
      <c r="AR1551">
        <v>0</v>
      </c>
      <c r="AS1551" t="s">
        <v>3</v>
      </c>
      <c r="AT1551">
        <v>48</v>
      </c>
      <c r="AU1551" t="s">
        <v>179</v>
      </c>
      <c r="AV1551">
        <v>2</v>
      </c>
      <c r="AW1551">
        <v>2</v>
      </c>
      <c r="AX1551">
        <v>24687969</v>
      </c>
      <c r="AY1551">
        <v>1</v>
      </c>
      <c r="AZ1551">
        <v>0</v>
      </c>
      <c r="BA1551">
        <v>1581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B1551">
        <v>0</v>
      </c>
    </row>
    <row r="1552" spans="1:80" x14ac:dyDescent="0.2">
      <c r="A1552">
        <f>ROW(Source!A933)</f>
        <v>933</v>
      </c>
      <c r="B1552">
        <v>23982063</v>
      </c>
      <c r="C1552">
        <v>24687963</v>
      </c>
      <c r="D1552">
        <v>9438100</v>
      </c>
      <c r="E1552">
        <v>1</v>
      </c>
      <c r="F1552">
        <v>1</v>
      </c>
      <c r="G1552">
        <v>1</v>
      </c>
      <c r="H1552">
        <v>1</v>
      </c>
      <c r="I1552" t="s">
        <v>1276</v>
      </c>
      <c r="J1552" t="s">
        <v>3</v>
      </c>
      <c r="K1552" t="s">
        <v>1277</v>
      </c>
      <c r="L1552">
        <v>1369</v>
      </c>
      <c r="N1552">
        <v>1013</v>
      </c>
      <c r="O1552" t="s">
        <v>1148</v>
      </c>
      <c r="P1552" t="s">
        <v>1148</v>
      </c>
      <c r="Q1552">
        <v>1</v>
      </c>
      <c r="Y1552">
        <v>195.07500000000002</v>
      </c>
      <c r="AA1552">
        <v>0</v>
      </c>
      <c r="AB1552">
        <v>0</v>
      </c>
      <c r="AC1552">
        <v>0</v>
      </c>
      <c r="AD1552">
        <v>15.49</v>
      </c>
      <c r="AN1552">
        <v>0</v>
      </c>
      <c r="AO1552">
        <v>1</v>
      </c>
      <c r="AP1552">
        <v>1</v>
      </c>
      <c r="AQ1552">
        <v>0</v>
      </c>
      <c r="AR1552">
        <v>0</v>
      </c>
      <c r="AS1552" t="s">
        <v>3</v>
      </c>
      <c r="AT1552">
        <v>144.5</v>
      </c>
      <c r="AU1552" t="s">
        <v>179</v>
      </c>
      <c r="AV1552">
        <v>1</v>
      </c>
      <c r="AW1552">
        <v>2</v>
      </c>
      <c r="AX1552">
        <v>24687970</v>
      </c>
      <c r="AY1552">
        <v>1</v>
      </c>
      <c r="AZ1552">
        <v>0</v>
      </c>
      <c r="BA1552">
        <v>1582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B1552">
        <v>0</v>
      </c>
    </row>
    <row r="1553" spans="1:80" x14ac:dyDescent="0.2">
      <c r="A1553">
        <f>ROW(Source!A933)</f>
        <v>933</v>
      </c>
      <c r="B1553">
        <v>23982063</v>
      </c>
      <c r="C1553">
        <v>24687963</v>
      </c>
      <c r="D1553">
        <v>9447024</v>
      </c>
      <c r="E1553">
        <v>1</v>
      </c>
      <c r="F1553">
        <v>1</v>
      </c>
      <c r="G1553">
        <v>1</v>
      </c>
      <c r="H1553">
        <v>1</v>
      </c>
      <c r="I1553" t="s">
        <v>1278</v>
      </c>
      <c r="J1553" t="s">
        <v>3</v>
      </c>
      <c r="K1553" t="s">
        <v>1279</v>
      </c>
      <c r="L1553">
        <v>1369</v>
      </c>
      <c r="N1553">
        <v>1013</v>
      </c>
      <c r="O1553" t="s">
        <v>1148</v>
      </c>
      <c r="P1553" t="s">
        <v>1148</v>
      </c>
      <c r="Q1553">
        <v>1</v>
      </c>
      <c r="Y1553">
        <v>195.07500000000002</v>
      </c>
      <c r="AA1553">
        <v>0</v>
      </c>
      <c r="AB1553">
        <v>0</v>
      </c>
      <c r="AC1553">
        <v>0</v>
      </c>
      <c r="AD1553">
        <v>14.09</v>
      </c>
      <c r="AN1553">
        <v>0</v>
      </c>
      <c r="AO1553">
        <v>1</v>
      </c>
      <c r="AP1553">
        <v>1</v>
      </c>
      <c r="AQ1553">
        <v>0</v>
      </c>
      <c r="AR1553">
        <v>0</v>
      </c>
      <c r="AS1553" t="s">
        <v>3</v>
      </c>
      <c r="AT1553">
        <v>144.5</v>
      </c>
      <c r="AU1553" t="s">
        <v>179</v>
      </c>
      <c r="AV1553">
        <v>1</v>
      </c>
      <c r="AW1553">
        <v>2</v>
      </c>
      <c r="AX1553">
        <v>24687971</v>
      </c>
      <c r="AY1553">
        <v>1</v>
      </c>
      <c r="AZ1553">
        <v>0</v>
      </c>
      <c r="BA1553">
        <v>1583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B1553">
        <v>0</v>
      </c>
    </row>
    <row r="1554" spans="1:80" x14ac:dyDescent="0.2">
      <c r="A1554">
        <f>ROW(Source!A933)</f>
        <v>933</v>
      </c>
      <c r="B1554">
        <v>23982063</v>
      </c>
      <c r="C1554">
        <v>24687963</v>
      </c>
      <c r="D1554">
        <v>22793636</v>
      </c>
      <c r="E1554">
        <v>1</v>
      </c>
      <c r="F1554">
        <v>1</v>
      </c>
      <c r="G1554">
        <v>1</v>
      </c>
      <c r="H1554">
        <v>2</v>
      </c>
      <c r="I1554" t="s">
        <v>1381</v>
      </c>
      <c r="J1554" t="s">
        <v>1382</v>
      </c>
      <c r="K1554" t="s">
        <v>1383</v>
      </c>
      <c r="L1554">
        <v>1368</v>
      </c>
      <c r="N1554">
        <v>1011</v>
      </c>
      <c r="O1554" t="s">
        <v>1152</v>
      </c>
      <c r="P1554" t="s">
        <v>1152</v>
      </c>
      <c r="Q1554">
        <v>1</v>
      </c>
      <c r="Y1554">
        <v>64.800000000000011</v>
      </c>
      <c r="AA1554">
        <v>0</v>
      </c>
      <c r="AB1554">
        <v>110.86</v>
      </c>
      <c r="AC1554">
        <v>11.6</v>
      </c>
      <c r="AD1554">
        <v>0</v>
      </c>
      <c r="AN1554">
        <v>0</v>
      </c>
      <c r="AO1554">
        <v>1</v>
      </c>
      <c r="AP1554">
        <v>1</v>
      </c>
      <c r="AQ1554">
        <v>0</v>
      </c>
      <c r="AR1554">
        <v>0</v>
      </c>
      <c r="AS1554" t="s">
        <v>3</v>
      </c>
      <c r="AT1554">
        <v>48</v>
      </c>
      <c r="AU1554" t="s">
        <v>179</v>
      </c>
      <c r="AV1554">
        <v>0</v>
      </c>
      <c r="AW1554">
        <v>2</v>
      </c>
      <c r="AX1554">
        <v>24687972</v>
      </c>
      <c r="AY1554">
        <v>1</v>
      </c>
      <c r="AZ1554">
        <v>0</v>
      </c>
      <c r="BA1554">
        <v>1584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B1554">
        <v>0</v>
      </c>
    </row>
    <row r="1555" spans="1:80" x14ac:dyDescent="0.2">
      <c r="A1555">
        <f>ROW(Source!A933)</f>
        <v>933</v>
      </c>
      <c r="B1555">
        <v>23982063</v>
      </c>
      <c r="C1555">
        <v>24687963</v>
      </c>
      <c r="D1555">
        <v>22865650</v>
      </c>
      <c r="E1555">
        <v>1</v>
      </c>
      <c r="F1555">
        <v>1</v>
      </c>
      <c r="G1555">
        <v>1</v>
      </c>
      <c r="H1555">
        <v>3</v>
      </c>
      <c r="I1555" t="s">
        <v>1159</v>
      </c>
      <c r="J1555" t="s">
        <v>1160</v>
      </c>
      <c r="K1555" t="s">
        <v>1161</v>
      </c>
      <c r="L1555">
        <v>1374</v>
      </c>
      <c r="N1555">
        <v>1013</v>
      </c>
      <c r="O1555" t="s">
        <v>1162</v>
      </c>
      <c r="P1555" t="s">
        <v>1162</v>
      </c>
      <c r="Q1555">
        <v>1</v>
      </c>
      <c r="Y1555">
        <v>85.49</v>
      </c>
      <c r="AA1555">
        <v>1</v>
      </c>
      <c r="AB1555">
        <v>0</v>
      </c>
      <c r="AC1555">
        <v>0</v>
      </c>
      <c r="AD1555">
        <v>0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85.49</v>
      </c>
      <c r="AU1555" t="s">
        <v>3</v>
      </c>
      <c r="AV1555">
        <v>0</v>
      </c>
      <c r="AW1555">
        <v>2</v>
      </c>
      <c r="AX1555">
        <v>24687973</v>
      </c>
      <c r="AY1555">
        <v>1</v>
      </c>
      <c r="AZ1555">
        <v>0</v>
      </c>
      <c r="BA1555">
        <v>1585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B1555">
        <v>0</v>
      </c>
    </row>
    <row r="1556" spans="1:80" x14ac:dyDescent="0.2">
      <c r="A1556">
        <f>ROW(Source!A934)</f>
        <v>934</v>
      </c>
      <c r="B1556">
        <v>23982063</v>
      </c>
      <c r="C1556">
        <v>24598769</v>
      </c>
      <c r="D1556">
        <v>9436314</v>
      </c>
      <c r="E1556">
        <v>1</v>
      </c>
      <c r="F1556">
        <v>1</v>
      </c>
      <c r="G1556">
        <v>1</v>
      </c>
      <c r="H1556">
        <v>1</v>
      </c>
      <c r="I1556" t="s">
        <v>1384</v>
      </c>
      <c r="J1556" t="s">
        <v>3</v>
      </c>
      <c r="K1556" t="s">
        <v>1385</v>
      </c>
      <c r="L1556">
        <v>1369</v>
      </c>
      <c r="N1556">
        <v>1013</v>
      </c>
      <c r="O1556" t="s">
        <v>1148</v>
      </c>
      <c r="P1556" t="s">
        <v>1148</v>
      </c>
      <c r="Q1556">
        <v>1</v>
      </c>
      <c r="Y1556">
        <v>12.15</v>
      </c>
      <c r="AA1556">
        <v>0</v>
      </c>
      <c r="AB1556">
        <v>0</v>
      </c>
      <c r="AC1556">
        <v>0</v>
      </c>
      <c r="AD1556">
        <v>9.07</v>
      </c>
      <c r="AN1556">
        <v>0</v>
      </c>
      <c r="AO1556">
        <v>1</v>
      </c>
      <c r="AP1556">
        <v>1</v>
      </c>
      <c r="AQ1556">
        <v>0</v>
      </c>
      <c r="AR1556">
        <v>0</v>
      </c>
      <c r="AS1556" t="s">
        <v>3</v>
      </c>
      <c r="AT1556">
        <v>9</v>
      </c>
      <c r="AU1556" t="s">
        <v>179</v>
      </c>
      <c r="AV1556">
        <v>1</v>
      </c>
      <c r="AW1556">
        <v>2</v>
      </c>
      <c r="AX1556">
        <v>24598770</v>
      </c>
      <c r="AY1556">
        <v>1</v>
      </c>
      <c r="AZ1556">
        <v>0</v>
      </c>
      <c r="BA1556">
        <v>1586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B1556">
        <v>0</v>
      </c>
    </row>
    <row r="1557" spans="1:80" x14ac:dyDescent="0.2">
      <c r="A1557">
        <f>ROW(Source!A934)</f>
        <v>934</v>
      </c>
      <c r="B1557">
        <v>23982063</v>
      </c>
      <c r="C1557">
        <v>24598769</v>
      </c>
      <c r="D1557">
        <v>22865650</v>
      </c>
      <c r="E1557">
        <v>1</v>
      </c>
      <c r="F1557">
        <v>1</v>
      </c>
      <c r="G1557">
        <v>1</v>
      </c>
      <c r="H1557">
        <v>3</v>
      </c>
      <c r="I1557" t="s">
        <v>1159</v>
      </c>
      <c r="J1557" t="s">
        <v>1160</v>
      </c>
      <c r="K1557" t="s">
        <v>1161</v>
      </c>
      <c r="L1557">
        <v>1374</v>
      </c>
      <c r="N1557">
        <v>1013</v>
      </c>
      <c r="O1557" t="s">
        <v>1162</v>
      </c>
      <c r="P1557" t="s">
        <v>1162</v>
      </c>
      <c r="Q1557">
        <v>1</v>
      </c>
      <c r="Y1557">
        <v>1.63</v>
      </c>
      <c r="AA1557">
        <v>1</v>
      </c>
      <c r="AB1557">
        <v>0</v>
      </c>
      <c r="AC1557">
        <v>0</v>
      </c>
      <c r="AD1557">
        <v>0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1.63</v>
      </c>
      <c r="AU1557" t="s">
        <v>3</v>
      </c>
      <c r="AV1557">
        <v>0</v>
      </c>
      <c r="AW1557">
        <v>2</v>
      </c>
      <c r="AX1557">
        <v>24598771</v>
      </c>
      <c r="AY1557">
        <v>1</v>
      </c>
      <c r="AZ1557">
        <v>0</v>
      </c>
      <c r="BA1557">
        <v>1587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B1557">
        <v>0</v>
      </c>
    </row>
    <row r="1558" spans="1:80" x14ac:dyDescent="0.2">
      <c r="A1558">
        <f>ROW(Source!A1011)</f>
        <v>1011</v>
      </c>
      <c r="B1558">
        <v>23982063</v>
      </c>
      <c r="C1558">
        <v>24909095</v>
      </c>
      <c r="D1558">
        <v>9430710</v>
      </c>
      <c r="E1558">
        <v>1</v>
      </c>
      <c r="F1558">
        <v>1</v>
      </c>
      <c r="G1558">
        <v>1</v>
      </c>
      <c r="H1558">
        <v>1</v>
      </c>
      <c r="I1558" t="s">
        <v>1166</v>
      </c>
      <c r="J1558" t="s">
        <v>3</v>
      </c>
      <c r="K1558" t="s">
        <v>1167</v>
      </c>
      <c r="L1558">
        <v>1369</v>
      </c>
      <c r="N1558">
        <v>1013</v>
      </c>
      <c r="O1558" t="s">
        <v>1148</v>
      </c>
      <c r="P1558" t="s">
        <v>1148</v>
      </c>
      <c r="Q1558">
        <v>1</v>
      </c>
      <c r="Y1558">
        <v>1.1340000000000001</v>
      </c>
      <c r="AA1558">
        <v>0</v>
      </c>
      <c r="AB1558">
        <v>0</v>
      </c>
      <c r="AC1558">
        <v>0</v>
      </c>
      <c r="AD1558">
        <v>9.6199999999999992</v>
      </c>
      <c r="AN1558">
        <v>0</v>
      </c>
      <c r="AO1558">
        <v>1</v>
      </c>
      <c r="AP1558">
        <v>1</v>
      </c>
      <c r="AQ1558">
        <v>0</v>
      </c>
      <c r="AR1558">
        <v>0</v>
      </c>
      <c r="AS1558" t="s">
        <v>3</v>
      </c>
      <c r="AT1558">
        <v>0.84</v>
      </c>
      <c r="AU1558" t="s">
        <v>179</v>
      </c>
      <c r="AV1558">
        <v>1</v>
      </c>
      <c r="AW1558">
        <v>2</v>
      </c>
      <c r="AX1558">
        <v>24909103</v>
      </c>
      <c r="AY1558">
        <v>1</v>
      </c>
      <c r="AZ1558">
        <v>0</v>
      </c>
      <c r="BA1558">
        <v>1588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B1558">
        <v>0</v>
      </c>
    </row>
    <row r="1559" spans="1:80" x14ac:dyDescent="0.2">
      <c r="A1559">
        <f>ROW(Source!A1011)</f>
        <v>1011</v>
      </c>
      <c r="B1559">
        <v>23982063</v>
      </c>
      <c r="C1559">
        <v>24909095</v>
      </c>
      <c r="D1559">
        <v>14607884</v>
      </c>
      <c r="E1559">
        <v>1</v>
      </c>
      <c r="F1559">
        <v>1</v>
      </c>
      <c r="G1559">
        <v>1</v>
      </c>
      <c r="H1559">
        <v>3</v>
      </c>
      <c r="I1559" t="s">
        <v>1476</v>
      </c>
      <c r="J1559" t="s">
        <v>1691</v>
      </c>
      <c r="K1559" t="s">
        <v>1478</v>
      </c>
      <c r="L1559">
        <v>1346</v>
      </c>
      <c r="N1559">
        <v>1009</v>
      </c>
      <c r="O1559" t="s">
        <v>1181</v>
      </c>
      <c r="P1559" t="s">
        <v>1181</v>
      </c>
      <c r="Q1559">
        <v>1</v>
      </c>
      <c r="Y1559">
        <v>0.01</v>
      </c>
      <c r="AA1559">
        <v>28.93</v>
      </c>
      <c r="AB1559">
        <v>0</v>
      </c>
      <c r="AC1559">
        <v>0</v>
      </c>
      <c r="AD1559">
        <v>0</v>
      </c>
      <c r="AN1559">
        <v>0</v>
      </c>
      <c r="AO1559">
        <v>1</v>
      </c>
      <c r="AP1559">
        <v>1</v>
      </c>
      <c r="AQ1559">
        <v>0</v>
      </c>
      <c r="AR1559">
        <v>0</v>
      </c>
      <c r="AS1559" t="s">
        <v>3</v>
      </c>
      <c r="AT1559">
        <v>0.01</v>
      </c>
      <c r="AU1559" t="s">
        <v>3</v>
      </c>
      <c r="AV1559">
        <v>0</v>
      </c>
      <c r="AW1559">
        <v>2</v>
      </c>
      <c r="AX1559">
        <v>24909104</v>
      </c>
      <c r="AY1559">
        <v>1</v>
      </c>
      <c r="AZ1559">
        <v>0</v>
      </c>
      <c r="BA1559">
        <v>1589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B1559">
        <v>0</v>
      </c>
    </row>
    <row r="1560" spans="1:80" x14ac:dyDescent="0.2">
      <c r="A1560">
        <f>ROW(Source!A1011)</f>
        <v>1011</v>
      </c>
      <c r="B1560">
        <v>23982063</v>
      </c>
      <c r="C1560">
        <v>24909095</v>
      </c>
      <c r="D1560">
        <v>14609849</v>
      </c>
      <c r="E1560">
        <v>1</v>
      </c>
      <c r="F1560">
        <v>1</v>
      </c>
      <c r="G1560">
        <v>1</v>
      </c>
      <c r="H1560">
        <v>3</v>
      </c>
      <c r="I1560" t="s">
        <v>1479</v>
      </c>
      <c r="J1560" t="s">
        <v>1692</v>
      </c>
      <c r="K1560" t="s">
        <v>1481</v>
      </c>
      <c r="L1560">
        <v>1348</v>
      </c>
      <c r="N1560">
        <v>1009</v>
      </c>
      <c r="O1560" t="s">
        <v>1185</v>
      </c>
      <c r="P1560" t="s">
        <v>1185</v>
      </c>
      <c r="Q1560">
        <v>1000</v>
      </c>
      <c r="Y1560">
        <v>1E-4</v>
      </c>
      <c r="AA1560">
        <v>12430</v>
      </c>
      <c r="AB1560">
        <v>0</v>
      </c>
      <c r="AC1560">
        <v>0</v>
      </c>
      <c r="AD1560">
        <v>0</v>
      </c>
      <c r="AN1560">
        <v>0</v>
      </c>
      <c r="AO1560">
        <v>1</v>
      </c>
      <c r="AP1560">
        <v>1</v>
      </c>
      <c r="AQ1560">
        <v>0</v>
      </c>
      <c r="AR1560">
        <v>0</v>
      </c>
      <c r="AS1560" t="s">
        <v>3</v>
      </c>
      <c r="AT1560">
        <v>1E-4</v>
      </c>
      <c r="AU1560" t="s">
        <v>3</v>
      </c>
      <c r="AV1560">
        <v>0</v>
      </c>
      <c r="AW1560">
        <v>2</v>
      </c>
      <c r="AX1560">
        <v>24909105</v>
      </c>
      <c r="AY1560">
        <v>1</v>
      </c>
      <c r="AZ1560">
        <v>0</v>
      </c>
      <c r="BA1560">
        <v>1590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B1560">
        <v>0</v>
      </c>
    </row>
    <row r="1561" spans="1:80" x14ac:dyDescent="0.2">
      <c r="A1561">
        <f>ROW(Source!A1011)</f>
        <v>1011</v>
      </c>
      <c r="B1561">
        <v>23982063</v>
      </c>
      <c r="C1561">
        <v>24909095</v>
      </c>
      <c r="D1561">
        <v>14610524</v>
      </c>
      <c r="E1561">
        <v>1</v>
      </c>
      <c r="F1561">
        <v>1</v>
      </c>
      <c r="G1561">
        <v>1</v>
      </c>
      <c r="H1561">
        <v>3</v>
      </c>
      <c r="I1561" t="s">
        <v>1186</v>
      </c>
      <c r="J1561" t="s">
        <v>1451</v>
      </c>
      <c r="K1561" t="s">
        <v>1188</v>
      </c>
      <c r="L1561">
        <v>1346</v>
      </c>
      <c r="N1561">
        <v>1009</v>
      </c>
      <c r="O1561" t="s">
        <v>1181</v>
      </c>
      <c r="P1561" t="s">
        <v>1181</v>
      </c>
      <c r="Q1561">
        <v>1</v>
      </c>
      <c r="Y1561">
        <v>2.0000000000000001E-4</v>
      </c>
      <c r="AA1561">
        <v>27.74</v>
      </c>
      <c r="AB1561">
        <v>0</v>
      </c>
      <c r="AC1561">
        <v>0</v>
      </c>
      <c r="AD1561">
        <v>0</v>
      </c>
      <c r="AN1561">
        <v>0</v>
      </c>
      <c r="AO1561">
        <v>1</v>
      </c>
      <c r="AP1561">
        <v>1</v>
      </c>
      <c r="AQ1561">
        <v>0</v>
      </c>
      <c r="AR1561">
        <v>0</v>
      </c>
      <c r="AS1561" t="s">
        <v>3</v>
      </c>
      <c r="AT1561">
        <v>2.0000000000000001E-4</v>
      </c>
      <c r="AU1561" t="s">
        <v>3</v>
      </c>
      <c r="AV1561">
        <v>0</v>
      </c>
      <c r="AW1561">
        <v>2</v>
      </c>
      <c r="AX1561">
        <v>24909106</v>
      </c>
      <c r="AY1561">
        <v>1</v>
      </c>
      <c r="AZ1561">
        <v>0</v>
      </c>
      <c r="BA1561">
        <v>1591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B1561">
        <v>0</v>
      </c>
    </row>
    <row r="1562" spans="1:80" x14ac:dyDescent="0.2">
      <c r="A1562">
        <f>ROW(Source!A1011)</f>
        <v>1011</v>
      </c>
      <c r="B1562">
        <v>23982063</v>
      </c>
      <c r="C1562">
        <v>24909095</v>
      </c>
      <c r="D1562">
        <v>14665222</v>
      </c>
      <c r="E1562">
        <v>1</v>
      </c>
      <c r="F1562">
        <v>1</v>
      </c>
      <c r="G1562">
        <v>1</v>
      </c>
      <c r="H1562">
        <v>3</v>
      </c>
      <c r="I1562" t="s">
        <v>1207</v>
      </c>
      <c r="J1562" t="s">
        <v>1454</v>
      </c>
      <c r="K1562" t="s">
        <v>1209</v>
      </c>
      <c r="L1562">
        <v>1346</v>
      </c>
      <c r="N1562">
        <v>1009</v>
      </c>
      <c r="O1562" t="s">
        <v>1181</v>
      </c>
      <c r="P1562" t="s">
        <v>1181</v>
      </c>
      <c r="Q1562">
        <v>1</v>
      </c>
      <c r="Y1562">
        <v>2E-3</v>
      </c>
      <c r="AA1562">
        <v>65.75</v>
      </c>
      <c r="AB1562">
        <v>0</v>
      </c>
      <c r="AC1562">
        <v>0</v>
      </c>
      <c r="AD1562">
        <v>0</v>
      </c>
      <c r="AN1562">
        <v>0</v>
      </c>
      <c r="AO1562">
        <v>1</v>
      </c>
      <c r="AP1562">
        <v>1</v>
      </c>
      <c r="AQ1562">
        <v>0</v>
      </c>
      <c r="AR1562">
        <v>0</v>
      </c>
      <c r="AS1562" t="s">
        <v>3</v>
      </c>
      <c r="AT1562">
        <v>2E-3</v>
      </c>
      <c r="AU1562" t="s">
        <v>3</v>
      </c>
      <c r="AV1562">
        <v>0</v>
      </c>
      <c r="AW1562">
        <v>2</v>
      </c>
      <c r="AX1562">
        <v>24909107</v>
      </c>
      <c r="AY1562">
        <v>1</v>
      </c>
      <c r="AZ1562">
        <v>0</v>
      </c>
      <c r="BA1562">
        <v>1592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B1562">
        <v>0</v>
      </c>
    </row>
    <row r="1563" spans="1:80" x14ac:dyDescent="0.2">
      <c r="A1563">
        <f>ROW(Source!A1011)</f>
        <v>1011</v>
      </c>
      <c r="B1563">
        <v>23982063</v>
      </c>
      <c r="C1563">
        <v>24909095</v>
      </c>
      <c r="D1563">
        <v>14689643</v>
      </c>
      <c r="E1563">
        <v>1</v>
      </c>
      <c r="F1563">
        <v>1</v>
      </c>
      <c r="G1563">
        <v>1</v>
      </c>
      <c r="H1563">
        <v>3</v>
      </c>
      <c r="I1563" t="s">
        <v>1210</v>
      </c>
      <c r="J1563" t="s">
        <v>1493</v>
      </c>
      <c r="K1563" t="s">
        <v>1212</v>
      </c>
      <c r="L1563">
        <v>1346</v>
      </c>
      <c r="N1563">
        <v>1009</v>
      </c>
      <c r="O1563" t="s">
        <v>1181</v>
      </c>
      <c r="P1563" t="s">
        <v>1181</v>
      </c>
      <c r="Q1563">
        <v>1</v>
      </c>
      <c r="Y1563">
        <v>1.42E-3</v>
      </c>
      <c r="AA1563">
        <v>38.340000000000003</v>
      </c>
      <c r="AB1563">
        <v>0</v>
      </c>
      <c r="AC1563">
        <v>0</v>
      </c>
      <c r="AD1563">
        <v>0</v>
      </c>
      <c r="AN1563">
        <v>0</v>
      </c>
      <c r="AO1563">
        <v>1</v>
      </c>
      <c r="AP1563">
        <v>1</v>
      </c>
      <c r="AQ1563">
        <v>0</v>
      </c>
      <c r="AR1563">
        <v>0</v>
      </c>
      <c r="AS1563" t="s">
        <v>3</v>
      </c>
      <c r="AT1563">
        <v>1.42E-3</v>
      </c>
      <c r="AU1563" t="s">
        <v>3</v>
      </c>
      <c r="AV1563">
        <v>0</v>
      </c>
      <c r="AW1563">
        <v>2</v>
      </c>
      <c r="AX1563">
        <v>24909108</v>
      </c>
      <c r="AY1563">
        <v>1</v>
      </c>
      <c r="AZ1563">
        <v>0</v>
      </c>
      <c r="BA1563">
        <v>1593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B1563">
        <v>0</v>
      </c>
    </row>
    <row r="1564" spans="1:80" x14ac:dyDescent="0.2">
      <c r="A1564">
        <f>ROW(Source!A1011)</f>
        <v>1011</v>
      </c>
      <c r="B1564">
        <v>23982063</v>
      </c>
      <c r="C1564">
        <v>24909095</v>
      </c>
      <c r="D1564">
        <v>14665295</v>
      </c>
      <c r="E1564">
        <v>1</v>
      </c>
      <c r="F1564">
        <v>1</v>
      </c>
      <c r="G1564">
        <v>1</v>
      </c>
      <c r="H1564">
        <v>3</v>
      </c>
      <c r="I1564" t="s">
        <v>1159</v>
      </c>
      <c r="J1564" t="s">
        <v>1168</v>
      </c>
      <c r="K1564" t="s">
        <v>1169</v>
      </c>
      <c r="L1564">
        <v>1344</v>
      </c>
      <c r="N1564">
        <v>1008</v>
      </c>
      <c r="O1564" t="s">
        <v>1170</v>
      </c>
      <c r="P1564" t="s">
        <v>1170</v>
      </c>
      <c r="Q1564">
        <v>1</v>
      </c>
      <c r="Y1564">
        <v>0.16</v>
      </c>
      <c r="AA1564">
        <v>1</v>
      </c>
      <c r="AB1564">
        <v>0</v>
      </c>
      <c r="AC1564">
        <v>0</v>
      </c>
      <c r="AD1564">
        <v>0</v>
      </c>
      <c r="AN1564">
        <v>0</v>
      </c>
      <c r="AO1564">
        <v>1</v>
      </c>
      <c r="AP1564">
        <v>1</v>
      </c>
      <c r="AQ1564">
        <v>0</v>
      </c>
      <c r="AR1564">
        <v>0</v>
      </c>
      <c r="AS1564" t="s">
        <v>3</v>
      </c>
      <c r="AT1564">
        <v>0.16</v>
      </c>
      <c r="AU1564" t="s">
        <v>3</v>
      </c>
      <c r="AV1564">
        <v>0</v>
      </c>
      <c r="AW1564">
        <v>2</v>
      </c>
      <c r="AX1564">
        <v>24909109</v>
      </c>
      <c r="AY1564">
        <v>1</v>
      </c>
      <c r="AZ1564">
        <v>0</v>
      </c>
      <c r="BA1564">
        <v>1594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B1564">
        <v>0</v>
      </c>
    </row>
    <row r="1565" spans="1:80" x14ac:dyDescent="0.2">
      <c r="A1565">
        <f>ROW(Source!A1012)</f>
        <v>1012</v>
      </c>
      <c r="B1565">
        <v>23982063</v>
      </c>
      <c r="C1565">
        <v>24909110</v>
      </c>
      <c r="D1565">
        <v>9430710</v>
      </c>
      <c r="E1565">
        <v>1</v>
      </c>
      <c r="F1565">
        <v>1</v>
      </c>
      <c r="G1565">
        <v>1</v>
      </c>
      <c r="H1565">
        <v>1</v>
      </c>
      <c r="I1565" t="s">
        <v>1166</v>
      </c>
      <c r="J1565" t="s">
        <v>3</v>
      </c>
      <c r="K1565" t="s">
        <v>1167</v>
      </c>
      <c r="L1565">
        <v>1369</v>
      </c>
      <c r="N1565">
        <v>1013</v>
      </c>
      <c r="O1565" t="s">
        <v>1148</v>
      </c>
      <c r="P1565" t="s">
        <v>1148</v>
      </c>
      <c r="Q1565">
        <v>1</v>
      </c>
      <c r="Y1565">
        <v>1.1340000000000001</v>
      </c>
      <c r="AA1565">
        <v>0</v>
      </c>
      <c r="AB1565">
        <v>0</v>
      </c>
      <c r="AC1565">
        <v>0</v>
      </c>
      <c r="AD1565">
        <v>9.6199999999999992</v>
      </c>
      <c r="AN1565">
        <v>0</v>
      </c>
      <c r="AO1565">
        <v>1</v>
      </c>
      <c r="AP1565">
        <v>1</v>
      </c>
      <c r="AQ1565">
        <v>0</v>
      </c>
      <c r="AR1565">
        <v>0</v>
      </c>
      <c r="AS1565" t="s">
        <v>3</v>
      </c>
      <c r="AT1565">
        <v>0.84</v>
      </c>
      <c r="AU1565" t="s">
        <v>179</v>
      </c>
      <c r="AV1565">
        <v>1</v>
      </c>
      <c r="AW1565">
        <v>2</v>
      </c>
      <c r="AX1565">
        <v>24909118</v>
      </c>
      <c r="AY1565">
        <v>1</v>
      </c>
      <c r="AZ1565">
        <v>0</v>
      </c>
      <c r="BA1565">
        <v>1595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B1565">
        <v>0</v>
      </c>
    </row>
    <row r="1566" spans="1:80" x14ac:dyDescent="0.2">
      <c r="A1566">
        <f>ROW(Source!A1012)</f>
        <v>1012</v>
      </c>
      <c r="B1566">
        <v>23982063</v>
      </c>
      <c r="C1566">
        <v>24909110</v>
      </c>
      <c r="D1566">
        <v>14607884</v>
      </c>
      <c r="E1566">
        <v>1</v>
      </c>
      <c r="F1566">
        <v>1</v>
      </c>
      <c r="G1566">
        <v>1</v>
      </c>
      <c r="H1566">
        <v>3</v>
      </c>
      <c r="I1566" t="s">
        <v>1476</v>
      </c>
      <c r="J1566" t="s">
        <v>1691</v>
      </c>
      <c r="K1566" t="s">
        <v>1478</v>
      </c>
      <c r="L1566">
        <v>1346</v>
      </c>
      <c r="N1566">
        <v>1009</v>
      </c>
      <c r="O1566" t="s">
        <v>1181</v>
      </c>
      <c r="P1566" t="s">
        <v>1181</v>
      </c>
      <c r="Q1566">
        <v>1</v>
      </c>
      <c r="Y1566">
        <v>0.01</v>
      </c>
      <c r="AA1566">
        <v>28.93</v>
      </c>
      <c r="AB1566">
        <v>0</v>
      </c>
      <c r="AC1566">
        <v>0</v>
      </c>
      <c r="AD1566">
        <v>0</v>
      </c>
      <c r="AN1566">
        <v>0</v>
      </c>
      <c r="AO1566">
        <v>1</v>
      </c>
      <c r="AP1566">
        <v>1</v>
      </c>
      <c r="AQ1566">
        <v>0</v>
      </c>
      <c r="AR1566">
        <v>0</v>
      </c>
      <c r="AS1566" t="s">
        <v>3</v>
      </c>
      <c r="AT1566">
        <v>0.01</v>
      </c>
      <c r="AU1566" t="s">
        <v>3</v>
      </c>
      <c r="AV1566">
        <v>0</v>
      </c>
      <c r="AW1566">
        <v>2</v>
      </c>
      <c r="AX1566">
        <v>24909119</v>
      </c>
      <c r="AY1566">
        <v>1</v>
      </c>
      <c r="AZ1566">
        <v>0</v>
      </c>
      <c r="BA1566">
        <v>1596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B1566">
        <v>0</v>
      </c>
    </row>
    <row r="1567" spans="1:80" x14ac:dyDescent="0.2">
      <c r="A1567">
        <f>ROW(Source!A1012)</f>
        <v>1012</v>
      </c>
      <c r="B1567">
        <v>23982063</v>
      </c>
      <c r="C1567">
        <v>24909110</v>
      </c>
      <c r="D1567">
        <v>14609849</v>
      </c>
      <c r="E1567">
        <v>1</v>
      </c>
      <c r="F1567">
        <v>1</v>
      </c>
      <c r="G1567">
        <v>1</v>
      </c>
      <c r="H1567">
        <v>3</v>
      </c>
      <c r="I1567" t="s">
        <v>1479</v>
      </c>
      <c r="J1567" t="s">
        <v>1692</v>
      </c>
      <c r="K1567" t="s">
        <v>1481</v>
      </c>
      <c r="L1567">
        <v>1348</v>
      </c>
      <c r="N1567">
        <v>1009</v>
      </c>
      <c r="O1567" t="s">
        <v>1185</v>
      </c>
      <c r="P1567" t="s">
        <v>1185</v>
      </c>
      <c r="Q1567">
        <v>1000</v>
      </c>
      <c r="Y1567">
        <v>1E-4</v>
      </c>
      <c r="AA1567">
        <v>12430</v>
      </c>
      <c r="AB1567">
        <v>0</v>
      </c>
      <c r="AC1567">
        <v>0</v>
      </c>
      <c r="AD1567">
        <v>0</v>
      </c>
      <c r="AN1567">
        <v>0</v>
      </c>
      <c r="AO1567">
        <v>1</v>
      </c>
      <c r="AP1567">
        <v>1</v>
      </c>
      <c r="AQ1567">
        <v>0</v>
      </c>
      <c r="AR1567">
        <v>0</v>
      </c>
      <c r="AS1567" t="s">
        <v>3</v>
      </c>
      <c r="AT1567">
        <v>1E-4</v>
      </c>
      <c r="AU1567" t="s">
        <v>3</v>
      </c>
      <c r="AV1567">
        <v>0</v>
      </c>
      <c r="AW1567">
        <v>2</v>
      </c>
      <c r="AX1567">
        <v>24909120</v>
      </c>
      <c r="AY1567">
        <v>1</v>
      </c>
      <c r="AZ1567">
        <v>0</v>
      </c>
      <c r="BA1567">
        <v>1597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B1567">
        <v>0</v>
      </c>
    </row>
    <row r="1568" spans="1:80" x14ac:dyDescent="0.2">
      <c r="A1568">
        <f>ROW(Source!A1012)</f>
        <v>1012</v>
      </c>
      <c r="B1568">
        <v>23982063</v>
      </c>
      <c r="C1568">
        <v>24909110</v>
      </c>
      <c r="D1568">
        <v>14610524</v>
      </c>
      <c r="E1568">
        <v>1</v>
      </c>
      <c r="F1568">
        <v>1</v>
      </c>
      <c r="G1568">
        <v>1</v>
      </c>
      <c r="H1568">
        <v>3</v>
      </c>
      <c r="I1568" t="s">
        <v>1186</v>
      </c>
      <c r="J1568" t="s">
        <v>1451</v>
      </c>
      <c r="K1568" t="s">
        <v>1188</v>
      </c>
      <c r="L1568">
        <v>1346</v>
      </c>
      <c r="N1568">
        <v>1009</v>
      </c>
      <c r="O1568" t="s">
        <v>1181</v>
      </c>
      <c r="P1568" t="s">
        <v>1181</v>
      </c>
      <c r="Q1568">
        <v>1</v>
      </c>
      <c r="Y1568">
        <v>2.0000000000000001E-4</v>
      </c>
      <c r="AA1568">
        <v>27.74</v>
      </c>
      <c r="AB1568">
        <v>0</v>
      </c>
      <c r="AC1568">
        <v>0</v>
      </c>
      <c r="AD1568">
        <v>0</v>
      </c>
      <c r="AN1568">
        <v>0</v>
      </c>
      <c r="AO1568">
        <v>1</v>
      </c>
      <c r="AP1568">
        <v>1</v>
      </c>
      <c r="AQ1568">
        <v>0</v>
      </c>
      <c r="AR1568">
        <v>0</v>
      </c>
      <c r="AS1568" t="s">
        <v>3</v>
      </c>
      <c r="AT1568">
        <v>2.0000000000000001E-4</v>
      </c>
      <c r="AU1568" t="s">
        <v>3</v>
      </c>
      <c r="AV1568">
        <v>0</v>
      </c>
      <c r="AW1568">
        <v>2</v>
      </c>
      <c r="AX1568">
        <v>24909121</v>
      </c>
      <c r="AY1568">
        <v>1</v>
      </c>
      <c r="AZ1568">
        <v>0</v>
      </c>
      <c r="BA1568">
        <v>1598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B1568">
        <v>0</v>
      </c>
    </row>
    <row r="1569" spans="1:80" x14ac:dyDescent="0.2">
      <c r="A1569">
        <f>ROW(Source!A1012)</f>
        <v>1012</v>
      </c>
      <c r="B1569">
        <v>23982063</v>
      </c>
      <c r="C1569">
        <v>24909110</v>
      </c>
      <c r="D1569">
        <v>14665222</v>
      </c>
      <c r="E1569">
        <v>1</v>
      </c>
      <c r="F1569">
        <v>1</v>
      </c>
      <c r="G1569">
        <v>1</v>
      </c>
      <c r="H1569">
        <v>3</v>
      </c>
      <c r="I1569" t="s">
        <v>1207</v>
      </c>
      <c r="J1569" t="s">
        <v>1454</v>
      </c>
      <c r="K1569" t="s">
        <v>1209</v>
      </c>
      <c r="L1569">
        <v>1346</v>
      </c>
      <c r="N1569">
        <v>1009</v>
      </c>
      <c r="O1569" t="s">
        <v>1181</v>
      </c>
      <c r="P1569" t="s">
        <v>1181</v>
      </c>
      <c r="Q1569">
        <v>1</v>
      </c>
      <c r="Y1569">
        <v>2E-3</v>
      </c>
      <c r="AA1569">
        <v>65.75</v>
      </c>
      <c r="AB1569">
        <v>0</v>
      </c>
      <c r="AC1569">
        <v>0</v>
      </c>
      <c r="AD1569">
        <v>0</v>
      </c>
      <c r="AN1569">
        <v>0</v>
      </c>
      <c r="AO1569">
        <v>1</v>
      </c>
      <c r="AP1569">
        <v>1</v>
      </c>
      <c r="AQ1569">
        <v>0</v>
      </c>
      <c r="AR1569">
        <v>0</v>
      </c>
      <c r="AS1569" t="s">
        <v>3</v>
      </c>
      <c r="AT1569">
        <v>2E-3</v>
      </c>
      <c r="AU1569" t="s">
        <v>3</v>
      </c>
      <c r="AV1569">
        <v>0</v>
      </c>
      <c r="AW1569">
        <v>2</v>
      </c>
      <c r="AX1569">
        <v>24909122</v>
      </c>
      <c r="AY1569">
        <v>1</v>
      </c>
      <c r="AZ1569">
        <v>0</v>
      </c>
      <c r="BA1569">
        <v>1599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B1569">
        <v>0</v>
      </c>
    </row>
    <row r="1570" spans="1:80" x14ac:dyDescent="0.2">
      <c r="A1570">
        <f>ROW(Source!A1012)</f>
        <v>1012</v>
      </c>
      <c r="B1570">
        <v>23982063</v>
      </c>
      <c r="C1570">
        <v>24909110</v>
      </c>
      <c r="D1570">
        <v>14689643</v>
      </c>
      <c r="E1570">
        <v>1</v>
      </c>
      <c r="F1570">
        <v>1</v>
      </c>
      <c r="G1570">
        <v>1</v>
      </c>
      <c r="H1570">
        <v>3</v>
      </c>
      <c r="I1570" t="s">
        <v>1210</v>
      </c>
      <c r="J1570" t="s">
        <v>1493</v>
      </c>
      <c r="K1570" t="s">
        <v>1212</v>
      </c>
      <c r="L1570">
        <v>1346</v>
      </c>
      <c r="N1570">
        <v>1009</v>
      </c>
      <c r="O1570" t="s">
        <v>1181</v>
      </c>
      <c r="P1570" t="s">
        <v>1181</v>
      </c>
      <c r="Q1570">
        <v>1</v>
      </c>
      <c r="Y1570">
        <v>1.42E-3</v>
      </c>
      <c r="AA1570">
        <v>38.340000000000003</v>
      </c>
      <c r="AB1570">
        <v>0</v>
      </c>
      <c r="AC1570">
        <v>0</v>
      </c>
      <c r="AD1570">
        <v>0</v>
      </c>
      <c r="AN1570">
        <v>0</v>
      </c>
      <c r="AO1570">
        <v>1</v>
      </c>
      <c r="AP1570">
        <v>1</v>
      </c>
      <c r="AQ1570">
        <v>0</v>
      </c>
      <c r="AR1570">
        <v>0</v>
      </c>
      <c r="AS1570" t="s">
        <v>3</v>
      </c>
      <c r="AT1570">
        <v>1.42E-3</v>
      </c>
      <c r="AU1570" t="s">
        <v>3</v>
      </c>
      <c r="AV1570">
        <v>0</v>
      </c>
      <c r="AW1570">
        <v>2</v>
      </c>
      <c r="AX1570">
        <v>24909123</v>
      </c>
      <c r="AY1570">
        <v>1</v>
      </c>
      <c r="AZ1570">
        <v>0</v>
      </c>
      <c r="BA1570">
        <v>1600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B1570">
        <v>0</v>
      </c>
    </row>
    <row r="1571" spans="1:80" x14ac:dyDescent="0.2">
      <c r="A1571">
        <f>ROW(Source!A1012)</f>
        <v>1012</v>
      </c>
      <c r="B1571">
        <v>23982063</v>
      </c>
      <c r="C1571">
        <v>24909110</v>
      </c>
      <c r="D1571">
        <v>14665295</v>
      </c>
      <c r="E1571">
        <v>1</v>
      </c>
      <c r="F1571">
        <v>1</v>
      </c>
      <c r="G1571">
        <v>1</v>
      </c>
      <c r="H1571">
        <v>3</v>
      </c>
      <c r="I1571" t="s">
        <v>1159</v>
      </c>
      <c r="J1571" t="s">
        <v>1168</v>
      </c>
      <c r="K1571" t="s">
        <v>1169</v>
      </c>
      <c r="L1571">
        <v>1344</v>
      </c>
      <c r="N1571">
        <v>1008</v>
      </c>
      <c r="O1571" t="s">
        <v>1170</v>
      </c>
      <c r="P1571" t="s">
        <v>1170</v>
      </c>
      <c r="Q1571">
        <v>1</v>
      </c>
      <c r="Y1571">
        <v>0.16</v>
      </c>
      <c r="AA1571">
        <v>1</v>
      </c>
      <c r="AB1571">
        <v>0</v>
      </c>
      <c r="AC1571">
        <v>0</v>
      </c>
      <c r="AD1571">
        <v>0</v>
      </c>
      <c r="AN1571">
        <v>0</v>
      </c>
      <c r="AO1571">
        <v>1</v>
      </c>
      <c r="AP1571">
        <v>1</v>
      </c>
      <c r="AQ1571">
        <v>0</v>
      </c>
      <c r="AR1571">
        <v>0</v>
      </c>
      <c r="AS1571" t="s">
        <v>3</v>
      </c>
      <c r="AT1571">
        <v>0.16</v>
      </c>
      <c r="AU1571" t="s">
        <v>3</v>
      </c>
      <c r="AV1571">
        <v>0</v>
      </c>
      <c r="AW1571">
        <v>2</v>
      </c>
      <c r="AX1571">
        <v>24909124</v>
      </c>
      <c r="AY1571">
        <v>1</v>
      </c>
      <c r="AZ1571">
        <v>0</v>
      </c>
      <c r="BA1571">
        <v>1601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B1571">
        <v>0</v>
      </c>
    </row>
    <row r="1572" spans="1:80" x14ac:dyDescent="0.2">
      <c r="A1572">
        <f>ROW(Source!A1013)</f>
        <v>1013</v>
      </c>
      <c r="B1572">
        <v>23982063</v>
      </c>
      <c r="C1572">
        <v>24909125</v>
      </c>
      <c r="D1572">
        <v>9430710</v>
      </c>
      <c r="E1572">
        <v>1</v>
      </c>
      <c r="F1572">
        <v>1</v>
      </c>
      <c r="G1572">
        <v>1</v>
      </c>
      <c r="H1572">
        <v>1</v>
      </c>
      <c r="I1572" t="s">
        <v>1166</v>
      </c>
      <c r="J1572" t="s">
        <v>3</v>
      </c>
      <c r="K1572" t="s">
        <v>1167</v>
      </c>
      <c r="L1572">
        <v>1369</v>
      </c>
      <c r="N1572">
        <v>1013</v>
      </c>
      <c r="O1572" t="s">
        <v>1148</v>
      </c>
      <c r="P1572" t="s">
        <v>1148</v>
      </c>
      <c r="Q1572">
        <v>1</v>
      </c>
      <c r="Y1572">
        <v>7.7759999999999998</v>
      </c>
      <c r="AA1572">
        <v>0</v>
      </c>
      <c r="AB1572">
        <v>0</v>
      </c>
      <c r="AC1572">
        <v>0</v>
      </c>
      <c r="AD1572">
        <v>9.6199999999999992</v>
      </c>
      <c r="AN1572">
        <v>0</v>
      </c>
      <c r="AO1572">
        <v>1</v>
      </c>
      <c r="AP1572">
        <v>1</v>
      </c>
      <c r="AQ1572">
        <v>0</v>
      </c>
      <c r="AR1572">
        <v>0</v>
      </c>
      <c r="AS1572" t="s">
        <v>3</v>
      </c>
      <c r="AT1572">
        <v>5.76</v>
      </c>
      <c r="AU1572" t="s">
        <v>179</v>
      </c>
      <c r="AV1572">
        <v>1</v>
      </c>
      <c r="AW1572">
        <v>2</v>
      </c>
      <c r="AX1572">
        <v>24909133</v>
      </c>
      <c r="AY1572">
        <v>1</v>
      </c>
      <c r="AZ1572">
        <v>0</v>
      </c>
      <c r="BA1572">
        <v>1602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B1572">
        <v>0</v>
      </c>
    </row>
    <row r="1573" spans="1:80" x14ac:dyDescent="0.2">
      <c r="A1573">
        <f>ROW(Source!A1013)</f>
        <v>1013</v>
      </c>
      <c r="B1573">
        <v>23982063</v>
      </c>
      <c r="C1573">
        <v>24909125</v>
      </c>
      <c r="D1573">
        <v>22794186</v>
      </c>
      <c r="E1573">
        <v>1</v>
      </c>
      <c r="F1573">
        <v>1</v>
      </c>
      <c r="G1573">
        <v>1</v>
      </c>
      <c r="H1573">
        <v>2</v>
      </c>
      <c r="I1573" t="s">
        <v>1448</v>
      </c>
      <c r="J1573" t="s">
        <v>1487</v>
      </c>
      <c r="K1573" t="s">
        <v>1450</v>
      </c>
      <c r="L1573">
        <v>1368</v>
      </c>
      <c r="N1573">
        <v>1011</v>
      </c>
      <c r="O1573" t="s">
        <v>1152</v>
      </c>
      <c r="P1573" t="s">
        <v>1152</v>
      </c>
      <c r="Q1573">
        <v>1</v>
      </c>
      <c r="Y1573">
        <v>0.17550000000000002</v>
      </c>
      <c r="AA1573">
        <v>0</v>
      </c>
      <c r="AB1573">
        <v>1.95</v>
      </c>
      <c r="AC1573">
        <v>0</v>
      </c>
      <c r="AD1573">
        <v>0</v>
      </c>
      <c r="AN1573">
        <v>0</v>
      </c>
      <c r="AO1573">
        <v>1</v>
      </c>
      <c r="AP1573">
        <v>1</v>
      </c>
      <c r="AQ1573">
        <v>0</v>
      </c>
      <c r="AR1573">
        <v>0</v>
      </c>
      <c r="AS1573" t="s">
        <v>3</v>
      </c>
      <c r="AT1573">
        <v>0.13</v>
      </c>
      <c r="AU1573" t="s">
        <v>179</v>
      </c>
      <c r="AV1573">
        <v>0</v>
      </c>
      <c r="AW1573">
        <v>2</v>
      </c>
      <c r="AX1573">
        <v>24909134</v>
      </c>
      <c r="AY1573">
        <v>1</v>
      </c>
      <c r="AZ1573">
        <v>0</v>
      </c>
      <c r="BA1573">
        <v>1603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B1573">
        <v>0</v>
      </c>
    </row>
    <row r="1574" spans="1:80" x14ac:dyDescent="0.2">
      <c r="A1574">
        <f>ROW(Source!A1013)</f>
        <v>1013</v>
      </c>
      <c r="B1574">
        <v>23982063</v>
      </c>
      <c r="C1574">
        <v>24909125</v>
      </c>
      <c r="D1574">
        <v>22813091</v>
      </c>
      <c r="E1574">
        <v>1</v>
      </c>
      <c r="F1574">
        <v>1</v>
      </c>
      <c r="G1574">
        <v>1</v>
      </c>
      <c r="H1574">
        <v>3</v>
      </c>
      <c r="I1574" t="s">
        <v>1186</v>
      </c>
      <c r="J1574" t="s">
        <v>1187</v>
      </c>
      <c r="K1574" t="s">
        <v>1188</v>
      </c>
      <c r="L1574">
        <v>1346</v>
      </c>
      <c r="N1574">
        <v>1009</v>
      </c>
      <c r="O1574" t="s">
        <v>1181</v>
      </c>
      <c r="P1574" t="s">
        <v>1181</v>
      </c>
      <c r="Q1574">
        <v>1</v>
      </c>
      <c r="Y1574">
        <v>1.1999999999999999E-3</v>
      </c>
      <c r="AA1574">
        <v>27.74</v>
      </c>
      <c r="AB1574">
        <v>0</v>
      </c>
      <c r="AC1574">
        <v>0</v>
      </c>
      <c r="AD1574">
        <v>0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1.1999999999999999E-3</v>
      </c>
      <c r="AU1574" t="s">
        <v>3</v>
      </c>
      <c r="AV1574">
        <v>0</v>
      </c>
      <c r="AW1574">
        <v>2</v>
      </c>
      <c r="AX1574">
        <v>24909135</v>
      </c>
      <c r="AY1574">
        <v>1</v>
      </c>
      <c r="AZ1574">
        <v>0</v>
      </c>
      <c r="BA1574">
        <v>1604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B1574">
        <v>0</v>
      </c>
    </row>
    <row r="1575" spans="1:80" x14ac:dyDescent="0.2">
      <c r="A1575">
        <f>ROW(Source!A1013)</f>
        <v>1013</v>
      </c>
      <c r="B1575">
        <v>23982063</v>
      </c>
      <c r="C1575">
        <v>24909125</v>
      </c>
      <c r="D1575">
        <v>22820293</v>
      </c>
      <c r="E1575">
        <v>1</v>
      </c>
      <c r="F1575">
        <v>1</v>
      </c>
      <c r="G1575">
        <v>1</v>
      </c>
      <c r="H1575">
        <v>3</v>
      </c>
      <c r="I1575" t="s">
        <v>1192</v>
      </c>
      <c r="J1575" t="s">
        <v>1193</v>
      </c>
      <c r="K1575" t="s">
        <v>1194</v>
      </c>
      <c r="L1575">
        <v>1358</v>
      </c>
      <c r="N1575">
        <v>1010</v>
      </c>
      <c r="O1575" t="s">
        <v>189</v>
      </c>
      <c r="P1575" t="s">
        <v>189</v>
      </c>
      <c r="Q1575">
        <v>10</v>
      </c>
      <c r="Y1575">
        <v>0.3</v>
      </c>
      <c r="AA1575">
        <v>8.3000000000000007</v>
      </c>
      <c r="AB1575">
        <v>0</v>
      </c>
      <c r="AC1575">
        <v>0</v>
      </c>
      <c r="AD1575">
        <v>0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0.3</v>
      </c>
      <c r="AU1575" t="s">
        <v>3</v>
      </c>
      <c r="AV1575">
        <v>0</v>
      </c>
      <c r="AW1575">
        <v>2</v>
      </c>
      <c r="AX1575">
        <v>24909136</v>
      </c>
      <c r="AY1575">
        <v>1</v>
      </c>
      <c r="AZ1575">
        <v>0</v>
      </c>
      <c r="BA1575">
        <v>1605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B1575">
        <v>0</v>
      </c>
    </row>
    <row r="1576" spans="1:80" x14ac:dyDescent="0.2">
      <c r="A1576">
        <f>ROW(Source!A1013)</f>
        <v>1013</v>
      </c>
      <c r="B1576">
        <v>23982063</v>
      </c>
      <c r="C1576">
        <v>24909125</v>
      </c>
      <c r="D1576">
        <v>22804344</v>
      </c>
      <c r="E1576">
        <v>1</v>
      </c>
      <c r="F1576">
        <v>1</v>
      </c>
      <c r="G1576">
        <v>1</v>
      </c>
      <c r="H1576">
        <v>3</v>
      </c>
      <c r="I1576" t="s">
        <v>1201</v>
      </c>
      <c r="J1576" t="s">
        <v>1202</v>
      </c>
      <c r="K1576" t="s">
        <v>1203</v>
      </c>
      <c r="L1576">
        <v>1348</v>
      </c>
      <c r="N1576">
        <v>1009</v>
      </c>
      <c r="O1576" t="s">
        <v>1185</v>
      </c>
      <c r="P1576" t="s">
        <v>1185</v>
      </c>
      <c r="Q1576">
        <v>1000</v>
      </c>
      <c r="Y1576">
        <v>2.0000000000000002E-5</v>
      </c>
      <c r="AA1576">
        <v>729.98</v>
      </c>
      <c r="AB1576">
        <v>0</v>
      </c>
      <c r="AC1576">
        <v>0</v>
      </c>
      <c r="AD1576">
        <v>0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 t="s">
        <v>3</v>
      </c>
      <c r="AT1576">
        <v>2.0000000000000002E-5</v>
      </c>
      <c r="AU1576" t="s">
        <v>3</v>
      </c>
      <c r="AV1576">
        <v>0</v>
      </c>
      <c r="AW1576">
        <v>2</v>
      </c>
      <c r="AX1576">
        <v>24909137</v>
      </c>
      <c r="AY1576">
        <v>1</v>
      </c>
      <c r="AZ1576">
        <v>0</v>
      </c>
      <c r="BA1576">
        <v>1606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B1576">
        <v>0</v>
      </c>
    </row>
    <row r="1577" spans="1:80" x14ac:dyDescent="0.2">
      <c r="A1577">
        <f>ROW(Source!A1013)</f>
        <v>1013</v>
      </c>
      <c r="B1577">
        <v>23982063</v>
      </c>
      <c r="C1577">
        <v>24909125</v>
      </c>
      <c r="D1577">
        <v>22850609</v>
      </c>
      <c r="E1577">
        <v>1</v>
      </c>
      <c r="F1577">
        <v>1</v>
      </c>
      <c r="G1577">
        <v>1</v>
      </c>
      <c r="H1577">
        <v>3</v>
      </c>
      <c r="I1577" t="s">
        <v>1207</v>
      </c>
      <c r="J1577" t="s">
        <v>1208</v>
      </c>
      <c r="K1577" t="s">
        <v>1209</v>
      </c>
      <c r="L1577">
        <v>1346</v>
      </c>
      <c r="N1577">
        <v>1009</v>
      </c>
      <c r="O1577" t="s">
        <v>1181</v>
      </c>
      <c r="P1577" t="s">
        <v>1181</v>
      </c>
      <c r="Q1577">
        <v>1</v>
      </c>
      <c r="Y1577">
        <v>1.2E-2</v>
      </c>
      <c r="AA1577">
        <v>65.75</v>
      </c>
      <c r="AB1577">
        <v>0</v>
      </c>
      <c r="AC1577">
        <v>0</v>
      </c>
      <c r="AD1577">
        <v>0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 t="s">
        <v>3</v>
      </c>
      <c r="AT1577">
        <v>1.2E-2</v>
      </c>
      <c r="AU1577" t="s">
        <v>3</v>
      </c>
      <c r="AV1577">
        <v>0</v>
      </c>
      <c r="AW1577">
        <v>2</v>
      </c>
      <c r="AX1577">
        <v>24909138</v>
      </c>
      <c r="AY1577">
        <v>1</v>
      </c>
      <c r="AZ1577">
        <v>0</v>
      </c>
      <c r="BA1577">
        <v>1607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B1577">
        <v>0</v>
      </c>
    </row>
    <row r="1578" spans="1:80" x14ac:dyDescent="0.2">
      <c r="A1578">
        <f>ROW(Source!A1013)</f>
        <v>1013</v>
      </c>
      <c r="B1578">
        <v>23982063</v>
      </c>
      <c r="C1578">
        <v>24909125</v>
      </c>
      <c r="D1578">
        <v>22865650</v>
      </c>
      <c r="E1578">
        <v>1</v>
      </c>
      <c r="F1578">
        <v>1</v>
      </c>
      <c r="G1578">
        <v>1</v>
      </c>
      <c r="H1578">
        <v>3</v>
      </c>
      <c r="I1578" t="s">
        <v>1159</v>
      </c>
      <c r="J1578" t="s">
        <v>1160</v>
      </c>
      <c r="K1578" t="s">
        <v>1161</v>
      </c>
      <c r="L1578">
        <v>1374</v>
      </c>
      <c r="N1578">
        <v>1013</v>
      </c>
      <c r="O1578" t="s">
        <v>1162</v>
      </c>
      <c r="P1578" t="s">
        <v>1162</v>
      </c>
      <c r="Q1578">
        <v>1</v>
      </c>
      <c r="Y1578">
        <v>1.1100000000000001</v>
      </c>
      <c r="AA1578">
        <v>1</v>
      </c>
      <c r="AB1578">
        <v>0</v>
      </c>
      <c r="AC1578">
        <v>0</v>
      </c>
      <c r="AD1578">
        <v>0</v>
      </c>
      <c r="AN1578">
        <v>0</v>
      </c>
      <c r="AO1578">
        <v>1</v>
      </c>
      <c r="AP1578">
        <v>0</v>
      </c>
      <c r="AQ1578">
        <v>0</v>
      </c>
      <c r="AR1578">
        <v>0</v>
      </c>
      <c r="AS1578" t="s">
        <v>3</v>
      </c>
      <c r="AT1578">
        <v>1.1100000000000001</v>
      </c>
      <c r="AU1578" t="s">
        <v>3</v>
      </c>
      <c r="AV1578">
        <v>0</v>
      </c>
      <c r="AW1578">
        <v>2</v>
      </c>
      <c r="AX1578">
        <v>24909139</v>
      </c>
      <c r="AY1578">
        <v>1</v>
      </c>
      <c r="AZ1578">
        <v>0</v>
      </c>
      <c r="BA1578">
        <v>1608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B1578">
        <v>0</v>
      </c>
    </row>
    <row r="1579" spans="1:80" x14ac:dyDescent="0.2">
      <c r="A1579">
        <f>ROW(Source!A1014)</f>
        <v>1014</v>
      </c>
      <c r="B1579">
        <v>23982063</v>
      </c>
      <c r="C1579">
        <v>24909140</v>
      </c>
      <c r="D1579">
        <v>9430710</v>
      </c>
      <c r="E1579">
        <v>1</v>
      </c>
      <c r="F1579">
        <v>1</v>
      </c>
      <c r="G1579">
        <v>1</v>
      </c>
      <c r="H1579">
        <v>1</v>
      </c>
      <c r="I1579" t="s">
        <v>1166</v>
      </c>
      <c r="J1579" t="s">
        <v>3</v>
      </c>
      <c r="K1579" t="s">
        <v>1167</v>
      </c>
      <c r="L1579">
        <v>1369</v>
      </c>
      <c r="N1579">
        <v>1013</v>
      </c>
      <c r="O1579" t="s">
        <v>1148</v>
      </c>
      <c r="P1579" t="s">
        <v>1148</v>
      </c>
      <c r="Q1579">
        <v>1</v>
      </c>
      <c r="Y1579">
        <v>7.7759999999999998</v>
      </c>
      <c r="AA1579">
        <v>0</v>
      </c>
      <c r="AB1579">
        <v>0</v>
      </c>
      <c r="AC1579">
        <v>0</v>
      </c>
      <c r="AD1579">
        <v>9.6199999999999992</v>
      </c>
      <c r="AN1579">
        <v>0</v>
      </c>
      <c r="AO1579">
        <v>1</v>
      </c>
      <c r="AP1579">
        <v>1</v>
      </c>
      <c r="AQ1579">
        <v>0</v>
      </c>
      <c r="AR1579">
        <v>0</v>
      </c>
      <c r="AS1579" t="s">
        <v>3</v>
      </c>
      <c r="AT1579">
        <v>5.76</v>
      </c>
      <c r="AU1579" t="s">
        <v>179</v>
      </c>
      <c r="AV1579">
        <v>1</v>
      </c>
      <c r="AW1579">
        <v>2</v>
      </c>
      <c r="AX1579">
        <v>24909148</v>
      </c>
      <c r="AY1579">
        <v>1</v>
      </c>
      <c r="AZ1579">
        <v>0</v>
      </c>
      <c r="BA1579">
        <v>1609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B1579">
        <v>0</v>
      </c>
    </row>
    <row r="1580" spans="1:80" x14ac:dyDescent="0.2">
      <c r="A1580">
        <f>ROW(Source!A1014)</f>
        <v>1014</v>
      </c>
      <c r="B1580">
        <v>23982063</v>
      </c>
      <c r="C1580">
        <v>24909140</v>
      </c>
      <c r="D1580">
        <v>22794186</v>
      </c>
      <c r="E1580">
        <v>1</v>
      </c>
      <c r="F1580">
        <v>1</v>
      </c>
      <c r="G1580">
        <v>1</v>
      </c>
      <c r="H1580">
        <v>2</v>
      </c>
      <c r="I1580" t="s">
        <v>1448</v>
      </c>
      <c r="J1580" t="s">
        <v>1487</v>
      </c>
      <c r="K1580" t="s">
        <v>1450</v>
      </c>
      <c r="L1580">
        <v>1368</v>
      </c>
      <c r="N1580">
        <v>1011</v>
      </c>
      <c r="O1580" t="s">
        <v>1152</v>
      </c>
      <c r="P1580" t="s">
        <v>1152</v>
      </c>
      <c r="Q1580">
        <v>1</v>
      </c>
      <c r="Y1580">
        <v>0.17550000000000002</v>
      </c>
      <c r="AA1580">
        <v>0</v>
      </c>
      <c r="AB1580">
        <v>1.95</v>
      </c>
      <c r="AC1580">
        <v>0</v>
      </c>
      <c r="AD1580">
        <v>0</v>
      </c>
      <c r="AN1580">
        <v>0</v>
      </c>
      <c r="AO1580">
        <v>1</v>
      </c>
      <c r="AP1580">
        <v>1</v>
      </c>
      <c r="AQ1580">
        <v>0</v>
      </c>
      <c r="AR1580">
        <v>0</v>
      </c>
      <c r="AS1580" t="s">
        <v>3</v>
      </c>
      <c r="AT1580">
        <v>0.13</v>
      </c>
      <c r="AU1580" t="s">
        <v>179</v>
      </c>
      <c r="AV1580">
        <v>0</v>
      </c>
      <c r="AW1580">
        <v>2</v>
      </c>
      <c r="AX1580">
        <v>24909149</v>
      </c>
      <c r="AY1580">
        <v>1</v>
      </c>
      <c r="AZ1580">
        <v>0</v>
      </c>
      <c r="BA1580">
        <v>1610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B1580">
        <v>0</v>
      </c>
    </row>
    <row r="1581" spans="1:80" x14ac:dyDescent="0.2">
      <c r="A1581">
        <f>ROW(Source!A1014)</f>
        <v>1014</v>
      </c>
      <c r="B1581">
        <v>23982063</v>
      </c>
      <c r="C1581">
        <v>24909140</v>
      </c>
      <c r="D1581">
        <v>22813091</v>
      </c>
      <c r="E1581">
        <v>1</v>
      </c>
      <c r="F1581">
        <v>1</v>
      </c>
      <c r="G1581">
        <v>1</v>
      </c>
      <c r="H1581">
        <v>3</v>
      </c>
      <c r="I1581" t="s">
        <v>1186</v>
      </c>
      <c r="J1581" t="s">
        <v>1187</v>
      </c>
      <c r="K1581" t="s">
        <v>1188</v>
      </c>
      <c r="L1581">
        <v>1346</v>
      </c>
      <c r="N1581">
        <v>1009</v>
      </c>
      <c r="O1581" t="s">
        <v>1181</v>
      </c>
      <c r="P1581" t="s">
        <v>1181</v>
      </c>
      <c r="Q1581">
        <v>1</v>
      </c>
      <c r="Y1581">
        <v>1.1999999999999999E-3</v>
      </c>
      <c r="AA1581">
        <v>27.74</v>
      </c>
      <c r="AB1581">
        <v>0</v>
      </c>
      <c r="AC1581">
        <v>0</v>
      </c>
      <c r="AD1581">
        <v>0</v>
      </c>
      <c r="AN1581">
        <v>0</v>
      </c>
      <c r="AO1581">
        <v>1</v>
      </c>
      <c r="AP1581">
        <v>0</v>
      </c>
      <c r="AQ1581">
        <v>0</v>
      </c>
      <c r="AR1581">
        <v>0</v>
      </c>
      <c r="AS1581" t="s">
        <v>3</v>
      </c>
      <c r="AT1581">
        <v>1.1999999999999999E-3</v>
      </c>
      <c r="AU1581" t="s">
        <v>3</v>
      </c>
      <c r="AV1581">
        <v>0</v>
      </c>
      <c r="AW1581">
        <v>2</v>
      </c>
      <c r="AX1581">
        <v>24909150</v>
      </c>
      <c r="AY1581">
        <v>1</v>
      </c>
      <c r="AZ1581">
        <v>0</v>
      </c>
      <c r="BA1581">
        <v>1611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B1581">
        <v>0</v>
      </c>
    </row>
    <row r="1582" spans="1:80" x14ac:dyDescent="0.2">
      <c r="A1582">
        <f>ROW(Source!A1014)</f>
        <v>1014</v>
      </c>
      <c r="B1582">
        <v>23982063</v>
      </c>
      <c r="C1582">
        <v>24909140</v>
      </c>
      <c r="D1582">
        <v>22820293</v>
      </c>
      <c r="E1582">
        <v>1</v>
      </c>
      <c r="F1582">
        <v>1</v>
      </c>
      <c r="G1582">
        <v>1</v>
      </c>
      <c r="H1582">
        <v>3</v>
      </c>
      <c r="I1582" t="s">
        <v>1192</v>
      </c>
      <c r="J1582" t="s">
        <v>1193</v>
      </c>
      <c r="K1582" t="s">
        <v>1194</v>
      </c>
      <c r="L1582">
        <v>1358</v>
      </c>
      <c r="N1582">
        <v>1010</v>
      </c>
      <c r="O1582" t="s">
        <v>189</v>
      </c>
      <c r="P1582" t="s">
        <v>189</v>
      </c>
      <c r="Q1582">
        <v>10</v>
      </c>
      <c r="Y1582">
        <v>0.3</v>
      </c>
      <c r="AA1582">
        <v>8.3000000000000007</v>
      </c>
      <c r="AB1582">
        <v>0</v>
      </c>
      <c r="AC1582">
        <v>0</v>
      </c>
      <c r="AD1582">
        <v>0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0.3</v>
      </c>
      <c r="AU1582" t="s">
        <v>3</v>
      </c>
      <c r="AV1582">
        <v>0</v>
      </c>
      <c r="AW1582">
        <v>2</v>
      </c>
      <c r="AX1582">
        <v>24909151</v>
      </c>
      <c r="AY1582">
        <v>1</v>
      </c>
      <c r="AZ1582">
        <v>0</v>
      </c>
      <c r="BA1582">
        <v>1612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B1582">
        <v>0</v>
      </c>
    </row>
    <row r="1583" spans="1:80" x14ac:dyDescent="0.2">
      <c r="A1583">
        <f>ROW(Source!A1014)</f>
        <v>1014</v>
      </c>
      <c r="B1583">
        <v>23982063</v>
      </c>
      <c r="C1583">
        <v>24909140</v>
      </c>
      <c r="D1583">
        <v>22804344</v>
      </c>
      <c r="E1583">
        <v>1</v>
      </c>
      <c r="F1583">
        <v>1</v>
      </c>
      <c r="G1583">
        <v>1</v>
      </c>
      <c r="H1583">
        <v>3</v>
      </c>
      <c r="I1583" t="s">
        <v>1201</v>
      </c>
      <c r="J1583" t="s">
        <v>1202</v>
      </c>
      <c r="K1583" t="s">
        <v>1203</v>
      </c>
      <c r="L1583">
        <v>1348</v>
      </c>
      <c r="N1583">
        <v>1009</v>
      </c>
      <c r="O1583" t="s">
        <v>1185</v>
      </c>
      <c r="P1583" t="s">
        <v>1185</v>
      </c>
      <c r="Q1583">
        <v>1000</v>
      </c>
      <c r="Y1583">
        <v>2.0000000000000002E-5</v>
      </c>
      <c r="AA1583">
        <v>729.98</v>
      </c>
      <c r="AB1583">
        <v>0</v>
      </c>
      <c r="AC1583">
        <v>0</v>
      </c>
      <c r="AD1583">
        <v>0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2.0000000000000002E-5</v>
      </c>
      <c r="AU1583" t="s">
        <v>3</v>
      </c>
      <c r="AV1583">
        <v>0</v>
      </c>
      <c r="AW1583">
        <v>2</v>
      </c>
      <c r="AX1583">
        <v>24909152</v>
      </c>
      <c r="AY1583">
        <v>1</v>
      </c>
      <c r="AZ1583">
        <v>0</v>
      </c>
      <c r="BA1583">
        <v>1613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B1583">
        <v>0</v>
      </c>
    </row>
    <row r="1584" spans="1:80" x14ac:dyDescent="0.2">
      <c r="A1584">
        <f>ROW(Source!A1014)</f>
        <v>1014</v>
      </c>
      <c r="B1584">
        <v>23982063</v>
      </c>
      <c r="C1584">
        <v>24909140</v>
      </c>
      <c r="D1584">
        <v>22850609</v>
      </c>
      <c r="E1584">
        <v>1</v>
      </c>
      <c r="F1584">
        <v>1</v>
      </c>
      <c r="G1584">
        <v>1</v>
      </c>
      <c r="H1584">
        <v>3</v>
      </c>
      <c r="I1584" t="s">
        <v>1207</v>
      </c>
      <c r="J1584" t="s">
        <v>1208</v>
      </c>
      <c r="K1584" t="s">
        <v>1209</v>
      </c>
      <c r="L1584">
        <v>1346</v>
      </c>
      <c r="N1584">
        <v>1009</v>
      </c>
      <c r="O1584" t="s">
        <v>1181</v>
      </c>
      <c r="P1584" t="s">
        <v>1181</v>
      </c>
      <c r="Q1584">
        <v>1</v>
      </c>
      <c r="Y1584">
        <v>1.2E-2</v>
      </c>
      <c r="AA1584">
        <v>65.75</v>
      </c>
      <c r="AB1584">
        <v>0</v>
      </c>
      <c r="AC1584">
        <v>0</v>
      </c>
      <c r="AD1584">
        <v>0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1.2E-2</v>
      </c>
      <c r="AU1584" t="s">
        <v>3</v>
      </c>
      <c r="AV1584">
        <v>0</v>
      </c>
      <c r="AW1584">
        <v>2</v>
      </c>
      <c r="AX1584">
        <v>24909153</v>
      </c>
      <c r="AY1584">
        <v>1</v>
      </c>
      <c r="AZ1584">
        <v>0</v>
      </c>
      <c r="BA1584">
        <v>1614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B1584">
        <v>0</v>
      </c>
    </row>
    <row r="1585" spans="1:80" x14ac:dyDescent="0.2">
      <c r="A1585">
        <f>ROW(Source!A1014)</f>
        <v>1014</v>
      </c>
      <c r="B1585">
        <v>23982063</v>
      </c>
      <c r="C1585">
        <v>24909140</v>
      </c>
      <c r="D1585">
        <v>22865650</v>
      </c>
      <c r="E1585">
        <v>1</v>
      </c>
      <c r="F1585">
        <v>1</v>
      </c>
      <c r="G1585">
        <v>1</v>
      </c>
      <c r="H1585">
        <v>3</v>
      </c>
      <c r="I1585" t="s">
        <v>1159</v>
      </c>
      <c r="J1585" t="s">
        <v>1160</v>
      </c>
      <c r="K1585" t="s">
        <v>1161</v>
      </c>
      <c r="L1585">
        <v>1374</v>
      </c>
      <c r="N1585">
        <v>1013</v>
      </c>
      <c r="O1585" t="s">
        <v>1162</v>
      </c>
      <c r="P1585" t="s">
        <v>1162</v>
      </c>
      <c r="Q1585">
        <v>1</v>
      </c>
      <c r="Y1585">
        <v>1.1100000000000001</v>
      </c>
      <c r="AA1585">
        <v>1</v>
      </c>
      <c r="AB1585">
        <v>0</v>
      </c>
      <c r="AC1585">
        <v>0</v>
      </c>
      <c r="AD1585">
        <v>0</v>
      </c>
      <c r="AN1585">
        <v>0</v>
      </c>
      <c r="AO1585">
        <v>1</v>
      </c>
      <c r="AP1585">
        <v>0</v>
      </c>
      <c r="AQ1585">
        <v>0</v>
      </c>
      <c r="AR1585">
        <v>0</v>
      </c>
      <c r="AS1585" t="s">
        <v>3</v>
      </c>
      <c r="AT1585">
        <v>1.1100000000000001</v>
      </c>
      <c r="AU1585" t="s">
        <v>3</v>
      </c>
      <c r="AV1585">
        <v>0</v>
      </c>
      <c r="AW1585">
        <v>2</v>
      </c>
      <c r="AX1585">
        <v>24909154</v>
      </c>
      <c r="AY1585">
        <v>1</v>
      </c>
      <c r="AZ1585">
        <v>0</v>
      </c>
      <c r="BA1585">
        <v>1615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B1585">
        <v>0</v>
      </c>
    </row>
    <row r="1586" spans="1:80" x14ac:dyDescent="0.2">
      <c r="A1586">
        <f>ROW(Source!A1015)</f>
        <v>1015</v>
      </c>
      <c r="B1586">
        <v>23982063</v>
      </c>
      <c r="C1586">
        <v>24909170</v>
      </c>
      <c r="D1586">
        <v>9430771</v>
      </c>
      <c r="E1586">
        <v>1</v>
      </c>
      <c r="F1586">
        <v>1</v>
      </c>
      <c r="G1586">
        <v>1</v>
      </c>
      <c r="H1586">
        <v>1</v>
      </c>
      <c r="I1586" t="s">
        <v>1693</v>
      </c>
      <c r="J1586" t="s">
        <v>3</v>
      </c>
      <c r="K1586" t="s">
        <v>1694</v>
      </c>
      <c r="L1586">
        <v>1369</v>
      </c>
      <c r="N1586">
        <v>1013</v>
      </c>
      <c r="O1586" t="s">
        <v>1148</v>
      </c>
      <c r="P1586" t="s">
        <v>1148</v>
      </c>
      <c r="Q1586">
        <v>1</v>
      </c>
      <c r="Y1586">
        <v>10.692</v>
      </c>
      <c r="AA1586">
        <v>0</v>
      </c>
      <c r="AB1586">
        <v>0</v>
      </c>
      <c r="AC1586">
        <v>0</v>
      </c>
      <c r="AD1586">
        <v>9.76</v>
      </c>
      <c r="AN1586">
        <v>0</v>
      </c>
      <c r="AO1586">
        <v>1</v>
      </c>
      <c r="AP1586">
        <v>1</v>
      </c>
      <c r="AQ1586">
        <v>0</v>
      </c>
      <c r="AR1586">
        <v>0</v>
      </c>
      <c r="AS1586" t="s">
        <v>3</v>
      </c>
      <c r="AT1586">
        <v>7.92</v>
      </c>
      <c r="AU1586" t="s">
        <v>179</v>
      </c>
      <c r="AV1586">
        <v>1</v>
      </c>
      <c r="AW1586">
        <v>2</v>
      </c>
      <c r="AX1586">
        <v>24909178</v>
      </c>
      <c r="AY1586">
        <v>1</v>
      </c>
      <c r="AZ1586">
        <v>0</v>
      </c>
      <c r="BA1586">
        <v>1616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B1586">
        <v>0</v>
      </c>
    </row>
    <row r="1587" spans="1:80" x14ac:dyDescent="0.2">
      <c r="A1587">
        <f>ROW(Source!A1015)</f>
        <v>1015</v>
      </c>
      <c r="B1587">
        <v>23982063</v>
      </c>
      <c r="C1587">
        <v>24909170</v>
      </c>
      <c r="D1587">
        <v>22794186</v>
      </c>
      <c r="E1587">
        <v>1</v>
      </c>
      <c r="F1587">
        <v>1</v>
      </c>
      <c r="G1587">
        <v>1</v>
      </c>
      <c r="H1587">
        <v>2</v>
      </c>
      <c r="I1587" t="s">
        <v>1448</v>
      </c>
      <c r="J1587" t="s">
        <v>1487</v>
      </c>
      <c r="K1587" t="s">
        <v>1450</v>
      </c>
      <c r="L1587">
        <v>1368</v>
      </c>
      <c r="N1587">
        <v>1011</v>
      </c>
      <c r="O1587" t="s">
        <v>1152</v>
      </c>
      <c r="P1587" t="s">
        <v>1152</v>
      </c>
      <c r="Q1587">
        <v>1</v>
      </c>
      <c r="Y1587">
        <v>0.17550000000000002</v>
      </c>
      <c r="AA1587">
        <v>0</v>
      </c>
      <c r="AB1587">
        <v>1.95</v>
      </c>
      <c r="AC1587">
        <v>0</v>
      </c>
      <c r="AD1587">
        <v>0</v>
      </c>
      <c r="AN1587">
        <v>0</v>
      </c>
      <c r="AO1587">
        <v>1</v>
      </c>
      <c r="AP1587">
        <v>1</v>
      </c>
      <c r="AQ1587">
        <v>0</v>
      </c>
      <c r="AR1587">
        <v>0</v>
      </c>
      <c r="AS1587" t="s">
        <v>3</v>
      </c>
      <c r="AT1587">
        <v>0.13</v>
      </c>
      <c r="AU1587" t="s">
        <v>179</v>
      </c>
      <c r="AV1587">
        <v>0</v>
      </c>
      <c r="AW1587">
        <v>2</v>
      </c>
      <c r="AX1587">
        <v>24909179</v>
      </c>
      <c r="AY1587">
        <v>1</v>
      </c>
      <c r="AZ1587">
        <v>0</v>
      </c>
      <c r="BA1587">
        <v>1617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B1587">
        <v>0</v>
      </c>
    </row>
    <row r="1588" spans="1:80" x14ac:dyDescent="0.2">
      <c r="A1588">
        <f>ROW(Source!A1015)</f>
        <v>1015</v>
      </c>
      <c r="B1588">
        <v>23982063</v>
      </c>
      <c r="C1588">
        <v>24909170</v>
      </c>
      <c r="D1588">
        <v>22813091</v>
      </c>
      <c r="E1588">
        <v>1</v>
      </c>
      <c r="F1588">
        <v>1</v>
      </c>
      <c r="G1588">
        <v>1</v>
      </c>
      <c r="H1588">
        <v>3</v>
      </c>
      <c r="I1588" t="s">
        <v>1186</v>
      </c>
      <c r="J1588" t="s">
        <v>1187</v>
      </c>
      <c r="K1588" t="s">
        <v>1188</v>
      </c>
      <c r="L1588">
        <v>1346</v>
      </c>
      <c r="N1588">
        <v>1009</v>
      </c>
      <c r="O1588" t="s">
        <v>1181</v>
      </c>
      <c r="P1588" t="s">
        <v>1181</v>
      </c>
      <c r="Q1588">
        <v>1</v>
      </c>
      <c r="Y1588">
        <v>2E-3</v>
      </c>
      <c r="AA1588">
        <v>27.74</v>
      </c>
      <c r="AB1588">
        <v>0</v>
      </c>
      <c r="AC1588">
        <v>0</v>
      </c>
      <c r="AD1588">
        <v>0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2E-3</v>
      </c>
      <c r="AU1588" t="s">
        <v>3</v>
      </c>
      <c r="AV1588">
        <v>0</v>
      </c>
      <c r="AW1588">
        <v>2</v>
      </c>
      <c r="AX1588">
        <v>24909180</v>
      </c>
      <c r="AY1588">
        <v>1</v>
      </c>
      <c r="AZ1588">
        <v>0</v>
      </c>
      <c r="BA1588">
        <v>1618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B1588">
        <v>0</v>
      </c>
    </row>
    <row r="1589" spans="1:80" x14ac:dyDescent="0.2">
      <c r="A1589">
        <f>ROW(Source!A1015)</f>
        <v>1015</v>
      </c>
      <c r="B1589">
        <v>23982063</v>
      </c>
      <c r="C1589">
        <v>24909170</v>
      </c>
      <c r="D1589">
        <v>22820293</v>
      </c>
      <c r="E1589">
        <v>1</v>
      </c>
      <c r="F1589">
        <v>1</v>
      </c>
      <c r="G1589">
        <v>1</v>
      </c>
      <c r="H1589">
        <v>3</v>
      </c>
      <c r="I1589" t="s">
        <v>1192</v>
      </c>
      <c r="J1589" t="s">
        <v>1193</v>
      </c>
      <c r="K1589" t="s">
        <v>1194</v>
      </c>
      <c r="L1589">
        <v>1358</v>
      </c>
      <c r="N1589">
        <v>1010</v>
      </c>
      <c r="O1589" t="s">
        <v>189</v>
      </c>
      <c r="P1589" t="s">
        <v>189</v>
      </c>
      <c r="Q1589">
        <v>10</v>
      </c>
      <c r="Y1589">
        <v>0.3</v>
      </c>
      <c r="AA1589">
        <v>8.3000000000000007</v>
      </c>
      <c r="AB1589">
        <v>0</v>
      </c>
      <c r="AC1589">
        <v>0</v>
      </c>
      <c r="AD1589">
        <v>0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0.3</v>
      </c>
      <c r="AU1589" t="s">
        <v>3</v>
      </c>
      <c r="AV1589">
        <v>0</v>
      </c>
      <c r="AW1589">
        <v>2</v>
      </c>
      <c r="AX1589">
        <v>24909181</v>
      </c>
      <c r="AY1589">
        <v>1</v>
      </c>
      <c r="AZ1589">
        <v>0</v>
      </c>
      <c r="BA1589">
        <v>1619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B1589">
        <v>0</v>
      </c>
    </row>
    <row r="1590" spans="1:80" x14ac:dyDescent="0.2">
      <c r="A1590">
        <f>ROW(Source!A1015)</f>
        <v>1015</v>
      </c>
      <c r="B1590">
        <v>23982063</v>
      </c>
      <c r="C1590">
        <v>24909170</v>
      </c>
      <c r="D1590">
        <v>22804344</v>
      </c>
      <c r="E1590">
        <v>1</v>
      </c>
      <c r="F1590">
        <v>1</v>
      </c>
      <c r="G1590">
        <v>1</v>
      </c>
      <c r="H1590">
        <v>3</v>
      </c>
      <c r="I1590" t="s">
        <v>1201</v>
      </c>
      <c r="J1590" t="s">
        <v>1202</v>
      </c>
      <c r="K1590" t="s">
        <v>1203</v>
      </c>
      <c r="L1590">
        <v>1348</v>
      </c>
      <c r="N1590">
        <v>1009</v>
      </c>
      <c r="O1590" t="s">
        <v>1185</v>
      </c>
      <c r="P1590" t="s">
        <v>1185</v>
      </c>
      <c r="Q1590">
        <v>1000</v>
      </c>
      <c r="Y1590">
        <v>2.0000000000000002E-5</v>
      </c>
      <c r="AA1590">
        <v>729.98</v>
      </c>
      <c r="AB1590">
        <v>0</v>
      </c>
      <c r="AC1590">
        <v>0</v>
      </c>
      <c r="AD1590">
        <v>0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 t="s">
        <v>3</v>
      </c>
      <c r="AT1590">
        <v>2.0000000000000002E-5</v>
      </c>
      <c r="AU1590" t="s">
        <v>3</v>
      </c>
      <c r="AV1590">
        <v>0</v>
      </c>
      <c r="AW1590">
        <v>2</v>
      </c>
      <c r="AX1590">
        <v>24909182</v>
      </c>
      <c r="AY1590">
        <v>1</v>
      </c>
      <c r="AZ1590">
        <v>0</v>
      </c>
      <c r="BA1590">
        <v>1620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B1590">
        <v>0</v>
      </c>
    </row>
    <row r="1591" spans="1:80" x14ac:dyDescent="0.2">
      <c r="A1591">
        <f>ROW(Source!A1015)</f>
        <v>1015</v>
      </c>
      <c r="B1591">
        <v>23982063</v>
      </c>
      <c r="C1591">
        <v>24909170</v>
      </c>
      <c r="D1591">
        <v>22850609</v>
      </c>
      <c r="E1591">
        <v>1</v>
      </c>
      <c r="F1591">
        <v>1</v>
      </c>
      <c r="G1591">
        <v>1</v>
      </c>
      <c r="H1591">
        <v>3</v>
      </c>
      <c r="I1591" t="s">
        <v>1207</v>
      </c>
      <c r="J1591" t="s">
        <v>1208</v>
      </c>
      <c r="K1591" t="s">
        <v>1209</v>
      </c>
      <c r="L1591">
        <v>1346</v>
      </c>
      <c r="N1591">
        <v>1009</v>
      </c>
      <c r="O1591" t="s">
        <v>1181</v>
      </c>
      <c r="P1591" t="s">
        <v>1181</v>
      </c>
      <c r="Q1591">
        <v>1</v>
      </c>
      <c r="Y1591">
        <v>0.02</v>
      </c>
      <c r="AA1591">
        <v>65.75</v>
      </c>
      <c r="AB1591">
        <v>0</v>
      </c>
      <c r="AC1591">
        <v>0</v>
      </c>
      <c r="AD1591">
        <v>0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 t="s">
        <v>3</v>
      </c>
      <c r="AT1591">
        <v>0.02</v>
      </c>
      <c r="AU1591" t="s">
        <v>3</v>
      </c>
      <c r="AV1591">
        <v>0</v>
      </c>
      <c r="AW1591">
        <v>2</v>
      </c>
      <c r="AX1591">
        <v>24909183</v>
      </c>
      <c r="AY1591">
        <v>1</v>
      </c>
      <c r="AZ1591">
        <v>0</v>
      </c>
      <c r="BA1591">
        <v>1621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B1591">
        <v>0</v>
      </c>
    </row>
    <row r="1592" spans="1:80" x14ac:dyDescent="0.2">
      <c r="A1592">
        <f>ROW(Source!A1015)</f>
        <v>1015</v>
      </c>
      <c r="B1592">
        <v>23982063</v>
      </c>
      <c r="C1592">
        <v>24909170</v>
      </c>
      <c r="D1592">
        <v>22865650</v>
      </c>
      <c r="E1592">
        <v>1</v>
      </c>
      <c r="F1592">
        <v>1</v>
      </c>
      <c r="G1592">
        <v>1</v>
      </c>
      <c r="H1592">
        <v>3</v>
      </c>
      <c r="I1592" t="s">
        <v>1159</v>
      </c>
      <c r="J1592" t="s">
        <v>1160</v>
      </c>
      <c r="K1592" t="s">
        <v>1161</v>
      </c>
      <c r="L1592">
        <v>1374</v>
      </c>
      <c r="N1592">
        <v>1013</v>
      </c>
      <c r="O1592" t="s">
        <v>1162</v>
      </c>
      <c r="P1592" t="s">
        <v>1162</v>
      </c>
      <c r="Q1592">
        <v>1</v>
      </c>
      <c r="Y1592">
        <v>1.55</v>
      </c>
      <c r="AA1592">
        <v>1</v>
      </c>
      <c r="AB1592">
        <v>0</v>
      </c>
      <c r="AC1592">
        <v>0</v>
      </c>
      <c r="AD1592">
        <v>0</v>
      </c>
      <c r="AN1592">
        <v>0</v>
      </c>
      <c r="AO1592">
        <v>1</v>
      </c>
      <c r="AP1592">
        <v>0</v>
      </c>
      <c r="AQ1592">
        <v>0</v>
      </c>
      <c r="AR1592">
        <v>0</v>
      </c>
      <c r="AS1592" t="s">
        <v>3</v>
      </c>
      <c r="AT1592">
        <v>1.55</v>
      </c>
      <c r="AU1592" t="s">
        <v>3</v>
      </c>
      <c r="AV1592">
        <v>0</v>
      </c>
      <c r="AW1592">
        <v>2</v>
      </c>
      <c r="AX1592">
        <v>24909184</v>
      </c>
      <c r="AY1592">
        <v>1</v>
      </c>
      <c r="AZ1592">
        <v>0</v>
      </c>
      <c r="BA1592">
        <v>1622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B1592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22"/>
  <sheetViews>
    <sheetView workbookViewId="0"/>
  </sheetViews>
  <sheetFormatPr defaultRowHeight="12.75" x14ac:dyDescent="0.2"/>
  <sheetData>
    <row r="1" spans="1:44" x14ac:dyDescent="0.2">
      <c r="A1">
        <f>ROW(Source!A140)</f>
        <v>140</v>
      </c>
      <c r="B1">
        <v>23983295</v>
      </c>
      <c r="C1">
        <v>23983289</v>
      </c>
      <c r="D1">
        <v>9431687</v>
      </c>
      <c r="E1">
        <v>1</v>
      </c>
      <c r="F1">
        <v>1</v>
      </c>
      <c r="G1">
        <v>1</v>
      </c>
      <c r="H1">
        <v>1</v>
      </c>
      <c r="I1" t="s">
        <v>1146</v>
      </c>
      <c r="J1" t="s">
        <v>3</v>
      </c>
      <c r="K1" t="s">
        <v>1147</v>
      </c>
      <c r="L1">
        <v>1369</v>
      </c>
      <c r="N1">
        <v>1013</v>
      </c>
      <c r="O1" t="s">
        <v>1148</v>
      </c>
      <c r="P1" t="s">
        <v>1148</v>
      </c>
      <c r="Q1">
        <v>1</v>
      </c>
      <c r="X1">
        <v>3.11</v>
      </c>
      <c r="Y1">
        <v>0</v>
      </c>
      <c r="Z1">
        <v>0</v>
      </c>
      <c r="AA1">
        <v>0</v>
      </c>
      <c r="AB1">
        <v>10.94</v>
      </c>
      <c r="AC1">
        <v>0</v>
      </c>
      <c r="AD1">
        <v>1</v>
      </c>
      <c r="AE1">
        <v>1</v>
      </c>
      <c r="AF1" t="s">
        <v>171</v>
      </c>
      <c r="AG1">
        <v>4.4706250000000001</v>
      </c>
      <c r="AH1">
        <v>2</v>
      </c>
      <c r="AI1">
        <v>23983290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ROW(Source!A140)</f>
        <v>140</v>
      </c>
      <c r="B2">
        <v>23983296</v>
      </c>
      <c r="C2">
        <v>23983289</v>
      </c>
      <c r="D2">
        <v>22793424</v>
      </c>
      <c r="E2">
        <v>1</v>
      </c>
      <c r="F2">
        <v>1</v>
      </c>
      <c r="G2">
        <v>1</v>
      </c>
      <c r="H2">
        <v>2</v>
      </c>
      <c r="I2" t="s">
        <v>1149</v>
      </c>
      <c r="J2" t="s">
        <v>1150</v>
      </c>
      <c r="K2" t="s">
        <v>1151</v>
      </c>
      <c r="L2">
        <v>1368</v>
      </c>
      <c r="N2">
        <v>1011</v>
      </c>
      <c r="O2" t="s">
        <v>1152</v>
      </c>
      <c r="P2" t="s">
        <v>1152</v>
      </c>
      <c r="Q2">
        <v>1</v>
      </c>
      <c r="X2">
        <v>0.26</v>
      </c>
      <c r="Y2">
        <v>0</v>
      </c>
      <c r="Z2">
        <v>3</v>
      </c>
      <c r="AA2">
        <v>0</v>
      </c>
      <c r="AB2">
        <v>0</v>
      </c>
      <c r="AC2">
        <v>0</v>
      </c>
      <c r="AD2">
        <v>1</v>
      </c>
      <c r="AE2">
        <v>0</v>
      </c>
      <c r="AF2" t="s">
        <v>170</v>
      </c>
      <c r="AG2">
        <v>0.29899999999999999</v>
      </c>
      <c r="AH2">
        <v>2</v>
      </c>
      <c r="AI2">
        <v>23983291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ROW(Source!A140)</f>
        <v>140</v>
      </c>
      <c r="B3">
        <v>23983297</v>
      </c>
      <c r="C3">
        <v>23983289</v>
      </c>
      <c r="D3">
        <v>22794259</v>
      </c>
      <c r="E3">
        <v>1</v>
      </c>
      <c r="F3">
        <v>1</v>
      </c>
      <c r="G3">
        <v>1</v>
      </c>
      <c r="H3">
        <v>2</v>
      </c>
      <c r="I3" t="s">
        <v>1153</v>
      </c>
      <c r="J3" t="s">
        <v>1154</v>
      </c>
      <c r="K3" t="s">
        <v>1155</v>
      </c>
      <c r="L3">
        <v>1368</v>
      </c>
      <c r="N3">
        <v>1011</v>
      </c>
      <c r="O3" t="s">
        <v>1152</v>
      </c>
      <c r="P3" t="s">
        <v>1152</v>
      </c>
      <c r="Q3">
        <v>1</v>
      </c>
      <c r="X3">
        <v>0.35</v>
      </c>
      <c r="Y3">
        <v>0</v>
      </c>
      <c r="Z3">
        <v>26.26</v>
      </c>
      <c r="AA3">
        <v>0</v>
      </c>
      <c r="AB3">
        <v>0</v>
      </c>
      <c r="AC3">
        <v>0</v>
      </c>
      <c r="AD3">
        <v>1</v>
      </c>
      <c r="AE3">
        <v>0</v>
      </c>
      <c r="AF3" t="s">
        <v>170</v>
      </c>
      <c r="AG3">
        <v>0.40249999999999997</v>
      </c>
      <c r="AH3">
        <v>2</v>
      </c>
      <c r="AI3">
        <v>23983292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ROW(Source!A140)</f>
        <v>140</v>
      </c>
      <c r="B4">
        <v>23983298</v>
      </c>
      <c r="C4">
        <v>23983289</v>
      </c>
      <c r="D4">
        <v>22820288</v>
      </c>
      <c r="E4">
        <v>1</v>
      </c>
      <c r="F4">
        <v>1</v>
      </c>
      <c r="G4">
        <v>1</v>
      </c>
      <c r="H4">
        <v>3</v>
      </c>
      <c r="I4" t="s">
        <v>1156</v>
      </c>
      <c r="J4" t="s">
        <v>1157</v>
      </c>
      <c r="K4" t="s">
        <v>1158</v>
      </c>
      <c r="L4">
        <v>1358</v>
      </c>
      <c r="N4">
        <v>1010</v>
      </c>
      <c r="O4" t="s">
        <v>189</v>
      </c>
      <c r="P4" t="s">
        <v>189</v>
      </c>
      <c r="Q4">
        <v>10</v>
      </c>
      <c r="X4">
        <v>0.4</v>
      </c>
      <c r="Y4">
        <v>2.7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0.4</v>
      </c>
      <c r="AH4">
        <v>2</v>
      </c>
      <c r="AI4">
        <v>23983293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ROW(Source!A140)</f>
        <v>140</v>
      </c>
      <c r="B5">
        <v>23983299</v>
      </c>
      <c r="C5">
        <v>23983289</v>
      </c>
      <c r="D5">
        <v>22865650</v>
      </c>
      <c r="E5">
        <v>1</v>
      </c>
      <c r="F5">
        <v>1</v>
      </c>
      <c r="G5">
        <v>1</v>
      </c>
      <c r="H5">
        <v>3</v>
      </c>
      <c r="I5" t="s">
        <v>1159</v>
      </c>
      <c r="J5" t="s">
        <v>1160</v>
      </c>
      <c r="K5" t="s">
        <v>1161</v>
      </c>
      <c r="L5">
        <v>1374</v>
      </c>
      <c r="N5">
        <v>1013</v>
      </c>
      <c r="O5" t="s">
        <v>1162</v>
      </c>
      <c r="P5" t="s">
        <v>1162</v>
      </c>
      <c r="Q5">
        <v>1</v>
      </c>
      <c r="X5">
        <v>0.68</v>
      </c>
      <c r="Y5">
        <v>1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0.68</v>
      </c>
      <c r="AH5">
        <v>2</v>
      </c>
      <c r="AI5">
        <v>23983294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ROW(Source!A141)</f>
        <v>141</v>
      </c>
      <c r="B6">
        <v>23983306</v>
      </c>
      <c r="C6">
        <v>23983300</v>
      </c>
      <c r="D6">
        <v>9431687</v>
      </c>
      <c r="E6">
        <v>1</v>
      </c>
      <c r="F6">
        <v>1</v>
      </c>
      <c r="G6">
        <v>1</v>
      </c>
      <c r="H6">
        <v>1</v>
      </c>
      <c r="I6" t="s">
        <v>1146</v>
      </c>
      <c r="J6" t="s">
        <v>3</v>
      </c>
      <c r="K6" t="s">
        <v>1147</v>
      </c>
      <c r="L6">
        <v>1369</v>
      </c>
      <c r="N6">
        <v>1013</v>
      </c>
      <c r="O6" t="s">
        <v>1148</v>
      </c>
      <c r="P6" t="s">
        <v>1148</v>
      </c>
      <c r="Q6">
        <v>1</v>
      </c>
      <c r="X6">
        <v>2.67</v>
      </c>
      <c r="Y6">
        <v>0</v>
      </c>
      <c r="Z6">
        <v>0</v>
      </c>
      <c r="AA6">
        <v>0</v>
      </c>
      <c r="AB6">
        <v>10.94</v>
      </c>
      <c r="AC6">
        <v>0</v>
      </c>
      <c r="AD6">
        <v>1</v>
      </c>
      <c r="AE6">
        <v>1</v>
      </c>
      <c r="AF6" t="s">
        <v>180</v>
      </c>
      <c r="AG6">
        <v>4.5056250000000002</v>
      </c>
      <c r="AH6">
        <v>2</v>
      </c>
      <c r="AI6">
        <v>23983301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ROW(Source!A141)</f>
        <v>141</v>
      </c>
      <c r="B7">
        <v>23983307</v>
      </c>
      <c r="C7">
        <v>23983300</v>
      </c>
      <c r="D7">
        <v>22793424</v>
      </c>
      <c r="E7">
        <v>1</v>
      </c>
      <c r="F7">
        <v>1</v>
      </c>
      <c r="G7">
        <v>1</v>
      </c>
      <c r="H7">
        <v>2</v>
      </c>
      <c r="I7" t="s">
        <v>1149</v>
      </c>
      <c r="J7" t="s">
        <v>1150</v>
      </c>
      <c r="K7" t="s">
        <v>1151</v>
      </c>
      <c r="L7">
        <v>1368</v>
      </c>
      <c r="N7">
        <v>1011</v>
      </c>
      <c r="O7" t="s">
        <v>1152</v>
      </c>
      <c r="P7" t="s">
        <v>1152</v>
      </c>
      <c r="Q7">
        <v>1</v>
      </c>
      <c r="X7">
        <v>0.23</v>
      </c>
      <c r="Y7">
        <v>0</v>
      </c>
      <c r="Z7">
        <v>3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179</v>
      </c>
      <c r="AG7">
        <v>0.31050000000000005</v>
      </c>
      <c r="AH7">
        <v>2</v>
      </c>
      <c r="AI7">
        <v>23983302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ROW(Source!A141)</f>
        <v>141</v>
      </c>
      <c r="B8">
        <v>23983308</v>
      </c>
      <c r="C8">
        <v>23983300</v>
      </c>
      <c r="D8">
        <v>22794259</v>
      </c>
      <c r="E8">
        <v>1</v>
      </c>
      <c r="F8">
        <v>1</v>
      </c>
      <c r="G8">
        <v>1</v>
      </c>
      <c r="H8">
        <v>2</v>
      </c>
      <c r="I8" t="s">
        <v>1153</v>
      </c>
      <c r="J8" t="s">
        <v>1154</v>
      </c>
      <c r="K8" t="s">
        <v>1155</v>
      </c>
      <c r="L8">
        <v>1368</v>
      </c>
      <c r="N8">
        <v>1011</v>
      </c>
      <c r="O8" t="s">
        <v>1152</v>
      </c>
      <c r="P8" t="s">
        <v>1152</v>
      </c>
      <c r="Q8">
        <v>1</v>
      </c>
      <c r="X8">
        <v>0.11</v>
      </c>
      <c r="Y8">
        <v>0</v>
      </c>
      <c r="Z8">
        <v>26.26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179</v>
      </c>
      <c r="AG8">
        <v>0.14850000000000002</v>
      </c>
      <c r="AH8">
        <v>2</v>
      </c>
      <c r="AI8">
        <v>23983303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ROW(Source!A141)</f>
        <v>141</v>
      </c>
      <c r="B9">
        <v>23983309</v>
      </c>
      <c r="C9">
        <v>23983300</v>
      </c>
      <c r="D9">
        <v>22820285</v>
      </c>
      <c r="E9">
        <v>1</v>
      </c>
      <c r="F9">
        <v>1</v>
      </c>
      <c r="G9">
        <v>1</v>
      </c>
      <c r="H9">
        <v>3</v>
      </c>
      <c r="I9" t="s">
        <v>1163</v>
      </c>
      <c r="J9" t="s">
        <v>1164</v>
      </c>
      <c r="K9" t="s">
        <v>1165</v>
      </c>
      <c r="L9">
        <v>1358</v>
      </c>
      <c r="N9">
        <v>1010</v>
      </c>
      <c r="O9" t="s">
        <v>189</v>
      </c>
      <c r="P9" t="s">
        <v>189</v>
      </c>
      <c r="Q9">
        <v>10</v>
      </c>
      <c r="X9">
        <v>0.2</v>
      </c>
      <c r="Y9">
        <v>1.8</v>
      </c>
      <c r="Z9">
        <v>0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3</v>
      </c>
      <c r="AG9">
        <v>0.2</v>
      </c>
      <c r="AH9">
        <v>2</v>
      </c>
      <c r="AI9">
        <v>23983304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ROW(Source!A141)</f>
        <v>141</v>
      </c>
      <c r="B10">
        <v>23983310</v>
      </c>
      <c r="C10">
        <v>23983300</v>
      </c>
      <c r="D10">
        <v>22865650</v>
      </c>
      <c r="E10">
        <v>1</v>
      </c>
      <c r="F10">
        <v>1</v>
      </c>
      <c r="G10">
        <v>1</v>
      </c>
      <c r="H10">
        <v>3</v>
      </c>
      <c r="I10" t="s">
        <v>1159</v>
      </c>
      <c r="J10" t="s">
        <v>1160</v>
      </c>
      <c r="K10" t="s">
        <v>1161</v>
      </c>
      <c r="L10">
        <v>1374</v>
      </c>
      <c r="N10">
        <v>1013</v>
      </c>
      <c r="O10" t="s">
        <v>1162</v>
      </c>
      <c r="P10" t="s">
        <v>1162</v>
      </c>
      <c r="Q10">
        <v>1</v>
      </c>
      <c r="X10">
        <v>0.57999999999999996</v>
      </c>
      <c r="Y10">
        <v>1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0.57999999999999996</v>
      </c>
      <c r="AH10">
        <v>2</v>
      </c>
      <c r="AI10">
        <v>23983305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ROW(Source!A142)</f>
        <v>142</v>
      </c>
      <c r="B11">
        <v>23983317</v>
      </c>
      <c r="C11">
        <v>23983311</v>
      </c>
      <c r="D11">
        <v>9431687</v>
      </c>
      <c r="E11">
        <v>1</v>
      </c>
      <c r="F11">
        <v>1</v>
      </c>
      <c r="G11">
        <v>1</v>
      </c>
      <c r="H11">
        <v>1</v>
      </c>
      <c r="I11" t="s">
        <v>1146</v>
      </c>
      <c r="J11" t="s">
        <v>3</v>
      </c>
      <c r="K11" t="s">
        <v>1147</v>
      </c>
      <c r="L11">
        <v>1369</v>
      </c>
      <c r="N11">
        <v>1013</v>
      </c>
      <c r="O11" t="s">
        <v>1148</v>
      </c>
      <c r="P11" t="s">
        <v>1148</v>
      </c>
      <c r="Q11">
        <v>1</v>
      </c>
      <c r="X11">
        <v>2.67</v>
      </c>
      <c r="Y11">
        <v>0</v>
      </c>
      <c r="Z11">
        <v>0</v>
      </c>
      <c r="AA11">
        <v>0</v>
      </c>
      <c r="AB11">
        <v>10.94</v>
      </c>
      <c r="AC11">
        <v>0</v>
      </c>
      <c r="AD11">
        <v>1</v>
      </c>
      <c r="AE11">
        <v>1</v>
      </c>
      <c r="AF11" t="s">
        <v>171</v>
      </c>
      <c r="AG11">
        <v>3.8381249999999993</v>
      </c>
      <c r="AH11">
        <v>2</v>
      </c>
      <c r="AI11">
        <v>23983312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ROW(Source!A142)</f>
        <v>142</v>
      </c>
      <c r="B12">
        <v>23983318</v>
      </c>
      <c r="C12">
        <v>23983311</v>
      </c>
      <c r="D12">
        <v>22793424</v>
      </c>
      <c r="E12">
        <v>1</v>
      </c>
      <c r="F12">
        <v>1</v>
      </c>
      <c r="G12">
        <v>1</v>
      </c>
      <c r="H12">
        <v>2</v>
      </c>
      <c r="I12" t="s">
        <v>1149</v>
      </c>
      <c r="J12" t="s">
        <v>1150</v>
      </c>
      <c r="K12" t="s">
        <v>1151</v>
      </c>
      <c r="L12">
        <v>1368</v>
      </c>
      <c r="N12">
        <v>1011</v>
      </c>
      <c r="O12" t="s">
        <v>1152</v>
      </c>
      <c r="P12" t="s">
        <v>1152</v>
      </c>
      <c r="Q12">
        <v>1</v>
      </c>
      <c r="X12">
        <v>0.23</v>
      </c>
      <c r="Y12">
        <v>0</v>
      </c>
      <c r="Z12">
        <v>3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170</v>
      </c>
      <c r="AG12">
        <v>0.26450000000000001</v>
      </c>
      <c r="AH12">
        <v>2</v>
      </c>
      <c r="AI12">
        <v>23983313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ROW(Source!A142)</f>
        <v>142</v>
      </c>
      <c r="B13">
        <v>23983319</v>
      </c>
      <c r="C13">
        <v>23983311</v>
      </c>
      <c r="D13">
        <v>22794259</v>
      </c>
      <c r="E13">
        <v>1</v>
      </c>
      <c r="F13">
        <v>1</v>
      </c>
      <c r="G13">
        <v>1</v>
      </c>
      <c r="H13">
        <v>2</v>
      </c>
      <c r="I13" t="s">
        <v>1153</v>
      </c>
      <c r="J13" t="s">
        <v>1154</v>
      </c>
      <c r="K13" t="s">
        <v>1155</v>
      </c>
      <c r="L13">
        <v>1368</v>
      </c>
      <c r="N13">
        <v>1011</v>
      </c>
      <c r="O13" t="s">
        <v>1152</v>
      </c>
      <c r="P13" t="s">
        <v>1152</v>
      </c>
      <c r="Q13">
        <v>1</v>
      </c>
      <c r="X13">
        <v>0.11</v>
      </c>
      <c r="Y13">
        <v>0</v>
      </c>
      <c r="Z13">
        <v>26.26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170</v>
      </c>
      <c r="AG13">
        <v>0.1265</v>
      </c>
      <c r="AH13">
        <v>2</v>
      </c>
      <c r="AI13">
        <v>23983314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ROW(Source!A142)</f>
        <v>142</v>
      </c>
      <c r="B14">
        <v>23983320</v>
      </c>
      <c r="C14">
        <v>23983311</v>
      </c>
      <c r="D14">
        <v>22820285</v>
      </c>
      <c r="E14">
        <v>1</v>
      </c>
      <c r="F14">
        <v>1</v>
      </c>
      <c r="G14">
        <v>1</v>
      </c>
      <c r="H14">
        <v>3</v>
      </c>
      <c r="I14" t="s">
        <v>1163</v>
      </c>
      <c r="J14" t="s">
        <v>1164</v>
      </c>
      <c r="K14" t="s">
        <v>1165</v>
      </c>
      <c r="L14">
        <v>1358</v>
      </c>
      <c r="N14">
        <v>1010</v>
      </c>
      <c r="O14" t="s">
        <v>189</v>
      </c>
      <c r="P14" t="s">
        <v>189</v>
      </c>
      <c r="Q14">
        <v>10</v>
      </c>
      <c r="X14">
        <v>0.2</v>
      </c>
      <c r="Y14">
        <v>1.8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0.2</v>
      </c>
      <c r="AH14">
        <v>2</v>
      </c>
      <c r="AI14">
        <v>23983315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ROW(Source!A142)</f>
        <v>142</v>
      </c>
      <c r="B15">
        <v>23983321</v>
      </c>
      <c r="C15">
        <v>23983311</v>
      </c>
      <c r="D15">
        <v>22865650</v>
      </c>
      <c r="E15">
        <v>1</v>
      </c>
      <c r="F15">
        <v>1</v>
      </c>
      <c r="G15">
        <v>1</v>
      </c>
      <c r="H15">
        <v>3</v>
      </c>
      <c r="I15" t="s">
        <v>1159</v>
      </c>
      <c r="J15" t="s">
        <v>1160</v>
      </c>
      <c r="K15" t="s">
        <v>1161</v>
      </c>
      <c r="L15">
        <v>1374</v>
      </c>
      <c r="N15">
        <v>1013</v>
      </c>
      <c r="O15" t="s">
        <v>1162</v>
      </c>
      <c r="P15" t="s">
        <v>1162</v>
      </c>
      <c r="Q15">
        <v>1</v>
      </c>
      <c r="X15">
        <v>0.57999999999999996</v>
      </c>
      <c r="Y15">
        <v>1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0.57999999999999996</v>
      </c>
      <c r="AH15">
        <v>2</v>
      </c>
      <c r="AI15">
        <v>23983316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ROW(Source!A143)</f>
        <v>143</v>
      </c>
      <c r="B16">
        <v>24919577</v>
      </c>
      <c r="C16">
        <v>24919571</v>
      </c>
      <c r="D16">
        <v>9431687</v>
      </c>
      <c r="E16">
        <v>1</v>
      </c>
      <c r="F16">
        <v>1</v>
      </c>
      <c r="G16">
        <v>1</v>
      </c>
      <c r="H16">
        <v>1</v>
      </c>
      <c r="I16" t="s">
        <v>1146</v>
      </c>
      <c r="J16" t="s">
        <v>3</v>
      </c>
      <c r="K16" t="s">
        <v>1147</v>
      </c>
      <c r="L16">
        <v>1369</v>
      </c>
      <c r="N16">
        <v>1013</v>
      </c>
      <c r="O16" t="s">
        <v>1148</v>
      </c>
      <c r="P16" t="s">
        <v>1148</v>
      </c>
      <c r="Q16">
        <v>1</v>
      </c>
      <c r="X16">
        <v>2.67</v>
      </c>
      <c r="Y16">
        <v>0</v>
      </c>
      <c r="Z16">
        <v>0</v>
      </c>
      <c r="AA16">
        <v>0</v>
      </c>
      <c r="AB16">
        <v>10.94</v>
      </c>
      <c r="AC16">
        <v>0</v>
      </c>
      <c r="AD16">
        <v>1</v>
      </c>
      <c r="AE16">
        <v>1</v>
      </c>
      <c r="AF16" t="s">
        <v>180</v>
      </c>
      <c r="AG16">
        <v>4.5056250000000002</v>
      </c>
      <c r="AH16">
        <v>2</v>
      </c>
      <c r="AI16">
        <v>24919572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ROW(Source!A143)</f>
        <v>143</v>
      </c>
      <c r="B17">
        <v>24919578</v>
      </c>
      <c r="C17">
        <v>24919571</v>
      </c>
      <c r="D17">
        <v>22793424</v>
      </c>
      <c r="E17">
        <v>1</v>
      </c>
      <c r="F17">
        <v>1</v>
      </c>
      <c r="G17">
        <v>1</v>
      </c>
      <c r="H17">
        <v>2</v>
      </c>
      <c r="I17" t="s">
        <v>1149</v>
      </c>
      <c r="J17" t="s">
        <v>1150</v>
      </c>
      <c r="K17" t="s">
        <v>1151</v>
      </c>
      <c r="L17">
        <v>1368</v>
      </c>
      <c r="N17">
        <v>1011</v>
      </c>
      <c r="O17" t="s">
        <v>1152</v>
      </c>
      <c r="P17" t="s">
        <v>1152</v>
      </c>
      <c r="Q17">
        <v>1</v>
      </c>
      <c r="X17">
        <v>0.23</v>
      </c>
      <c r="Y17">
        <v>0</v>
      </c>
      <c r="Z17">
        <v>3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179</v>
      </c>
      <c r="AG17">
        <v>0.31050000000000005</v>
      </c>
      <c r="AH17">
        <v>2</v>
      </c>
      <c r="AI17">
        <v>24919573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ROW(Source!A143)</f>
        <v>143</v>
      </c>
      <c r="B18">
        <v>24919579</v>
      </c>
      <c r="C18">
        <v>24919571</v>
      </c>
      <c r="D18">
        <v>22794259</v>
      </c>
      <c r="E18">
        <v>1</v>
      </c>
      <c r="F18">
        <v>1</v>
      </c>
      <c r="G18">
        <v>1</v>
      </c>
      <c r="H18">
        <v>2</v>
      </c>
      <c r="I18" t="s">
        <v>1153</v>
      </c>
      <c r="J18" t="s">
        <v>1154</v>
      </c>
      <c r="K18" t="s">
        <v>1155</v>
      </c>
      <c r="L18">
        <v>1368</v>
      </c>
      <c r="N18">
        <v>1011</v>
      </c>
      <c r="O18" t="s">
        <v>1152</v>
      </c>
      <c r="P18" t="s">
        <v>1152</v>
      </c>
      <c r="Q18">
        <v>1</v>
      </c>
      <c r="X18">
        <v>0.11</v>
      </c>
      <c r="Y18">
        <v>0</v>
      </c>
      <c r="Z18">
        <v>26.26</v>
      </c>
      <c r="AA18">
        <v>0</v>
      </c>
      <c r="AB18">
        <v>0</v>
      </c>
      <c r="AC18">
        <v>0</v>
      </c>
      <c r="AD18">
        <v>1</v>
      </c>
      <c r="AE18">
        <v>0</v>
      </c>
      <c r="AF18" t="s">
        <v>179</v>
      </c>
      <c r="AG18">
        <v>0.14850000000000002</v>
      </c>
      <c r="AH18">
        <v>2</v>
      </c>
      <c r="AI18">
        <v>24919574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ROW(Source!A143)</f>
        <v>143</v>
      </c>
      <c r="B19">
        <v>24919580</v>
      </c>
      <c r="C19">
        <v>24919571</v>
      </c>
      <c r="D19">
        <v>22820285</v>
      </c>
      <c r="E19">
        <v>1</v>
      </c>
      <c r="F19">
        <v>1</v>
      </c>
      <c r="G19">
        <v>1</v>
      </c>
      <c r="H19">
        <v>3</v>
      </c>
      <c r="I19" t="s">
        <v>1163</v>
      </c>
      <c r="J19" t="s">
        <v>1164</v>
      </c>
      <c r="K19" t="s">
        <v>1165</v>
      </c>
      <c r="L19">
        <v>1358</v>
      </c>
      <c r="N19">
        <v>1010</v>
      </c>
      <c r="O19" t="s">
        <v>189</v>
      </c>
      <c r="P19" t="s">
        <v>189</v>
      </c>
      <c r="Q19">
        <v>10</v>
      </c>
      <c r="X19">
        <v>0.2</v>
      </c>
      <c r="Y19">
        <v>1.8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0.2</v>
      </c>
      <c r="AH19">
        <v>2</v>
      </c>
      <c r="AI19">
        <v>24919575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ROW(Source!A143)</f>
        <v>143</v>
      </c>
      <c r="B20">
        <v>24919581</v>
      </c>
      <c r="C20">
        <v>24919571</v>
      </c>
      <c r="D20">
        <v>22865650</v>
      </c>
      <c r="E20">
        <v>1</v>
      </c>
      <c r="F20">
        <v>1</v>
      </c>
      <c r="G20">
        <v>1</v>
      </c>
      <c r="H20">
        <v>3</v>
      </c>
      <c r="I20" t="s">
        <v>1159</v>
      </c>
      <c r="J20" t="s">
        <v>1160</v>
      </c>
      <c r="K20" t="s">
        <v>1161</v>
      </c>
      <c r="L20">
        <v>1374</v>
      </c>
      <c r="N20">
        <v>1013</v>
      </c>
      <c r="O20" t="s">
        <v>1162</v>
      </c>
      <c r="P20" t="s">
        <v>1162</v>
      </c>
      <c r="Q20">
        <v>1</v>
      </c>
      <c r="X20">
        <v>0.57999999999999996</v>
      </c>
      <c r="Y20">
        <v>1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0.57999999999999996</v>
      </c>
      <c r="AH20">
        <v>2</v>
      </c>
      <c r="AI20">
        <v>24919576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ROW(Source!A144)</f>
        <v>144</v>
      </c>
      <c r="B21">
        <v>24815200</v>
      </c>
      <c r="C21">
        <v>24815197</v>
      </c>
      <c r="D21">
        <v>9430710</v>
      </c>
      <c r="E21">
        <v>1</v>
      </c>
      <c r="F21">
        <v>1</v>
      </c>
      <c r="G21">
        <v>1</v>
      </c>
      <c r="H21">
        <v>1</v>
      </c>
      <c r="I21" t="s">
        <v>1166</v>
      </c>
      <c r="J21" t="s">
        <v>3</v>
      </c>
      <c r="K21" t="s">
        <v>1167</v>
      </c>
      <c r="L21">
        <v>1369</v>
      </c>
      <c r="N21">
        <v>1013</v>
      </c>
      <c r="O21" t="s">
        <v>1148</v>
      </c>
      <c r="P21" t="s">
        <v>1148</v>
      </c>
      <c r="Q21">
        <v>1</v>
      </c>
      <c r="X21">
        <v>5</v>
      </c>
      <c r="Y21">
        <v>0</v>
      </c>
      <c r="Z21">
        <v>0</v>
      </c>
      <c r="AA21">
        <v>0</v>
      </c>
      <c r="AB21">
        <v>9.6199999999999992</v>
      </c>
      <c r="AC21">
        <v>0</v>
      </c>
      <c r="AD21">
        <v>1</v>
      </c>
      <c r="AE21">
        <v>1</v>
      </c>
      <c r="AF21" t="s">
        <v>179</v>
      </c>
      <c r="AG21">
        <v>6.75</v>
      </c>
      <c r="AH21">
        <v>2</v>
      </c>
      <c r="AI21">
        <v>24815198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ROW(Source!A144)</f>
        <v>144</v>
      </c>
      <c r="B22">
        <v>24815201</v>
      </c>
      <c r="C22">
        <v>24815197</v>
      </c>
      <c r="D22">
        <v>14665295</v>
      </c>
      <c r="E22">
        <v>1</v>
      </c>
      <c r="F22">
        <v>1</v>
      </c>
      <c r="G22">
        <v>1</v>
      </c>
      <c r="H22">
        <v>3</v>
      </c>
      <c r="I22" t="s">
        <v>1159</v>
      </c>
      <c r="J22" t="s">
        <v>1168</v>
      </c>
      <c r="K22" t="s">
        <v>1169</v>
      </c>
      <c r="L22">
        <v>1344</v>
      </c>
      <c r="N22">
        <v>1008</v>
      </c>
      <c r="O22" t="s">
        <v>1170</v>
      </c>
      <c r="P22" t="s">
        <v>1170</v>
      </c>
      <c r="Q22">
        <v>1</v>
      </c>
      <c r="X22">
        <v>0.96</v>
      </c>
      <c r="Y22">
        <v>1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0.96</v>
      </c>
      <c r="AH22">
        <v>2</v>
      </c>
      <c r="AI22">
        <v>24815199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ROW(Source!A145)</f>
        <v>145</v>
      </c>
      <c r="B23">
        <v>24919669</v>
      </c>
      <c r="C23">
        <v>24919652</v>
      </c>
      <c r="D23">
        <v>9436266</v>
      </c>
      <c r="E23">
        <v>1</v>
      </c>
      <c r="F23">
        <v>1</v>
      </c>
      <c r="G23">
        <v>1</v>
      </c>
      <c r="H23">
        <v>1</v>
      </c>
      <c r="I23" t="s">
        <v>1171</v>
      </c>
      <c r="J23" t="s">
        <v>3</v>
      </c>
      <c r="K23" t="s">
        <v>1172</v>
      </c>
      <c r="L23">
        <v>1369</v>
      </c>
      <c r="N23">
        <v>1013</v>
      </c>
      <c r="O23" t="s">
        <v>1148</v>
      </c>
      <c r="P23" t="s">
        <v>1148</v>
      </c>
      <c r="Q23">
        <v>1</v>
      </c>
      <c r="X23">
        <v>10.1</v>
      </c>
      <c r="Y23">
        <v>0</v>
      </c>
      <c r="Z23">
        <v>0</v>
      </c>
      <c r="AA23">
        <v>0</v>
      </c>
      <c r="AB23">
        <v>11.09</v>
      </c>
      <c r="AC23">
        <v>0</v>
      </c>
      <c r="AD23">
        <v>1</v>
      </c>
      <c r="AE23">
        <v>1</v>
      </c>
      <c r="AF23" t="s">
        <v>179</v>
      </c>
      <c r="AG23">
        <v>13.635</v>
      </c>
      <c r="AH23">
        <v>2</v>
      </c>
      <c r="AI23">
        <v>24919653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ROW(Source!A145)</f>
        <v>145</v>
      </c>
      <c r="B24">
        <v>24919670</v>
      </c>
      <c r="C24">
        <v>24919652</v>
      </c>
      <c r="D24">
        <v>121548</v>
      </c>
      <c r="E24">
        <v>1</v>
      </c>
      <c r="F24">
        <v>1</v>
      </c>
      <c r="G24">
        <v>1</v>
      </c>
      <c r="H24">
        <v>1</v>
      </c>
      <c r="I24" t="s">
        <v>40</v>
      </c>
      <c r="J24" t="s">
        <v>3</v>
      </c>
      <c r="K24" t="s">
        <v>1173</v>
      </c>
      <c r="L24">
        <v>608254</v>
      </c>
      <c r="N24">
        <v>1013</v>
      </c>
      <c r="O24" t="s">
        <v>1174</v>
      </c>
      <c r="P24" t="s">
        <v>1174</v>
      </c>
      <c r="Q24">
        <v>1</v>
      </c>
      <c r="X24">
        <v>0.44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2</v>
      </c>
      <c r="AF24" t="s">
        <v>179</v>
      </c>
      <c r="AG24">
        <v>0.59400000000000008</v>
      </c>
      <c r="AH24">
        <v>2</v>
      </c>
      <c r="AI24">
        <v>24919654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ROW(Source!A145)</f>
        <v>145</v>
      </c>
      <c r="B25">
        <v>24919671</v>
      </c>
      <c r="C25">
        <v>24919652</v>
      </c>
      <c r="D25">
        <v>22792660</v>
      </c>
      <c r="E25">
        <v>1</v>
      </c>
      <c r="F25">
        <v>1</v>
      </c>
      <c r="G25">
        <v>1</v>
      </c>
      <c r="H25">
        <v>2</v>
      </c>
      <c r="I25" t="s">
        <v>1175</v>
      </c>
      <c r="J25" t="s">
        <v>1176</v>
      </c>
      <c r="K25" t="s">
        <v>1177</v>
      </c>
      <c r="L25">
        <v>1368</v>
      </c>
      <c r="N25">
        <v>1011</v>
      </c>
      <c r="O25" t="s">
        <v>1152</v>
      </c>
      <c r="P25" t="s">
        <v>1152</v>
      </c>
      <c r="Q25">
        <v>1</v>
      </c>
      <c r="X25">
        <v>0.44</v>
      </c>
      <c r="Y25">
        <v>0</v>
      </c>
      <c r="Z25">
        <v>89.99</v>
      </c>
      <c r="AA25">
        <v>10.06</v>
      </c>
      <c r="AB25">
        <v>0</v>
      </c>
      <c r="AC25">
        <v>0</v>
      </c>
      <c r="AD25">
        <v>1</v>
      </c>
      <c r="AE25">
        <v>0</v>
      </c>
      <c r="AF25" t="s">
        <v>179</v>
      </c>
      <c r="AG25">
        <v>0.59400000000000008</v>
      </c>
      <c r="AH25">
        <v>2</v>
      </c>
      <c r="AI25">
        <v>24919655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ROW(Source!A145)</f>
        <v>145</v>
      </c>
      <c r="B26">
        <v>24919672</v>
      </c>
      <c r="C26">
        <v>24919652</v>
      </c>
      <c r="D26">
        <v>22816112</v>
      </c>
      <c r="E26">
        <v>1</v>
      </c>
      <c r="F26">
        <v>1</v>
      </c>
      <c r="G26">
        <v>1</v>
      </c>
      <c r="H26">
        <v>3</v>
      </c>
      <c r="I26" t="s">
        <v>1178</v>
      </c>
      <c r="J26" t="s">
        <v>1179</v>
      </c>
      <c r="K26" t="s">
        <v>1180</v>
      </c>
      <c r="L26">
        <v>1346</v>
      </c>
      <c r="N26">
        <v>1009</v>
      </c>
      <c r="O26" t="s">
        <v>1181</v>
      </c>
      <c r="P26" t="s">
        <v>1181</v>
      </c>
      <c r="Q26">
        <v>1</v>
      </c>
      <c r="X26">
        <v>0.03</v>
      </c>
      <c r="Y26">
        <v>35.630000000000003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0.03</v>
      </c>
      <c r="AH26">
        <v>2</v>
      </c>
      <c r="AI26">
        <v>24919656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ROW(Source!A145)</f>
        <v>145</v>
      </c>
      <c r="B27">
        <v>24919673</v>
      </c>
      <c r="C27">
        <v>24919652</v>
      </c>
      <c r="D27">
        <v>22815972</v>
      </c>
      <c r="E27">
        <v>1</v>
      </c>
      <c r="F27">
        <v>1</v>
      </c>
      <c r="G27">
        <v>1</v>
      </c>
      <c r="H27">
        <v>3</v>
      </c>
      <c r="I27" t="s">
        <v>1182</v>
      </c>
      <c r="J27" t="s">
        <v>1183</v>
      </c>
      <c r="K27" t="s">
        <v>1184</v>
      </c>
      <c r="L27">
        <v>1348</v>
      </c>
      <c r="N27">
        <v>1009</v>
      </c>
      <c r="O27" t="s">
        <v>1185</v>
      </c>
      <c r="P27" t="s">
        <v>1185</v>
      </c>
      <c r="Q27">
        <v>1000</v>
      </c>
      <c r="X27">
        <v>2.0000000000000002E-5</v>
      </c>
      <c r="Y27">
        <v>15481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2.0000000000000002E-5</v>
      </c>
      <c r="AH27">
        <v>2</v>
      </c>
      <c r="AI27">
        <v>24919657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ROW(Source!A145)</f>
        <v>145</v>
      </c>
      <c r="B28">
        <v>24919674</v>
      </c>
      <c r="C28">
        <v>24919652</v>
      </c>
      <c r="D28">
        <v>22813091</v>
      </c>
      <c r="E28">
        <v>1</v>
      </c>
      <c r="F28">
        <v>1</v>
      </c>
      <c r="G28">
        <v>1</v>
      </c>
      <c r="H28">
        <v>3</v>
      </c>
      <c r="I28" t="s">
        <v>1186</v>
      </c>
      <c r="J28" t="s">
        <v>1187</v>
      </c>
      <c r="K28" t="s">
        <v>1188</v>
      </c>
      <c r="L28">
        <v>1346</v>
      </c>
      <c r="N28">
        <v>1009</v>
      </c>
      <c r="O28" t="s">
        <v>1181</v>
      </c>
      <c r="P28" t="s">
        <v>1181</v>
      </c>
      <c r="Q28">
        <v>1</v>
      </c>
      <c r="X28">
        <v>0.01</v>
      </c>
      <c r="Y28">
        <v>27.74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0.01</v>
      </c>
      <c r="AH28">
        <v>2</v>
      </c>
      <c r="AI28">
        <v>24919658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ROW(Source!A145)</f>
        <v>145</v>
      </c>
      <c r="B29">
        <v>24919675</v>
      </c>
      <c r="C29">
        <v>24919652</v>
      </c>
      <c r="D29">
        <v>22820081</v>
      </c>
      <c r="E29">
        <v>1</v>
      </c>
      <c r="F29">
        <v>1</v>
      </c>
      <c r="G29">
        <v>1</v>
      </c>
      <c r="H29">
        <v>3</v>
      </c>
      <c r="I29" t="s">
        <v>1189</v>
      </c>
      <c r="J29" t="s">
        <v>1190</v>
      </c>
      <c r="K29" t="s">
        <v>1191</v>
      </c>
      <c r="L29">
        <v>1346</v>
      </c>
      <c r="N29">
        <v>1009</v>
      </c>
      <c r="O29" t="s">
        <v>1181</v>
      </c>
      <c r="P29" t="s">
        <v>1181</v>
      </c>
      <c r="Q29">
        <v>1</v>
      </c>
      <c r="X29">
        <v>0.3</v>
      </c>
      <c r="Y29">
        <v>9.0399999999999991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3</v>
      </c>
      <c r="AG29">
        <v>0.3</v>
      </c>
      <c r="AH29">
        <v>2</v>
      </c>
      <c r="AI29">
        <v>24919659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ROW(Source!A145)</f>
        <v>145</v>
      </c>
      <c r="B30">
        <v>24919676</v>
      </c>
      <c r="C30">
        <v>24919652</v>
      </c>
      <c r="D30">
        <v>22820293</v>
      </c>
      <c r="E30">
        <v>1</v>
      </c>
      <c r="F30">
        <v>1</v>
      </c>
      <c r="G30">
        <v>1</v>
      </c>
      <c r="H30">
        <v>3</v>
      </c>
      <c r="I30" t="s">
        <v>1192</v>
      </c>
      <c r="J30" t="s">
        <v>1193</v>
      </c>
      <c r="K30" t="s">
        <v>1194</v>
      </c>
      <c r="L30">
        <v>1358</v>
      </c>
      <c r="N30">
        <v>1010</v>
      </c>
      <c r="O30" t="s">
        <v>189</v>
      </c>
      <c r="P30" t="s">
        <v>189</v>
      </c>
      <c r="Q30">
        <v>10</v>
      </c>
      <c r="X30">
        <v>1</v>
      </c>
      <c r="Y30">
        <v>8.3000000000000007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1</v>
      </c>
      <c r="AH30">
        <v>2</v>
      </c>
      <c r="AI30">
        <v>24919660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ROW(Source!A145)</f>
        <v>145</v>
      </c>
      <c r="B31">
        <v>24919677</v>
      </c>
      <c r="C31">
        <v>24919652</v>
      </c>
      <c r="D31">
        <v>22816424</v>
      </c>
      <c r="E31">
        <v>1</v>
      </c>
      <c r="F31">
        <v>1</v>
      </c>
      <c r="G31">
        <v>1</v>
      </c>
      <c r="H31">
        <v>3</v>
      </c>
      <c r="I31" t="s">
        <v>1195</v>
      </c>
      <c r="J31" t="s">
        <v>1196</v>
      </c>
      <c r="K31" t="s">
        <v>1197</v>
      </c>
      <c r="L31">
        <v>1346</v>
      </c>
      <c r="N31">
        <v>1009</v>
      </c>
      <c r="O31" t="s">
        <v>1181</v>
      </c>
      <c r="P31" t="s">
        <v>1181</v>
      </c>
      <c r="Q31">
        <v>1</v>
      </c>
      <c r="X31">
        <v>0.02</v>
      </c>
      <c r="Y31">
        <v>91.29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0.02</v>
      </c>
      <c r="AH31">
        <v>2</v>
      </c>
      <c r="AI31">
        <v>24919661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ROW(Source!A145)</f>
        <v>145</v>
      </c>
      <c r="B32">
        <v>24919678</v>
      </c>
      <c r="C32">
        <v>24919652</v>
      </c>
      <c r="D32">
        <v>22827421</v>
      </c>
      <c r="E32">
        <v>1</v>
      </c>
      <c r="F32">
        <v>1</v>
      </c>
      <c r="G32">
        <v>1</v>
      </c>
      <c r="H32">
        <v>3</v>
      </c>
      <c r="I32" t="s">
        <v>1198</v>
      </c>
      <c r="J32" t="s">
        <v>1199</v>
      </c>
      <c r="K32" t="s">
        <v>1200</v>
      </c>
      <c r="L32">
        <v>1346</v>
      </c>
      <c r="N32">
        <v>1009</v>
      </c>
      <c r="O32" t="s">
        <v>1181</v>
      </c>
      <c r="P32" t="s">
        <v>1181</v>
      </c>
      <c r="Q32">
        <v>1</v>
      </c>
      <c r="X32">
        <v>0.02</v>
      </c>
      <c r="Y32">
        <v>15.37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0.02</v>
      </c>
      <c r="AH32">
        <v>2</v>
      </c>
      <c r="AI32">
        <v>24919662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ROW(Source!A145)</f>
        <v>145</v>
      </c>
      <c r="B33">
        <v>24919679</v>
      </c>
      <c r="C33">
        <v>24919652</v>
      </c>
      <c r="D33">
        <v>22804344</v>
      </c>
      <c r="E33">
        <v>1</v>
      </c>
      <c r="F33">
        <v>1</v>
      </c>
      <c r="G33">
        <v>1</v>
      </c>
      <c r="H33">
        <v>3</v>
      </c>
      <c r="I33" t="s">
        <v>1201</v>
      </c>
      <c r="J33" t="s">
        <v>1202</v>
      </c>
      <c r="K33" t="s">
        <v>1203</v>
      </c>
      <c r="L33">
        <v>1348</v>
      </c>
      <c r="N33">
        <v>1009</v>
      </c>
      <c r="O33" t="s">
        <v>1185</v>
      </c>
      <c r="P33" t="s">
        <v>1185</v>
      </c>
      <c r="Q33">
        <v>1000</v>
      </c>
      <c r="X33">
        <v>2.9999999999999997E-4</v>
      </c>
      <c r="Y33">
        <v>729.98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2.9999999999999997E-4</v>
      </c>
      <c r="AH33">
        <v>2</v>
      </c>
      <c r="AI33">
        <v>24919663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ROW(Source!A145)</f>
        <v>145</v>
      </c>
      <c r="B34">
        <v>24919680</v>
      </c>
      <c r="C34">
        <v>24919652</v>
      </c>
      <c r="D34">
        <v>22850072</v>
      </c>
      <c r="E34">
        <v>1</v>
      </c>
      <c r="F34">
        <v>1</v>
      </c>
      <c r="G34">
        <v>1</v>
      </c>
      <c r="H34">
        <v>3</v>
      </c>
      <c r="I34" t="s">
        <v>1204</v>
      </c>
      <c r="J34" t="s">
        <v>1205</v>
      </c>
      <c r="K34" t="s">
        <v>1206</v>
      </c>
      <c r="L34">
        <v>1348</v>
      </c>
      <c r="N34">
        <v>1009</v>
      </c>
      <c r="O34" t="s">
        <v>1185</v>
      </c>
      <c r="P34" t="s">
        <v>1185</v>
      </c>
      <c r="Q34">
        <v>1000</v>
      </c>
      <c r="X34">
        <v>1E-4</v>
      </c>
      <c r="Y34">
        <v>37517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1E-4</v>
      </c>
      <c r="AH34">
        <v>2</v>
      </c>
      <c r="AI34">
        <v>24919664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ROW(Source!A145)</f>
        <v>145</v>
      </c>
      <c r="B35">
        <v>24919681</v>
      </c>
      <c r="C35">
        <v>24919652</v>
      </c>
      <c r="D35">
        <v>22850609</v>
      </c>
      <c r="E35">
        <v>1</v>
      </c>
      <c r="F35">
        <v>1</v>
      </c>
      <c r="G35">
        <v>1</v>
      </c>
      <c r="H35">
        <v>3</v>
      </c>
      <c r="I35" t="s">
        <v>1207</v>
      </c>
      <c r="J35" t="s">
        <v>1208</v>
      </c>
      <c r="K35" t="s">
        <v>1209</v>
      </c>
      <c r="L35">
        <v>1346</v>
      </c>
      <c r="N35">
        <v>1009</v>
      </c>
      <c r="O35" t="s">
        <v>1181</v>
      </c>
      <c r="P35" t="s">
        <v>1181</v>
      </c>
      <c r="Q35">
        <v>1</v>
      </c>
      <c r="X35">
        <v>0.06</v>
      </c>
      <c r="Y35">
        <v>65.75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0.06</v>
      </c>
      <c r="AH35">
        <v>2</v>
      </c>
      <c r="AI35">
        <v>24919665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ROW(Source!A145)</f>
        <v>145</v>
      </c>
      <c r="B36">
        <v>24919682</v>
      </c>
      <c r="C36">
        <v>24919652</v>
      </c>
      <c r="D36">
        <v>22851622</v>
      </c>
      <c r="E36">
        <v>1</v>
      </c>
      <c r="F36">
        <v>1</v>
      </c>
      <c r="G36">
        <v>1</v>
      </c>
      <c r="H36">
        <v>3</v>
      </c>
      <c r="I36" t="s">
        <v>1210</v>
      </c>
      <c r="J36" t="s">
        <v>1211</v>
      </c>
      <c r="K36" t="s">
        <v>1212</v>
      </c>
      <c r="L36">
        <v>1346</v>
      </c>
      <c r="N36">
        <v>1009</v>
      </c>
      <c r="O36" t="s">
        <v>1181</v>
      </c>
      <c r="P36" t="s">
        <v>1181</v>
      </c>
      <c r="Q36">
        <v>1</v>
      </c>
      <c r="X36">
        <v>0.08</v>
      </c>
      <c r="Y36">
        <v>38.340000000000003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0.08</v>
      </c>
      <c r="AH36">
        <v>2</v>
      </c>
      <c r="AI36">
        <v>24919666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ROW(Source!A145)</f>
        <v>145</v>
      </c>
      <c r="B37">
        <v>24919683</v>
      </c>
      <c r="C37">
        <v>24919652</v>
      </c>
      <c r="D37">
        <v>22857498</v>
      </c>
      <c r="E37">
        <v>1</v>
      </c>
      <c r="F37">
        <v>1</v>
      </c>
      <c r="G37">
        <v>1</v>
      </c>
      <c r="H37">
        <v>3</v>
      </c>
      <c r="I37" t="s">
        <v>1213</v>
      </c>
      <c r="J37" t="s">
        <v>1214</v>
      </c>
      <c r="K37" t="s">
        <v>1215</v>
      </c>
      <c r="L37">
        <v>1354</v>
      </c>
      <c r="N37">
        <v>1010</v>
      </c>
      <c r="O37" t="s">
        <v>209</v>
      </c>
      <c r="P37" t="s">
        <v>209</v>
      </c>
      <c r="Q37">
        <v>1</v>
      </c>
      <c r="X37">
        <v>10</v>
      </c>
      <c r="Y37">
        <v>2.0299999999999998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10</v>
      </c>
      <c r="AH37">
        <v>2</v>
      </c>
      <c r="AI37">
        <v>24919667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ROW(Source!A145)</f>
        <v>145</v>
      </c>
      <c r="B38">
        <v>24919684</v>
      </c>
      <c r="C38">
        <v>24919652</v>
      </c>
      <c r="D38">
        <v>22865648</v>
      </c>
      <c r="E38">
        <v>1</v>
      </c>
      <c r="F38">
        <v>1</v>
      </c>
      <c r="G38">
        <v>1</v>
      </c>
      <c r="H38">
        <v>3</v>
      </c>
      <c r="I38" t="s">
        <v>1311</v>
      </c>
      <c r="J38" t="s">
        <v>1312</v>
      </c>
      <c r="K38" t="s">
        <v>1313</v>
      </c>
      <c r="L38">
        <v>1348</v>
      </c>
      <c r="N38">
        <v>1009</v>
      </c>
      <c r="O38" t="s">
        <v>1185</v>
      </c>
      <c r="P38" t="s">
        <v>1185</v>
      </c>
      <c r="Q38">
        <v>1000</v>
      </c>
      <c r="X38">
        <v>1E-3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3</v>
      </c>
      <c r="AG38">
        <v>1E-3</v>
      </c>
      <c r="AH38">
        <v>3</v>
      </c>
      <c r="AI38">
        <v>-1</v>
      </c>
      <c r="AJ38" t="s">
        <v>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ROW(Source!A145)</f>
        <v>145</v>
      </c>
      <c r="B39">
        <v>24919685</v>
      </c>
      <c r="C39">
        <v>24919652</v>
      </c>
      <c r="D39">
        <v>22865650</v>
      </c>
      <c r="E39">
        <v>1</v>
      </c>
      <c r="F39">
        <v>1</v>
      </c>
      <c r="G39">
        <v>1</v>
      </c>
      <c r="H39">
        <v>3</v>
      </c>
      <c r="I39" t="s">
        <v>1159</v>
      </c>
      <c r="J39" t="s">
        <v>1160</v>
      </c>
      <c r="K39" t="s">
        <v>1161</v>
      </c>
      <c r="L39">
        <v>1374</v>
      </c>
      <c r="N39">
        <v>1013</v>
      </c>
      <c r="O39" t="s">
        <v>1162</v>
      </c>
      <c r="P39" t="s">
        <v>1162</v>
      </c>
      <c r="Q39">
        <v>1</v>
      </c>
      <c r="X39">
        <v>2.2400000000000002</v>
      </c>
      <c r="Y39">
        <v>1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2.2400000000000002</v>
      </c>
      <c r="AH39">
        <v>2</v>
      </c>
      <c r="AI39">
        <v>24919668</v>
      </c>
      <c r="AJ39">
        <v>38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ROW(Source!A146)</f>
        <v>146</v>
      </c>
      <c r="B40">
        <v>24919812</v>
      </c>
      <c r="C40">
        <v>24919811</v>
      </c>
      <c r="D40">
        <v>9432525</v>
      </c>
      <c r="E40">
        <v>1</v>
      </c>
      <c r="F40">
        <v>1</v>
      </c>
      <c r="G40">
        <v>1</v>
      </c>
      <c r="H40">
        <v>1</v>
      </c>
      <c r="I40" t="s">
        <v>1216</v>
      </c>
      <c r="J40" t="s">
        <v>3</v>
      </c>
      <c r="K40" t="s">
        <v>1217</v>
      </c>
      <c r="L40">
        <v>1369</v>
      </c>
      <c r="N40">
        <v>1013</v>
      </c>
      <c r="O40" t="s">
        <v>1148</v>
      </c>
      <c r="P40" t="s">
        <v>1148</v>
      </c>
      <c r="Q40">
        <v>1</v>
      </c>
      <c r="X40">
        <v>1.87</v>
      </c>
      <c r="Y40">
        <v>0</v>
      </c>
      <c r="Z40">
        <v>0</v>
      </c>
      <c r="AA40">
        <v>0</v>
      </c>
      <c r="AB40">
        <v>10.5</v>
      </c>
      <c r="AC40">
        <v>0</v>
      </c>
      <c r="AD40">
        <v>1</v>
      </c>
      <c r="AE40">
        <v>1</v>
      </c>
      <c r="AF40" t="s">
        <v>171</v>
      </c>
      <c r="AG40">
        <v>2.6881250000000003</v>
      </c>
      <c r="AH40">
        <v>2</v>
      </c>
      <c r="AI40">
        <v>24919812</v>
      </c>
      <c r="AJ40">
        <v>39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ROW(Source!A146)</f>
        <v>146</v>
      </c>
      <c r="B41">
        <v>24919813</v>
      </c>
      <c r="C41">
        <v>24919811</v>
      </c>
      <c r="D41">
        <v>121548</v>
      </c>
      <c r="E41">
        <v>1</v>
      </c>
      <c r="F41">
        <v>1</v>
      </c>
      <c r="G41">
        <v>1</v>
      </c>
      <c r="H41">
        <v>1</v>
      </c>
      <c r="I41" t="s">
        <v>40</v>
      </c>
      <c r="J41" t="s">
        <v>3</v>
      </c>
      <c r="K41" t="s">
        <v>1173</v>
      </c>
      <c r="L41">
        <v>608254</v>
      </c>
      <c r="N41">
        <v>1013</v>
      </c>
      <c r="O41" t="s">
        <v>1174</v>
      </c>
      <c r="P41" t="s">
        <v>1174</v>
      </c>
      <c r="Q41">
        <v>1</v>
      </c>
      <c r="X41">
        <v>0.69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2</v>
      </c>
      <c r="AF41" t="s">
        <v>170</v>
      </c>
      <c r="AG41">
        <v>0.79349999999999987</v>
      </c>
      <c r="AH41">
        <v>2</v>
      </c>
      <c r="AI41">
        <v>24919813</v>
      </c>
      <c r="AJ41">
        <v>40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ROW(Source!A146)</f>
        <v>146</v>
      </c>
      <c r="B42">
        <v>24919814</v>
      </c>
      <c r="C42">
        <v>24919811</v>
      </c>
      <c r="D42">
        <v>22792577</v>
      </c>
      <c r="E42">
        <v>1</v>
      </c>
      <c r="F42">
        <v>1</v>
      </c>
      <c r="G42">
        <v>1</v>
      </c>
      <c r="H42">
        <v>2</v>
      </c>
      <c r="I42" t="s">
        <v>1218</v>
      </c>
      <c r="J42" t="s">
        <v>1219</v>
      </c>
      <c r="K42" t="s">
        <v>1220</v>
      </c>
      <c r="L42">
        <v>1368</v>
      </c>
      <c r="N42">
        <v>1011</v>
      </c>
      <c r="O42" t="s">
        <v>1152</v>
      </c>
      <c r="P42" t="s">
        <v>1152</v>
      </c>
      <c r="Q42">
        <v>1</v>
      </c>
      <c r="X42">
        <v>0.02</v>
      </c>
      <c r="Y42">
        <v>0</v>
      </c>
      <c r="Z42">
        <v>134.65</v>
      </c>
      <c r="AA42">
        <v>13.5</v>
      </c>
      <c r="AB42">
        <v>0</v>
      </c>
      <c r="AC42">
        <v>0</v>
      </c>
      <c r="AD42">
        <v>1</v>
      </c>
      <c r="AE42">
        <v>0</v>
      </c>
      <c r="AF42" t="s">
        <v>170</v>
      </c>
      <c r="AG42">
        <v>2.3E-2</v>
      </c>
      <c r="AH42">
        <v>2</v>
      </c>
      <c r="AI42">
        <v>24919814</v>
      </c>
      <c r="AJ42">
        <v>41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ROW(Source!A146)</f>
        <v>146</v>
      </c>
      <c r="B43">
        <v>24919815</v>
      </c>
      <c r="C43">
        <v>24919811</v>
      </c>
      <c r="D43">
        <v>22792728</v>
      </c>
      <c r="E43">
        <v>1</v>
      </c>
      <c r="F43">
        <v>1</v>
      </c>
      <c r="G43">
        <v>1</v>
      </c>
      <c r="H43">
        <v>2</v>
      </c>
      <c r="I43" t="s">
        <v>1221</v>
      </c>
      <c r="J43" t="s">
        <v>1222</v>
      </c>
      <c r="K43" t="s">
        <v>1223</v>
      </c>
      <c r="L43">
        <v>1368</v>
      </c>
      <c r="N43">
        <v>1011</v>
      </c>
      <c r="O43" t="s">
        <v>1152</v>
      </c>
      <c r="P43" t="s">
        <v>1152</v>
      </c>
      <c r="Q43">
        <v>1</v>
      </c>
      <c r="X43">
        <v>0.67</v>
      </c>
      <c r="Y43">
        <v>0</v>
      </c>
      <c r="Z43">
        <v>142.69999999999999</v>
      </c>
      <c r="AA43">
        <v>13.5</v>
      </c>
      <c r="AB43">
        <v>0</v>
      </c>
      <c r="AC43">
        <v>0</v>
      </c>
      <c r="AD43">
        <v>1</v>
      </c>
      <c r="AE43">
        <v>0</v>
      </c>
      <c r="AF43" t="s">
        <v>170</v>
      </c>
      <c r="AG43">
        <v>0.77049999999999996</v>
      </c>
      <c r="AH43">
        <v>2</v>
      </c>
      <c r="AI43">
        <v>24919815</v>
      </c>
      <c r="AJ43">
        <v>42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ROW(Source!A146)</f>
        <v>146</v>
      </c>
      <c r="B44">
        <v>24919816</v>
      </c>
      <c r="C44">
        <v>24919811</v>
      </c>
      <c r="D44">
        <v>22794575</v>
      </c>
      <c r="E44">
        <v>1</v>
      </c>
      <c r="F44">
        <v>1</v>
      </c>
      <c r="G44">
        <v>1</v>
      </c>
      <c r="H44">
        <v>2</v>
      </c>
      <c r="I44" t="s">
        <v>1224</v>
      </c>
      <c r="J44" t="s">
        <v>1225</v>
      </c>
      <c r="K44" t="s">
        <v>1226</v>
      </c>
      <c r="L44">
        <v>1368</v>
      </c>
      <c r="N44">
        <v>1011</v>
      </c>
      <c r="O44" t="s">
        <v>1152</v>
      </c>
      <c r="P44" t="s">
        <v>1152</v>
      </c>
      <c r="Q44">
        <v>1</v>
      </c>
      <c r="X44">
        <v>0.02</v>
      </c>
      <c r="Y44">
        <v>0</v>
      </c>
      <c r="Z44">
        <v>87.17</v>
      </c>
      <c r="AA44">
        <v>11.6</v>
      </c>
      <c r="AB44">
        <v>0</v>
      </c>
      <c r="AC44">
        <v>0</v>
      </c>
      <c r="AD44">
        <v>1</v>
      </c>
      <c r="AE44">
        <v>0</v>
      </c>
      <c r="AF44" t="s">
        <v>170</v>
      </c>
      <c r="AG44">
        <v>2.3E-2</v>
      </c>
      <c r="AH44">
        <v>2</v>
      </c>
      <c r="AI44">
        <v>24919816</v>
      </c>
      <c r="AJ44">
        <v>43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ROW(Source!A146)</f>
        <v>146</v>
      </c>
      <c r="B45">
        <v>24919817</v>
      </c>
      <c r="C45">
        <v>24919811</v>
      </c>
      <c r="D45">
        <v>22816391</v>
      </c>
      <c r="E45">
        <v>1</v>
      </c>
      <c r="F45">
        <v>1</v>
      </c>
      <c r="G45">
        <v>1</v>
      </c>
      <c r="H45">
        <v>3</v>
      </c>
      <c r="I45" t="s">
        <v>1227</v>
      </c>
      <c r="J45" t="s">
        <v>1228</v>
      </c>
      <c r="K45" t="s">
        <v>1229</v>
      </c>
      <c r="L45">
        <v>1346</v>
      </c>
      <c r="N45">
        <v>1009</v>
      </c>
      <c r="O45" t="s">
        <v>1181</v>
      </c>
      <c r="P45" t="s">
        <v>1181</v>
      </c>
      <c r="Q45">
        <v>1</v>
      </c>
      <c r="X45">
        <v>1.2E-2</v>
      </c>
      <c r="Y45">
        <v>24.04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1.2E-2</v>
      </c>
      <c r="AH45">
        <v>2</v>
      </c>
      <c r="AI45">
        <v>24919817</v>
      </c>
      <c r="AJ45">
        <v>44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ROW(Source!A146)</f>
        <v>146</v>
      </c>
      <c r="B46">
        <v>24919818</v>
      </c>
      <c r="C46">
        <v>24919811</v>
      </c>
      <c r="D46">
        <v>22816433</v>
      </c>
      <c r="E46">
        <v>1</v>
      </c>
      <c r="F46">
        <v>1</v>
      </c>
      <c r="G46">
        <v>1</v>
      </c>
      <c r="H46">
        <v>3</v>
      </c>
      <c r="I46" t="s">
        <v>1230</v>
      </c>
      <c r="J46" t="s">
        <v>1231</v>
      </c>
      <c r="K46" t="s">
        <v>1232</v>
      </c>
      <c r="L46">
        <v>1346</v>
      </c>
      <c r="N46">
        <v>1009</v>
      </c>
      <c r="O46" t="s">
        <v>1181</v>
      </c>
      <c r="P46" t="s">
        <v>1181</v>
      </c>
      <c r="Q46">
        <v>1</v>
      </c>
      <c r="X46">
        <v>0.01</v>
      </c>
      <c r="Y46">
        <v>30.4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0.01</v>
      </c>
      <c r="AH46">
        <v>2</v>
      </c>
      <c r="AI46">
        <v>24919818</v>
      </c>
      <c r="AJ46">
        <v>45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ROW(Source!A146)</f>
        <v>146</v>
      </c>
      <c r="B47">
        <v>24919819</v>
      </c>
      <c r="C47">
        <v>24919811</v>
      </c>
      <c r="D47">
        <v>22847960</v>
      </c>
      <c r="E47">
        <v>1</v>
      </c>
      <c r="F47">
        <v>1</v>
      </c>
      <c r="G47">
        <v>1</v>
      </c>
      <c r="H47">
        <v>3</v>
      </c>
      <c r="I47" t="s">
        <v>1233</v>
      </c>
      <c r="J47" t="s">
        <v>1234</v>
      </c>
      <c r="K47" t="s">
        <v>1235</v>
      </c>
      <c r="L47">
        <v>1348</v>
      </c>
      <c r="N47">
        <v>1009</v>
      </c>
      <c r="O47" t="s">
        <v>1185</v>
      </c>
      <c r="P47" t="s">
        <v>1185</v>
      </c>
      <c r="Q47">
        <v>1000</v>
      </c>
      <c r="X47">
        <v>5.0000000000000001E-4</v>
      </c>
      <c r="Y47">
        <v>96440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5.0000000000000001E-4</v>
      </c>
      <c r="AH47">
        <v>2</v>
      </c>
      <c r="AI47">
        <v>24919819</v>
      </c>
      <c r="AJ47">
        <v>46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ROW(Source!A146)</f>
        <v>146</v>
      </c>
      <c r="B48">
        <v>24919820</v>
      </c>
      <c r="C48">
        <v>24919811</v>
      </c>
      <c r="D48">
        <v>22851621</v>
      </c>
      <c r="E48">
        <v>1</v>
      </c>
      <c r="F48">
        <v>1</v>
      </c>
      <c r="G48">
        <v>1</v>
      </c>
      <c r="H48">
        <v>3</v>
      </c>
      <c r="I48" t="s">
        <v>1236</v>
      </c>
      <c r="J48" t="s">
        <v>1237</v>
      </c>
      <c r="K48" t="s">
        <v>1238</v>
      </c>
      <c r="L48">
        <v>1346</v>
      </c>
      <c r="N48">
        <v>1009</v>
      </c>
      <c r="O48" t="s">
        <v>1181</v>
      </c>
      <c r="P48" t="s">
        <v>1181</v>
      </c>
      <c r="Q48">
        <v>1</v>
      </c>
      <c r="X48">
        <v>0.01</v>
      </c>
      <c r="Y48">
        <v>35.700000000000003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0.01</v>
      </c>
      <c r="AH48">
        <v>2</v>
      </c>
      <c r="AI48">
        <v>24919820</v>
      </c>
      <c r="AJ48">
        <v>47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ROW(Source!A146)</f>
        <v>146</v>
      </c>
      <c r="B49">
        <v>24919821</v>
      </c>
      <c r="C49">
        <v>24919811</v>
      </c>
      <c r="D49">
        <v>22865650</v>
      </c>
      <c r="E49">
        <v>1</v>
      </c>
      <c r="F49">
        <v>1</v>
      </c>
      <c r="G49">
        <v>1</v>
      </c>
      <c r="H49">
        <v>3</v>
      </c>
      <c r="I49" t="s">
        <v>1159</v>
      </c>
      <c r="J49" t="s">
        <v>1160</v>
      </c>
      <c r="K49" t="s">
        <v>1161</v>
      </c>
      <c r="L49">
        <v>1374</v>
      </c>
      <c r="N49">
        <v>1013</v>
      </c>
      <c r="O49" t="s">
        <v>1162</v>
      </c>
      <c r="P49" t="s">
        <v>1162</v>
      </c>
      <c r="Q49">
        <v>1</v>
      </c>
      <c r="X49">
        <v>0.39</v>
      </c>
      <c r="Y49">
        <v>1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0.39</v>
      </c>
      <c r="AH49">
        <v>2</v>
      </c>
      <c r="AI49">
        <v>24919821</v>
      </c>
      <c r="AJ49">
        <v>48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ROW(Source!A147)</f>
        <v>147</v>
      </c>
      <c r="B50">
        <v>24919703</v>
      </c>
      <c r="C50">
        <v>24919686</v>
      </c>
      <c r="D50">
        <v>9436266</v>
      </c>
      <c r="E50">
        <v>1</v>
      </c>
      <c r="F50">
        <v>1</v>
      </c>
      <c r="G50">
        <v>1</v>
      </c>
      <c r="H50">
        <v>1</v>
      </c>
      <c r="I50" t="s">
        <v>1171</v>
      </c>
      <c r="J50" t="s">
        <v>3</v>
      </c>
      <c r="K50" t="s">
        <v>1172</v>
      </c>
      <c r="L50">
        <v>1369</v>
      </c>
      <c r="N50">
        <v>1013</v>
      </c>
      <c r="O50" t="s">
        <v>1148</v>
      </c>
      <c r="P50" t="s">
        <v>1148</v>
      </c>
      <c r="Q50">
        <v>1</v>
      </c>
      <c r="X50">
        <v>10.1</v>
      </c>
      <c r="Y50">
        <v>0</v>
      </c>
      <c r="Z50">
        <v>0</v>
      </c>
      <c r="AA50">
        <v>0</v>
      </c>
      <c r="AB50">
        <v>11.09</v>
      </c>
      <c r="AC50">
        <v>0</v>
      </c>
      <c r="AD50">
        <v>1</v>
      </c>
      <c r="AE50">
        <v>1</v>
      </c>
      <c r="AF50" t="s">
        <v>179</v>
      </c>
      <c r="AG50">
        <v>13.635</v>
      </c>
      <c r="AH50">
        <v>2</v>
      </c>
      <c r="AI50">
        <v>24919687</v>
      </c>
      <c r="AJ50">
        <v>49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ROW(Source!A147)</f>
        <v>147</v>
      </c>
      <c r="B51">
        <v>24919704</v>
      </c>
      <c r="C51">
        <v>24919686</v>
      </c>
      <c r="D51">
        <v>121548</v>
      </c>
      <c r="E51">
        <v>1</v>
      </c>
      <c r="F51">
        <v>1</v>
      </c>
      <c r="G51">
        <v>1</v>
      </c>
      <c r="H51">
        <v>1</v>
      </c>
      <c r="I51" t="s">
        <v>40</v>
      </c>
      <c r="J51" t="s">
        <v>3</v>
      </c>
      <c r="K51" t="s">
        <v>1173</v>
      </c>
      <c r="L51">
        <v>608254</v>
      </c>
      <c r="N51">
        <v>1013</v>
      </c>
      <c r="O51" t="s">
        <v>1174</v>
      </c>
      <c r="P51" t="s">
        <v>1174</v>
      </c>
      <c r="Q51">
        <v>1</v>
      </c>
      <c r="X51">
        <v>0.44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2</v>
      </c>
      <c r="AF51" t="s">
        <v>179</v>
      </c>
      <c r="AG51">
        <v>0.59400000000000008</v>
      </c>
      <c r="AH51">
        <v>2</v>
      </c>
      <c r="AI51">
        <v>24919688</v>
      </c>
      <c r="AJ51">
        <v>50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ROW(Source!A147)</f>
        <v>147</v>
      </c>
      <c r="B52">
        <v>24919705</v>
      </c>
      <c r="C52">
        <v>24919686</v>
      </c>
      <c r="D52">
        <v>22792660</v>
      </c>
      <c r="E52">
        <v>1</v>
      </c>
      <c r="F52">
        <v>1</v>
      </c>
      <c r="G52">
        <v>1</v>
      </c>
      <c r="H52">
        <v>2</v>
      </c>
      <c r="I52" t="s">
        <v>1175</v>
      </c>
      <c r="J52" t="s">
        <v>1176</v>
      </c>
      <c r="K52" t="s">
        <v>1177</v>
      </c>
      <c r="L52">
        <v>1368</v>
      </c>
      <c r="N52">
        <v>1011</v>
      </c>
      <c r="O52" t="s">
        <v>1152</v>
      </c>
      <c r="P52" t="s">
        <v>1152</v>
      </c>
      <c r="Q52">
        <v>1</v>
      </c>
      <c r="X52">
        <v>0.44</v>
      </c>
      <c r="Y52">
        <v>0</v>
      </c>
      <c r="Z52">
        <v>89.99</v>
      </c>
      <c r="AA52">
        <v>10.06</v>
      </c>
      <c r="AB52">
        <v>0</v>
      </c>
      <c r="AC52">
        <v>0</v>
      </c>
      <c r="AD52">
        <v>1</v>
      </c>
      <c r="AE52">
        <v>0</v>
      </c>
      <c r="AF52" t="s">
        <v>179</v>
      </c>
      <c r="AG52">
        <v>0.59400000000000008</v>
      </c>
      <c r="AH52">
        <v>2</v>
      </c>
      <c r="AI52">
        <v>24919689</v>
      </c>
      <c r="AJ52">
        <v>51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ROW(Source!A147)</f>
        <v>147</v>
      </c>
      <c r="B53">
        <v>24919706</v>
      </c>
      <c r="C53">
        <v>24919686</v>
      </c>
      <c r="D53">
        <v>22816112</v>
      </c>
      <c r="E53">
        <v>1</v>
      </c>
      <c r="F53">
        <v>1</v>
      </c>
      <c r="G53">
        <v>1</v>
      </c>
      <c r="H53">
        <v>3</v>
      </c>
      <c r="I53" t="s">
        <v>1178</v>
      </c>
      <c r="J53" t="s">
        <v>1179</v>
      </c>
      <c r="K53" t="s">
        <v>1180</v>
      </c>
      <c r="L53">
        <v>1346</v>
      </c>
      <c r="N53">
        <v>1009</v>
      </c>
      <c r="O53" t="s">
        <v>1181</v>
      </c>
      <c r="P53" t="s">
        <v>1181</v>
      </c>
      <c r="Q53">
        <v>1</v>
      </c>
      <c r="X53">
        <v>0.03</v>
      </c>
      <c r="Y53">
        <v>35.630000000000003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0.03</v>
      </c>
      <c r="AH53">
        <v>2</v>
      </c>
      <c r="AI53">
        <v>24919690</v>
      </c>
      <c r="AJ53">
        <v>52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ROW(Source!A147)</f>
        <v>147</v>
      </c>
      <c r="B54">
        <v>24919707</v>
      </c>
      <c r="C54">
        <v>24919686</v>
      </c>
      <c r="D54">
        <v>22815972</v>
      </c>
      <c r="E54">
        <v>1</v>
      </c>
      <c r="F54">
        <v>1</v>
      </c>
      <c r="G54">
        <v>1</v>
      </c>
      <c r="H54">
        <v>3</v>
      </c>
      <c r="I54" t="s">
        <v>1182</v>
      </c>
      <c r="J54" t="s">
        <v>1183</v>
      </c>
      <c r="K54" t="s">
        <v>1184</v>
      </c>
      <c r="L54">
        <v>1348</v>
      </c>
      <c r="N54">
        <v>1009</v>
      </c>
      <c r="O54" t="s">
        <v>1185</v>
      </c>
      <c r="P54" t="s">
        <v>1185</v>
      </c>
      <c r="Q54">
        <v>1000</v>
      </c>
      <c r="X54">
        <v>2.0000000000000002E-5</v>
      </c>
      <c r="Y54">
        <v>15481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2.0000000000000002E-5</v>
      </c>
      <c r="AH54">
        <v>2</v>
      </c>
      <c r="AI54">
        <v>24919691</v>
      </c>
      <c r="AJ54">
        <v>53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ROW(Source!A147)</f>
        <v>147</v>
      </c>
      <c r="B55">
        <v>24919708</v>
      </c>
      <c r="C55">
        <v>24919686</v>
      </c>
      <c r="D55">
        <v>22813091</v>
      </c>
      <c r="E55">
        <v>1</v>
      </c>
      <c r="F55">
        <v>1</v>
      </c>
      <c r="G55">
        <v>1</v>
      </c>
      <c r="H55">
        <v>3</v>
      </c>
      <c r="I55" t="s">
        <v>1186</v>
      </c>
      <c r="J55" t="s">
        <v>1187</v>
      </c>
      <c r="K55" t="s">
        <v>1188</v>
      </c>
      <c r="L55">
        <v>1346</v>
      </c>
      <c r="N55">
        <v>1009</v>
      </c>
      <c r="O55" t="s">
        <v>1181</v>
      </c>
      <c r="P55" t="s">
        <v>1181</v>
      </c>
      <c r="Q55">
        <v>1</v>
      </c>
      <c r="X55">
        <v>0.01</v>
      </c>
      <c r="Y55">
        <v>27.74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0.01</v>
      </c>
      <c r="AH55">
        <v>2</v>
      </c>
      <c r="AI55">
        <v>24919692</v>
      </c>
      <c r="AJ55">
        <v>54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ROW(Source!A147)</f>
        <v>147</v>
      </c>
      <c r="B56">
        <v>24919709</v>
      </c>
      <c r="C56">
        <v>24919686</v>
      </c>
      <c r="D56">
        <v>22820081</v>
      </c>
      <c r="E56">
        <v>1</v>
      </c>
      <c r="F56">
        <v>1</v>
      </c>
      <c r="G56">
        <v>1</v>
      </c>
      <c r="H56">
        <v>3</v>
      </c>
      <c r="I56" t="s">
        <v>1189</v>
      </c>
      <c r="J56" t="s">
        <v>1190</v>
      </c>
      <c r="K56" t="s">
        <v>1191</v>
      </c>
      <c r="L56">
        <v>1346</v>
      </c>
      <c r="N56">
        <v>1009</v>
      </c>
      <c r="O56" t="s">
        <v>1181</v>
      </c>
      <c r="P56" t="s">
        <v>1181</v>
      </c>
      <c r="Q56">
        <v>1</v>
      </c>
      <c r="X56">
        <v>0.3</v>
      </c>
      <c r="Y56">
        <v>9.0399999999999991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0.3</v>
      </c>
      <c r="AH56">
        <v>2</v>
      </c>
      <c r="AI56">
        <v>24919693</v>
      </c>
      <c r="AJ56">
        <v>55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ROW(Source!A147)</f>
        <v>147</v>
      </c>
      <c r="B57">
        <v>24919710</v>
      </c>
      <c r="C57">
        <v>24919686</v>
      </c>
      <c r="D57">
        <v>22820293</v>
      </c>
      <c r="E57">
        <v>1</v>
      </c>
      <c r="F57">
        <v>1</v>
      </c>
      <c r="G57">
        <v>1</v>
      </c>
      <c r="H57">
        <v>3</v>
      </c>
      <c r="I57" t="s">
        <v>1192</v>
      </c>
      <c r="J57" t="s">
        <v>1193</v>
      </c>
      <c r="K57" t="s">
        <v>1194</v>
      </c>
      <c r="L57">
        <v>1358</v>
      </c>
      <c r="N57">
        <v>1010</v>
      </c>
      <c r="O57" t="s">
        <v>189</v>
      </c>
      <c r="P57" t="s">
        <v>189</v>
      </c>
      <c r="Q57">
        <v>10</v>
      </c>
      <c r="X57">
        <v>1</v>
      </c>
      <c r="Y57">
        <v>8.3000000000000007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1</v>
      </c>
      <c r="AH57">
        <v>2</v>
      </c>
      <c r="AI57">
        <v>24919694</v>
      </c>
      <c r="AJ57">
        <v>56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ROW(Source!A147)</f>
        <v>147</v>
      </c>
      <c r="B58">
        <v>24919711</v>
      </c>
      <c r="C58">
        <v>24919686</v>
      </c>
      <c r="D58">
        <v>22816424</v>
      </c>
      <c r="E58">
        <v>1</v>
      </c>
      <c r="F58">
        <v>1</v>
      </c>
      <c r="G58">
        <v>1</v>
      </c>
      <c r="H58">
        <v>3</v>
      </c>
      <c r="I58" t="s">
        <v>1195</v>
      </c>
      <c r="J58" t="s">
        <v>1196</v>
      </c>
      <c r="K58" t="s">
        <v>1197</v>
      </c>
      <c r="L58">
        <v>1346</v>
      </c>
      <c r="N58">
        <v>1009</v>
      </c>
      <c r="O58" t="s">
        <v>1181</v>
      </c>
      <c r="P58" t="s">
        <v>1181</v>
      </c>
      <c r="Q58">
        <v>1</v>
      </c>
      <c r="X58">
        <v>0.02</v>
      </c>
      <c r="Y58">
        <v>91.29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0.02</v>
      </c>
      <c r="AH58">
        <v>2</v>
      </c>
      <c r="AI58">
        <v>24919695</v>
      </c>
      <c r="AJ58">
        <v>57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ROW(Source!A147)</f>
        <v>147</v>
      </c>
      <c r="B59">
        <v>24919712</v>
      </c>
      <c r="C59">
        <v>24919686</v>
      </c>
      <c r="D59">
        <v>22827421</v>
      </c>
      <c r="E59">
        <v>1</v>
      </c>
      <c r="F59">
        <v>1</v>
      </c>
      <c r="G59">
        <v>1</v>
      </c>
      <c r="H59">
        <v>3</v>
      </c>
      <c r="I59" t="s">
        <v>1198</v>
      </c>
      <c r="J59" t="s">
        <v>1199</v>
      </c>
      <c r="K59" t="s">
        <v>1200</v>
      </c>
      <c r="L59">
        <v>1346</v>
      </c>
      <c r="N59">
        <v>1009</v>
      </c>
      <c r="O59" t="s">
        <v>1181</v>
      </c>
      <c r="P59" t="s">
        <v>1181</v>
      </c>
      <c r="Q59">
        <v>1</v>
      </c>
      <c r="X59">
        <v>0.02</v>
      </c>
      <c r="Y59">
        <v>15.37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0.02</v>
      </c>
      <c r="AH59">
        <v>2</v>
      </c>
      <c r="AI59">
        <v>24919696</v>
      </c>
      <c r="AJ59">
        <v>58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ROW(Source!A147)</f>
        <v>147</v>
      </c>
      <c r="B60">
        <v>24919713</v>
      </c>
      <c r="C60">
        <v>24919686</v>
      </c>
      <c r="D60">
        <v>22804344</v>
      </c>
      <c r="E60">
        <v>1</v>
      </c>
      <c r="F60">
        <v>1</v>
      </c>
      <c r="G60">
        <v>1</v>
      </c>
      <c r="H60">
        <v>3</v>
      </c>
      <c r="I60" t="s">
        <v>1201</v>
      </c>
      <c r="J60" t="s">
        <v>1202</v>
      </c>
      <c r="K60" t="s">
        <v>1203</v>
      </c>
      <c r="L60">
        <v>1348</v>
      </c>
      <c r="N60">
        <v>1009</v>
      </c>
      <c r="O60" t="s">
        <v>1185</v>
      </c>
      <c r="P60" t="s">
        <v>1185</v>
      </c>
      <c r="Q60">
        <v>1000</v>
      </c>
      <c r="X60">
        <v>2.9999999999999997E-4</v>
      </c>
      <c r="Y60">
        <v>729.98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2.9999999999999997E-4</v>
      </c>
      <c r="AH60">
        <v>2</v>
      </c>
      <c r="AI60">
        <v>24919697</v>
      </c>
      <c r="AJ60">
        <v>59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ROW(Source!A147)</f>
        <v>147</v>
      </c>
      <c r="B61">
        <v>24919714</v>
      </c>
      <c r="C61">
        <v>24919686</v>
      </c>
      <c r="D61">
        <v>22850072</v>
      </c>
      <c r="E61">
        <v>1</v>
      </c>
      <c r="F61">
        <v>1</v>
      </c>
      <c r="G61">
        <v>1</v>
      </c>
      <c r="H61">
        <v>3</v>
      </c>
      <c r="I61" t="s">
        <v>1204</v>
      </c>
      <c r="J61" t="s">
        <v>1205</v>
      </c>
      <c r="K61" t="s">
        <v>1206</v>
      </c>
      <c r="L61">
        <v>1348</v>
      </c>
      <c r="N61">
        <v>1009</v>
      </c>
      <c r="O61" t="s">
        <v>1185</v>
      </c>
      <c r="P61" t="s">
        <v>1185</v>
      </c>
      <c r="Q61">
        <v>1000</v>
      </c>
      <c r="X61">
        <v>1E-4</v>
      </c>
      <c r="Y61">
        <v>37517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1E-4</v>
      </c>
      <c r="AH61">
        <v>2</v>
      </c>
      <c r="AI61">
        <v>24919698</v>
      </c>
      <c r="AJ61">
        <v>60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ROW(Source!A147)</f>
        <v>147</v>
      </c>
      <c r="B62">
        <v>24919715</v>
      </c>
      <c r="C62">
        <v>24919686</v>
      </c>
      <c r="D62">
        <v>22850609</v>
      </c>
      <c r="E62">
        <v>1</v>
      </c>
      <c r="F62">
        <v>1</v>
      </c>
      <c r="G62">
        <v>1</v>
      </c>
      <c r="H62">
        <v>3</v>
      </c>
      <c r="I62" t="s">
        <v>1207</v>
      </c>
      <c r="J62" t="s">
        <v>1208</v>
      </c>
      <c r="K62" t="s">
        <v>1209</v>
      </c>
      <c r="L62">
        <v>1346</v>
      </c>
      <c r="N62">
        <v>1009</v>
      </c>
      <c r="O62" t="s">
        <v>1181</v>
      </c>
      <c r="P62" t="s">
        <v>1181</v>
      </c>
      <c r="Q62">
        <v>1</v>
      </c>
      <c r="X62">
        <v>0.06</v>
      </c>
      <c r="Y62">
        <v>65.75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0.06</v>
      </c>
      <c r="AH62">
        <v>2</v>
      </c>
      <c r="AI62">
        <v>24919699</v>
      </c>
      <c r="AJ62">
        <v>61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ROW(Source!A147)</f>
        <v>147</v>
      </c>
      <c r="B63">
        <v>24919716</v>
      </c>
      <c r="C63">
        <v>24919686</v>
      </c>
      <c r="D63">
        <v>22851622</v>
      </c>
      <c r="E63">
        <v>1</v>
      </c>
      <c r="F63">
        <v>1</v>
      </c>
      <c r="G63">
        <v>1</v>
      </c>
      <c r="H63">
        <v>3</v>
      </c>
      <c r="I63" t="s">
        <v>1210</v>
      </c>
      <c r="J63" t="s">
        <v>1211</v>
      </c>
      <c r="K63" t="s">
        <v>1212</v>
      </c>
      <c r="L63">
        <v>1346</v>
      </c>
      <c r="N63">
        <v>1009</v>
      </c>
      <c r="O63" t="s">
        <v>1181</v>
      </c>
      <c r="P63" t="s">
        <v>1181</v>
      </c>
      <c r="Q63">
        <v>1</v>
      </c>
      <c r="X63">
        <v>0.08</v>
      </c>
      <c r="Y63">
        <v>38.340000000000003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0.08</v>
      </c>
      <c r="AH63">
        <v>2</v>
      </c>
      <c r="AI63">
        <v>24919700</v>
      </c>
      <c r="AJ63">
        <v>62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ROW(Source!A147)</f>
        <v>147</v>
      </c>
      <c r="B64">
        <v>24919717</v>
      </c>
      <c r="C64">
        <v>24919686</v>
      </c>
      <c r="D64">
        <v>22857498</v>
      </c>
      <c r="E64">
        <v>1</v>
      </c>
      <c r="F64">
        <v>1</v>
      </c>
      <c r="G64">
        <v>1</v>
      </c>
      <c r="H64">
        <v>3</v>
      </c>
      <c r="I64" t="s">
        <v>1213</v>
      </c>
      <c r="J64" t="s">
        <v>1214</v>
      </c>
      <c r="K64" t="s">
        <v>1215</v>
      </c>
      <c r="L64">
        <v>1354</v>
      </c>
      <c r="N64">
        <v>1010</v>
      </c>
      <c r="O64" t="s">
        <v>209</v>
      </c>
      <c r="P64" t="s">
        <v>209</v>
      </c>
      <c r="Q64">
        <v>1</v>
      </c>
      <c r="X64">
        <v>10</v>
      </c>
      <c r="Y64">
        <v>2.0299999999999998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10</v>
      </c>
      <c r="AH64">
        <v>2</v>
      </c>
      <c r="AI64">
        <v>24919701</v>
      </c>
      <c r="AJ64">
        <v>63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ROW(Source!A147)</f>
        <v>147</v>
      </c>
      <c r="B65">
        <v>24919718</v>
      </c>
      <c r="C65">
        <v>24919686</v>
      </c>
      <c r="D65">
        <v>22865648</v>
      </c>
      <c r="E65">
        <v>1</v>
      </c>
      <c r="F65">
        <v>1</v>
      </c>
      <c r="G65">
        <v>1</v>
      </c>
      <c r="H65">
        <v>3</v>
      </c>
      <c r="I65" t="s">
        <v>1311</v>
      </c>
      <c r="J65" t="s">
        <v>1312</v>
      </c>
      <c r="K65" t="s">
        <v>1313</v>
      </c>
      <c r="L65">
        <v>1348</v>
      </c>
      <c r="N65">
        <v>1009</v>
      </c>
      <c r="O65" t="s">
        <v>1185</v>
      </c>
      <c r="P65" t="s">
        <v>1185</v>
      </c>
      <c r="Q65">
        <v>1000</v>
      </c>
      <c r="X65">
        <v>1E-3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3</v>
      </c>
      <c r="AG65">
        <v>1E-3</v>
      </c>
      <c r="AH65">
        <v>3</v>
      </c>
      <c r="AI65">
        <v>-1</v>
      </c>
      <c r="AJ65" t="s">
        <v>3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ROW(Source!A147)</f>
        <v>147</v>
      </c>
      <c r="B66">
        <v>24919719</v>
      </c>
      <c r="C66">
        <v>24919686</v>
      </c>
      <c r="D66">
        <v>22865650</v>
      </c>
      <c r="E66">
        <v>1</v>
      </c>
      <c r="F66">
        <v>1</v>
      </c>
      <c r="G66">
        <v>1</v>
      </c>
      <c r="H66">
        <v>3</v>
      </c>
      <c r="I66" t="s">
        <v>1159</v>
      </c>
      <c r="J66" t="s">
        <v>1160</v>
      </c>
      <c r="K66" t="s">
        <v>1161</v>
      </c>
      <c r="L66">
        <v>1374</v>
      </c>
      <c r="N66">
        <v>1013</v>
      </c>
      <c r="O66" t="s">
        <v>1162</v>
      </c>
      <c r="P66" t="s">
        <v>1162</v>
      </c>
      <c r="Q66">
        <v>1</v>
      </c>
      <c r="X66">
        <v>2.2400000000000002</v>
      </c>
      <c r="Y66">
        <v>1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3</v>
      </c>
      <c r="AG66">
        <v>2.2400000000000002</v>
      </c>
      <c r="AH66">
        <v>2</v>
      </c>
      <c r="AI66">
        <v>24919702</v>
      </c>
      <c r="AJ66">
        <v>64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ROW(Source!A148)</f>
        <v>148</v>
      </c>
      <c r="B67">
        <v>23983576</v>
      </c>
      <c r="C67">
        <v>23983570</v>
      </c>
      <c r="D67">
        <v>9430710</v>
      </c>
      <c r="E67">
        <v>1</v>
      </c>
      <c r="F67">
        <v>1</v>
      </c>
      <c r="G67">
        <v>1</v>
      </c>
      <c r="H67">
        <v>1</v>
      </c>
      <c r="I67" t="s">
        <v>1166</v>
      </c>
      <c r="J67" t="s">
        <v>3</v>
      </c>
      <c r="K67" t="s">
        <v>1167</v>
      </c>
      <c r="L67">
        <v>1369</v>
      </c>
      <c r="N67">
        <v>1013</v>
      </c>
      <c r="O67" t="s">
        <v>1148</v>
      </c>
      <c r="P67" t="s">
        <v>1148</v>
      </c>
      <c r="Q67">
        <v>1</v>
      </c>
      <c r="X67">
        <v>88.3</v>
      </c>
      <c r="Y67">
        <v>0</v>
      </c>
      <c r="Z67">
        <v>0</v>
      </c>
      <c r="AA67">
        <v>0</v>
      </c>
      <c r="AB67">
        <v>9.6199999999999992</v>
      </c>
      <c r="AC67">
        <v>0</v>
      </c>
      <c r="AD67">
        <v>1</v>
      </c>
      <c r="AE67">
        <v>1</v>
      </c>
      <c r="AF67" t="s">
        <v>179</v>
      </c>
      <c r="AG67">
        <v>119.205</v>
      </c>
      <c r="AH67">
        <v>2</v>
      </c>
      <c r="AI67">
        <v>23983571</v>
      </c>
      <c r="AJ67">
        <v>65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ROW(Source!A148)</f>
        <v>148</v>
      </c>
      <c r="B68">
        <v>23983577</v>
      </c>
      <c r="C68">
        <v>23983570</v>
      </c>
      <c r="D68">
        <v>121548</v>
      </c>
      <c r="E68">
        <v>1</v>
      </c>
      <c r="F68">
        <v>1</v>
      </c>
      <c r="G68">
        <v>1</v>
      </c>
      <c r="H68">
        <v>1</v>
      </c>
      <c r="I68" t="s">
        <v>40</v>
      </c>
      <c r="J68" t="s">
        <v>3</v>
      </c>
      <c r="K68" t="s">
        <v>1173</v>
      </c>
      <c r="L68">
        <v>608254</v>
      </c>
      <c r="N68">
        <v>1013</v>
      </c>
      <c r="O68" t="s">
        <v>1174</v>
      </c>
      <c r="P68" t="s">
        <v>1174</v>
      </c>
      <c r="Q68">
        <v>1</v>
      </c>
      <c r="X68">
        <v>3.49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2</v>
      </c>
      <c r="AF68" t="s">
        <v>179</v>
      </c>
      <c r="AG68">
        <v>4.7115000000000009</v>
      </c>
      <c r="AH68">
        <v>2</v>
      </c>
      <c r="AI68">
        <v>23983572</v>
      </c>
      <c r="AJ68">
        <v>66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ROW(Source!A148)</f>
        <v>148</v>
      </c>
      <c r="B69">
        <v>23983578</v>
      </c>
      <c r="C69">
        <v>23983570</v>
      </c>
      <c r="D69">
        <v>14665676</v>
      </c>
      <c r="E69">
        <v>1</v>
      </c>
      <c r="F69">
        <v>1</v>
      </c>
      <c r="G69">
        <v>1</v>
      </c>
      <c r="H69">
        <v>2</v>
      </c>
      <c r="I69" t="s">
        <v>1175</v>
      </c>
      <c r="J69" t="s">
        <v>1239</v>
      </c>
      <c r="K69" t="s">
        <v>1177</v>
      </c>
      <c r="L69">
        <v>1368</v>
      </c>
      <c r="N69">
        <v>1011</v>
      </c>
      <c r="O69" t="s">
        <v>1152</v>
      </c>
      <c r="P69" t="s">
        <v>1152</v>
      </c>
      <c r="Q69">
        <v>1</v>
      </c>
      <c r="X69">
        <v>3.49</v>
      </c>
      <c r="Y69">
        <v>0</v>
      </c>
      <c r="Z69">
        <v>89.99</v>
      </c>
      <c r="AA69">
        <v>10.06</v>
      </c>
      <c r="AB69">
        <v>0</v>
      </c>
      <c r="AC69">
        <v>0</v>
      </c>
      <c r="AD69">
        <v>1</v>
      </c>
      <c r="AE69">
        <v>0</v>
      </c>
      <c r="AF69" t="s">
        <v>179</v>
      </c>
      <c r="AG69">
        <v>4.7115000000000009</v>
      </c>
      <c r="AH69">
        <v>2</v>
      </c>
      <c r="AI69">
        <v>23983573</v>
      </c>
      <c r="AJ69">
        <v>67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ROW(Source!A148)</f>
        <v>148</v>
      </c>
      <c r="B70">
        <v>23983579</v>
      </c>
      <c r="C70">
        <v>23983570</v>
      </c>
      <c r="D70">
        <v>14613879</v>
      </c>
      <c r="E70">
        <v>1</v>
      </c>
      <c r="F70">
        <v>1</v>
      </c>
      <c r="G70">
        <v>1</v>
      </c>
      <c r="H70">
        <v>3</v>
      </c>
      <c r="I70" t="s">
        <v>1240</v>
      </c>
      <c r="J70" t="s">
        <v>1241</v>
      </c>
      <c r="K70" t="s">
        <v>1242</v>
      </c>
      <c r="L70">
        <v>1355</v>
      </c>
      <c r="N70">
        <v>1010</v>
      </c>
      <c r="O70" t="s">
        <v>910</v>
      </c>
      <c r="P70" t="s">
        <v>910</v>
      </c>
      <c r="Q70">
        <v>100</v>
      </c>
      <c r="X70">
        <v>0.1</v>
      </c>
      <c r="Y70">
        <v>86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0.1</v>
      </c>
      <c r="AH70">
        <v>2</v>
      </c>
      <c r="AI70">
        <v>23983574</v>
      </c>
      <c r="AJ70">
        <v>68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ROW(Source!A148)</f>
        <v>148</v>
      </c>
      <c r="B71">
        <v>23983580</v>
      </c>
      <c r="C71">
        <v>23983570</v>
      </c>
      <c r="D71">
        <v>14665281</v>
      </c>
      <c r="E71">
        <v>1</v>
      </c>
      <c r="F71">
        <v>1</v>
      </c>
      <c r="G71">
        <v>1</v>
      </c>
      <c r="H71">
        <v>3</v>
      </c>
      <c r="I71" t="s">
        <v>1311</v>
      </c>
      <c r="J71" t="s">
        <v>1695</v>
      </c>
      <c r="K71" t="s">
        <v>1313</v>
      </c>
      <c r="L71">
        <v>1348</v>
      </c>
      <c r="N71">
        <v>1009</v>
      </c>
      <c r="O71" t="s">
        <v>1185</v>
      </c>
      <c r="P71" t="s">
        <v>1185</v>
      </c>
      <c r="Q71">
        <v>1000</v>
      </c>
      <c r="X71">
        <v>0.14000000000000001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 t="s">
        <v>3</v>
      </c>
      <c r="AG71">
        <v>0.14000000000000001</v>
      </c>
      <c r="AH71">
        <v>3</v>
      </c>
      <c r="AI71">
        <v>-1</v>
      </c>
      <c r="AJ71" t="s">
        <v>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ROW(Source!A148)</f>
        <v>148</v>
      </c>
      <c r="B72">
        <v>23983581</v>
      </c>
      <c r="C72">
        <v>23983570</v>
      </c>
      <c r="D72">
        <v>14665295</v>
      </c>
      <c r="E72">
        <v>1</v>
      </c>
      <c r="F72">
        <v>1</v>
      </c>
      <c r="G72">
        <v>1</v>
      </c>
      <c r="H72">
        <v>3</v>
      </c>
      <c r="I72" t="s">
        <v>1159</v>
      </c>
      <c r="J72" t="s">
        <v>1168</v>
      </c>
      <c r="K72" t="s">
        <v>1169</v>
      </c>
      <c r="L72">
        <v>1344</v>
      </c>
      <c r="N72">
        <v>1008</v>
      </c>
      <c r="O72" t="s">
        <v>1170</v>
      </c>
      <c r="P72" t="s">
        <v>1170</v>
      </c>
      <c r="Q72">
        <v>1</v>
      </c>
      <c r="X72">
        <v>16.989999999999998</v>
      </c>
      <c r="Y72">
        <v>1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16.989999999999998</v>
      </c>
      <c r="AH72">
        <v>2</v>
      </c>
      <c r="AI72">
        <v>23983575</v>
      </c>
      <c r="AJ72">
        <v>69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ROW(Source!A149)</f>
        <v>149</v>
      </c>
      <c r="B73">
        <v>23983585</v>
      </c>
      <c r="C73">
        <v>23983582</v>
      </c>
      <c r="D73">
        <v>9436423</v>
      </c>
      <c r="E73">
        <v>1</v>
      </c>
      <c r="F73">
        <v>1</v>
      </c>
      <c r="G73">
        <v>1</v>
      </c>
      <c r="H73">
        <v>1</v>
      </c>
      <c r="I73" t="s">
        <v>1243</v>
      </c>
      <c r="J73" t="s">
        <v>3</v>
      </c>
      <c r="K73" t="s">
        <v>1244</v>
      </c>
      <c r="L73">
        <v>1369</v>
      </c>
      <c r="N73">
        <v>1013</v>
      </c>
      <c r="O73" t="s">
        <v>1148</v>
      </c>
      <c r="P73" t="s">
        <v>1148</v>
      </c>
      <c r="Q73">
        <v>1</v>
      </c>
      <c r="X73">
        <v>124</v>
      </c>
      <c r="Y73">
        <v>0</v>
      </c>
      <c r="Z73">
        <v>0</v>
      </c>
      <c r="AA73">
        <v>0</v>
      </c>
      <c r="AB73">
        <v>12.92</v>
      </c>
      <c r="AC73">
        <v>0</v>
      </c>
      <c r="AD73">
        <v>1</v>
      </c>
      <c r="AE73">
        <v>1</v>
      </c>
      <c r="AF73" t="s">
        <v>179</v>
      </c>
      <c r="AG73">
        <v>167.4</v>
      </c>
      <c r="AH73">
        <v>2</v>
      </c>
      <c r="AI73">
        <v>23983583</v>
      </c>
      <c r="AJ73">
        <v>70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ROW(Source!A149)</f>
        <v>149</v>
      </c>
      <c r="B74">
        <v>23983586</v>
      </c>
      <c r="C74">
        <v>23983582</v>
      </c>
      <c r="D74">
        <v>22865650</v>
      </c>
      <c r="E74">
        <v>1</v>
      </c>
      <c r="F74">
        <v>1</v>
      </c>
      <c r="G74">
        <v>1</v>
      </c>
      <c r="H74">
        <v>3</v>
      </c>
      <c r="I74" t="s">
        <v>1159</v>
      </c>
      <c r="J74" t="s">
        <v>1160</v>
      </c>
      <c r="K74" t="s">
        <v>1161</v>
      </c>
      <c r="L74">
        <v>1374</v>
      </c>
      <c r="N74">
        <v>1013</v>
      </c>
      <c r="O74" t="s">
        <v>1162</v>
      </c>
      <c r="P74" t="s">
        <v>1162</v>
      </c>
      <c r="Q74">
        <v>1</v>
      </c>
      <c r="X74">
        <v>32.04</v>
      </c>
      <c r="Y74">
        <v>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3</v>
      </c>
      <c r="AG74">
        <v>32.04</v>
      </c>
      <c r="AH74">
        <v>2</v>
      </c>
      <c r="AI74">
        <v>23983584</v>
      </c>
      <c r="AJ74">
        <v>71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ROW(Source!A150)</f>
        <v>150</v>
      </c>
      <c r="B75">
        <v>23983593</v>
      </c>
      <c r="C75">
        <v>23983587</v>
      </c>
      <c r="D75">
        <v>9430710</v>
      </c>
      <c r="E75">
        <v>1</v>
      </c>
      <c r="F75">
        <v>1</v>
      </c>
      <c r="G75">
        <v>1</v>
      </c>
      <c r="H75">
        <v>1</v>
      </c>
      <c r="I75" t="s">
        <v>1166</v>
      </c>
      <c r="J75" t="s">
        <v>3</v>
      </c>
      <c r="K75" t="s">
        <v>1167</v>
      </c>
      <c r="L75">
        <v>1369</v>
      </c>
      <c r="N75">
        <v>1013</v>
      </c>
      <c r="O75" t="s">
        <v>1148</v>
      </c>
      <c r="P75" t="s">
        <v>1148</v>
      </c>
      <c r="Q75">
        <v>1</v>
      </c>
      <c r="X75">
        <v>88.3</v>
      </c>
      <c r="Y75">
        <v>0</v>
      </c>
      <c r="Z75">
        <v>0</v>
      </c>
      <c r="AA75">
        <v>0</v>
      </c>
      <c r="AB75">
        <v>9.6199999999999992</v>
      </c>
      <c r="AC75">
        <v>0</v>
      </c>
      <c r="AD75">
        <v>1</v>
      </c>
      <c r="AE75">
        <v>1</v>
      </c>
      <c r="AF75" t="s">
        <v>179</v>
      </c>
      <c r="AG75">
        <v>119.205</v>
      </c>
      <c r="AH75">
        <v>2</v>
      </c>
      <c r="AI75">
        <v>23983588</v>
      </c>
      <c r="AJ75">
        <v>72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ROW(Source!A150)</f>
        <v>150</v>
      </c>
      <c r="B76">
        <v>23983594</v>
      </c>
      <c r="C76">
        <v>23983587</v>
      </c>
      <c r="D76">
        <v>121548</v>
      </c>
      <c r="E76">
        <v>1</v>
      </c>
      <c r="F76">
        <v>1</v>
      </c>
      <c r="G76">
        <v>1</v>
      </c>
      <c r="H76">
        <v>1</v>
      </c>
      <c r="I76" t="s">
        <v>40</v>
      </c>
      <c r="J76" t="s">
        <v>3</v>
      </c>
      <c r="K76" t="s">
        <v>1173</v>
      </c>
      <c r="L76">
        <v>608254</v>
      </c>
      <c r="N76">
        <v>1013</v>
      </c>
      <c r="O76" t="s">
        <v>1174</v>
      </c>
      <c r="P76" t="s">
        <v>1174</v>
      </c>
      <c r="Q76">
        <v>1</v>
      </c>
      <c r="X76">
        <v>3.49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2</v>
      </c>
      <c r="AF76" t="s">
        <v>179</v>
      </c>
      <c r="AG76">
        <v>4.7115000000000009</v>
      </c>
      <c r="AH76">
        <v>2</v>
      </c>
      <c r="AI76">
        <v>23983589</v>
      </c>
      <c r="AJ76">
        <v>73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ROW(Source!A150)</f>
        <v>150</v>
      </c>
      <c r="B77">
        <v>23983595</v>
      </c>
      <c r="C77">
        <v>23983587</v>
      </c>
      <c r="D77">
        <v>14665676</v>
      </c>
      <c r="E77">
        <v>1</v>
      </c>
      <c r="F77">
        <v>1</v>
      </c>
      <c r="G77">
        <v>1</v>
      </c>
      <c r="H77">
        <v>2</v>
      </c>
      <c r="I77" t="s">
        <v>1175</v>
      </c>
      <c r="J77" t="s">
        <v>1239</v>
      </c>
      <c r="K77" t="s">
        <v>1177</v>
      </c>
      <c r="L77">
        <v>1368</v>
      </c>
      <c r="N77">
        <v>1011</v>
      </c>
      <c r="O77" t="s">
        <v>1152</v>
      </c>
      <c r="P77" t="s">
        <v>1152</v>
      </c>
      <c r="Q77">
        <v>1</v>
      </c>
      <c r="X77">
        <v>3.49</v>
      </c>
      <c r="Y77">
        <v>0</v>
      </c>
      <c r="Z77">
        <v>89.99</v>
      </c>
      <c r="AA77">
        <v>10.06</v>
      </c>
      <c r="AB77">
        <v>0</v>
      </c>
      <c r="AC77">
        <v>0</v>
      </c>
      <c r="AD77">
        <v>1</v>
      </c>
      <c r="AE77">
        <v>0</v>
      </c>
      <c r="AF77" t="s">
        <v>179</v>
      </c>
      <c r="AG77">
        <v>4.7115000000000009</v>
      </c>
      <c r="AH77">
        <v>2</v>
      </c>
      <c r="AI77">
        <v>23983590</v>
      </c>
      <c r="AJ77">
        <v>74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ROW(Source!A150)</f>
        <v>150</v>
      </c>
      <c r="B78">
        <v>23983596</v>
      </c>
      <c r="C78">
        <v>23983587</v>
      </c>
      <c r="D78">
        <v>14613879</v>
      </c>
      <c r="E78">
        <v>1</v>
      </c>
      <c r="F78">
        <v>1</v>
      </c>
      <c r="G78">
        <v>1</v>
      </c>
      <c r="H78">
        <v>3</v>
      </c>
      <c r="I78" t="s">
        <v>1240</v>
      </c>
      <c r="J78" t="s">
        <v>1241</v>
      </c>
      <c r="K78" t="s">
        <v>1242</v>
      </c>
      <c r="L78">
        <v>1355</v>
      </c>
      <c r="N78">
        <v>1010</v>
      </c>
      <c r="O78" t="s">
        <v>910</v>
      </c>
      <c r="P78" t="s">
        <v>910</v>
      </c>
      <c r="Q78">
        <v>100</v>
      </c>
      <c r="X78">
        <v>0.1</v>
      </c>
      <c r="Y78">
        <v>86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0.1</v>
      </c>
      <c r="AH78">
        <v>2</v>
      </c>
      <c r="AI78">
        <v>23983591</v>
      </c>
      <c r="AJ78">
        <v>75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ROW(Source!A150)</f>
        <v>150</v>
      </c>
      <c r="B79">
        <v>23983597</v>
      </c>
      <c r="C79">
        <v>23983587</v>
      </c>
      <c r="D79">
        <v>14665281</v>
      </c>
      <c r="E79">
        <v>1</v>
      </c>
      <c r="F79">
        <v>1</v>
      </c>
      <c r="G79">
        <v>1</v>
      </c>
      <c r="H79">
        <v>3</v>
      </c>
      <c r="I79" t="s">
        <v>1311</v>
      </c>
      <c r="J79" t="s">
        <v>1695</v>
      </c>
      <c r="K79" t="s">
        <v>1313</v>
      </c>
      <c r="L79">
        <v>1348</v>
      </c>
      <c r="N79">
        <v>1009</v>
      </c>
      <c r="O79" t="s">
        <v>1185</v>
      </c>
      <c r="P79" t="s">
        <v>1185</v>
      </c>
      <c r="Q79">
        <v>1000</v>
      </c>
      <c r="X79">
        <v>0.14000000000000001</v>
      </c>
      <c r="Y79">
        <v>0</v>
      </c>
      <c r="Z79">
        <v>0</v>
      </c>
      <c r="AA79">
        <v>0</v>
      </c>
      <c r="AB79">
        <v>0</v>
      </c>
      <c r="AC79">
        <v>1</v>
      </c>
      <c r="AD79">
        <v>0</v>
      </c>
      <c r="AE79">
        <v>0</v>
      </c>
      <c r="AF79" t="s">
        <v>3</v>
      </c>
      <c r="AG79">
        <v>0.14000000000000001</v>
      </c>
      <c r="AH79">
        <v>3</v>
      </c>
      <c r="AI79">
        <v>-1</v>
      </c>
      <c r="AJ79" t="s">
        <v>3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ROW(Source!A150)</f>
        <v>150</v>
      </c>
      <c r="B80">
        <v>23983598</v>
      </c>
      <c r="C80">
        <v>23983587</v>
      </c>
      <c r="D80">
        <v>14665295</v>
      </c>
      <c r="E80">
        <v>1</v>
      </c>
      <c r="F80">
        <v>1</v>
      </c>
      <c r="G80">
        <v>1</v>
      </c>
      <c r="H80">
        <v>3</v>
      </c>
      <c r="I80" t="s">
        <v>1159</v>
      </c>
      <c r="J80" t="s">
        <v>1168</v>
      </c>
      <c r="K80" t="s">
        <v>1169</v>
      </c>
      <c r="L80">
        <v>1344</v>
      </c>
      <c r="N80">
        <v>1008</v>
      </c>
      <c r="O80" t="s">
        <v>1170</v>
      </c>
      <c r="P80" t="s">
        <v>1170</v>
      </c>
      <c r="Q80">
        <v>1</v>
      </c>
      <c r="X80">
        <v>16.989999999999998</v>
      </c>
      <c r="Y80">
        <v>1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16.989999999999998</v>
      </c>
      <c r="AH80">
        <v>2</v>
      </c>
      <c r="AI80">
        <v>23983592</v>
      </c>
      <c r="AJ80">
        <v>76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ROW(Source!A151)</f>
        <v>151</v>
      </c>
      <c r="B81">
        <v>24725172</v>
      </c>
      <c r="C81">
        <v>23983599</v>
      </c>
      <c r="D81">
        <v>9436423</v>
      </c>
      <c r="E81">
        <v>1</v>
      </c>
      <c r="F81">
        <v>1</v>
      </c>
      <c r="G81">
        <v>1</v>
      </c>
      <c r="H81">
        <v>1</v>
      </c>
      <c r="I81" t="s">
        <v>1243</v>
      </c>
      <c r="J81" t="s">
        <v>3</v>
      </c>
      <c r="K81" t="s">
        <v>1244</v>
      </c>
      <c r="L81">
        <v>1369</v>
      </c>
      <c r="N81">
        <v>1013</v>
      </c>
      <c r="O81" t="s">
        <v>1148</v>
      </c>
      <c r="P81" t="s">
        <v>1148</v>
      </c>
      <c r="Q81">
        <v>1</v>
      </c>
      <c r="X81">
        <v>243</v>
      </c>
      <c r="Y81">
        <v>0</v>
      </c>
      <c r="Z81">
        <v>0</v>
      </c>
      <c r="AA81">
        <v>0</v>
      </c>
      <c r="AB81">
        <v>12.92</v>
      </c>
      <c r="AC81">
        <v>0</v>
      </c>
      <c r="AD81">
        <v>1</v>
      </c>
      <c r="AE81">
        <v>1</v>
      </c>
      <c r="AF81" t="s">
        <v>179</v>
      </c>
      <c r="AG81">
        <v>328.05</v>
      </c>
      <c r="AH81">
        <v>2</v>
      </c>
      <c r="AI81">
        <v>24725172</v>
      </c>
      <c r="AJ81">
        <v>77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ROW(Source!A151)</f>
        <v>151</v>
      </c>
      <c r="B82">
        <v>24725173</v>
      </c>
      <c r="C82">
        <v>23983599</v>
      </c>
      <c r="D82">
        <v>22865650</v>
      </c>
      <c r="E82">
        <v>1</v>
      </c>
      <c r="F82">
        <v>1</v>
      </c>
      <c r="G82">
        <v>1</v>
      </c>
      <c r="H82">
        <v>3</v>
      </c>
      <c r="I82" t="s">
        <v>1159</v>
      </c>
      <c r="J82" t="s">
        <v>1160</v>
      </c>
      <c r="K82" t="s">
        <v>1161</v>
      </c>
      <c r="L82">
        <v>1374</v>
      </c>
      <c r="N82">
        <v>1013</v>
      </c>
      <c r="O82" t="s">
        <v>1162</v>
      </c>
      <c r="P82" t="s">
        <v>1162</v>
      </c>
      <c r="Q82">
        <v>1</v>
      </c>
      <c r="X82">
        <v>62.79</v>
      </c>
      <c r="Y82">
        <v>1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62.79</v>
      </c>
      <c r="AH82">
        <v>2</v>
      </c>
      <c r="AI82">
        <v>24725173</v>
      </c>
      <c r="AJ82">
        <v>78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ROW(Source!A152)</f>
        <v>152</v>
      </c>
      <c r="B83">
        <v>23983617</v>
      </c>
      <c r="C83">
        <v>23983604</v>
      </c>
      <c r="D83">
        <v>9451081</v>
      </c>
      <c r="E83">
        <v>1</v>
      </c>
      <c r="F83">
        <v>1</v>
      </c>
      <c r="G83">
        <v>1</v>
      </c>
      <c r="H83">
        <v>1</v>
      </c>
      <c r="I83" t="s">
        <v>1245</v>
      </c>
      <c r="J83" t="s">
        <v>3</v>
      </c>
      <c r="K83" t="s">
        <v>1246</v>
      </c>
      <c r="L83">
        <v>1369</v>
      </c>
      <c r="N83">
        <v>1013</v>
      </c>
      <c r="O83" t="s">
        <v>1148</v>
      </c>
      <c r="P83" t="s">
        <v>1148</v>
      </c>
      <c r="Q83">
        <v>1</v>
      </c>
      <c r="X83">
        <v>20.2</v>
      </c>
      <c r="Y83">
        <v>0</v>
      </c>
      <c r="Z83">
        <v>0</v>
      </c>
      <c r="AA83">
        <v>0</v>
      </c>
      <c r="AB83">
        <v>8.9700000000000006</v>
      </c>
      <c r="AC83">
        <v>0</v>
      </c>
      <c r="AD83">
        <v>1</v>
      </c>
      <c r="AE83">
        <v>1</v>
      </c>
      <c r="AF83" t="s">
        <v>179</v>
      </c>
      <c r="AG83">
        <v>27.27</v>
      </c>
      <c r="AH83">
        <v>2</v>
      </c>
      <c r="AI83">
        <v>23983605</v>
      </c>
      <c r="AJ83">
        <v>79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ROW(Source!A152)</f>
        <v>152</v>
      </c>
      <c r="B84">
        <v>23983618</v>
      </c>
      <c r="C84">
        <v>23983604</v>
      </c>
      <c r="D84">
        <v>121548</v>
      </c>
      <c r="E84">
        <v>1</v>
      </c>
      <c r="F84">
        <v>1</v>
      </c>
      <c r="G84">
        <v>1</v>
      </c>
      <c r="H84">
        <v>1</v>
      </c>
      <c r="I84" t="s">
        <v>40</v>
      </c>
      <c r="J84" t="s">
        <v>3</v>
      </c>
      <c r="K84" t="s">
        <v>1173</v>
      </c>
      <c r="L84">
        <v>608254</v>
      </c>
      <c r="N84">
        <v>1013</v>
      </c>
      <c r="O84" t="s">
        <v>1174</v>
      </c>
      <c r="P84" t="s">
        <v>1174</v>
      </c>
      <c r="Q84">
        <v>1</v>
      </c>
      <c r="X84">
        <v>0.43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2</v>
      </c>
      <c r="AF84" t="s">
        <v>179</v>
      </c>
      <c r="AG84">
        <v>0.58050000000000002</v>
      </c>
      <c r="AH84">
        <v>2</v>
      </c>
      <c r="AI84">
        <v>23983606</v>
      </c>
      <c r="AJ84">
        <v>80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ROW(Source!A152)</f>
        <v>152</v>
      </c>
      <c r="B85">
        <v>23983619</v>
      </c>
      <c r="C85">
        <v>23983604</v>
      </c>
      <c r="D85">
        <v>14665537</v>
      </c>
      <c r="E85">
        <v>1</v>
      </c>
      <c r="F85">
        <v>1</v>
      </c>
      <c r="G85">
        <v>1</v>
      </c>
      <c r="H85">
        <v>2</v>
      </c>
      <c r="I85" t="s">
        <v>1218</v>
      </c>
      <c r="J85" t="s">
        <v>1247</v>
      </c>
      <c r="K85" t="s">
        <v>1220</v>
      </c>
      <c r="L85">
        <v>1368</v>
      </c>
      <c r="N85">
        <v>1011</v>
      </c>
      <c r="O85" t="s">
        <v>1152</v>
      </c>
      <c r="P85" t="s">
        <v>1152</v>
      </c>
      <c r="Q85">
        <v>1</v>
      </c>
      <c r="X85">
        <v>0.43</v>
      </c>
      <c r="Y85">
        <v>0</v>
      </c>
      <c r="Z85">
        <v>134.65</v>
      </c>
      <c r="AA85">
        <v>13.5</v>
      </c>
      <c r="AB85">
        <v>0</v>
      </c>
      <c r="AC85">
        <v>0</v>
      </c>
      <c r="AD85">
        <v>1</v>
      </c>
      <c r="AE85">
        <v>0</v>
      </c>
      <c r="AF85" t="s">
        <v>179</v>
      </c>
      <c r="AG85">
        <v>0.58050000000000002</v>
      </c>
      <c r="AH85">
        <v>2</v>
      </c>
      <c r="AI85">
        <v>23983607</v>
      </c>
      <c r="AJ85">
        <v>81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ROW(Source!A152)</f>
        <v>152</v>
      </c>
      <c r="B86">
        <v>23983620</v>
      </c>
      <c r="C86">
        <v>23983604</v>
      </c>
      <c r="D86">
        <v>14665720</v>
      </c>
      <c r="E86">
        <v>1</v>
      </c>
      <c r="F86">
        <v>1</v>
      </c>
      <c r="G86">
        <v>1</v>
      </c>
      <c r="H86">
        <v>2</v>
      </c>
      <c r="I86" t="s">
        <v>1248</v>
      </c>
      <c r="J86" t="s">
        <v>1249</v>
      </c>
      <c r="K86" t="s">
        <v>1250</v>
      </c>
      <c r="L86">
        <v>1368</v>
      </c>
      <c r="N86">
        <v>1011</v>
      </c>
      <c r="O86" t="s">
        <v>1152</v>
      </c>
      <c r="P86" t="s">
        <v>1152</v>
      </c>
      <c r="Q86">
        <v>1</v>
      </c>
      <c r="X86">
        <v>0.63</v>
      </c>
      <c r="Y86">
        <v>0</v>
      </c>
      <c r="Z86">
        <v>1.7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179</v>
      </c>
      <c r="AG86">
        <v>0.85050000000000003</v>
      </c>
      <c r="AH86">
        <v>2</v>
      </c>
      <c r="AI86">
        <v>23983608</v>
      </c>
      <c r="AJ86">
        <v>82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ROW(Source!A152)</f>
        <v>152</v>
      </c>
      <c r="B87">
        <v>23983621</v>
      </c>
      <c r="C87">
        <v>23983604</v>
      </c>
      <c r="D87">
        <v>14668593</v>
      </c>
      <c r="E87">
        <v>1</v>
      </c>
      <c r="F87">
        <v>1</v>
      </c>
      <c r="G87">
        <v>1</v>
      </c>
      <c r="H87">
        <v>2</v>
      </c>
      <c r="I87" t="s">
        <v>1224</v>
      </c>
      <c r="J87" t="s">
        <v>1251</v>
      </c>
      <c r="K87" t="s">
        <v>1226</v>
      </c>
      <c r="L87">
        <v>1368</v>
      </c>
      <c r="N87">
        <v>1011</v>
      </c>
      <c r="O87" t="s">
        <v>1152</v>
      </c>
      <c r="P87" t="s">
        <v>1152</v>
      </c>
      <c r="Q87">
        <v>1</v>
      </c>
      <c r="X87">
        <v>0.52</v>
      </c>
      <c r="Y87">
        <v>0</v>
      </c>
      <c r="Z87">
        <v>87.17</v>
      </c>
      <c r="AA87">
        <v>11.6</v>
      </c>
      <c r="AB87">
        <v>0</v>
      </c>
      <c r="AC87">
        <v>0</v>
      </c>
      <c r="AD87">
        <v>1</v>
      </c>
      <c r="AE87">
        <v>0</v>
      </c>
      <c r="AF87" t="s">
        <v>179</v>
      </c>
      <c r="AG87">
        <v>0.70200000000000007</v>
      </c>
      <c r="AH87">
        <v>2</v>
      </c>
      <c r="AI87">
        <v>23983609</v>
      </c>
      <c r="AJ87">
        <v>83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ROW(Source!A152)</f>
        <v>152</v>
      </c>
      <c r="B88">
        <v>23983622</v>
      </c>
      <c r="C88">
        <v>23983604</v>
      </c>
      <c r="D88">
        <v>14610615</v>
      </c>
      <c r="E88">
        <v>1</v>
      </c>
      <c r="F88">
        <v>1</v>
      </c>
      <c r="G88">
        <v>1</v>
      </c>
      <c r="H88">
        <v>3</v>
      </c>
      <c r="I88" t="s">
        <v>1252</v>
      </c>
      <c r="J88" t="s">
        <v>1253</v>
      </c>
      <c r="K88" t="s">
        <v>1254</v>
      </c>
      <c r="L88">
        <v>1346</v>
      </c>
      <c r="N88">
        <v>1009</v>
      </c>
      <c r="O88" t="s">
        <v>1181</v>
      </c>
      <c r="P88" t="s">
        <v>1181</v>
      </c>
      <c r="Q88">
        <v>1</v>
      </c>
      <c r="X88">
        <v>3.56E-2</v>
      </c>
      <c r="Y88">
        <v>28.22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3.56E-2</v>
      </c>
      <c r="AH88">
        <v>2</v>
      </c>
      <c r="AI88">
        <v>23983610</v>
      </c>
      <c r="AJ88">
        <v>84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ROW(Source!A152)</f>
        <v>152</v>
      </c>
      <c r="B89">
        <v>23983623</v>
      </c>
      <c r="C89">
        <v>23983604</v>
      </c>
      <c r="D89">
        <v>14610619</v>
      </c>
      <c r="E89">
        <v>1</v>
      </c>
      <c r="F89">
        <v>1</v>
      </c>
      <c r="G89">
        <v>1</v>
      </c>
      <c r="H89">
        <v>3</v>
      </c>
      <c r="I89" t="s">
        <v>1255</v>
      </c>
      <c r="J89" t="s">
        <v>1256</v>
      </c>
      <c r="K89" t="s">
        <v>1257</v>
      </c>
      <c r="L89">
        <v>1346</v>
      </c>
      <c r="N89">
        <v>1009</v>
      </c>
      <c r="O89" t="s">
        <v>1181</v>
      </c>
      <c r="P89" t="s">
        <v>1181</v>
      </c>
      <c r="Q89">
        <v>1</v>
      </c>
      <c r="X89">
        <v>0.58399999999999996</v>
      </c>
      <c r="Y89">
        <v>26.32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0.58399999999999996</v>
      </c>
      <c r="AH89">
        <v>2</v>
      </c>
      <c r="AI89">
        <v>23983611</v>
      </c>
      <c r="AJ89">
        <v>85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ROW(Source!A152)</f>
        <v>152</v>
      </c>
      <c r="B90">
        <v>23983624</v>
      </c>
      <c r="C90">
        <v>23983604</v>
      </c>
      <c r="D90">
        <v>14682025</v>
      </c>
      <c r="E90">
        <v>1</v>
      </c>
      <c r="F90">
        <v>1</v>
      </c>
      <c r="G90">
        <v>1</v>
      </c>
      <c r="H90">
        <v>3</v>
      </c>
      <c r="I90" t="s">
        <v>1258</v>
      </c>
      <c r="J90" t="s">
        <v>1259</v>
      </c>
      <c r="K90" t="s">
        <v>1260</v>
      </c>
      <c r="L90">
        <v>1348</v>
      </c>
      <c r="N90">
        <v>1009</v>
      </c>
      <c r="O90" t="s">
        <v>1185</v>
      </c>
      <c r="P90" t="s">
        <v>1185</v>
      </c>
      <c r="Q90">
        <v>1000</v>
      </c>
      <c r="X90">
        <v>2.0000000000000002E-5</v>
      </c>
      <c r="Y90">
        <v>28300.400000000001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2.0000000000000002E-5</v>
      </c>
      <c r="AH90">
        <v>2</v>
      </c>
      <c r="AI90">
        <v>23983612</v>
      </c>
      <c r="AJ90">
        <v>86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ROW(Source!A152)</f>
        <v>152</v>
      </c>
      <c r="B91">
        <v>23983625</v>
      </c>
      <c r="C91">
        <v>23983604</v>
      </c>
      <c r="D91">
        <v>14627308</v>
      </c>
      <c r="E91">
        <v>1</v>
      </c>
      <c r="F91">
        <v>1</v>
      </c>
      <c r="G91">
        <v>1</v>
      </c>
      <c r="H91">
        <v>3</v>
      </c>
      <c r="I91" t="s">
        <v>1261</v>
      </c>
      <c r="J91" t="s">
        <v>1262</v>
      </c>
      <c r="K91" t="s">
        <v>1263</v>
      </c>
      <c r="L91">
        <v>1301</v>
      </c>
      <c r="N91">
        <v>1003</v>
      </c>
      <c r="O91" t="s">
        <v>970</v>
      </c>
      <c r="P91" t="s">
        <v>970</v>
      </c>
      <c r="Q91">
        <v>1</v>
      </c>
      <c r="X91">
        <v>1</v>
      </c>
      <c r="Y91">
        <v>10.7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1</v>
      </c>
      <c r="AH91">
        <v>2</v>
      </c>
      <c r="AI91">
        <v>23983613</v>
      </c>
      <c r="AJ91">
        <v>87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ROW(Source!A152)</f>
        <v>152</v>
      </c>
      <c r="B92">
        <v>23983626</v>
      </c>
      <c r="C92">
        <v>23983604</v>
      </c>
      <c r="D92">
        <v>14665220</v>
      </c>
      <c r="E92">
        <v>1</v>
      </c>
      <c r="F92">
        <v>1</v>
      </c>
      <c r="G92">
        <v>1</v>
      </c>
      <c r="H92">
        <v>3</v>
      </c>
      <c r="I92" t="s">
        <v>1264</v>
      </c>
      <c r="J92" t="s">
        <v>1265</v>
      </c>
      <c r="K92" t="s">
        <v>1266</v>
      </c>
      <c r="L92">
        <v>1346</v>
      </c>
      <c r="N92">
        <v>1009</v>
      </c>
      <c r="O92" t="s">
        <v>1181</v>
      </c>
      <c r="P92" t="s">
        <v>1181</v>
      </c>
      <c r="Q92">
        <v>1</v>
      </c>
      <c r="X92">
        <v>0.01</v>
      </c>
      <c r="Y92">
        <v>114.22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0.01</v>
      </c>
      <c r="AH92">
        <v>2</v>
      </c>
      <c r="AI92">
        <v>23983614</v>
      </c>
      <c r="AJ92">
        <v>88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ROW(Source!A152)</f>
        <v>152</v>
      </c>
      <c r="B93">
        <v>23983627</v>
      </c>
      <c r="C93">
        <v>23983604</v>
      </c>
      <c r="D93">
        <v>14697288</v>
      </c>
      <c r="E93">
        <v>1</v>
      </c>
      <c r="F93">
        <v>1</v>
      </c>
      <c r="G93">
        <v>1</v>
      </c>
      <c r="H93">
        <v>3</v>
      </c>
      <c r="I93" t="s">
        <v>1267</v>
      </c>
      <c r="J93" t="s">
        <v>1268</v>
      </c>
      <c r="K93" t="s">
        <v>1269</v>
      </c>
      <c r="L93">
        <v>1354</v>
      </c>
      <c r="N93">
        <v>1010</v>
      </c>
      <c r="O93" t="s">
        <v>209</v>
      </c>
      <c r="P93" t="s">
        <v>209</v>
      </c>
      <c r="Q93">
        <v>1</v>
      </c>
      <c r="X93">
        <v>4</v>
      </c>
      <c r="Y93">
        <v>3.65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4</v>
      </c>
      <c r="AH93">
        <v>2</v>
      </c>
      <c r="AI93">
        <v>23983615</v>
      </c>
      <c r="AJ93">
        <v>89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ROW(Source!A152)</f>
        <v>152</v>
      </c>
      <c r="B94">
        <v>23983628</v>
      </c>
      <c r="C94">
        <v>23983604</v>
      </c>
      <c r="D94">
        <v>14665295</v>
      </c>
      <c r="E94">
        <v>1</v>
      </c>
      <c r="F94">
        <v>1</v>
      </c>
      <c r="G94">
        <v>1</v>
      </c>
      <c r="H94">
        <v>3</v>
      </c>
      <c r="I94" t="s">
        <v>1159</v>
      </c>
      <c r="J94" t="s">
        <v>1168</v>
      </c>
      <c r="K94" t="s">
        <v>1169</v>
      </c>
      <c r="L94">
        <v>1344</v>
      </c>
      <c r="N94">
        <v>1008</v>
      </c>
      <c r="O94" t="s">
        <v>1170</v>
      </c>
      <c r="P94" t="s">
        <v>1170</v>
      </c>
      <c r="Q94">
        <v>1</v>
      </c>
      <c r="X94">
        <v>3.62</v>
      </c>
      <c r="Y94">
        <v>1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3.62</v>
      </c>
      <c r="AH94">
        <v>2</v>
      </c>
      <c r="AI94">
        <v>23983616</v>
      </c>
      <c r="AJ94">
        <v>90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ROW(Source!A153)</f>
        <v>153</v>
      </c>
      <c r="B95">
        <v>24919270</v>
      </c>
      <c r="C95">
        <v>24919266</v>
      </c>
      <c r="D95">
        <v>9430857</v>
      </c>
      <c r="E95">
        <v>1</v>
      </c>
      <c r="F95">
        <v>1</v>
      </c>
      <c r="G95">
        <v>1</v>
      </c>
      <c r="H95">
        <v>1</v>
      </c>
      <c r="I95" t="s">
        <v>1270</v>
      </c>
      <c r="J95" t="s">
        <v>3</v>
      </c>
      <c r="K95" t="s">
        <v>1271</v>
      </c>
      <c r="L95">
        <v>1369</v>
      </c>
      <c r="N95">
        <v>1013</v>
      </c>
      <c r="O95" t="s">
        <v>1148</v>
      </c>
      <c r="P95" t="s">
        <v>1148</v>
      </c>
      <c r="Q95">
        <v>1</v>
      </c>
      <c r="X95">
        <v>1.03</v>
      </c>
      <c r="Y95">
        <v>0</v>
      </c>
      <c r="Z95">
        <v>0</v>
      </c>
      <c r="AA95">
        <v>0</v>
      </c>
      <c r="AB95">
        <v>8.64</v>
      </c>
      <c r="AC95">
        <v>0</v>
      </c>
      <c r="AD95">
        <v>1</v>
      </c>
      <c r="AE95">
        <v>1</v>
      </c>
      <c r="AF95" t="s">
        <v>179</v>
      </c>
      <c r="AG95">
        <v>1.3905000000000001</v>
      </c>
      <c r="AH95">
        <v>2</v>
      </c>
      <c r="AI95">
        <v>24919267</v>
      </c>
      <c r="AJ95">
        <v>91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ROW(Source!A153)</f>
        <v>153</v>
      </c>
      <c r="B96">
        <v>24919271</v>
      </c>
      <c r="C96">
        <v>24919266</v>
      </c>
      <c r="D96">
        <v>22794575</v>
      </c>
      <c r="E96">
        <v>1</v>
      </c>
      <c r="F96">
        <v>1</v>
      </c>
      <c r="G96">
        <v>1</v>
      </c>
      <c r="H96">
        <v>2</v>
      </c>
      <c r="I96" t="s">
        <v>1224</v>
      </c>
      <c r="J96" t="s">
        <v>1225</v>
      </c>
      <c r="K96" t="s">
        <v>1226</v>
      </c>
      <c r="L96">
        <v>1368</v>
      </c>
      <c r="N96">
        <v>1011</v>
      </c>
      <c r="O96" t="s">
        <v>1152</v>
      </c>
      <c r="P96" t="s">
        <v>1152</v>
      </c>
      <c r="Q96">
        <v>1</v>
      </c>
      <c r="X96">
        <v>0.01</v>
      </c>
      <c r="Y96">
        <v>0</v>
      </c>
      <c r="Z96">
        <v>87.17</v>
      </c>
      <c r="AA96">
        <v>11.6</v>
      </c>
      <c r="AB96">
        <v>0</v>
      </c>
      <c r="AC96">
        <v>0</v>
      </c>
      <c r="AD96">
        <v>1</v>
      </c>
      <c r="AE96">
        <v>0</v>
      </c>
      <c r="AF96" t="s">
        <v>179</v>
      </c>
      <c r="AG96">
        <v>1.3500000000000002E-2</v>
      </c>
      <c r="AH96">
        <v>2</v>
      </c>
      <c r="AI96">
        <v>24919268</v>
      </c>
      <c r="AJ96">
        <v>92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ROW(Source!A153)</f>
        <v>153</v>
      </c>
      <c r="B97">
        <v>24919272</v>
      </c>
      <c r="C97">
        <v>24919266</v>
      </c>
      <c r="D97">
        <v>22865650</v>
      </c>
      <c r="E97">
        <v>1</v>
      </c>
      <c r="F97">
        <v>1</v>
      </c>
      <c r="G97">
        <v>1</v>
      </c>
      <c r="H97">
        <v>3</v>
      </c>
      <c r="I97" t="s">
        <v>1159</v>
      </c>
      <c r="J97" t="s">
        <v>1160</v>
      </c>
      <c r="K97" t="s">
        <v>1161</v>
      </c>
      <c r="L97">
        <v>1374</v>
      </c>
      <c r="N97">
        <v>1013</v>
      </c>
      <c r="O97" t="s">
        <v>1162</v>
      </c>
      <c r="P97" t="s">
        <v>1162</v>
      </c>
      <c r="Q97">
        <v>1</v>
      </c>
      <c r="X97">
        <v>0.18</v>
      </c>
      <c r="Y97">
        <v>1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0.18</v>
      </c>
      <c r="AH97">
        <v>2</v>
      </c>
      <c r="AI97">
        <v>24919269</v>
      </c>
      <c r="AJ97">
        <v>93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ROW(Source!A154)</f>
        <v>154</v>
      </c>
      <c r="B98">
        <v>23983632</v>
      </c>
      <c r="C98">
        <v>23983629</v>
      </c>
      <c r="D98">
        <v>9436423</v>
      </c>
      <c r="E98">
        <v>1</v>
      </c>
      <c r="F98">
        <v>1</v>
      </c>
      <c r="G98">
        <v>1</v>
      </c>
      <c r="H98">
        <v>1</v>
      </c>
      <c r="I98" t="s">
        <v>1243</v>
      </c>
      <c r="J98" t="s">
        <v>3</v>
      </c>
      <c r="K98" t="s">
        <v>1244</v>
      </c>
      <c r="L98">
        <v>1369</v>
      </c>
      <c r="N98">
        <v>1013</v>
      </c>
      <c r="O98" t="s">
        <v>1148</v>
      </c>
      <c r="P98" t="s">
        <v>1148</v>
      </c>
      <c r="Q98">
        <v>1</v>
      </c>
      <c r="X98">
        <v>124</v>
      </c>
      <c r="Y98">
        <v>0</v>
      </c>
      <c r="Z98">
        <v>0</v>
      </c>
      <c r="AA98">
        <v>0</v>
      </c>
      <c r="AB98">
        <v>12.92</v>
      </c>
      <c r="AC98">
        <v>0</v>
      </c>
      <c r="AD98">
        <v>1</v>
      </c>
      <c r="AE98">
        <v>1</v>
      </c>
      <c r="AF98" t="s">
        <v>179</v>
      </c>
      <c r="AG98">
        <v>167.4</v>
      </c>
      <c r="AH98">
        <v>2</v>
      </c>
      <c r="AI98">
        <v>23983630</v>
      </c>
      <c r="AJ98">
        <v>94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ROW(Source!A154)</f>
        <v>154</v>
      </c>
      <c r="B99">
        <v>23983633</v>
      </c>
      <c r="C99">
        <v>23983629</v>
      </c>
      <c r="D99">
        <v>14665295</v>
      </c>
      <c r="E99">
        <v>1</v>
      </c>
      <c r="F99">
        <v>1</v>
      </c>
      <c r="G99">
        <v>1</v>
      </c>
      <c r="H99">
        <v>3</v>
      </c>
      <c r="I99" t="s">
        <v>1159</v>
      </c>
      <c r="J99" t="s">
        <v>1168</v>
      </c>
      <c r="K99" t="s">
        <v>1169</v>
      </c>
      <c r="L99">
        <v>1344</v>
      </c>
      <c r="N99">
        <v>1008</v>
      </c>
      <c r="O99" t="s">
        <v>1170</v>
      </c>
      <c r="P99" t="s">
        <v>1170</v>
      </c>
      <c r="Q99">
        <v>1</v>
      </c>
      <c r="X99">
        <v>32.04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32.04</v>
      </c>
      <c r="AH99">
        <v>2</v>
      </c>
      <c r="AI99">
        <v>23983631</v>
      </c>
      <c r="AJ99">
        <v>95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ROW(Source!A155)</f>
        <v>155</v>
      </c>
      <c r="B100">
        <v>24814915</v>
      </c>
      <c r="C100">
        <v>24814912</v>
      </c>
      <c r="D100">
        <v>9436423</v>
      </c>
      <c r="E100">
        <v>1</v>
      </c>
      <c r="F100">
        <v>1</v>
      </c>
      <c r="G100">
        <v>1</v>
      </c>
      <c r="H100">
        <v>1</v>
      </c>
      <c r="I100" t="s">
        <v>1243</v>
      </c>
      <c r="J100" t="s">
        <v>3</v>
      </c>
      <c r="K100" t="s">
        <v>1244</v>
      </c>
      <c r="L100">
        <v>1369</v>
      </c>
      <c r="N100">
        <v>1013</v>
      </c>
      <c r="O100" t="s">
        <v>1148</v>
      </c>
      <c r="P100" t="s">
        <v>1148</v>
      </c>
      <c r="Q100">
        <v>1</v>
      </c>
      <c r="X100">
        <v>15.5</v>
      </c>
      <c r="Y100">
        <v>0</v>
      </c>
      <c r="Z100">
        <v>0</v>
      </c>
      <c r="AA100">
        <v>0</v>
      </c>
      <c r="AB100">
        <v>12.92</v>
      </c>
      <c r="AC100">
        <v>0</v>
      </c>
      <c r="AD100">
        <v>1</v>
      </c>
      <c r="AE100">
        <v>1</v>
      </c>
      <c r="AF100" t="s">
        <v>179</v>
      </c>
      <c r="AG100">
        <v>20.925000000000001</v>
      </c>
      <c r="AH100">
        <v>2</v>
      </c>
      <c r="AI100">
        <v>24814913</v>
      </c>
      <c r="AJ100">
        <v>96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ROW(Source!A155)</f>
        <v>155</v>
      </c>
      <c r="B101">
        <v>24814916</v>
      </c>
      <c r="C101">
        <v>24814912</v>
      </c>
      <c r="D101">
        <v>14665295</v>
      </c>
      <c r="E101">
        <v>1</v>
      </c>
      <c r="F101">
        <v>1</v>
      </c>
      <c r="G101">
        <v>1</v>
      </c>
      <c r="H101">
        <v>3</v>
      </c>
      <c r="I101" t="s">
        <v>1159</v>
      </c>
      <c r="J101" t="s">
        <v>1168</v>
      </c>
      <c r="K101" t="s">
        <v>1169</v>
      </c>
      <c r="L101">
        <v>1344</v>
      </c>
      <c r="N101">
        <v>1008</v>
      </c>
      <c r="O101" t="s">
        <v>1170</v>
      </c>
      <c r="P101" t="s">
        <v>1170</v>
      </c>
      <c r="Q101">
        <v>1</v>
      </c>
      <c r="X101">
        <v>4.01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4.01</v>
      </c>
      <c r="AH101">
        <v>2</v>
      </c>
      <c r="AI101">
        <v>24814914</v>
      </c>
      <c r="AJ101">
        <v>97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ROW(Source!A156)</f>
        <v>156</v>
      </c>
      <c r="B102">
        <v>23983638</v>
      </c>
      <c r="C102">
        <v>23983634</v>
      </c>
      <c r="D102">
        <v>9431933</v>
      </c>
      <c r="E102">
        <v>1</v>
      </c>
      <c r="F102">
        <v>1</v>
      </c>
      <c r="G102">
        <v>1</v>
      </c>
      <c r="H102">
        <v>1</v>
      </c>
      <c r="I102" t="s">
        <v>1272</v>
      </c>
      <c r="J102" t="s">
        <v>3</v>
      </c>
      <c r="K102" t="s">
        <v>1273</v>
      </c>
      <c r="L102">
        <v>1369</v>
      </c>
      <c r="N102">
        <v>1013</v>
      </c>
      <c r="O102" t="s">
        <v>1148</v>
      </c>
      <c r="P102" t="s">
        <v>1148</v>
      </c>
      <c r="Q102">
        <v>1</v>
      </c>
      <c r="X102">
        <v>1.03</v>
      </c>
      <c r="Y102">
        <v>0</v>
      </c>
      <c r="Z102">
        <v>0</v>
      </c>
      <c r="AA102">
        <v>0</v>
      </c>
      <c r="AB102">
        <v>8.5299999999999994</v>
      </c>
      <c r="AC102">
        <v>0</v>
      </c>
      <c r="AD102">
        <v>1</v>
      </c>
      <c r="AE102">
        <v>1</v>
      </c>
      <c r="AF102" t="s">
        <v>179</v>
      </c>
      <c r="AG102">
        <v>1.3905000000000001</v>
      </c>
      <c r="AH102">
        <v>2</v>
      </c>
      <c r="AI102">
        <v>23983635</v>
      </c>
      <c r="AJ102">
        <v>98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ROW(Source!A156)</f>
        <v>156</v>
      </c>
      <c r="B103">
        <v>23983639</v>
      </c>
      <c r="C103">
        <v>23983634</v>
      </c>
      <c r="D103">
        <v>14668593</v>
      </c>
      <c r="E103">
        <v>1</v>
      </c>
      <c r="F103">
        <v>1</v>
      </c>
      <c r="G103">
        <v>1</v>
      </c>
      <c r="H103">
        <v>2</v>
      </c>
      <c r="I103" t="s">
        <v>1224</v>
      </c>
      <c r="J103" t="s">
        <v>1251</v>
      </c>
      <c r="K103" t="s">
        <v>1226</v>
      </c>
      <c r="L103">
        <v>1368</v>
      </c>
      <c r="N103">
        <v>1011</v>
      </c>
      <c r="O103" t="s">
        <v>1152</v>
      </c>
      <c r="P103" t="s">
        <v>1152</v>
      </c>
      <c r="Q103">
        <v>1</v>
      </c>
      <c r="X103">
        <v>0.16</v>
      </c>
      <c r="Y103">
        <v>0</v>
      </c>
      <c r="Z103">
        <v>87.17</v>
      </c>
      <c r="AA103">
        <v>11.6</v>
      </c>
      <c r="AB103">
        <v>0</v>
      </c>
      <c r="AC103">
        <v>0</v>
      </c>
      <c r="AD103">
        <v>1</v>
      </c>
      <c r="AE103">
        <v>0</v>
      </c>
      <c r="AF103" t="s">
        <v>179</v>
      </c>
      <c r="AG103">
        <v>0.21600000000000003</v>
      </c>
      <c r="AH103">
        <v>2</v>
      </c>
      <c r="AI103">
        <v>23983636</v>
      </c>
      <c r="AJ103">
        <v>99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ROW(Source!A156)</f>
        <v>156</v>
      </c>
      <c r="B104">
        <v>23983640</v>
      </c>
      <c r="C104">
        <v>23983634</v>
      </c>
      <c r="D104">
        <v>14665295</v>
      </c>
      <c r="E104">
        <v>1</v>
      </c>
      <c r="F104">
        <v>1</v>
      </c>
      <c r="G104">
        <v>1</v>
      </c>
      <c r="H104">
        <v>3</v>
      </c>
      <c r="I104" t="s">
        <v>1159</v>
      </c>
      <c r="J104" t="s">
        <v>1168</v>
      </c>
      <c r="K104" t="s">
        <v>1169</v>
      </c>
      <c r="L104">
        <v>1344</v>
      </c>
      <c r="N104">
        <v>1008</v>
      </c>
      <c r="O104" t="s">
        <v>1170</v>
      </c>
      <c r="P104" t="s">
        <v>1170</v>
      </c>
      <c r="Q104">
        <v>1</v>
      </c>
      <c r="X104">
        <v>0.18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0.18</v>
      </c>
      <c r="AH104">
        <v>2</v>
      </c>
      <c r="AI104">
        <v>23983637</v>
      </c>
      <c r="AJ104">
        <v>100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ROW(Source!A157)</f>
        <v>157</v>
      </c>
      <c r="B105">
        <v>24691656</v>
      </c>
      <c r="C105">
        <v>24691653</v>
      </c>
      <c r="D105">
        <v>9430636</v>
      </c>
      <c r="E105">
        <v>1</v>
      </c>
      <c r="F105">
        <v>1</v>
      </c>
      <c r="G105">
        <v>1</v>
      </c>
      <c r="H105">
        <v>1</v>
      </c>
      <c r="I105" t="s">
        <v>1274</v>
      </c>
      <c r="J105" t="s">
        <v>3</v>
      </c>
      <c r="K105" t="s">
        <v>1275</v>
      </c>
      <c r="L105">
        <v>1369</v>
      </c>
      <c r="N105">
        <v>1013</v>
      </c>
      <c r="O105" t="s">
        <v>1148</v>
      </c>
      <c r="P105" t="s">
        <v>1148</v>
      </c>
      <c r="Q105">
        <v>1</v>
      </c>
      <c r="X105">
        <v>0.22</v>
      </c>
      <c r="Y105">
        <v>0</v>
      </c>
      <c r="Z105">
        <v>0</v>
      </c>
      <c r="AA105">
        <v>0</v>
      </c>
      <c r="AB105">
        <v>9.4</v>
      </c>
      <c r="AC105">
        <v>0</v>
      </c>
      <c r="AD105">
        <v>1</v>
      </c>
      <c r="AE105">
        <v>1</v>
      </c>
      <c r="AF105" t="s">
        <v>179</v>
      </c>
      <c r="AG105">
        <v>0.29700000000000004</v>
      </c>
      <c r="AH105">
        <v>2</v>
      </c>
      <c r="AI105">
        <v>24691654</v>
      </c>
      <c r="AJ105">
        <v>101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ROW(Source!A157)</f>
        <v>157</v>
      </c>
      <c r="B106">
        <v>24691657</v>
      </c>
      <c r="C106">
        <v>24691653</v>
      </c>
      <c r="D106">
        <v>22865650</v>
      </c>
      <c r="E106">
        <v>1</v>
      </c>
      <c r="F106">
        <v>1</v>
      </c>
      <c r="G106">
        <v>1</v>
      </c>
      <c r="H106">
        <v>3</v>
      </c>
      <c r="I106" t="s">
        <v>1159</v>
      </c>
      <c r="J106" t="s">
        <v>1160</v>
      </c>
      <c r="K106" t="s">
        <v>1161</v>
      </c>
      <c r="L106">
        <v>1374</v>
      </c>
      <c r="N106">
        <v>1013</v>
      </c>
      <c r="O106" t="s">
        <v>1162</v>
      </c>
      <c r="P106" t="s">
        <v>1162</v>
      </c>
      <c r="Q106">
        <v>1</v>
      </c>
      <c r="X106">
        <v>0.04</v>
      </c>
      <c r="Y106">
        <v>1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0.04</v>
      </c>
      <c r="AH106">
        <v>2</v>
      </c>
      <c r="AI106">
        <v>24691655</v>
      </c>
      <c r="AJ106">
        <v>102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ROW(Source!A158)</f>
        <v>158</v>
      </c>
      <c r="B107">
        <v>23983645</v>
      </c>
      <c r="C107">
        <v>23983641</v>
      </c>
      <c r="D107">
        <v>9431933</v>
      </c>
      <c r="E107">
        <v>1</v>
      </c>
      <c r="F107">
        <v>1</v>
      </c>
      <c r="G107">
        <v>1</v>
      </c>
      <c r="H107">
        <v>1</v>
      </c>
      <c r="I107" t="s">
        <v>1272</v>
      </c>
      <c r="J107" t="s">
        <v>3</v>
      </c>
      <c r="K107" t="s">
        <v>1273</v>
      </c>
      <c r="L107">
        <v>1369</v>
      </c>
      <c r="N107">
        <v>1013</v>
      </c>
      <c r="O107" t="s">
        <v>1148</v>
      </c>
      <c r="P107" t="s">
        <v>1148</v>
      </c>
      <c r="Q107">
        <v>1</v>
      </c>
      <c r="X107">
        <v>1.03</v>
      </c>
      <c r="Y107">
        <v>0</v>
      </c>
      <c r="Z107">
        <v>0</v>
      </c>
      <c r="AA107">
        <v>0</v>
      </c>
      <c r="AB107">
        <v>8.5299999999999994</v>
      </c>
      <c r="AC107">
        <v>0</v>
      </c>
      <c r="AD107">
        <v>1</v>
      </c>
      <c r="AE107">
        <v>1</v>
      </c>
      <c r="AF107" t="s">
        <v>179</v>
      </c>
      <c r="AG107">
        <v>1.3905000000000001</v>
      </c>
      <c r="AH107">
        <v>2</v>
      </c>
      <c r="AI107">
        <v>23983642</v>
      </c>
      <c r="AJ107">
        <v>103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ROW(Source!A158)</f>
        <v>158</v>
      </c>
      <c r="B108">
        <v>23983646</v>
      </c>
      <c r="C108">
        <v>23983641</v>
      </c>
      <c r="D108">
        <v>14668593</v>
      </c>
      <c r="E108">
        <v>1</v>
      </c>
      <c r="F108">
        <v>1</v>
      </c>
      <c r="G108">
        <v>1</v>
      </c>
      <c r="H108">
        <v>2</v>
      </c>
      <c r="I108" t="s">
        <v>1224</v>
      </c>
      <c r="J108" t="s">
        <v>1251</v>
      </c>
      <c r="K108" t="s">
        <v>1226</v>
      </c>
      <c r="L108">
        <v>1368</v>
      </c>
      <c r="N108">
        <v>1011</v>
      </c>
      <c r="O108" t="s">
        <v>1152</v>
      </c>
      <c r="P108" t="s">
        <v>1152</v>
      </c>
      <c r="Q108">
        <v>1</v>
      </c>
      <c r="X108">
        <v>0.16</v>
      </c>
      <c r="Y108">
        <v>0</v>
      </c>
      <c r="Z108">
        <v>87.17</v>
      </c>
      <c r="AA108">
        <v>11.6</v>
      </c>
      <c r="AB108">
        <v>0</v>
      </c>
      <c r="AC108">
        <v>0</v>
      </c>
      <c r="AD108">
        <v>1</v>
      </c>
      <c r="AE108">
        <v>0</v>
      </c>
      <c r="AF108" t="s">
        <v>179</v>
      </c>
      <c r="AG108">
        <v>0.21600000000000003</v>
      </c>
      <c r="AH108">
        <v>2</v>
      </c>
      <c r="AI108">
        <v>23983643</v>
      </c>
      <c r="AJ108">
        <v>104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ROW(Source!A158)</f>
        <v>158</v>
      </c>
      <c r="B109">
        <v>23983647</v>
      </c>
      <c r="C109">
        <v>23983641</v>
      </c>
      <c r="D109">
        <v>14665295</v>
      </c>
      <c r="E109">
        <v>1</v>
      </c>
      <c r="F109">
        <v>1</v>
      </c>
      <c r="G109">
        <v>1</v>
      </c>
      <c r="H109">
        <v>3</v>
      </c>
      <c r="I109" t="s">
        <v>1159</v>
      </c>
      <c r="J109" t="s">
        <v>1168</v>
      </c>
      <c r="K109" t="s">
        <v>1169</v>
      </c>
      <c r="L109">
        <v>1344</v>
      </c>
      <c r="N109">
        <v>1008</v>
      </c>
      <c r="O109" t="s">
        <v>1170</v>
      </c>
      <c r="P109" t="s">
        <v>1170</v>
      </c>
      <c r="Q109">
        <v>1</v>
      </c>
      <c r="X109">
        <v>0.18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0.18</v>
      </c>
      <c r="AH109">
        <v>2</v>
      </c>
      <c r="AI109">
        <v>23983644</v>
      </c>
      <c r="AJ109">
        <v>105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ROW(Source!A159)</f>
        <v>159</v>
      </c>
      <c r="B110">
        <v>24691736</v>
      </c>
      <c r="C110">
        <v>24691723</v>
      </c>
      <c r="D110">
        <v>9451081</v>
      </c>
      <c r="E110">
        <v>1</v>
      </c>
      <c r="F110">
        <v>1</v>
      </c>
      <c r="G110">
        <v>1</v>
      </c>
      <c r="H110">
        <v>1</v>
      </c>
      <c r="I110" t="s">
        <v>1245</v>
      </c>
      <c r="J110" t="s">
        <v>3</v>
      </c>
      <c r="K110" t="s">
        <v>1246</v>
      </c>
      <c r="L110">
        <v>1369</v>
      </c>
      <c r="N110">
        <v>1013</v>
      </c>
      <c r="O110" t="s">
        <v>1148</v>
      </c>
      <c r="P110" t="s">
        <v>1148</v>
      </c>
      <c r="Q110">
        <v>1</v>
      </c>
      <c r="X110">
        <v>20.2</v>
      </c>
      <c r="Y110">
        <v>0</v>
      </c>
      <c r="Z110">
        <v>0</v>
      </c>
      <c r="AA110">
        <v>0</v>
      </c>
      <c r="AB110">
        <v>8.9700000000000006</v>
      </c>
      <c r="AC110">
        <v>0</v>
      </c>
      <c r="AD110">
        <v>1</v>
      </c>
      <c r="AE110">
        <v>1</v>
      </c>
      <c r="AF110" t="s">
        <v>179</v>
      </c>
      <c r="AG110">
        <v>27.27</v>
      </c>
      <c r="AH110">
        <v>2</v>
      </c>
      <c r="AI110">
        <v>24691724</v>
      </c>
      <c r="AJ110">
        <v>106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ROW(Source!A159)</f>
        <v>159</v>
      </c>
      <c r="B111">
        <v>24691737</v>
      </c>
      <c r="C111">
        <v>24691723</v>
      </c>
      <c r="D111">
        <v>121548</v>
      </c>
      <c r="E111">
        <v>1</v>
      </c>
      <c r="F111">
        <v>1</v>
      </c>
      <c r="G111">
        <v>1</v>
      </c>
      <c r="H111">
        <v>1</v>
      </c>
      <c r="I111" t="s">
        <v>40</v>
      </c>
      <c r="J111" t="s">
        <v>3</v>
      </c>
      <c r="K111" t="s">
        <v>1173</v>
      </c>
      <c r="L111">
        <v>608254</v>
      </c>
      <c r="N111">
        <v>1013</v>
      </c>
      <c r="O111" t="s">
        <v>1174</v>
      </c>
      <c r="P111" t="s">
        <v>1174</v>
      </c>
      <c r="Q111">
        <v>1</v>
      </c>
      <c r="X111">
        <v>0.43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2</v>
      </c>
      <c r="AF111" t="s">
        <v>179</v>
      </c>
      <c r="AG111">
        <v>0.58050000000000002</v>
      </c>
      <c r="AH111">
        <v>2</v>
      </c>
      <c r="AI111">
        <v>24691725</v>
      </c>
      <c r="AJ111">
        <v>107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ROW(Source!A159)</f>
        <v>159</v>
      </c>
      <c r="B112">
        <v>24691738</v>
      </c>
      <c r="C112">
        <v>24691723</v>
      </c>
      <c r="D112">
        <v>14665537</v>
      </c>
      <c r="E112">
        <v>1</v>
      </c>
      <c r="F112">
        <v>1</v>
      </c>
      <c r="G112">
        <v>1</v>
      </c>
      <c r="H112">
        <v>2</v>
      </c>
      <c r="I112" t="s">
        <v>1218</v>
      </c>
      <c r="J112" t="s">
        <v>1247</v>
      </c>
      <c r="K112" t="s">
        <v>1220</v>
      </c>
      <c r="L112">
        <v>1368</v>
      </c>
      <c r="N112">
        <v>1011</v>
      </c>
      <c r="O112" t="s">
        <v>1152</v>
      </c>
      <c r="P112" t="s">
        <v>1152</v>
      </c>
      <c r="Q112">
        <v>1</v>
      </c>
      <c r="X112">
        <v>0.43</v>
      </c>
      <c r="Y112">
        <v>0</v>
      </c>
      <c r="Z112">
        <v>134.65</v>
      </c>
      <c r="AA112">
        <v>13.5</v>
      </c>
      <c r="AB112">
        <v>0</v>
      </c>
      <c r="AC112">
        <v>0</v>
      </c>
      <c r="AD112">
        <v>1</v>
      </c>
      <c r="AE112">
        <v>0</v>
      </c>
      <c r="AF112" t="s">
        <v>179</v>
      </c>
      <c r="AG112">
        <v>0.58050000000000002</v>
      </c>
      <c r="AH112">
        <v>2</v>
      </c>
      <c r="AI112">
        <v>24691726</v>
      </c>
      <c r="AJ112">
        <v>108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ROW(Source!A159)</f>
        <v>159</v>
      </c>
      <c r="B113">
        <v>24691739</v>
      </c>
      <c r="C113">
        <v>24691723</v>
      </c>
      <c r="D113">
        <v>14665720</v>
      </c>
      <c r="E113">
        <v>1</v>
      </c>
      <c r="F113">
        <v>1</v>
      </c>
      <c r="G113">
        <v>1</v>
      </c>
      <c r="H113">
        <v>2</v>
      </c>
      <c r="I113" t="s">
        <v>1248</v>
      </c>
      <c r="J113" t="s">
        <v>1249</v>
      </c>
      <c r="K113" t="s">
        <v>1250</v>
      </c>
      <c r="L113">
        <v>1368</v>
      </c>
      <c r="N113">
        <v>1011</v>
      </c>
      <c r="O113" t="s">
        <v>1152</v>
      </c>
      <c r="P113" t="s">
        <v>1152</v>
      </c>
      <c r="Q113">
        <v>1</v>
      </c>
      <c r="X113">
        <v>0.63</v>
      </c>
      <c r="Y113">
        <v>0</v>
      </c>
      <c r="Z113">
        <v>1.7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179</v>
      </c>
      <c r="AG113">
        <v>0.85050000000000003</v>
      </c>
      <c r="AH113">
        <v>2</v>
      </c>
      <c r="AI113">
        <v>24691727</v>
      </c>
      <c r="AJ113">
        <v>109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ROW(Source!A159)</f>
        <v>159</v>
      </c>
      <c r="B114">
        <v>24691740</v>
      </c>
      <c r="C114">
        <v>24691723</v>
      </c>
      <c r="D114">
        <v>14668593</v>
      </c>
      <c r="E114">
        <v>1</v>
      </c>
      <c r="F114">
        <v>1</v>
      </c>
      <c r="G114">
        <v>1</v>
      </c>
      <c r="H114">
        <v>2</v>
      </c>
      <c r="I114" t="s">
        <v>1224</v>
      </c>
      <c r="J114" t="s">
        <v>1251</v>
      </c>
      <c r="K114" t="s">
        <v>1226</v>
      </c>
      <c r="L114">
        <v>1368</v>
      </c>
      <c r="N114">
        <v>1011</v>
      </c>
      <c r="O114" t="s">
        <v>1152</v>
      </c>
      <c r="P114" t="s">
        <v>1152</v>
      </c>
      <c r="Q114">
        <v>1</v>
      </c>
      <c r="X114">
        <v>0.52</v>
      </c>
      <c r="Y114">
        <v>0</v>
      </c>
      <c r="Z114">
        <v>87.17</v>
      </c>
      <c r="AA114">
        <v>11.6</v>
      </c>
      <c r="AB114">
        <v>0</v>
      </c>
      <c r="AC114">
        <v>0</v>
      </c>
      <c r="AD114">
        <v>1</v>
      </c>
      <c r="AE114">
        <v>0</v>
      </c>
      <c r="AF114" t="s">
        <v>179</v>
      </c>
      <c r="AG114">
        <v>0.70200000000000007</v>
      </c>
      <c r="AH114">
        <v>2</v>
      </c>
      <c r="AI114">
        <v>24691728</v>
      </c>
      <c r="AJ114">
        <v>110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ROW(Source!A159)</f>
        <v>159</v>
      </c>
      <c r="B115">
        <v>24691741</v>
      </c>
      <c r="C115">
        <v>24691723</v>
      </c>
      <c r="D115">
        <v>14610615</v>
      </c>
      <c r="E115">
        <v>1</v>
      </c>
      <c r="F115">
        <v>1</v>
      </c>
      <c r="G115">
        <v>1</v>
      </c>
      <c r="H115">
        <v>3</v>
      </c>
      <c r="I115" t="s">
        <v>1252</v>
      </c>
      <c r="J115" t="s">
        <v>1253</v>
      </c>
      <c r="K115" t="s">
        <v>1254</v>
      </c>
      <c r="L115">
        <v>1346</v>
      </c>
      <c r="N115">
        <v>1009</v>
      </c>
      <c r="O115" t="s">
        <v>1181</v>
      </c>
      <c r="P115" t="s">
        <v>1181</v>
      </c>
      <c r="Q115">
        <v>1</v>
      </c>
      <c r="X115">
        <v>3.56E-2</v>
      </c>
      <c r="Y115">
        <v>28.22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3.56E-2</v>
      </c>
      <c r="AH115">
        <v>2</v>
      </c>
      <c r="AI115">
        <v>24691729</v>
      </c>
      <c r="AJ115">
        <v>111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ROW(Source!A159)</f>
        <v>159</v>
      </c>
      <c r="B116">
        <v>24691742</v>
      </c>
      <c r="C116">
        <v>24691723</v>
      </c>
      <c r="D116">
        <v>14610619</v>
      </c>
      <c r="E116">
        <v>1</v>
      </c>
      <c r="F116">
        <v>1</v>
      </c>
      <c r="G116">
        <v>1</v>
      </c>
      <c r="H116">
        <v>3</v>
      </c>
      <c r="I116" t="s">
        <v>1255</v>
      </c>
      <c r="J116" t="s">
        <v>1256</v>
      </c>
      <c r="K116" t="s">
        <v>1257</v>
      </c>
      <c r="L116">
        <v>1346</v>
      </c>
      <c r="N116">
        <v>1009</v>
      </c>
      <c r="O116" t="s">
        <v>1181</v>
      </c>
      <c r="P116" t="s">
        <v>1181</v>
      </c>
      <c r="Q116">
        <v>1</v>
      </c>
      <c r="X116">
        <v>0.58399999999999996</v>
      </c>
      <c r="Y116">
        <v>26.32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0.58399999999999996</v>
      </c>
      <c r="AH116">
        <v>2</v>
      </c>
      <c r="AI116">
        <v>24691730</v>
      </c>
      <c r="AJ116">
        <v>112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ROW(Source!A159)</f>
        <v>159</v>
      </c>
      <c r="B117">
        <v>24691743</v>
      </c>
      <c r="C117">
        <v>24691723</v>
      </c>
      <c r="D117">
        <v>14682025</v>
      </c>
      <c r="E117">
        <v>1</v>
      </c>
      <c r="F117">
        <v>1</v>
      </c>
      <c r="G117">
        <v>1</v>
      </c>
      <c r="H117">
        <v>3</v>
      </c>
      <c r="I117" t="s">
        <v>1258</v>
      </c>
      <c r="J117" t="s">
        <v>1259</v>
      </c>
      <c r="K117" t="s">
        <v>1260</v>
      </c>
      <c r="L117">
        <v>1348</v>
      </c>
      <c r="N117">
        <v>1009</v>
      </c>
      <c r="O117" t="s">
        <v>1185</v>
      </c>
      <c r="P117" t="s">
        <v>1185</v>
      </c>
      <c r="Q117">
        <v>1000</v>
      </c>
      <c r="X117">
        <v>2.0000000000000002E-5</v>
      </c>
      <c r="Y117">
        <v>28300.400000000001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2.0000000000000002E-5</v>
      </c>
      <c r="AH117">
        <v>2</v>
      </c>
      <c r="AI117">
        <v>24691731</v>
      </c>
      <c r="AJ117">
        <v>113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ROW(Source!A159)</f>
        <v>159</v>
      </c>
      <c r="B118">
        <v>24691744</v>
      </c>
      <c r="C118">
        <v>24691723</v>
      </c>
      <c r="D118">
        <v>14627308</v>
      </c>
      <c r="E118">
        <v>1</v>
      </c>
      <c r="F118">
        <v>1</v>
      </c>
      <c r="G118">
        <v>1</v>
      </c>
      <c r="H118">
        <v>3</v>
      </c>
      <c r="I118" t="s">
        <v>1261</v>
      </c>
      <c r="J118" t="s">
        <v>1262</v>
      </c>
      <c r="K118" t="s">
        <v>1263</v>
      </c>
      <c r="L118">
        <v>1301</v>
      </c>
      <c r="N118">
        <v>1003</v>
      </c>
      <c r="O118" t="s">
        <v>970</v>
      </c>
      <c r="P118" t="s">
        <v>970</v>
      </c>
      <c r="Q118">
        <v>1</v>
      </c>
      <c r="X118">
        <v>1</v>
      </c>
      <c r="Y118">
        <v>10.7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1</v>
      </c>
      <c r="AH118">
        <v>2</v>
      </c>
      <c r="AI118">
        <v>24691732</v>
      </c>
      <c r="AJ118">
        <v>114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ROW(Source!A159)</f>
        <v>159</v>
      </c>
      <c r="B119">
        <v>24691745</v>
      </c>
      <c r="C119">
        <v>24691723</v>
      </c>
      <c r="D119">
        <v>14665220</v>
      </c>
      <c r="E119">
        <v>1</v>
      </c>
      <c r="F119">
        <v>1</v>
      </c>
      <c r="G119">
        <v>1</v>
      </c>
      <c r="H119">
        <v>3</v>
      </c>
      <c r="I119" t="s">
        <v>1264</v>
      </c>
      <c r="J119" t="s">
        <v>1265</v>
      </c>
      <c r="K119" t="s">
        <v>1266</v>
      </c>
      <c r="L119">
        <v>1346</v>
      </c>
      <c r="N119">
        <v>1009</v>
      </c>
      <c r="O119" t="s">
        <v>1181</v>
      </c>
      <c r="P119" t="s">
        <v>1181</v>
      </c>
      <c r="Q119">
        <v>1</v>
      </c>
      <c r="X119">
        <v>0.01</v>
      </c>
      <c r="Y119">
        <v>114.22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0.01</v>
      </c>
      <c r="AH119">
        <v>2</v>
      </c>
      <c r="AI119">
        <v>24691733</v>
      </c>
      <c r="AJ119">
        <v>115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ROW(Source!A159)</f>
        <v>159</v>
      </c>
      <c r="B120">
        <v>24691746</v>
      </c>
      <c r="C120">
        <v>24691723</v>
      </c>
      <c r="D120">
        <v>14697288</v>
      </c>
      <c r="E120">
        <v>1</v>
      </c>
      <c r="F120">
        <v>1</v>
      </c>
      <c r="G120">
        <v>1</v>
      </c>
      <c r="H120">
        <v>3</v>
      </c>
      <c r="I120" t="s">
        <v>1267</v>
      </c>
      <c r="J120" t="s">
        <v>1268</v>
      </c>
      <c r="K120" t="s">
        <v>1269</v>
      </c>
      <c r="L120">
        <v>1354</v>
      </c>
      <c r="N120">
        <v>1010</v>
      </c>
      <c r="O120" t="s">
        <v>209</v>
      </c>
      <c r="P120" t="s">
        <v>209</v>
      </c>
      <c r="Q120">
        <v>1</v>
      </c>
      <c r="X120">
        <v>4</v>
      </c>
      <c r="Y120">
        <v>3.65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4</v>
      </c>
      <c r="AH120">
        <v>2</v>
      </c>
      <c r="AI120">
        <v>24691734</v>
      </c>
      <c r="AJ120">
        <v>116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ROW(Source!A159)</f>
        <v>159</v>
      </c>
      <c r="B121">
        <v>24691747</v>
      </c>
      <c r="C121">
        <v>24691723</v>
      </c>
      <c r="D121">
        <v>14665295</v>
      </c>
      <c r="E121">
        <v>1</v>
      </c>
      <c r="F121">
        <v>1</v>
      </c>
      <c r="G121">
        <v>1</v>
      </c>
      <c r="H121">
        <v>3</v>
      </c>
      <c r="I121" t="s">
        <v>1159</v>
      </c>
      <c r="J121" t="s">
        <v>1168</v>
      </c>
      <c r="K121" t="s">
        <v>1169</v>
      </c>
      <c r="L121">
        <v>1344</v>
      </c>
      <c r="N121">
        <v>1008</v>
      </c>
      <c r="O121" t="s">
        <v>1170</v>
      </c>
      <c r="P121" t="s">
        <v>1170</v>
      </c>
      <c r="Q121">
        <v>1</v>
      </c>
      <c r="X121">
        <v>3.62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3.62</v>
      </c>
      <c r="AH121">
        <v>2</v>
      </c>
      <c r="AI121">
        <v>24691735</v>
      </c>
      <c r="AJ121">
        <v>117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ROW(Source!A160)</f>
        <v>160</v>
      </c>
      <c r="B122">
        <v>24919284</v>
      </c>
      <c r="C122">
        <v>24919280</v>
      </c>
      <c r="D122">
        <v>9430857</v>
      </c>
      <c r="E122">
        <v>1</v>
      </c>
      <c r="F122">
        <v>1</v>
      </c>
      <c r="G122">
        <v>1</v>
      </c>
      <c r="H122">
        <v>1</v>
      </c>
      <c r="I122" t="s">
        <v>1270</v>
      </c>
      <c r="J122" t="s">
        <v>3</v>
      </c>
      <c r="K122" t="s">
        <v>1271</v>
      </c>
      <c r="L122">
        <v>1369</v>
      </c>
      <c r="N122">
        <v>1013</v>
      </c>
      <c r="O122" t="s">
        <v>1148</v>
      </c>
      <c r="P122" t="s">
        <v>1148</v>
      </c>
      <c r="Q122">
        <v>1</v>
      </c>
      <c r="X122">
        <v>1.03</v>
      </c>
      <c r="Y122">
        <v>0</v>
      </c>
      <c r="Z122">
        <v>0</v>
      </c>
      <c r="AA122">
        <v>0</v>
      </c>
      <c r="AB122">
        <v>8.64</v>
      </c>
      <c r="AC122">
        <v>0</v>
      </c>
      <c r="AD122">
        <v>1</v>
      </c>
      <c r="AE122">
        <v>1</v>
      </c>
      <c r="AF122" t="s">
        <v>179</v>
      </c>
      <c r="AG122">
        <v>1.3905000000000001</v>
      </c>
      <c r="AH122">
        <v>2</v>
      </c>
      <c r="AI122">
        <v>24919281</v>
      </c>
      <c r="AJ122">
        <v>118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ROW(Source!A160)</f>
        <v>160</v>
      </c>
      <c r="B123">
        <v>24919285</v>
      </c>
      <c r="C123">
        <v>24919280</v>
      </c>
      <c r="D123">
        <v>22794575</v>
      </c>
      <c r="E123">
        <v>1</v>
      </c>
      <c r="F123">
        <v>1</v>
      </c>
      <c r="G123">
        <v>1</v>
      </c>
      <c r="H123">
        <v>2</v>
      </c>
      <c r="I123" t="s">
        <v>1224</v>
      </c>
      <c r="J123" t="s">
        <v>1225</v>
      </c>
      <c r="K123" t="s">
        <v>1226</v>
      </c>
      <c r="L123">
        <v>1368</v>
      </c>
      <c r="N123">
        <v>1011</v>
      </c>
      <c r="O123" t="s">
        <v>1152</v>
      </c>
      <c r="P123" t="s">
        <v>1152</v>
      </c>
      <c r="Q123">
        <v>1</v>
      </c>
      <c r="X123">
        <v>0.01</v>
      </c>
      <c r="Y123">
        <v>0</v>
      </c>
      <c r="Z123">
        <v>87.17</v>
      </c>
      <c r="AA123">
        <v>11.6</v>
      </c>
      <c r="AB123">
        <v>0</v>
      </c>
      <c r="AC123">
        <v>0</v>
      </c>
      <c r="AD123">
        <v>1</v>
      </c>
      <c r="AE123">
        <v>0</v>
      </c>
      <c r="AF123" t="s">
        <v>179</v>
      </c>
      <c r="AG123">
        <v>1.3500000000000002E-2</v>
      </c>
      <c r="AH123">
        <v>2</v>
      </c>
      <c r="AI123">
        <v>24919282</v>
      </c>
      <c r="AJ123">
        <v>119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ROW(Source!A160)</f>
        <v>160</v>
      </c>
      <c r="B124">
        <v>24919286</v>
      </c>
      <c r="C124">
        <v>24919280</v>
      </c>
      <c r="D124">
        <v>22865650</v>
      </c>
      <c r="E124">
        <v>1</v>
      </c>
      <c r="F124">
        <v>1</v>
      </c>
      <c r="G124">
        <v>1</v>
      </c>
      <c r="H124">
        <v>3</v>
      </c>
      <c r="I124" t="s">
        <v>1159</v>
      </c>
      <c r="J124" t="s">
        <v>1160</v>
      </c>
      <c r="K124" t="s">
        <v>1161</v>
      </c>
      <c r="L124">
        <v>1374</v>
      </c>
      <c r="N124">
        <v>1013</v>
      </c>
      <c r="O124" t="s">
        <v>1162</v>
      </c>
      <c r="P124" t="s">
        <v>1162</v>
      </c>
      <c r="Q124">
        <v>1</v>
      </c>
      <c r="X124">
        <v>0.18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0.18</v>
      </c>
      <c r="AH124">
        <v>2</v>
      </c>
      <c r="AI124">
        <v>24919283</v>
      </c>
      <c r="AJ124">
        <v>120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ROW(Source!A161)</f>
        <v>161</v>
      </c>
      <c r="B125">
        <v>24691751</v>
      </c>
      <c r="C125">
        <v>24691748</v>
      </c>
      <c r="D125">
        <v>9436423</v>
      </c>
      <c r="E125">
        <v>1</v>
      </c>
      <c r="F125">
        <v>1</v>
      </c>
      <c r="G125">
        <v>1</v>
      </c>
      <c r="H125">
        <v>1</v>
      </c>
      <c r="I125" t="s">
        <v>1243</v>
      </c>
      <c r="J125" t="s">
        <v>3</v>
      </c>
      <c r="K125" t="s">
        <v>1244</v>
      </c>
      <c r="L125">
        <v>1369</v>
      </c>
      <c r="N125">
        <v>1013</v>
      </c>
      <c r="O125" t="s">
        <v>1148</v>
      </c>
      <c r="P125" t="s">
        <v>1148</v>
      </c>
      <c r="Q125">
        <v>1</v>
      </c>
      <c r="X125">
        <v>124</v>
      </c>
      <c r="Y125">
        <v>0</v>
      </c>
      <c r="Z125">
        <v>0</v>
      </c>
      <c r="AA125">
        <v>0</v>
      </c>
      <c r="AB125">
        <v>12.92</v>
      </c>
      <c r="AC125">
        <v>0</v>
      </c>
      <c r="AD125">
        <v>1</v>
      </c>
      <c r="AE125">
        <v>1</v>
      </c>
      <c r="AF125" t="s">
        <v>179</v>
      </c>
      <c r="AG125">
        <v>167.4</v>
      </c>
      <c r="AH125">
        <v>2</v>
      </c>
      <c r="AI125">
        <v>24691749</v>
      </c>
      <c r="AJ125">
        <v>121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ROW(Source!A161)</f>
        <v>161</v>
      </c>
      <c r="B126">
        <v>24691752</v>
      </c>
      <c r="C126">
        <v>24691748</v>
      </c>
      <c r="D126">
        <v>14665295</v>
      </c>
      <c r="E126">
        <v>1</v>
      </c>
      <c r="F126">
        <v>1</v>
      </c>
      <c r="G126">
        <v>1</v>
      </c>
      <c r="H126">
        <v>3</v>
      </c>
      <c r="I126" t="s">
        <v>1159</v>
      </c>
      <c r="J126" t="s">
        <v>1168</v>
      </c>
      <c r="K126" t="s">
        <v>1169</v>
      </c>
      <c r="L126">
        <v>1344</v>
      </c>
      <c r="N126">
        <v>1008</v>
      </c>
      <c r="O126" t="s">
        <v>1170</v>
      </c>
      <c r="P126" t="s">
        <v>1170</v>
      </c>
      <c r="Q126">
        <v>1</v>
      </c>
      <c r="X126">
        <v>32.04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32.04</v>
      </c>
      <c r="AH126">
        <v>2</v>
      </c>
      <c r="AI126">
        <v>24691750</v>
      </c>
      <c r="AJ126">
        <v>122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ROW(Source!A162)</f>
        <v>162</v>
      </c>
      <c r="B127">
        <v>24814923</v>
      </c>
      <c r="C127">
        <v>24814920</v>
      </c>
      <c r="D127">
        <v>9436423</v>
      </c>
      <c r="E127">
        <v>1</v>
      </c>
      <c r="F127">
        <v>1</v>
      </c>
      <c r="G127">
        <v>1</v>
      </c>
      <c r="H127">
        <v>1</v>
      </c>
      <c r="I127" t="s">
        <v>1243</v>
      </c>
      <c r="J127" t="s">
        <v>3</v>
      </c>
      <c r="K127" t="s">
        <v>1244</v>
      </c>
      <c r="L127">
        <v>1369</v>
      </c>
      <c r="N127">
        <v>1013</v>
      </c>
      <c r="O127" t="s">
        <v>1148</v>
      </c>
      <c r="P127" t="s">
        <v>1148</v>
      </c>
      <c r="Q127">
        <v>1</v>
      </c>
      <c r="X127">
        <v>15.5</v>
      </c>
      <c r="Y127">
        <v>0</v>
      </c>
      <c r="Z127">
        <v>0</v>
      </c>
      <c r="AA127">
        <v>0</v>
      </c>
      <c r="AB127">
        <v>12.92</v>
      </c>
      <c r="AC127">
        <v>0</v>
      </c>
      <c r="AD127">
        <v>1</v>
      </c>
      <c r="AE127">
        <v>1</v>
      </c>
      <c r="AF127" t="s">
        <v>179</v>
      </c>
      <c r="AG127">
        <v>20.925000000000001</v>
      </c>
      <c r="AH127">
        <v>2</v>
      </c>
      <c r="AI127">
        <v>24814921</v>
      </c>
      <c r="AJ127">
        <v>123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ROW(Source!A162)</f>
        <v>162</v>
      </c>
      <c r="B128">
        <v>24814924</v>
      </c>
      <c r="C128">
        <v>24814920</v>
      </c>
      <c r="D128">
        <v>14665295</v>
      </c>
      <c r="E128">
        <v>1</v>
      </c>
      <c r="F128">
        <v>1</v>
      </c>
      <c r="G128">
        <v>1</v>
      </c>
      <c r="H128">
        <v>3</v>
      </c>
      <c r="I128" t="s">
        <v>1159</v>
      </c>
      <c r="J128" t="s">
        <v>1168</v>
      </c>
      <c r="K128" t="s">
        <v>1169</v>
      </c>
      <c r="L128">
        <v>1344</v>
      </c>
      <c r="N128">
        <v>1008</v>
      </c>
      <c r="O128" t="s">
        <v>1170</v>
      </c>
      <c r="P128" t="s">
        <v>1170</v>
      </c>
      <c r="Q128">
        <v>1</v>
      </c>
      <c r="X128">
        <v>4.01</v>
      </c>
      <c r="Y128">
        <v>1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4.01</v>
      </c>
      <c r="AH128">
        <v>2</v>
      </c>
      <c r="AI128">
        <v>24814922</v>
      </c>
      <c r="AJ128">
        <v>124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ROW(Source!A163)</f>
        <v>163</v>
      </c>
      <c r="B129">
        <v>24691757</v>
      </c>
      <c r="C129">
        <v>24691753</v>
      </c>
      <c r="D129">
        <v>9431933</v>
      </c>
      <c r="E129">
        <v>1</v>
      </c>
      <c r="F129">
        <v>1</v>
      </c>
      <c r="G129">
        <v>1</v>
      </c>
      <c r="H129">
        <v>1</v>
      </c>
      <c r="I129" t="s">
        <v>1272</v>
      </c>
      <c r="J129" t="s">
        <v>3</v>
      </c>
      <c r="K129" t="s">
        <v>1273</v>
      </c>
      <c r="L129">
        <v>1369</v>
      </c>
      <c r="N129">
        <v>1013</v>
      </c>
      <c r="O129" t="s">
        <v>1148</v>
      </c>
      <c r="P129" t="s">
        <v>1148</v>
      </c>
      <c r="Q129">
        <v>1</v>
      </c>
      <c r="X129">
        <v>1.03</v>
      </c>
      <c r="Y129">
        <v>0</v>
      </c>
      <c r="Z129">
        <v>0</v>
      </c>
      <c r="AA129">
        <v>0</v>
      </c>
      <c r="AB129">
        <v>8.5299999999999994</v>
      </c>
      <c r="AC129">
        <v>0</v>
      </c>
      <c r="AD129">
        <v>1</v>
      </c>
      <c r="AE129">
        <v>1</v>
      </c>
      <c r="AF129" t="s">
        <v>179</v>
      </c>
      <c r="AG129">
        <v>1.3905000000000001</v>
      </c>
      <c r="AH129">
        <v>2</v>
      </c>
      <c r="AI129">
        <v>24691754</v>
      </c>
      <c r="AJ129">
        <v>125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ROW(Source!A163)</f>
        <v>163</v>
      </c>
      <c r="B130">
        <v>24691758</v>
      </c>
      <c r="C130">
        <v>24691753</v>
      </c>
      <c r="D130">
        <v>14668593</v>
      </c>
      <c r="E130">
        <v>1</v>
      </c>
      <c r="F130">
        <v>1</v>
      </c>
      <c r="G130">
        <v>1</v>
      </c>
      <c r="H130">
        <v>2</v>
      </c>
      <c r="I130" t="s">
        <v>1224</v>
      </c>
      <c r="J130" t="s">
        <v>1251</v>
      </c>
      <c r="K130" t="s">
        <v>1226</v>
      </c>
      <c r="L130">
        <v>1368</v>
      </c>
      <c r="N130">
        <v>1011</v>
      </c>
      <c r="O130" t="s">
        <v>1152</v>
      </c>
      <c r="P130" t="s">
        <v>1152</v>
      </c>
      <c r="Q130">
        <v>1</v>
      </c>
      <c r="X130">
        <v>0.16</v>
      </c>
      <c r="Y130">
        <v>0</v>
      </c>
      <c r="Z130">
        <v>87.17</v>
      </c>
      <c r="AA130">
        <v>11.6</v>
      </c>
      <c r="AB130">
        <v>0</v>
      </c>
      <c r="AC130">
        <v>0</v>
      </c>
      <c r="AD130">
        <v>1</v>
      </c>
      <c r="AE130">
        <v>0</v>
      </c>
      <c r="AF130" t="s">
        <v>179</v>
      </c>
      <c r="AG130">
        <v>0.21600000000000003</v>
      </c>
      <c r="AH130">
        <v>2</v>
      </c>
      <c r="AI130">
        <v>24691755</v>
      </c>
      <c r="AJ130">
        <v>126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ROW(Source!A163)</f>
        <v>163</v>
      </c>
      <c r="B131">
        <v>24691759</v>
      </c>
      <c r="C131">
        <v>24691753</v>
      </c>
      <c r="D131">
        <v>14665295</v>
      </c>
      <c r="E131">
        <v>1</v>
      </c>
      <c r="F131">
        <v>1</v>
      </c>
      <c r="G131">
        <v>1</v>
      </c>
      <c r="H131">
        <v>3</v>
      </c>
      <c r="I131" t="s">
        <v>1159</v>
      </c>
      <c r="J131" t="s">
        <v>1168</v>
      </c>
      <c r="K131" t="s">
        <v>1169</v>
      </c>
      <c r="L131">
        <v>1344</v>
      </c>
      <c r="N131">
        <v>1008</v>
      </c>
      <c r="O131" t="s">
        <v>1170</v>
      </c>
      <c r="P131" t="s">
        <v>1170</v>
      </c>
      <c r="Q131">
        <v>1</v>
      </c>
      <c r="X131">
        <v>0.18</v>
      </c>
      <c r="Y131">
        <v>1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0.18</v>
      </c>
      <c r="AH131">
        <v>2</v>
      </c>
      <c r="AI131">
        <v>24691756</v>
      </c>
      <c r="AJ131">
        <v>127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ROW(Source!A164)</f>
        <v>164</v>
      </c>
      <c r="B132">
        <v>24691763</v>
      </c>
      <c r="C132">
        <v>24691760</v>
      </c>
      <c r="D132">
        <v>9430636</v>
      </c>
      <c r="E132">
        <v>1</v>
      </c>
      <c r="F132">
        <v>1</v>
      </c>
      <c r="G132">
        <v>1</v>
      </c>
      <c r="H132">
        <v>1</v>
      </c>
      <c r="I132" t="s">
        <v>1274</v>
      </c>
      <c r="J132" t="s">
        <v>3</v>
      </c>
      <c r="K132" t="s">
        <v>1275</v>
      </c>
      <c r="L132">
        <v>1369</v>
      </c>
      <c r="N132">
        <v>1013</v>
      </c>
      <c r="O132" t="s">
        <v>1148</v>
      </c>
      <c r="P132" t="s">
        <v>1148</v>
      </c>
      <c r="Q132">
        <v>1</v>
      </c>
      <c r="X132">
        <v>0.22</v>
      </c>
      <c r="Y132">
        <v>0</v>
      </c>
      <c r="Z132">
        <v>0</v>
      </c>
      <c r="AA132">
        <v>0</v>
      </c>
      <c r="AB132">
        <v>9.4</v>
      </c>
      <c r="AC132">
        <v>0</v>
      </c>
      <c r="AD132">
        <v>1</v>
      </c>
      <c r="AE132">
        <v>1</v>
      </c>
      <c r="AF132" t="s">
        <v>179</v>
      </c>
      <c r="AG132">
        <v>0.29700000000000004</v>
      </c>
      <c r="AH132">
        <v>2</v>
      </c>
      <c r="AI132">
        <v>24691761</v>
      </c>
      <c r="AJ132">
        <v>128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ROW(Source!A164)</f>
        <v>164</v>
      </c>
      <c r="B133">
        <v>24691764</v>
      </c>
      <c r="C133">
        <v>24691760</v>
      </c>
      <c r="D133">
        <v>22865650</v>
      </c>
      <c r="E133">
        <v>1</v>
      </c>
      <c r="F133">
        <v>1</v>
      </c>
      <c r="G133">
        <v>1</v>
      </c>
      <c r="H133">
        <v>3</v>
      </c>
      <c r="I133" t="s">
        <v>1159</v>
      </c>
      <c r="J133" t="s">
        <v>1160</v>
      </c>
      <c r="K133" t="s">
        <v>1161</v>
      </c>
      <c r="L133">
        <v>1374</v>
      </c>
      <c r="N133">
        <v>1013</v>
      </c>
      <c r="O133" t="s">
        <v>1162</v>
      </c>
      <c r="P133" t="s">
        <v>1162</v>
      </c>
      <c r="Q133">
        <v>1</v>
      </c>
      <c r="X133">
        <v>0.04</v>
      </c>
      <c r="Y133">
        <v>1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0.04</v>
      </c>
      <c r="AH133">
        <v>2</v>
      </c>
      <c r="AI133">
        <v>24691762</v>
      </c>
      <c r="AJ133">
        <v>129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ROW(Source!A165)</f>
        <v>165</v>
      </c>
      <c r="B134">
        <v>24919476</v>
      </c>
      <c r="C134">
        <v>24919472</v>
      </c>
      <c r="D134">
        <v>9438100</v>
      </c>
      <c r="E134">
        <v>1</v>
      </c>
      <c r="F134">
        <v>1</v>
      </c>
      <c r="G134">
        <v>1</v>
      </c>
      <c r="H134">
        <v>1</v>
      </c>
      <c r="I134" t="s">
        <v>1276</v>
      </c>
      <c r="J134" t="s">
        <v>3</v>
      </c>
      <c r="K134" t="s">
        <v>1277</v>
      </c>
      <c r="L134">
        <v>1369</v>
      </c>
      <c r="N134">
        <v>1013</v>
      </c>
      <c r="O134" t="s">
        <v>1148</v>
      </c>
      <c r="P134" t="s">
        <v>1148</v>
      </c>
      <c r="Q134">
        <v>1</v>
      </c>
      <c r="X134">
        <v>16</v>
      </c>
      <c r="Y134">
        <v>0</v>
      </c>
      <c r="Z134">
        <v>0</v>
      </c>
      <c r="AA134">
        <v>0</v>
      </c>
      <c r="AB134">
        <v>15.49</v>
      </c>
      <c r="AC134">
        <v>0</v>
      </c>
      <c r="AD134">
        <v>1</v>
      </c>
      <c r="AE134">
        <v>1</v>
      </c>
      <c r="AF134" t="s">
        <v>179</v>
      </c>
      <c r="AG134">
        <v>21.6</v>
      </c>
      <c r="AH134">
        <v>2</v>
      </c>
      <c r="AI134">
        <v>24919473</v>
      </c>
      <c r="AJ134">
        <v>130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ROW(Source!A165)</f>
        <v>165</v>
      </c>
      <c r="B135">
        <v>24919477</v>
      </c>
      <c r="C135">
        <v>24919472</v>
      </c>
      <c r="D135">
        <v>9447024</v>
      </c>
      <c r="E135">
        <v>1</v>
      </c>
      <c r="F135">
        <v>1</v>
      </c>
      <c r="G135">
        <v>1</v>
      </c>
      <c r="H135">
        <v>1</v>
      </c>
      <c r="I135" t="s">
        <v>1278</v>
      </c>
      <c r="J135" t="s">
        <v>3</v>
      </c>
      <c r="K135" t="s">
        <v>1279</v>
      </c>
      <c r="L135">
        <v>1369</v>
      </c>
      <c r="N135">
        <v>1013</v>
      </c>
      <c r="O135" t="s">
        <v>1148</v>
      </c>
      <c r="P135" t="s">
        <v>1148</v>
      </c>
      <c r="Q135">
        <v>1</v>
      </c>
      <c r="X135">
        <v>16</v>
      </c>
      <c r="Y135">
        <v>0</v>
      </c>
      <c r="Z135">
        <v>0</v>
      </c>
      <c r="AA135">
        <v>0</v>
      </c>
      <c r="AB135">
        <v>14.09</v>
      </c>
      <c r="AC135">
        <v>0</v>
      </c>
      <c r="AD135">
        <v>1</v>
      </c>
      <c r="AE135">
        <v>1</v>
      </c>
      <c r="AF135" t="s">
        <v>179</v>
      </c>
      <c r="AG135">
        <v>21.6</v>
      </c>
      <c r="AH135">
        <v>2</v>
      </c>
      <c r="AI135">
        <v>24919474</v>
      </c>
      <c r="AJ135">
        <v>131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ROW(Source!A165)</f>
        <v>165</v>
      </c>
      <c r="B136">
        <v>24919478</v>
      </c>
      <c r="C136">
        <v>24919472</v>
      </c>
      <c r="D136">
        <v>22865650</v>
      </c>
      <c r="E136">
        <v>1</v>
      </c>
      <c r="F136">
        <v>1</v>
      </c>
      <c r="G136">
        <v>1</v>
      </c>
      <c r="H136">
        <v>3</v>
      </c>
      <c r="I136" t="s">
        <v>1159</v>
      </c>
      <c r="J136" t="s">
        <v>1160</v>
      </c>
      <c r="K136" t="s">
        <v>1161</v>
      </c>
      <c r="L136">
        <v>1374</v>
      </c>
      <c r="N136">
        <v>1013</v>
      </c>
      <c r="O136" t="s">
        <v>1162</v>
      </c>
      <c r="P136" t="s">
        <v>1162</v>
      </c>
      <c r="Q136">
        <v>1</v>
      </c>
      <c r="X136">
        <v>9.4700000000000006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9.4700000000000006</v>
      </c>
      <c r="AH136">
        <v>2</v>
      </c>
      <c r="AI136">
        <v>24919475</v>
      </c>
      <c r="AJ136">
        <v>132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ROW(Source!A166)</f>
        <v>166</v>
      </c>
      <c r="B137">
        <v>24691782</v>
      </c>
      <c r="C137">
        <v>24691765</v>
      </c>
      <c r="D137">
        <v>9431933</v>
      </c>
      <c r="E137">
        <v>1</v>
      </c>
      <c r="F137">
        <v>1</v>
      </c>
      <c r="G137">
        <v>1</v>
      </c>
      <c r="H137">
        <v>1</v>
      </c>
      <c r="I137" t="s">
        <v>1272</v>
      </c>
      <c r="J137" t="s">
        <v>3</v>
      </c>
      <c r="K137" t="s">
        <v>1273</v>
      </c>
      <c r="L137">
        <v>1369</v>
      </c>
      <c r="N137">
        <v>1013</v>
      </c>
      <c r="O137" t="s">
        <v>1148</v>
      </c>
      <c r="P137" t="s">
        <v>1148</v>
      </c>
      <c r="Q137">
        <v>1</v>
      </c>
      <c r="X137">
        <v>1.03</v>
      </c>
      <c r="Y137">
        <v>0</v>
      </c>
      <c r="Z137">
        <v>0</v>
      </c>
      <c r="AA137">
        <v>0</v>
      </c>
      <c r="AB137">
        <v>8.5299999999999994</v>
      </c>
      <c r="AC137">
        <v>0</v>
      </c>
      <c r="AD137">
        <v>1</v>
      </c>
      <c r="AE137">
        <v>1</v>
      </c>
      <c r="AF137" t="s">
        <v>179</v>
      </c>
      <c r="AG137">
        <v>1.3905000000000001</v>
      </c>
      <c r="AH137">
        <v>2</v>
      </c>
      <c r="AI137">
        <v>24691782</v>
      </c>
      <c r="AJ137">
        <v>133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ROW(Source!A166)</f>
        <v>166</v>
      </c>
      <c r="B138">
        <v>24691783</v>
      </c>
      <c r="C138">
        <v>24691765</v>
      </c>
      <c r="D138">
        <v>22794575</v>
      </c>
      <c r="E138">
        <v>1</v>
      </c>
      <c r="F138">
        <v>1</v>
      </c>
      <c r="G138">
        <v>1</v>
      </c>
      <c r="H138">
        <v>2</v>
      </c>
      <c r="I138" t="s">
        <v>1224</v>
      </c>
      <c r="J138" t="s">
        <v>1225</v>
      </c>
      <c r="K138" t="s">
        <v>1226</v>
      </c>
      <c r="L138">
        <v>1368</v>
      </c>
      <c r="N138">
        <v>1011</v>
      </c>
      <c r="O138" t="s">
        <v>1152</v>
      </c>
      <c r="P138" t="s">
        <v>1152</v>
      </c>
      <c r="Q138">
        <v>1</v>
      </c>
      <c r="X138">
        <v>0.16</v>
      </c>
      <c r="Y138">
        <v>0</v>
      </c>
      <c r="Z138">
        <v>87.17</v>
      </c>
      <c r="AA138">
        <v>11.6</v>
      </c>
      <c r="AB138">
        <v>0</v>
      </c>
      <c r="AC138">
        <v>0</v>
      </c>
      <c r="AD138">
        <v>1</v>
      </c>
      <c r="AE138">
        <v>0</v>
      </c>
      <c r="AF138" t="s">
        <v>179</v>
      </c>
      <c r="AG138">
        <v>0.21600000000000003</v>
      </c>
      <c r="AH138">
        <v>2</v>
      </c>
      <c r="AI138">
        <v>24691783</v>
      </c>
      <c r="AJ138">
        <v>134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ROW(Source!A166)</f>
        <v>166</v>
      </c>
      <c r="B139">
        <v>24691784</v>
      </c>
      <c r="C139">
        <v>24691765</v>
      </c>
      <c r="D139">
        <v>22865650</v>
      </c>
      <c r="E139">
        <v>1</v>
      </c>
      <c r="F139">
        <v>1</v>
      </c>
      <c r="G139">
        <v>1</v>
      </c>
      <c r="H139">
        <v>3</v>
      </c>
      <c r="I139" t="s">
        <v>1159</v>
      </c>
      <c r="J139" t="s">
        <v>1160</v>
      </c>
      <c r="K139" t="s">
        <v>1161</v>
      </c>
      <c r="L139">
        <v>1374</v>
      </c>
      <c r="N139">
        <v>1013</v>
      </c>
      <c r="O139" t="s">
        <v>1162</v>
      </c>
      <c r="P139" t="s">
        <v>1162</v>
      </c>
      <c r="Q139">
        <v>1</v>
      </c>
      <c r="X139">
        <v>0.18</v>
      </c>
      <c r="Y139">
        <v>1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0.18</v>
      </c>
      <c r="AH139">
        <v>2</v>
      </c>
      <c r="AI139">
        <v>24691784</v>
      </c>
      <c r="AJ139">
        <v>135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ROW(Source!A167)</f>
        <v>167</v>
      </c>
      <c r="B140">
        <v>24691834</v>
      </c>
      <c r="C140">
        <v>24691830</v>
      </c>
      <c r="D140">
        <v>9430857</v>
      </c>
      <c r="E140">
        <v>1</v>
      </c>
      <c r="F140">
        <v>1</v>
      </c>
      <c r="G140">
        <v>1</v>
      </c>
      <c r="H140">
        <v>1</v>
      </c>
      <c r="I140" t="s">
        <v>1270</v>
      </c>
      <c r="J140" t="s">
        <v>3</v>
      </c>
      <c r="K140" t="s">
        <v>1271</v>
      </c>
      <c r="L140">
        <v>1369</v>
      </c>
      <c r="N140">
        <v>1013</v>
      </c>
      <c r="O140" t="s">
        <v>1148</v>
      </c>
      <c r="P140" t="s">
        <v>1148</v>
      </c>
      <c r="Q140">
        <v>1</v>
      </c>
      <c r="X140">
        <v>1.03</v>
      </c>
      <c r="Y140">
        <v>0</v>
      </c>
      <c r="Z140">
        <v>0</v>
      </c>
      <c r="AA140">
        <v>0</v>
      </c>
      <c r="AB140">
        <v>8.64</v>
      </c>
      <c r="AC140">
        <v>0</v>
      </c>
      <c r="AD140">
        <v>1</v>
      </c>
      <c r="AE140">
        <v>1</v>
      </c>
      <c r="AF140" t="s">
        <v>179</v>
      </c>
      <c r="AG140">
        <v>1.3905000000000001</v>
      </c>
      <c r="AH140">
        <v>2</v>
      </c>
      <c r="AI140">
        <v>24691831</v>
      </c>
      <c r="AJ140">
        <v>136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ROW(Source!A167)</f>
        <v>167</v>
      </c>
      <c r="B141">
        <v>24691835</v>
      </c>
      <c r="C141">
        <v>24691830</v>
      </c>
      <c r="D141">
        <v>14668593</v>
      </c>
      <c r="E141">
        <v>1</v>
      </c>
      <c r="F141">
        <v>1</v>
      </c>
      <c r="G141">
        <v>1</v>
      </c>
      <c r="H141">
        <v>2</v>
      </c>
      <c r="I141" t="s">
        <v>1224</v>
      </c>
      <c r="J141" t="s">
        <v>1251</v>
      </c>
      <c r="K141" t="s">
        <v>1226</v>
      </c>
      <c r="L141">
        <v>1368</v>
      </c>
      <c r="N141">
        <v>1011</v>
      </c>
      <c r="O141" t="s">
        <v>1152</v>
      </c>
      <c r="P141" t="s">
        <v>1152</v>
      </c>
      <c r="Q141">
        <v>1</v>
      </c>
      <c r="X141">
        <v>0.01</v>
      </c>
      <c r="Y141">
        <v>0</v>
      </c>
      <c r="Z141">
        <v>87.17</v>
      </c>
      <c r="AA141">
        <v>11.6</v>
      </c>
      <c r="AB141">
        <v>0</v>
      </c>
      <c r="AC141">
        <v>0</v>
      </c>
      <c r="AD141">
        <v>1</v>
      </c>
      <c r="AE141">
        <v>0</v>
      </c>
      <c r="AF141" t="s">
        <v>179</v>
      </c>
      <c r="AG141">
        <v>1.3500000000000002E-2</v>
      </c>
      <c r="AH141">
        <v>2</v>
      </c>
      <c r="AI141">
        <v>24691832</v>
      </c>
      <c r="AJ141">
        <v>137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ROW(Source!A167)</f>
        <v>167</v>
      </c>
      <c r="B142">
        <v>24691836</v>
      </c>
      <c r="C142">
        <v>24691830</v>
      </c>
      <c r="D142">
        <v>14665295</v>
      </c>
      <c r="E142">
        <v>1</v>
      </c>
      <c r="F142">
        <v>1</v>
      </c>
      <c r="G142">
        <v>1</v>
      </c>
      <c r="H142">
        <v>3</v>
      </c>
      <c r="I142" t="s">
        <v>1159</v>
      </c>
      <c r="J142" t="s">
        <v>1168</v>
      </c>
      <c r="K142" t="s">
        <v>1169</v>
      </c>
      <c r="L142">
        <v>1344</v>
      </c>
      <c r="N142">
        <v>1008</v>
      </c>
      <c r="O142" t="s">
        <v>1170</v>
      </c>
      <c r="P142" t="s">
        <v>1170</v>
      </c>
      <c r="Q142">
        <v>1</v>
      </c>
      <c r="X142">
        <v>0.18</v>
      </c>
      <c r="Y142">
        <v>1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0.18</v>
      </c>
      <c r="AH142">
        <v>2</v>
      </c>
      <c r="AI142">
        <v>24691833</v>
      </c>
      <c r="AJ142">
        <v>138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ROW(Source!A168)</f>
        <v>168</v>
      </c>
      <c r="B143">
        <v>24691840</v>
      </c>
      <c r="C143">
        <v>24691837</v>
      </c>
      <c r="D143">
        <v>9430636</v>
      </c>
      <c r="E143">
        <v>1</v>
      </c>
      <c r="F143">
        <v>1</v>
      </c>
      <c r="G143">
        <v>1</v>
      </c>
      <c r="H143">
        <v>1</v>
      </c>
      <c r="I143" t="s">
        <v>1274</v>
      </c>
      <c r="J143" t="s">
        <v>3</v>
      </c>
      <c r="K143" t="s">
        <v>1275</v>
      </c>
      <c r="L143">
        <v>1369</v>
      </c>
      <c r="N143">
        <v>1013</v>
      </c>
      <c r="O143" t="s">
        <v>1148</v>
      </c>
      <c r="P143" t="s">
        <v>1148</v>
      </c>
      <c r="Q143">
        <v>1</v>
      </c>
      <c r="X143">
        <v>0.22</v>
      </c>
      <c r="Y143">
        <v>0</v>
      </c>
      <c r="Z143">
        <v>0</v>
      </c>
      <c r="AA143">
        <v>0</v>
      </c>
      <c r="AB143">
        <v>9.4</v>
      </c>
      <c r="AC143">
        <v>0</v>
      </c>
      <c r="AD143">
        <v>1</v>
      </c>
      <c r="AE143">
        <v>1</v>
      </c>
      <c r="AF143" t="s">
        <v>179</v>
      </c>
      <c r="AG143">
        <v>0.29700000000000004</v>
      </c>
      <c r="AH143">
        <v>2</v>
      </c>
      <c r="AI143">
        <v>24691838</v>
      </c>
      <c r="AJ143">
        <v>139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ROW(Source!A168)</f>
        <v>168</v>
      </c>
      <c r="B144">
        <v>24691841</v>
      </c>
      <c r="C144">
        <v>24691837</v>
      </c>
      <c r="D144">
        <v>14665295</v>
      </c>
      <c r="E144">
        <v>1</v>
      </c>
      <c r="F144">
        <v>1</v>
      </c>
      <c r="G144">
        <v>1</v>
      </c>
      <c r="H144">
        <v>3</v>
      </c>
      <c r="I144" t="s">
        <v>1159</v>
      </c>
      <c r="J144" t="s">
        <v>1168</v>
      </c>
      <c r="K144" t="s">
        <v>1169</v>
      </c>
      <c r="L144">
        <v>1344</v>
      </c>
      <c r="N144">
        <v>1008</v>
      </c>
      <c r="O144" t="s">
        <v>1170</v>
      </c>
      <c r="P144" t="s">
        <v>1170</v>
      </c>
      <c r="Q144">
        <v>1</v>
      </c>
      <c r="X144">
        <v>0.04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0.04</v>
      </c>
      <c r="AH144">
        <v>2</v>
      </c>
      <c r="AI144">
        <v>24691839</v>
      </c>
      <c r="AJ144">
        <v>140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ROW(Source!A169)</f>
        <v>169</v>
      </c>
      <c r="B145">
        <v>23984015</v>
      </c>
      <c r="C145">
        <v>23984014</v>
      </c>
      <c r="D145">
        <v>9431832</v>
      </c>
      <c r="E145">
        <v>1</v>
      </c>
      <c r="F145">
        <v>1</v>
      </c>
      <c r="G145">
        <v>1</v>
      </c>
      <c r="H145">
        <v>1</v>
      </c>
      <c r="I145" t="s">
        <v>1280</v>
      </c>
      <c r="J145" t="s">
        <v>3</v>
      </c>
      <c r="K145" t="s">
        <v>1281</v>
      </c>
      <c r="L145">
        <v>1369</v>
      </c>
      <c r="N145">
        <v>1013</v>
      </c>
      <c r="O145" t="s">
        <v>1148</v>
      </c>
      <c r="P145" t="s">
        <v>1148</v>
      </c>
      <c r="Q145">
        <v>1</v>
      </c>
      <c r="X145">
        <v>68.7</v>
      </c>
      <c r="Y145">
        <v>0</v>
      </c>
      <c r="Z145">
        <v>0</v>
      </c>
      <c r="AA145">
        <v>0</v>
      </c>
      <c r="AB145">
        <v>10.35</v>
      </c>
      <c r="AC145">
        <v>0</v>
      </c>
      <c r="AD145">
        <v>1</v>
      </c>
      <c r="AE145">
        <v>1</v>
      </c>
      <c r="AF145" t="s">
        <v>179</v>
      </c>
      <c r="AG145">
        <v>92.745000000000005</v>
      </c>
      <c r="AH145">
        <v>2</v>
      </c>
      <c r="AI145">
        <v>23984015</v>
      </c>
      <c r="AJ145">
        <v>141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ROW(Source!A169)</f>
        <v>169</v>
      </c>
      <c r="B146">
        <v>23984016</v>
      </c>
      <c r="C146">
        <v>23984014</v>
      </c>
      <c r="D146">
        <v>121548</v>
      </c>
      <c r="E146">
        <v>1</v>
      </c>
      <c r="F146">
        <v>1</v>
      </c>
      <c r="G146">
        <v>1</v>
      </c>
      <c r="H146">
        <v>1</v>
      </c>
      <c r="I146" t="s">
        <v>40</v>
      </c>
      <c r="J146" t="s">
        <v>3</v>
      </c>
      <c r="K146" t="s">
        <v>1173</v>
      </c>
      <c r="L146">
        <v>608254</v>
      </c>
      <c r="N146">
        <v>1013</v>
      </c>
      <c r="O146" t="s">
        <v>1174</v>
      </c>
      <c r="P146" t="s">
        <v>1174</v>
      </c>
      <c r="Q146">
        <v>1</v>
      </c>
      <c r="X146">
        <v>0.04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2</v>
      </c>
      <c r="AF146" t="s">
        <v>179</v>
      </c>
      <c r="AG146">
        <v>5.4000000000000006E-2</v>
      </c>
      <c r="AH146">
        <v>2</v>
      </c>
      <c r="AI146">
        <v>23984016</v>
      </c>
      <c r="AJ146">
        <v>142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ROW(Source!A169)</f>
        <v>169</v>
      </c>
      <c r="B147">
        <v>23984017</v>
      </c>
      <c r="C147">
        <v>23984014</v>
      </c>
      <c r="D147">
        <v>22792660</v>
      </c>
      <c r="E147">
        <v>1</v>
      </c>
      <c r="F147">
        <v>1</v>
      </c>
      <c r="G147">
        <v>1</v>
      </c>
      <c r="H147">
        <v>2</v>
      </c>
      <c r="I147" t="s">
        <v>1175</v>
      </c>
      <c r="J147" t="s">
        <v>1176</v>
      </c>
      <c r="K147" t="s">
        <v>1177</v>
      </c>
      <c r="L147">
        <v>1368</v>
      </c>
      <c r="N147">
        <v>1011</v>
      </c>
      <c r="O147" t="s">
        <v>1152</v>
      </c>
      <c r="P147" t="s">
        <v>1152</v>
      </c>
      <c r="Q147">
        <v>1</v>
      </c>
      <c r="X147">
        <v>0.04</v>
      </c>
      <c r="Y147">
        <v>0</v>
      </c>
      <c r="Z147">
        <v>89.99</v>
      </c>
      <c r="AA147">
        <v>10.06</v>
      </c>
      <c r="AB147">
        <v>0</v>
      </c>
      <c r="AC147">
        <v>0</v>
      </c>
      <c r="AD147">
        <v>1</v>
      </c>
      <c r="AE147">
        <v>0</v>
      </c>
      <c r="AF147" t="s">
        <v>179</v>
      </c>
      <c r="AG147">
        <v>5.4000000000000006E-2</v>
      </c>
      <c r="AH147">
        <v>2</v>
      </c>
      <c r="AI147">
        <v>23984017</v>
      </c>
      <c r="AJ147">
        <v>143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ROW(Source!A169)</f>
        <v>169</v>
      </c>
      <c r="B148">
        <v>23984018</v>
      </c>
      <c r="C148">
        <v>23984014</v>
      </c>
      <c r="D148">
        <v>22820054</v>
      </c>
      <c r="E148">
        <v>1</v>
      </c>
      <c r="F148">
        <v>1</v>
      </c>
      <c r="G148">
        <v>1</v>
      </c>
      <c r="H148">
        <v>3</v>
      </c>
      <c r="I148" t="s">
        <v>1282</v>
      </c>
      <c r="J148" t="s">
        <v>1283</v>
      </c>
      <c r="K148" t="s">
        <v>1284</v>
      </c>
      <c r="L148">
        <v>1348</v>
      </c>
      <c r="N148">
        <v>1009</v>
      </c>
      <c r="O148" t="s">
        <v>1185</v>
      </c>
      <c r="P148" t="s">
        <v>1185</v>
      </c>
      <c r="Q148">
        <v>1000</v>
      </c>
      <c r="X148">
        <v>9.0000000000000006E-5</v>
      </c>
      <c r="Y148">
        <v>12606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9.0000000000000006E-5</v>
      </c>
      <c r="AH148">
        <v>2</v>
      </c>
      <c r="AI148">
        <v>23984018</v>
      </c>
      <c r="AJ148">
        <v>144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ROW(Source!A169)</f>
        <v>169</v>
      </c>
      <c r="B149">
        <v>23984019</v>
      </c>
      <c r="C149">
        <v>23984014</v>
      </c>
      <c r="D149">
        <v>22813413</v>
      </c>
      <c r="E149">
        <v>1</v>
      </c>
      <c r="F149">
        <v>1</v>
      </c>
      <c r="G149">
        <v>1</v>
      </c>
      <c r="H149">
        <v>3</v>
      </c>
      <c r="I149" t="s">
        <v>1285</v>
      </c>
      <c r="J149" t="s">
        <v>1286</v>
      </c>
      <c r="K149" t="s">
        <v>1287</v>
      </c>
      <c r="L149">
        <v>1348</v>
      </c>
      <c r="N149">
        <v>1009</v>
      </c>
      <c r="O149" t="s">
        <v>1185</v>
      </c>
      <c r="P149" t="s">
        <v>1185</v>
      </c>
      <c r="Q149">
        <v>1000</v>
      </c>
      <c r="X149">
        <v>1.6000000000000001E-4</v>
      </c>
      <c r="Y149">
        <v>22419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1.6000000000000001E-4</v>
      </c>
      <c r="AH149">
        <v>2</v>
      </c>
      <c r="AI149">
        <v>23984019</v>
      </c>
      <c r="AJ149">
        <v>145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ROW(Source!A169)</f>
        <v>169</v>
      </c>
      <c r="B150">
        <v>23984020</v>
      </c>
      <c r="C150">
        <v>23984014</v>
      </c>
      <c r="D150">
        <v>22816054</v>
      </c>
      <c r="E150">
        <v>1</v>
      </c>
      <c r="F150">
        <v>1</v>
      </c>
      <c r="G150">
        <v>1</v>
      </c>
      <c r="H150">
        <v>3</v>
      </c>
      <c r="I150" t="s">
        <v>1288</v>
      </c>
      <c r="J150" t="s">
        <v>1289</v>
      </c>
      <c r="K150" t="s">
        <v>1290</v>
      </c>
      <c r="L150">
        <v>1348</v>
      </c>
      <c r="N150">
        <v>1009</v>
      </c>
      <c r="O150" t="s">
        <v>1185</v>
      </c>
      <c r="P150" t="s">
        <v>1185</v>
      </c>
      <c r="Q150">
        <v>1000</v>
      </c>
      <c r="X150">
        <v>4.0000000000000003E-5</v>
      </c>
      <c r="Y150">
        <v>42700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4.0000000000000003E-5</v>
      </c>
      <c r="AH150">
        <v>2</v>
      </c>
      <c r="AI150">
        <v>23984020</v>
      </c>
      <c r="AJ150">
        <v>146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ROW(Source!A169)</f>
        <v>169</v>
      </c>
      <c r="B151">
        <v>23984021</v>
      </c>
      <c r="C151">
        <v>23984014</v>
      </c>
      <c r="D151">
        <v>22815592</v>
      </c>
      <c r="E151">
        <v>1</v>
      </c>
      <c r="F151">
        <v>1</v>
      </c>
      <c r="G151">
        <v>1</v>
      </c>
      <c r="H151">
        <v>3</v>
      </c>
      <c r="I151" t="s">
        <v>1291</v>
      </c>
      <c r="J151" t="s">
        <v>1292</v>
      </c>
      <c r="K151" t="s">
        <v>1293</v>
      </c>
      <c r="L151">
        <v>1346</v>
      </c>
      <c r="N151">
        <v>1009</v>
      </c>
      <c r="O151" t="s">
        <v>1181</v>
      </c>
      <c r="P151" t="s">
        <v>1181</v>
      </c>
      <c r="Q151">
        <v>1</v>
      </c>
      <c r="X151">
        <v>1.4999999999999999E-2</v>
      </c>
      <c r="Y151">
        <v>28.26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1.4999999999999999E-2</v>
      </c>
      <c r="AH151">
        <v>2</v>
      </c>
      <c r="AI151">
        <v>23984021</v>
      </c>
      <c r="AJ151">
        <v>147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ROW(Source!A169)</f>
        <v>169</v>
      </c>
      <c r="B152">
        <v>23984022</v>
      </c>
      <c r="C152">
        <v>23984014</v>
      </c>
      <c r="D152">
        <v>22815972</v>
      </c>
      <c r="E152">
        <v>1</v>
      </c>
      <c r="F152">
        <v>1</v>
      </c>
      <c r="G152">
        <v>1</v>
      </c>
      <c r="H152">
        <v>3</v>
      </c>
      <c r="I152" t="s">
        <v>1182</v>
      </c>
      <c r="J152" t="s">
        <v>1183</v>
      </c>
      <c r="K152" t="s">
        <v>1184</v>
      </c>
      <c r="L152">
        <v>1348</v>
      </c>
      <c r="N152">
        <v>1009</v>
      </c>
      <c r="O152" t="s">
        <v>1185</v>
      </c>
      <c r="P152" t="s">
        <v>1185</v>
      </c>
      <c r="Q152">
        <v>1000</v>
      </c>
      <c r="X152">
        <v>3.0000000000000001E-5</v>
      </c>
      <c r="Y152">
        <v>15481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3.0000000000000001E-5</v>
      </c>
      <c r="AH152">
        <v>2</v>
      </c>
      <c r="AI152">
        <v>23984022</v>
      </c>
      <c r="AJ152">
        <v>148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ROW(Source!A169)</f>
        <v>169</v>
      </c>
      <c r="B153">
        <v>23984023</v>
      </c>
      <c r="C153">
        <v>23984014</v>
      </c>
      <c r="D153">
        <v>22813501</v>
      </c>
      <c r="E153">
        <v>1</v>
      </c>
      <c r="F153">
        <v>1</v>
      </c>
      <c r="G153">
        <v>1</v>
      </c>
      <c r="H153">
        <v>3</v>
      </c>
      <c r="I153" t="s">
        <v>1294</v>
      </c>
      <c r="J153" t="s">
        <v>1295</v>
      </c>
      <c r="K153" t="s">
        <v>1296</v>
      </c>
      <c r="L153">
        <v>1346</v>
      </c>
      <c r="N153">
        <v>1009</v>
      </c>
      <c r="O153" t="s">
        <v>1181</v>
      </c>
      <c r="P153" t="s">
        <v>1181</v>
      </c>
      <c r="Q153">
        <v>1</v>
      </c>
      <c r="X153">
        <v>0.38</v>
      </c>
      <c r="Y153">
        <v>155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3</v>
      </c>
      <c r="AG153">
        <v>0.38</v>
      </c>
      <c r="AH153">
        <v>2</v>
      </c>
      <c r="AI153">
        <v>23984023</v>
      </c>
      <c r="AJ153">
        <v>149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ROW(Source!A169)</f>
        <v>169</v>
      </c>
      <c r="B154">
        <v>23984024</v>
      </c>
      <c r="C154">
        <v>23984014</v>
      </c>
      <c r="D154">
        <v>22816435</v>
      </c>
      <c r="E154">
        <v>1</v>
      </c>
      <c r="F154">
        <v>1</v>
      </c>
      <c r="G154">
        <v>1</v>
      </c>
      <c r="H154">
        <v>3</v>
      </c>
      <c r="I154" t="s">
        <v>1297</v>
      </c>
      <c r="J154" t="s">
        <v>1298</v>
      </c>
      <c r="K154" t="s">
        <v>1299</v>
      </c>
      <c r="L154">
        <v>1346</v>
      </c>
      <c r="N154">
        <v>1009</v>
      </c>
      <c r="O154" t="s">
        <v>1181</v>
      </c>
      <c r="P154" t="s">
        <v>1181</v>
      </c>
      <c r="Q154">
        <v>1</v>
      </c>
      <c r="X154">
        <v>2E-3</v>
      </c>
      <c r="Y154">
        <v>39.020000000000003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2E-3</v>
      </c>
      <c r="AH154">
        <v>2</v>
      </c>
      <c r="AI154">
        <v>23984024</v>
      </c>
      <c r="AJ154">
        <v>150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ROW(Source!A169)</f>
        <v>169</v>
      </c>
      <c r="B155">
        <v>23984025</v>
      </c>
      <c r="C155">
        <v>23984014</v>
      </c>
      <c r="D155">
        <v>22819830</v>
      </c>
      <c r="E155">
        <v>1</v>
      </c>
      <c r="F155">
        <v>1</v>
      </c>
      <c r="G155">
        <v>1</v>
      </c>
      <c r="H155">
        <v>3</v>
      </c>
      <c r="I155" t="s">
        <v>1300</v>
      </c>
      <c r="J155" t="s">
        <v>1301</v>
      </c>
      <c r="K155" t="s">
        <v>1302</v>
      </c>
      <c r="L155">
        <v>1346</v>
      </c>
      <c r="N155">
        <v>1009</v>
      </c>
      <c r="O155" t="s">
        <v>1181</v>
      </c>
      <c r="P155" t="s">
        <v>1181</v>
      </c>
      <c r="Q155">
        <v>1</v>
      </c>
      <c r="X155">
        <v>2.1000000000000001E-2</v>
      </c>
      <c r="Y155">
        <v>138.76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2.1000000000000001E-2</v>
      </c>
      <c r="AH155">
        <v>2</v>
      </c>
      <c r="AI155">
        <v>23984025</v>
      </c>
      <c r="AJ155">
        <v>151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ROW(Source!A169)</f>
        <v>169</v>
      </c>
      <c r="B156">
        <v>23984026</v>
      </c>
      <c r="C156">
        <v>23984014</v>
      </c>
      <c r="D156">
        <v>22848139</v>
      </c>
      <c r="E156">
        <v>1</v>
      </c>
      <c r="F156">
        <v>1</v>
      </c>
      <c r="G156">
        <v>1</v>
      </c>
      <c r="H156">
        <v>3</v>
      </c>
      <c r="I156" t="s">
        <v>1303</v>
      </c>
      <c r="J156" t="s">
        <v>1304</v>
      </c>
      <c r="K156" t="s">
        <v>1305</v>
      </c>
      <c r="L156">
        <v>1348</v>
      </c>
      <c r="N156">
        <v>1009</v>
      </c>
      <c r="O156" t="s">
        <v>1185</v>
      </c>
      <c r="P156" t="s">
        <v>1185</v>
      </c>
      <c r="Q156">
        <v>1000</v>
      </c>
      <c r="X156">
        <v>4.0000000000000002E-4</v>
      </c>
      <c r="Y156">
        <v>75162.289999999994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4.0000000000000002E-4</v>
      </c>
      <c r="AH156">
        <v>2</v>
      </c>
      <c r="AI156">
        <v>23984026</v>
      </c>
      <c r="AJ156">
        <v>152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ROW(Source!A169)</f>
        <v>169</v>
      </c>
      <c r="B157">
        <v>23984027</v>
      </c>
      <c r="C157">
        <v>23984014</v>
      </c>
      <c r="D157">
        <v>22850608</v>
      </c>
      <c r="E157">
        <v>1</v>
      </c>
      <c r="F157">
        <v>1</v>
      </c>
      <c r="G157">
        <v>1</v>
      </c>
      <c r="H157">
        <v>3</v>
      </c>
      <c r="I157" t="s">
        <v>1264</v>
      </c>
      <c r="J157" t="s">
        <v>1306</v>
      </c>
      <c r="K157" t="s">
        <v>1266</v>
      </c>
      <c r="L157">
        <v>1346</v>
      </c>
      <c r="N157">
        <v>1009</v>
      </c>
      <c r="O157" t="s">
        <v>1181</v>
      </c>
      <c r="P157" t="s">
        <v>1181</v>
      </c>
      <c r="Q157">
        <v>1</v>
      </c>
      <c r="X157">
        <v>0.04</v>
      </c>
      <c r="Y157">
        <v>114.22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0.04</v>
      </c>
      <c r="AH157">
        <v>2</v>
      </c>
      <c r="AI157">
        <v>23984027</v>
      </c>
      <c r="AJ157">
        <v>153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ROW(Source!A169)</f>
        <v>169</v>
      </c>
      <c r="B158">
        <v>23984028</v>
      </c>
      <c r="C158">
        <v>23984014</v>
      </c>
      <c r="D158">
        <v>22851622</v>
      </c>
      <c r="E158">
        <v>1</v>
      </c>
      <c r="F158">
        <v>1</v>
      </c>
      <c r="G158">
        <v>1</v>
      </c>
      <c r="H158">
        <v>3</v>
      </c>
      <c r="I158" t="s">
        <v>1210</v>
      </c>
      <c r="J158" t="s">
        <v>1211</v>
      </c>
      <c r="K158" t="s">
        <v>1212</v>
      </c>
      <c r="L158">
        <v>1346</v>
      </c>
      <c r="N158">
        <v>1009</v>
      </c>
      <c r="O158" t="s">
        <v>1181</v>
      </c>
      <c r="P158" t="s">
        <v>1181</v>
      </c>
      <c r="Q158">
        <v>1</v>
      </c>
      <c r="X158">
        <v>3.1E-2</v>
      </c>
      <c r="Y158">
        <v>38.340000000000003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3.1E-2</v>
      </c>
      <c r="AH158">
        <v>2</v>
      </c>
      <c r="AI158">
        <v>23984028</v>
      </c>
      <c r="AJ158">
        <v>154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ROW(Source!A169)</f>
        <v>169</v>
      </c>
      <c r="B159">
        <v>23984029</v>
      </c>
      <c r="C159">
        <v>23984014</v>
      </c>
      <c r="D159">
        <v>22857498</v>
      </c>
      <c r="E159">
        <v>1</v>
      </c>
      <c r="F159">
        <v>1</v>
      </c>
      <c r="G159">
        <v>1</v>
      </c>
      <c r="H159">
        <v>3</v>
      </c>
      <c r="I159" t="s">
        <v>1213</v>
      </c>
      <c r="J159" t="s">
        <v>1214</v>
      </c>
      <c r="K159" t="s">
        <v>1215</v>
      </c>
      <c r="L159">
        <v>1354</v>
      </c>
      <c r="N159">
        <v>1010</v>
      </c>
      <c r="O159" t="s">
        <v>209</v>
      </c>
      <c r="P159" t="s">
        <v>209</v>
      </c>
      <c r="Q159">
        <v>1</v>
      </c>
      <c r="X159">
        <v>3</v>
      </c>
      <c r="Y159">
        <v>2.0299999999999998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3</v>
      </c>
      <c r="AH159">
        <v>2</v>
      </c>
      <c r="AI159">
        <v>23984029</v>
      </c>
      <c r="AJ159">
        <v>155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ROW(Source!A169)</f>
        <v>169</v>
      </c>
      <c r="B160">
        <v>23984030</v>
      </c>
      <c r="C160">
        <v>23984014</v>
      </c>
      <c r="D160">
        <v>22865327</v>
      </c>
      <c r="E160">
        <v>1</v>
      </c>
      <c r="F160">
        <v>1</v>
      </c>
      <c r="G160">
        <v>1</v>
      </c>
      <c r="H160">
        <v>3</v>
      </c>
      <c r="I160" t="s">
        <v>1307</v>
      </c>
      <c r="J160" t="s">
        <v>1308</v>
      </c>
      <c r="K160" t="s">
        <v>1309</v>
      </c>
      <c r="L160">
        <v>1330</v>
      </c>
      <c r="N160">
        <v>1005</v>
      </c>
      <c r="O160" t="s">
        <v>1310</v>
      </c>
      <c r="P160" t="s">
        <v>1310</v>
      </c>
      <c r="Q160">
        <v>10</v>
      </c>
      <c r="X160">
        <v>0.03</v>
      </c>
      <c r="Y160">
        <v>405.22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0.03</v>
      </c>
      <c r="AH160">
        <v>2</v>
      </c>
      <c r="AI160">
        <v>23984030</v>
      </c>
      <c r="AJ160">
        <v>156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ROW(Source!A169)</f>
        <v>169</v>
      </c>
      <c r="B161">
        <v>23984031</v>
      </c>
      <c r="C161">
        <v>23984014</v>
      </c>
      <c r="D161">
        <v>22865648</v>
      </c>
      <c r="E161">
        <v>1</v>
      </c>
      <c r="F161">
        <v>1</v>
      </c>
      <c r="G161">
        <v>1</v>
      </c>
      <c r="H161">
        <v>3</v>
      </c>
      <c r="I161" t="s">
        <v>1311</v>
      </c>
      <c r="J161" t="s">
        <v>1312</v>
      </c>
      <c r="K161" t="s">
        <v>1313</v>
      </c>
      <c r="L161">
        <v>1348</v>
      </c>
      <c r="N161">
        <v>1009</v>
      </c>
      <c r="O161" t="s">
        <v>1185</v>
      </c>
      <c r="P161" t="s">
        <v>1185</v>
      </c>
      <c r="Q161">
        <v>1000</v>
      </c>
      <c r="X161">
        <v>0.155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0.155</v>
      </c>
      <c r="AH161">
        <v>2</v>
      </c>
      <c r="AI161">
        <v>23984031</v>
      </c>
      <c r="AJ161">
        <v>157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ROW(Source!A169)</f>
        <v>169</v>
      </c>
      <c r="B162">
        <v>23984032</v>
      </c>
      <c r="C162">
        <v>23984014</v>
      </c>
      <c r="D162">
        <v>22865650</v>
      </c>
      <c r="E162">
        <v>1</v>
      </c>
      <c r="F162">
        <v>1</v>
      </c>
      <c r="G162">
        <v>1</v>
      </c>
      <c r="H162">
        <v>3</v>
      </c>
      <c r="I162" t="s">
        <v>1159</v>
      </c>
      <c r="J162" t="s">
        <v>1160</v>
      </c>
      <c r="K162" t="s">
        <v>1161</v>
      </c>
      <c r="L162">
        <v>1374</v>
      </c>
      <c r="N162">
        <v>1013</v>
      </c>
      <c r="O162" t="s">
        <v>1162</v>
      </c>
      <c r="P162" t="s">
        <v>1162</v>
      </c>
      <c r="Q162">
        <v>1</v>
      </c>
      <c r="X162">
        <v>14.22</v>
      </c>
      <c r="Y162">
        <v>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14.22</v>
      </c>
      <c r="AH162">
        <v>2</v>
      </c>
      <c r="AI162">
        <v>23984032</v>
      </c>
      <c r="AJ162">
        <v>158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ROW(Source!A170)</f>
        <v>170</v>
      </c>
      <c r="B163">
        <v>24724975</v>
      </c>
      <c r="C163">
        <v>24724970</v>
      </c>
      <c r="D163">
        <v>9436423</v>
      </c>
      <c r="E163">
        <v>1</v>
      </c>
      <c r="F163">
        <v>1</v>
      </c>
      <c r="G163">
        <v>1</v>
      </c>
      <c r="H163">
        <v>1</v>
      </c>
      <c r="I163" t="s">
        <v>1243</v>
      </c>
      <c r="J163" t="s">
        <v>3</v>
      </c>
      <c r="K163" t="s">
        <v>1244</v>
      </c>
      <c r="L163">
        <v>1369</v>
      </c>
      <c r="N163">
        <v>1013</v>
      </c>
      <c r="O163" t="s">
        <v>1148</v>
      </c>
      <c r="P163" t="s">
        <v>1148</v>
      </c>
      <c r="Q163">
        <v>1</v>
      </c>
      <c r="X163">
        <v>1.05</v>
      </c>
      <c r="Y163">
        <v>0</v>
      </c>
      <c r="Z163">
        <v>0</v>
      </c>
      <c r="AA163">
        <v>0</v>
      </c>
      <c r="AB163">
        <v>12.92</v>
      </c>
      <c r="AC163">
        <v>0</v>
      </c>
      <c r="AD163">
        <v>1</v>
      </c>
      <c r="AE163">
        <v>1</v>
      </c>
      <c r="AF163" t="s">
        <v>179</v>
      </c>
      <c r="AG163">
        <v>1.4175000000000002</v>
      </c>
      <c r="AH163">
        <v>2</v>
      </c>
      <c r="AI163">
        <v>24724971</v>
      </c>
      <c r="AJ163">
        <v>159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ROW(Source!A170)</f>
        <v>170</v>
      </c>
      <c r="B164">
        <v>24724976</v>
      </c>
      <c r="C164">
        <v>24724970</v>
      </c>
      <c r="D164">
        <v>22794519</v>
      </c>
      <c r="E164">
        <v>1</v>
      </c>
      <c r="F164">
        <v>1</v>
      </c>
      <c r="G164">
        <v>1</v>
      </c>
      <c r="H164">
        <v>2</v>
      </c>
      <c r="I164" t="s">
        <v>1314</v>
      </c>
      <c r="J164" t="s">
        <v>1315</v>
      </c>
      <c r="K164" t="s">
        <v>1316</v>
      </c>
      <c r="L164">
        <v>1368</v>
      </c>
      <c r="N164">
        <v>1011</v>
      </c>
      <c r="O164" t="s">
        <v>1152</v>
      </c>
      <c r="P164" t="s">
        <v>1152</v>
      </c>
      <c r="Q164">
        <v>1</v>
      </c>
      <c r="X164">
        <v>0.35</v>
      </c>
      <c r="Y164">
        <v>0</v>
      </c>
      <c r="Z164">
        <v>12.14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179</v>
      </c>
      <c r="AG164">
        <v>0.47249999999999998</v>
      </c>
      <c r="AH164">
        <v>2</v>
      </c>
      <c r="AI164">
        <v>24724972</v>
      </c>
      <c r="AJ164">
        <v>160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ROW(Source!A170)</f>
        <v>170</v>
      </c>
      <c r="B165">
        <v>24724977</v>
      </c>
      <c r="C165">
        <v>24724970</v>
      </c>
      <c r="D165">
        <v>22794574</v>
      </c>
      <c r="E165">
        <v>1</v>
      </c>
      <c r="F165">
        <v>1</v>
      </c>
      <c r="G165">
        <v>1</v>
      </c>
      <c r="H165">
        <v>2</v>
      </c>
      <c r="I165" t="s">
        <v>1317</v>
      </c>
      <c r="J165" t="s">
        <v>1318</v>
      </c>
      <c r="K165" t="s">
        <v>1319</v>
      </c>
      <c r="L165">
        <v>1368</v>
      </c>
      <c r="N165">
        <v>1011</v>
      </c>
      <c r="O165" t="s">
        <v>1152</v>
      </c>
      <c r="P165" t="s">
        <v>1152</v>
      </c>
      <c r="Q165">
        <v>1</v>
      </c>
      <c r="X165">
        <v>0.77</v>
      </c>
      <c r="Y165">
        <v>0</v>
      </c>
      <c r="Z165">
        <v>10.62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179</v>
      </c>
      <c r="AG165">
        <v>1.0395000000000001</v>
      </c>
      <c r="AH165">
        <v>2</v>
      </c>
      <c r="AI165">
        <v>24724973</v>
      </c>
      <c r="AJ165">
        <v>161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ROW(Source!A170)</f>
        <v>170</v>
      </c>
      <c r="B166">
        <v>24724978</v>
      </c>
      <c r="C166">
        <v>24724970</v>
      </c>
      <c r="D166">
        <v>22865650</v>
      </c>
      <c r="E166">
        <v>1</v>
      </c>
      <c r="F166">
        <v>1</v>
      </c>
      <c r="G166">
        <v>1</v>
      </c>
      <c r="H166">
        <v>3</v>
      </c>
      <c r="I166" t="s">
        <v>1159</v>
      </c>
      <c r="J166" t="s">
        <v>1160</v>
      </c>
      <c r="K166" t="s">
        <v>1161</v>
      </c>
      <c r="L166">
        <v>1374</v>
      </c>
      <c r="N166">
        <v>1013</v>
      </c>
      <c r="O166" t="s">
        <v>1162</v>
      </c>
      <c r="P166" t="s">
        <v>1162</v>
      </c>
      <c r="Q166">
        <v>1</v>
      </c>
      <c r="X166">
        <v>0.27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0.27</v>
      </c>
      <c r="AH166">
        <v>2</v>
      </c>
      <c r="AI166">
        <v>24724974</v>
      </c>
      <c r="AJ166">
        <v>162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ROW(Source!A171)</f>
        <v>171</v>
      </c>
      <c r="B167">
        <v>24721107</v>
      </c>
      <c r="C167">
        <v>24721101</v>
      </c>
      <c r="D167">
        <v>9436423</v>
      </c>
      <c r="E167">
        <v>1</v>
      </c>
      <c r="F167">
        <v>1</v>
      </c>
      <c r="G167">
        <v>1</v>
      </c>
      <c r="H167">
        <v>1</v>
      </c>
      <c r="I167" t="s">
        <v>1243</v>
      </c>
      <c r="J167" t="s">
        <v>3</v>
      </c>
      <c r="K167" t="s">
        <v>1244</v>
      </c>
      <c r="L167">
        <v>1369</v>
      </c>
      <c r="N167">
        <v>1013</v>
      </c>
      <c r="O167" t="s">
        <v>1148</v>
      </c>
      <c r="P167" t="s">
        <v>1148</v>
      </c>
      <c r="Q167">
        <v>1</v>
      </c>
      <c r="X167">
        <v>1.86</v>
      </c>
      <c r="Y167">
        <v>0</v>
      </c>
      <c r="Z167">
        <v>0</v>
      </c>
      <c r="AA167">
        <v>0</v>
      </c>
      <c r="AB167">
        <v>12.92</v>
      </c>
      <c r="AC167">
        <v>0</v>
      </c>
      <c r="AD167">
        <v>1</v>
      </c>
      <c r="AE167">
        <v>1</v>
      </c>
      <c r="AF167" t="s">
        <v>179</v>
      </c>
      <c r="AG167">
        <v>2.5110000000000001</v>
      </c>
      <c r="AH167">
        <v>2</v>
      </c>
      <c r="AI167">
        <v>24721102</v>
      </c>
      <c r="AJ167">
        <v>163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ROW(Source!A171)</f>
        <v>171</v>
      </c>
      <c r="B168">
        <v>24721108</v>
      </c>
      <c r="C168">
        <v>24721101</v>
      </c>
      <c r="D168">
        <v>22794519</v>
      </c>
      <c r="E168">
        <v>1</v>
      </c>
      <c r="F168">
        <v>1</v>
      </c>
      <c r="G168">
        <v>1</v>
      </c>
      <c r="H168">
        <v>2</v>
      </c>
      <c r="I168" t="s">
        <v>1314</v>
      </c>
      <c r="J168" t="s">
        <v>1315</v>
      </c>
      <c r="K168" t="s">
        <v>1316</v>
      </c>
      <c r="L168">
        <v>1368</v>
      </c>
      <c r="N168">
        <v>1011</v>
      </c>
      <c r="O168" t="s">
        <v>1152</v>
      </c>
      <c r="P168" t="s">
        <v>1152</v>
      </c>
      <c r="Q168">
        <v>1</v>
      </c>
      <c r="X168">
        <v>0.27</v>
      </c>
      <c r="Y168">
        <v>0</v>
      </c>
      <c r="Z168">
        <v>12.14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179</v>
      </c>
      <c r="AG168">
        <v>0.36450000000000005</v>
      </c>
      <c r="AH168">
        <v>2</v>
      </c>
      <c r="AI168">
        <v>24721103</v>
      </c>
      <c r="AJ168">
        <v>164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ROW(Source!A171)</f>
        <v>171</v>
      </c>
      <c r="B169">
        <v>24721109</v>
      </c>
      <c r="C169">
        <v>24721101</v>
      </c>
      <c r="D169">
        <v>22794574</v>
      </c>
      <c r="E169">
        <v>1</v>
      </c>
      <c r="F169">
        <v>1</v>
      </c>
      <c r="G169">
        <v>1</v>
      </c>
      <c r="H169">
        <v>2</v>
      </c>
      <c r="I169" t="s">
        <v>1317</v>
      </c>
      <c r="J169" t="s">
        <v>1318</v>
      </c>
      <c r="K169" t="s">
        <v>1319</v>
      </c>
      <c r="L169">
        <v>1368</v>
      </c>
      <c r="N169">
        <v>1011</v>
      </c>
      <c r="O169" t="s">
        <v>1152</v>
      </c>
      <c r="P169" t="s">
        <v>1152</v>
      </c>
      <c r="Q169">
        <v>1</v>
      </c>
      <c r="X169">
        <v>0.19</v>
      </c>
      <c r="Y169">
        <v>0</v>
      </c>
      <c r="Z169">
        <v>10.62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179</v>
      </c>
      <c r="AG169">
        <v>0.25650000000000001</v>
      </c>
      <c r="AH169">
        <v>2</v>
      </c>
      <c r="AI169">
        <v>24721104</v>
      </c>
      <c r="AJ169">
        <v>165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ROW(Source!A171)</f>
        <v>171</v>
      </c>
      <c r="B170">
        <v>24721110</v>
      </c>
      <c r="C170">
        <v>24721101</v>
      </c>
      <c r="D170">
        <v>22813319</v>
      </c>
      <c r="E170">
        <v>1</v>
      </c>
      <c r="F170">
        <v>1</v>
      </c>
      <c r="G170">
        <v>1</v>
      </c>
      <c r="H170">
        <v>3</v>
      </c>
      <c r="I170" t="s">
        <v>1320</v>
      </c>
      <c r="J170" t="s">
        <v>1321</v>
      </c>
      <c r="K170" t="s">
        <v>1322</v>
      </c>
      <c r="L170">
        <v>1346</v>
      </c>
      <c r="N170">
        <v>1009</v>
      </c>
      <c r="O170" t="s">
        <v>1181</v>
      </c>
      <c r="P170" t="s">
        <v>1181</v>
      </c>
      <c r="Q170">
        <v>1</v>
      </c>
      <c r="X170">
        <v>0.03</v>
      </c>
      <c r="Y170">
        <v>38.89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0.03</v>
      </c>
      <c r="AH170">
        <v>2</v>
      </c>
      <c r="AI170">
        <v>24721105</v>
      </c>
      <c r="AJ170">
        <v>166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ROW(Source!A171)</f>
        <v>171</v>
      </c>
      <c r="B171">
        <v>24721111</v>
      </c>
      <c r="C171">
        <v>24721101</v>
      </c>
      <c r="D171">
        <v>22865650</v>
      </c>
      <c r="E171">
        <v>1</v>
      </c>
      <c r="F171">
        <v>1</v>
      </c>
      <c r="G171">
        <v>1</v>
      </c>
      <c r="H171">
        <v>3</v>
      </c>
      <c r="I171" t="s">
        <v>1159</v>
      </c>
      <c r="J171" t="s">
        <v>1160</v>
      </c>
      <c r="K171" t="s">
        <v>1161</v>
      </c>
      <c r="L171">
        <v>1374</v>
      </c>
      <c r="N171">
        <v>1013</v>
      </c>
      <c r="O171" t="s">
        <v>1162</v>
      </c>
      <c r="P171" t="s">
        <v>1162</v>
      </c>
      <c r="Q171">
        <v>1</v>
      </c>
      <c r="X171">
        <v>0.48</v>
      </c>
      <c r="Y171">
        <v>1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0.48</v>
      </c>
      <c r="AH171">
        <v>2</v>
      </c>
      <c r="AI171">
        <v>24721106</v>
      </c>
      <c r="AJ171">
        <v>167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ROW(Source!A172)</f>
        <v>172</v>
      </c>
      <c r="B172">
        <v>24720825</v>
      </c>
      <c r="C172">
        <v>24720824</v>
      </c>
      <c r="D172">
        <v>9431832</v>
      </c>
      <c r="E172">
        <v>1</v>
      </c>
      <c r="F172">
        <v>1</v>
      </c>
      <c r="G172">
        <v>1</v>
      </c>
      <c r="H172">
        <v>1</v>
      </c>
      <c r="I172" t="s">
        <v>1280</v>
      </c>
      <c r="J172" t="s">
        <v>3</v>
      </c>
      <c r="K172" t="s">
        <v>1281</v>
      </c>
      <c r="L172">
        <v>1369</v>
      </c>
      <c r="N172">
        <v>1013</v>
      </c>
      <c r="O172" t="s">
        <v>1148</v>
      </c>
      <c r="P172" t="s">
        <v>1148</v>
      </c>
      <c r="Q172">
        <v>1</v>
      </c>
      <c r="X172">
        <v>31</v>
      </c>
      <c r="Y172">
        <v>0</v>
      </c>
      <c r="Z172">
        <v>0</v>
      </c>
      <c r="AA172">
        <v>0</v>
      </c>
      <c r="AB172">
        <v>10.35</v>
      </c>
      <c r="AC172">
        <v>0</v>
      </c>
      <c r="AD172">
        <v>1</v>
      </c>
      <c r="AE172">
        <v>1</v>
      </c>
      <c r="AF172" t="s">
        <v>179</v>
      </c>
      <c r="AG172">
        <v>41.85</v>
      </c>
      <c r="AH172">
        <v>2</v>
      </c>
      <c r="AI172">
        <v>24720825</v>
      </c>
      <c r="AJ172">
        <v>168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ROW(Source!A172)</f>
        <v>172</v>
      </c>
      <c r="B173">
        <v>24720826</v>
      </c>
      <c r="C173">
        <v>24720824</v>
      </c>
      <c r="D173">
        <v>22813501</v>
      </c>
      <c r="E173">
        <v>1</v>
      </c>
      <c r="F173">
        <v>1</v>
      </c>
      <c r="G173">
        <v>1</v>
      </c>
      <c r="H173">
        <v>3</v>
      </c>
      <c r="I173" t="s">
        <v>1294</v>
      </c>
      <c r="J173" t="s">
        <v>1295</v>
      </c>
      <c r="K173" t="s">
        <v>1296</v>
      </c>
      <c r="L173">
        <v>1346</v>
      </c>
      <c r="N173">
        <v>1009</v>
      </c>
      <c r="O173" t="s">
        <v>1181</v>
      </c>
      <c r="P173" t="s">
        <v>1181</v>
      </c>
      <c r="Q173">
        <v>1</v>
      </c>
      <c r="X173">
        <v>1.96</v>
      </c>
      <c r="Y173">
        <v>155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1.96</v>
      </c>
      <c r="AH173">
        <v>2</v>
      </c>
      <c r="AI173">
        <v>24720826</v>
      </c>
      <c r="AJ173">
        <v>169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ROW(Source!A172)</f>
        <v>172</v>
      </c>
      <c r="B174">
        <v>24720827</v>
      </c>
      <c r="C174">
        <v>24720824</v>
      </c>
      <c r="D174">
        <v>22816424</v>
      </c>
      <c r="E174">
        <v>1</v>
      </c>
      <c r="F174">
        <v>1</v>
      </c>
      <c r="G174">
        <v>1</v>
      </c>
      <c r="H174">
        <v>3</v>
      </c>
      <c r="I174" t="s">
        <v>1195</v>
      </c>
      <c r="J174" t="s">
        <v>1196</v>
      </c>
      <c r="K174" t="s">
        <v>1197</v>
      </c>
      <c r="L174">
        <v>1346</v>
      </c>
      <c r="N174">
        <v>1009</v>
      </c>
      <c r="O174" t="s">
        <v>1181</v>
      </c>
      <c r="P174" t="s">
        <v>1181</v>
      </c>
      <c r="Q174">
        <v>1</v>
      </c>
      <c r="X174">
        <v>0.5</v>
      </c>
      <c r="Y174">
        <v>91.29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0.5</v>
      </c>
      <c r="AH174">
        <v>2</v>
      </c>
      <c r="AI174">
        <v>24720827</v>
      </c>
      <c r="AJ174">
        <v>170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ROW(Source!A172)</f>
        <v>172</v>
      </c>
      <c r="B175">
        <v>24720828</v>
      </c>
      <c r="C175">
        <v>24720824</v>
      </c>
      <c r="D175">
        <v>22827582</v>
      </c>
      <c r="E175">
        <v>1</v>
      </c>
      <c r="F175">
        <v>1</v>
      </c>
      <c r="G175">
        <v>1</v>
      </c>
      <c r="H175">
        <v>3</v>
      </c>
      <c r="I175" t="s">
        <v>1323</v>
      </c>
      <c r="J175" t="s">
        <v>1324</v>
      </c>
      <c r="K175" t="s">
        <v>1325</v>
      </c>
      <c r="L175">
        <v>1355</v>
      </c>
      <c r="N175">
        <v>1010</v>
      </c>
      <c r="O175" t="s">
        <v>910</v>
      </c>
      <c r="P175" t="s">
        <v>910</v>
      </c>
      <c r="Q175">
        <v>100</v>
      </c>
      <c r="X175">
        <v>0.3</v>
      </c>
      <c r="Y175">
        <v>30.74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0.3</v>
      </c>
      <c r="AH175">
        <v>2</v>
      </c>
      <c r="AI175">
        <v>24720828</v>
      </c>
      <c r="AJ175">
        <v>171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ROW(Source!A172)</f>
        <v>172</v>
      </c>
      <c r="B176">
        <v>24720829</v>
      </c>
      <c r="C176">
        <v>24720824</v>
      </c>
      <c r="D176">
        <v>22805120</v>
      </c>
      <c r="E176">
        <v>1</v>
      </c>
      <c r="F176">
        <v>1</v>
      </c>
      <c r="G176">
        <v>1</v>
      </c>
      <c r="H176">
        <v>3</v>
      </c>
      <c r="I176" t="s">
        <v>1326</v>
      </c>
      <c r="J176" t="s">
        <v>1327</v>
      </c>
      <c r="K176" t="s">
        <v>1328</v>
      </c>
      <c r="L176">
        <v>1383</v>
      </c>
      <c r="N176">
        <v>1013</v>
      </c>
      <c r="O176" t="s">
        <v>1329</v>
      </c>
      <c r="P176" t="s">
        <v>1329</v>
      </c>
      <c r="Q176">
        <v>1</v>
      </c>
      <c r="X176">
        <v>6</v>
      </c>
      <c r="Y176">
        <v>0.4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6</v>
      </c>
      <c r="AH176">
        <v>2</v>
      </c>
      <c r="AI176">
        <v>24720829</v>
      </c>
      <c r="AJ176">
        <v>172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ROW(Source!A172)</f>
        <v>172</v>
      </c>
      <c r="B177">
        <v>24720830</v>
      </c>
      <c r="C177">
        <v>24720824</v>
      </c>
      <c r="D177">
        <v>22850609</v>
      </c>
      <c r="E177">
        <v>1</v>
      </c>
      <c r="F177">
        <v>1</v>
      </c>
      <c r="G177">
        <v>1</v>
      </c>
      <c r="H177">
        <v>3</v>
      </c>
      <c r="I177" t="s">
        <v>1207</v>
      </c>
      <c r="J177" t="s">
        <v>1208</v>
      </c>
      <c r="K177" t="s">
        <v>1209</v>
      </c>
      <c r="L177">
        <v>1346</v>
      </c>
      <c r="N177">
        <v>1009</v>
      </c>
      <c r="O177" t="s">
        <v>1181</v>
      </c>
      <c r="P177" t="s">
        <v>1181</v>
      </c>
      <c r="Q177">
        <v>1</v>
      </c>
      <c r="X177">
        <v>1</v>
      </c>
      <c r="Y177">
        <v>65.75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1</v>
      </c>
      <c r="AH177">
        <v>2</v>
      </c>
      <c r="AI177">
        <v>24720830</v>
      </c>
      <c r="AJ177">
        <v>173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ROW(Source!A172)</f>
        <v>172</v>
      </c>
      <c r="B178">
        <v>24720831</v>
      </c>
      <c r="C178">
        <v>24720824</v>
      </c>
      <c r="D178">
        <v>22865648</v>
      </c>
      <c r="E178">
        <v>1</v>
      </c>
      <c r="F178">
        <v>1</v>
      </c>
      <c r="G178">
        <v>1</v>
      </c>
      <c r="H178">
        <v>3</v>
      </c>
      <c r="I178" t="s">
        <v>1311</v>
      </c>
      <c r="J178" t="s">
        <v>1312</v>
      </c>
      <c r="K178" t="s">
        <v>1313</v>
      </c>
      <c r="L178">
        <v>1348</v>
      </c>
      <c r="N178">
        <v>1009</v>
      </c>
      <c r="O178" t="s">
        <v>1185</v>
      </c>
      <c r="P178" t="s">
        <v>1185</v>
      </c>
      <c r="Q178">
        <v>1000</v>
      </c>
      <c r="X178">
        <v>0.05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s">
        <v>3</v>
      </c>
      <c r="AG178">
        <v>0.05</v>
      </c>
      <c r="AH178">
        <v>3</v>
      </c>
      <c r="AI178">
        <v>-1</v>
      </c>
      <c r="AJ178" t="s">
        <v>3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ROW(Source!A172)</f>
        <v>172</v>
      </c>
      <c r="B179">
        <v>24720832</v>
      </c>
      <c r="C179">
        <v>24720824</v>
      </c>
      <c r="D179">
        <v>22865650</v>
      </c>
      <c r="E179">
        <v>1</v>
      </c>
      <c r="F179">
        <v>1</v>
      </c>
      <c r="G179">
        <v>1</v>
      </c>
      <c r="H179">
        <v>3</v>
      </c>
      <c r="I179" t="s">
        <v>1159</v>
      </c>
      <c r="J179" t="s">
        <v>1160</v>
      </c>
      <c r="K179" t="s">
        <v>1161</v>
      </c>
      <c r="L179">
        <v>1374</v>
      </c>
      <c r="N179">
        <v>1013</v>
      </c>
      <c r="O179" t="s">
        <v>1162</v>
      </c>
      <c r="P179" t="s">
        <v>1162</v>
      </c>
      <c r="Q179">
        <v>1</v>
      </c>
      <c r="X179">
        <v>6.42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6.42</v>
      </c>
      <c r="AH179">
        <v>2</v>
      </c>
      <c r="AI179">
        <v>24720832</v>
      </c>
      <c r="AJ179">
        <v>174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ROW(Source!A173)</f>
        <v>173</v>
      </c>
      <c r="B180">
        <v>24919397</v>
      </c>
      <c r="C180">
        <v>24919396</v>
      </c>
      <c r="D180">
        <v>9436266</v>
      </c>
      <c r="E180">
        <v>1</v>
      </c>
      <c r="F180">
        <v>1</v>
      </c>
      <c r="G180">
        <v>1</v>
      </c>
      <c r="H180">
        <v>1</v>
      </c>
      <c r="I180" t="s">
        <v>1171</v>
      </c>
      <c r="J180" t="s">
        <v>3</v>
      </c>
      <c r="K180" t="s">
        <v>1172</v>
      </c>
      <c r="L180">
        <v>1369</v>
      </c>
      <c r="N180">
        <v>1013</v>
      </c>
      <c r="O180" t="s">
        <v>1148</v>
      </c>
      <c r="P180" t="s">
        <v>1148</v>
      </c>
      <c r="Q180">
        <v>1</v>
      </c>
      <c r="X180">
        <v>10.1</v>
      </c>
      <c r="Y180">
        <v>0</v>
      </c>
      <c r="Z180">
        <v>0</v>
      </c>
      <c r="AA180">
        <v>0</v>
      </c>
      <c r="AB180">
        <v>11.09</v>
      </c>
      <c r="AC180">
        <v>0</v>
      </c>
      <c r="AD180">
        <v>1</v>
      </c>
      <c r="AE180">
        <v>1</v>
      </c>
      <c r="AF180" t="s">
        <v>179</v>
      </c>
      <c r="AG180">
        <v>13.635</v>
      </c>
      <c r="AH180">
        <v>2</v>
      </c>
      <c r="AI180">
        <v>24919397</v>
      </c>
      <c r="AJ180">
        <v>175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ROW(Source!A173)</f>
        <v>173</v>
      </c>
      <c r="B181">
        <v>24919398</v>
      </c>
      <c r="C181">
        <v>24919396</v>
      </c>
      <c r="D181">
        <v>121548</v>
      </c>
      <c r="E181">
        <v>1</v>
      </c>
      <c r="F181">
        <v>1</v>
      </c>
      <c r="G181">
        <v>1</v>
      </c>
      <c r="H181">
        <v>1</v>
      </c>
      <c r="I181" t="s">
        <v>40</v>
      </c>
      <c r="J181" t="s">
        <v>3</v>
      </c>
      <c r="K181" t="s">
        <v>1173</v>
      </c>
      <c r="L181">
        <v>608254</v>
      </c>
      <c r="N181">
        <v>1013</v>
      </c>
      <c r="O181" t="s">
        <v>1174</v>
      </c>
      <c r="P181" t="s">
        <v>1174</v>
      </c>
      <c r="Q181">
        <v>1</v>
      </c>
      <c r="X181">
        <v>0.44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2</v>
      </c>
      <c r="AF181" t="s">
        <v>179</v>
      </c>
      <c r="AG181">
        <v>0.59400000000000008</v>
      </c>
      <c r="AH181">
        <v>2</v>
      </c>
      <c r="AI181">
        <v>24919398</v>
      </c>
      <c r="AJ181">
        <v>176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ROW(Source!A173)</f>
        <v>173</v>
      </c>
      <c r="B182">
        <v>24919399</v>
      </c>
      <c r="C182">
        <v>24919396</v>
      </c>
      <c r="D182">
        <v>22792660</v>
      </c>
      <c r="E182">
        <v>1</v>
      </c>
      <c r="F182">
        <v>1</v>
      </c>
      <c r="G182">
        <v>1</v>
      </c>
      <c r="H182">
        <v>2</v>
      </c>
      <c r="I182" t="s">
        <v>1175</v>
      </c>
      <c r="J182" t="s">
        <v>1176</v>
      </c>
      <c r="K182" t="s">
        <v>1177</v>
      </c>
      <c r="L182">
        <v>1368</v>
      </c>
      <c r="N182">
        <v>1011</v>
      </c>
      <c r="O182" t="s">
        <v>1152</v>
      </c>
      <c r="P182" t="s">
        <v>1152</v>
      </c>
      <c r="Q182">
        <v>1</v>
      </c>
      <c r="X182">
        <v>0.44</v>
      </c>
      <c r="Y182">
        <v>0</v>
      </c>
      <c r="Z182">
        <v>89.99</v>
      </c>
      <c r="AA182">
        <v>10.06</v>
      </c>
      <c r="AB182">
        <v>0</v>
      </c>
      <c r="AC182">
        <v>0</v>
      </c>
      <c r="AD182">
        <v>1</v>
      </c>
      <c r="AE182">
        <v>0</v>
      </c>
      <c r="AF182" t="s">
        <v>179</v>
      </c>
      <c r="AG182">
        <v>0.59400000000000008</v>
      </c>
      <c r="AH182">
        <v>2</v>
      </c>
      <c r="AI182">
        <v>24919399</v>
      </c>
      <c r="AJ182">
        <v>177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ROW(Source!A173)</f>
        <v>173</v>
      </c>
      <c r="B183">
        <v>24919400</v>
      </c>
      <c r="C183">
        <v>24919396</v>
      </c>
      <c r="D183">
        <v>22816112</v>
      </c>
      <c r="E183">
        <v>1</v>
      </c>
      <c r="F183">
        <v>1</v>
      </c>
      <c r="G183">
        <v>1</v>
      </c>
      <c r="H183">
        <v>3</v>
      </c>
      <c r="I183" t="s">
        <v>1178</v>
      </c>
      <c r="J183" t="s">
        <v>1179</v>
      </c>
      <c r="K183" t="s">
        <v>1180</v>
      </c>
      <c r="L183">
        <v>1346</v>
      </c>
      <c r="N183">
        <v>1009</v>
      </c>
      <c r="O183" t="s">
        <v>1181</v>
      </c>
      <c r="P183" t="s">
        <v>1181</v>
      </c>
      <c r="Q183">
        <v>1</v>
      </c>
      <c r="X183">
        <v>0.03</v>
      </c>
      <c r="Y183">
        <v>35.630000000000003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0.03</v>
      </c>
      <c r="AH183">
        <v>2</v>
      </c>
      <c r="AI183">
        <v>24919400</v>
      </c>
      <c r="AJ183">
        <v>178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ROW(Source!A173)</f>
        <v>173</v>
      </c>
      <c r="B184">
        <v>24919401</v>
      </c>
      <c r="C184">
        <v>24919396</v>
      </c>
      <c r="D184">
        <v>22815972</v>
      </c>
      <c r="E184">
        <v>1</v>
      </c>
      <c r="F184">
        <v>1</v>
      </c>
      <c r="G184">
        <v>1</v>
      </c>
      <c r="H184">
        <v>3</v>
      </c>
      <c r="I184" t="s">
        <v>1182</v>
      </c>
      <c r="J184" t="s">
        <v>1183</v>
      </c>
      <c r="K184" t="s">
        <v>1184</v>
      </c>
      <c r="L184">
        <v>1348</v>
      </c>
      <c r="N184">
        <v>1009</v>
      </c>
      <c r="O184" t="s">
        <v>1185</v>
      </c>
      <c r="P184" t="s">
        <v>1185</v>
      </c>
      <c r="Q184">
        <v>1000</v>
      </c>
      <c r="X184">
        <v>2.0000000000000002E-5</v>
      </c>
      <c r="Y184">
        <v>15481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2.0000000000000002E-5</v>
      </c>
      <c r="AH184">
        <v>2</v>
      </c>
      <c r="AI184">
        <v>24919401</v>
      </c>
      <c r="AJ184">
        <v>179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ROW(Source!A173)</f>
        <v>173</v>
      </c>
      <c r="B185">
        <v>24919402</v>
      </c>
      <c r="C185">
        <v>24919396</v>
      </c>
      <c r="D185">
        <v>22813091</v>
      </c>
      <c r="E185">
        <v>1</v>
      </c>
      <c r="F185">
        <v>1</v>
      </c>
      <c r="G185">
        <v>1</v>
      </c>
      <c r="H185">
        <v>3</v>
      </c>
      <c r="I185" t="s">
        <v>1186</v>
      </c>
      <c r="J185" t="s">
        <v>1187</v>
      </c>
      <c r="K185" t="s">
        <v>1188</v>
      </c>
      <c r="L185">
        <v>1346</v>
      </c>
      <c r="N185">
        <v>1009</v>
      </c>
      <c r="O185" t="s">
        <v>1181</v>
      </c>
      <c r="P185" t="s">
        <v>1181</v>
      </c>
      <c r="Q185">
        <v>1</v>
      </c>
      <c r="X185">
        <v>0.01</v>
      </c>
      <c r="Y185">
        <v>27.74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0.01</v>
      </c>
      <c r="AH185">
        <v>2</v>
      </c>
      <c r="AI185">
        <v>24919402</v>
      </c>
      <c r="AJ185">
        <v>180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ROW(Source!A173)</f>
        <v>173</v>
      </c>
      <c r="B186">
        <v>24919403</v>
      </c>
      <c r="C186">
        <v>24919396</v>
      </c>
      <c r="D186">
        <v>22820081</v>
      </c>
      <c r="E186">
        <v>1</v>
      </c>
      <c r="F186">
        <v>1</v>
      </c>
      <c r="G186">
        <v>1</v>
      </c>
      <c r="H186">
        <v>3</v>
      </c>
      <c r="I186" t="s">
        <v>1189</v>
      </c>
      <c r="J186" t="s">
        <v>1190</v>
      </c>
      <c r="K186" t="s">
        <v>1191</v>
      </c>
      <c r="L186">
        <v>1346</v>
      </c>
      <c r="N186">
        <v>1009</v>
      </c>
      <c r="O186" t="s">
        <v>1181</v>
      </c>
      <c r="P186" t="s">
        <v>1181</v>
      </c>
      <c r="Q186">
        <v>1</v>
      </c>
      <c r="X186">
        <v>0.3</v>
      </c>
      <c r="Y186">
        <v>9.0399999999999991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0.3</v>
      </c>
      <c r="AH186">
        <v>2</v>
      </c>
      <c r="AI186">
        <v>24919403</v>
      </c>
      <c r="AJ186">
        <v>181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ROW(Source!A173)</f>
        <v>173</v>
      </c>
      <c r="B187">
        <v>24919404</v>
      </c>
      <c r="C187">
        <v>24919396</v>
      </c>
      <c r="D187">
        <v>22820293</v>
      </c>
      <c r="E187">
        <v>1</v>
      </c>
      <c r="F187">
        <v>1</v>
      </c>
      <c r="G187">
        <v>1</v>
      </c>
      <c r="H187">
        <v>3</v>
      </c>
      <c r="I187" t="s">
        <v>1192</v>
      </c>
      <c r="J187" t="s">
        <v>1193</v>
      </c>
      <c r="K187" t="s">
        <v>1194</v>
      </c>
      <c r="L187">
        <v>1358</v>
      </c>
      <c r="N187">
        <v>1010</v>
      </c>
      <c r="O187" t="s">
        <v>189</v>
      </c>
      <c r="P187" t="s">
        <v>189</v>
      </c>
      <c r="Q187">
        <v>10</v>
      </c>
      <c r="X187">
        <v>1</v>
      </c>
      <c r="Y187">
        <v>8.3000000000000007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1</v>
      </c>
      <c r="AH187">
        <v>2</v>
      </c>
      <c r="AI187">
        <v>24919404</v>
      </c>
      <c r="AJ187">
        <v>182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ROW(Source!A173)</f>
        <v>173</v>
      </c>
      <c r="B188">
        <v>24919405</v>
      </c>
      <c r="C188">
        <v>24919396</v>
      </c>
      <c r="D188">
        <v>22816424</v>
      </c>
      <c r="E188">
        <v>1</v>
      </c>
      <c r="F188">
        <v>1</v>
      </c>
      <c r="G188">
        <v>1</v>
      </c>
      <c r="H188">
        <v>3</v>
      </c>
      <c r="I188" t="s">
        <v>1195</v>
      </c>
      <c r="J188" t="s">
        <v>1196</v>
      </c>
      <c r="K188" t="s">
        <v>1197</v>
      </c>
      <c r="L188">
        <v>1346</v>
      </c>
      <c r="N188">
        <v>1009</v>
      </c>
      <c r="O188" t="s">
        <v>1181</v>
      </c>
      <c r="P188" t="s">
        <v>1181</v>
      </c>
      <c r="Q188">
        <v>1</v>
      </c>
      <c r="X188">
        <v>0.02</v>
      </c>
      <c r="Y188">
        <v>91.29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0.02</v>
      </c>
      <c r="AH188">
        <v>2</v>
      </c>
      <c r="AI188">
        <v>24919405</v>
      </c>
      <c r="AJ188">
        <v>183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ROW(Source!A173)</f>
        <v>173</v>
      </c>
      <c r="B189">
        <v>24919406</v>
      </c>
      <c r="C189">
        <v>24919396</v>
      </c>
      <c r="D189">
        <v>22827421</v>
      </c>
      <c r="E189">
        <v>1</v>
      </c>
      <c r="F189">
        <v>1</v>
      </c>
      <c r="G189">
        <v>1</v>
      </c>
      <c r="H189">
        <v>3</v>
      </c>
      <c r="I189" t="s">
        <v>1198</v>
      </c>
      <c r="J189" t="s">
        <v>1199</v>
      </c>
      <c r="K189" t="s">
        <v>1200</v>
      </c>
      <c r="L189">
        <v>1346</v>
      </c>
      <c r="N189">
        <v>1009</v>
      </c>
      <c r="O189" t="s">
        <v>1181</v>
      </c>
      <c r="P189" t="s">
        <v>1181</v>
      </c>
      <c r="Q189">
        <v>1</v>
      </c>
      <c r="X189">
        <v>0.02</v>
      </c>
      <c r="Y189">
        <v>15.37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0.02</v>
      </c>
      <c r="AH189">
        <v>2</v>
      </c>
      <c r="AI189">
        <v>24919406</v>
      </c>
      <c r="AJ189">
        <v>184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ROW(Source!A173)</f>
        <v>173</v>
      </c>
      <c r="B190">
        <v>24919407</v>
      </c>
      <c r="C190">
        <v>24919396</v>
      </c>
      <c r="D190">
        <v>22804344</v>
      </c>
      <c r="E190">
        <v>1</v>
      </c>
      <c r="F190">
        <v>1</v>
      </c>
      <c r="G190">
        <v>1</v>
      </c>
      <c r="H190">
        <v>3</v>
      </c>
      <c r="I190" t="s">
        <v>1201</v>
      </c>
      <c r="J190" t="s">
        <v>1202</v>
      </c>
      <c r="K190" t="s">
        <v>1203</v>
      </c>
      <c r="L190">
        <v>1348</v>
      </c>
      <c r="N190">
        <v>1009</v>
      </c>
      <c r="O190" t="s">
        <v>1185</v>
      </c>
      <c r="P190" t="s">
        <v>1185</v>
      </c>
      <c r="Q190">
        <v>1000</v>
      </c>
      <c r="X190">
        <v>2.9999999999999997E-4</v>
      </c>
      <c r="Y190">
        <v>729.98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2.9999999999999997E-4</v>
      </c>
      <c r="AH190">
        <v>2</v>
      </c>
      <c r="AI190">
        <v>24919407</v>
      </c>
      <c r="AJ190">
        <v>185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ROW(Source!A173)</f>
        <v>173</v>
      </c>
      <c r="B191">
        <v>24919408</v>
      </c>
      <c r="C191">
        <v>24919396</v>
      </c>
      <c r="D191">
        <v>22850072</v>
      </c>
      <c r="E191">
        <v>1</v>
      </c>
      <c r="F191">
        <v>1</v>
      </c>
      <c r="G191">
        <v>1</v>
      </c>
      <c r="H191">
        <v>3</v>
      </c>
      <c r="I191" t="s">
        <v>1204</v>
      </c>
      <c r="J191" t="s">
        <v>1205</v>
      </c>
      <c r="K191" t="s">
        <v>1206</v>
      </c>
      <c r="L191">
        <v>1348</v>
      </c>
      <c r="N191">
        <v>1009</v>
      </c>
      <c r="O191" t="s">
        <v>1185</v>
      </c>
      <c r="P191" t="s">
        <v>1185</v>
      </c>
      <c r="Q191">
        <v>1000</v>
      </c>
      <c r="X191">
        <v>1E-4</v>
      </c>
      <c r="Y191">
        <v>37517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1E-4</v>
      </c>
      <c r="AH191">
        <v>2</v>
      </c>
      <c r="AI191">
        <v>24919408</v>
      </c>
      <c r="AJ191">
        <v>186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ROW(Source!A173)</f>
        <v>173</v>
      </c>
      <c r="B192">
        <v>24919409</v>
      </c>
      <c r="C192">
        <v>24919396</v>
      </c>
      <c r="D192">
        <v>22850609</v>
      </c>
      <c r="E192">
        <v>1</v>
      </c>
      <c r="F192">
        <v>1</v>
      </c>
      <c r="G192">
        <v>1</v>
      </c>
      <c r="H192">
        <v>3</v>
      </c>
      <c r="I192" t="s">
        <v>1207</v>
      </c>
      <c r="J192" t="s">
        <v>1208</v>
      </c>
      <c r="K192" t="s">
        <v>1209</v>
      </c>
      <c r="L192">
        <v>1346</v>
      </c>
      <c r="N192">
        <v>1009</v>
      </c>
      <c r="O192" t="s">
        <v>1181</v>
      </c>
      <c r="P192" t="s">
        <v>1181</v>
      </c>
      <c r="Q192">
        <v>1</v>
      </c>
      <c r="X192">
        <v>0.06</v>
      </c>
      <c r="Y192">
        <v>65.75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0.06</v>
      </c>
      <c r="AH192">
        <v>2</v>
      </c>
      <c r="AI192">
        <v>24919409</v>
      </c>
      <c r="AJ192">
        <v>187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ROW(Source!A173)</f>
        <v>173</v>
      </c>
      <c r="B193">
        <v>24919410</v>
      </c>
      <c r="C193">
        <v>24919396</v>
      </c>
      <c r="D193">
        <v>22851622</v>
      </c>
      <c r="E193">
        <v>1</v>
      </c>
      <c r="F193">
        <v>1</v>
      </c>
      <c r="G193">
        <v>1</v>
      </c>
      <c r="H193">
        <v>3</v>
      </c>
      <c r="I193" t="s">
        <v>1210</v>
      </c>
      <c r="J193" t="s">
        <v>1211</v>
      </c>
      <c r="K193" t="s">
        <v>1212</v>
      </c>
      <c r="L193">
        <v>1346</v>
      </c>
      <c r="N193">
        <v>1009</v>
      </c>
      <c r="O193" t="s">
        <v>1181</v>
      </c>
      <c r="P193" t="s">
        <v>1181</v>
      </c>
      <c r="Q193">
        <v>1</v>
      </c>
      <c r="X193">
        <v>0.08</v>
      </c>
      <c r="Y193">
        <v>38.340000000000003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0.08</v>
      </c>
      <c r="AH193">
        <v>2</v>
      </c>
      <c r="AI193">
        <v>24919410</v>
      </c>
      <c r="AJ193">
        <v>188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ROW(Source!A173)</f>
        <v>173</v>
      </c>
      <c r="B194">
        <v>24919411</v>
      </c>
      <c r="C194">
        <v>24919396</v>
      </c>
      <c r="D194">
        <v>22857498</v>
      </c>
      <c r="E194">
        <v>1</v>
      </c>
      <c r="F194">
        <v>1</v>
      </c>
      <c r="G194">
        <v>1</v>
      </c>
      <c r="H194">
        <v>3</v>
      </c>
      <c r="I194" t="s">
        <v>1213</v>
      </c>
      <c r="J194" t="s">
        <v>1214</v>
      </c>
      <c r="K194" t="s">
        <v>1215</v>
      </c>
      <c r="L194">
        <v>1354</v>
      </c>
      <c r="N194">
        <v>1010</v>
      </c>
      <c r="O194" t="s">
        <v>209</v>
      </c>
      <c r="P194" t="s">
        <v>209</v>
      </c>
      <c r="Q194">
        <v>1</v>
      </c>
      <c r="X194">
        <v>10</v>
      </c>
      <c r="Y194">
        <v>2.0299999999999998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10</v>
      </c>
      <c r="AH194">
        <v>2</v>
      </c>
      <c r="AI194">
        <v>24919411</v>
      </c>
      <c r="AJ194">
        <v>189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ROW(Source!A173)</f>
        <v>173</v>
      </c>
      <c r="B195">
        <v>24919412</v>
      </c>
      <c r="C195">
        <v>24919396</v>
      </c>
      <c r="D195">
        <v>22865648</v>
      </c>
      <c r="E195">
        <v>1</v>
      </c>
      <c r="F195">
        <v>1</v>
      </c>
      <c r="G195">
        <v>1</v>
      </c>
      <c r="H195">
        <v>3</v>
      </c>
      <c r="I195" t="s">
        <v>1311</v>
      </c>
      <c r="J195" t="s">
        <v>1312</v>
      </c>
      <c r="K195" t="s">
        <v>1313</v>
      </c>
      <c r="L195">
        <v>1348</v>
      </c>
      <c r="N195">
        <v>1009</v>
      </c>
      <c r="O195" t="s">
        <v>1185</v>
      </c>
      <c r="P195" t="s">
        <v>1185</v>
      </c>
      <c r="Q195">
        <v>1000</v>
      </c>
      <c r="X195">
        <v>1E-3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3</v>
      </c>
      <c r="AG195">
        <v>1E-3</v>
      </c>
      <c r="AH195">
        <v>3</v>
      </c>
      <c r="AI195">
        <v>-1</v>
      </c>
      <c r="AJ195" t="s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ROW(Source!A173)</f>
        <v>173</v>
      </c>
      <c r="B196">
        <v>24919413</v>
      </c>
      <c r="C196">
        <v>24919396</v>
      </c>
      <c r="D196">
        <v>22865650</v>
      </c>
      <c r="E196">
        <v>1</v>
      </c>
      <c r="F196">
        <v>1</v>
      </c>
      <c r="G196">
        <v>1</v>
      </c>
      <c r="H196">
        <v>3</v>
      </c>
      <c r="I196" t="s">
        <v>1159</v>
      </c>
      <c r="J196" t="s">
        <v>1160</v>
      </c>
      <c r="K196" t="s">
        <v>1161</v>
      </c>
      <c r="L196">
        <v>1374</v>
      </c>
      <c r="N196">
        <v>1013</v>
      </c>
      <c r="O196" t="s">
        <v>1162</v>
      </c>
      <c r="P196" t="s">
        <v>1162</v>
      </c>
      <c r="Q196">
        <v>1</v>
      </c>
      <c r="X196">
        <v>2.2400000000000002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2.2400000000000002</v>
      </c>
      <c r="AH196">
        <v>2</v>
      </c>
      <c r="AI196">
        <v>24919413</v>
      </c>
      <c r="AJ196">
        <v>190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ROW(Source!A174)</f>
        <v>174</v>
      </c>
      <c r="B197">
        <v>24919435</v>
      </c>
      <c r="C197">
        <v>24919418</v>
      </c>
      <c r="D197">
        <v>9436266</v>
      </c>
      <c r="E197">
        <v>1</v>
      </c>
      <c r="F197">
        <v>1</v>
      </c>
      <c r="G197">
        <v>1</v>
      </c>
      <c r="H197">
        <v>1</v>
      </c>
      <c r="I197" t="s">
        <v>1171</v>
      </c>
      <c r="J197" t="s">
        <v>3</v>
      </c>
      <c r="K197" t="s">
        <v>1172</v>
      </c>
      <c r="L197">
        <v>1369</v>
      </c>
      <c r="N197">
        <v>1013</v>
      </c>
      <c r="O197" t="s">
        <v>1148</v>
      </c>
      <c r="P197" t="s">
        <v>1148</v>
      </c>
      <c r="Q197">
        <v>1</v>
      </c>
      <c r="X197">
        <v>10.1</v>
      </c>
      <c r="Y197">
        <v>0</v>
      </c>
      <c r="Z197">
        <v>0</v>
      </c>
      <c r="AA197">
        <v>0</v>
      </c>
      <c r="AB197">
        <v>11.09</v>
      </c>
      <c r="AC197">
        <v>0</v>
      </c>
      <c r="AD197">
        <v>1</v>
      </c>
      <c r="AE197">
        <v>1</v>
      </c>
      <c r="AF197" t="s">
        <v>179</v>
      </c>
      <c r="AG197">
        <v>13.635</v>
      </c>
      <c r="AH197">
        <v>2</v>
      </c>
      <c r="AI197">
        <v>24919419</v>
      </c>
      <c r="AJ197">
        <v>191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ROW(Source!A174)</f>
        <v>174</v>
      </c>
      <c r="B198">
        <v>24919436</v>
      </c>
      <c r="C198">
        <v>24919418</v>
      </c>
      <c r="D198">
        <v>121548</v>
      </c>
      <c r="E198">
        <v>1</v>
      </c>
      <c r="F198">
        <v>1</v>
      </c>
      <c r="G198">
        <v>1</v>
      </c>
      <c r="H198">
        <v>1</v>
      </c>
      <c r="I198" t="s">
        <v>40</v>
      </c>
      <c r="J198" t="s">
        <v>3</v>
      </c>
      <c r="K198" t="s">
        <v>1173</v>
      </c>
      <c r="L198">
        <v>608254</v>
      </c>
      <c r="N198">
        <v>1013</v>
      </c>
      <c r="O198" t="s">
        <v>1174</v>
      </c>
      <c r="P198" t="s">
        <v>1174</v>
      </c>
      <c r="Q198">
        <v>1</v>
      </c>
      <c r="X198">
        <v>0.44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2</v>
      </c>
      <c r="AF198" t="s">
        <v>179</v>
      </c>
      <c r="AG198">
        <v>0.59400000000000008</v>
      </c>
      <c r="AH198">
        <v>2</v>
      </c>
      <c r="AI198">
        <v>24919420</v>
      </c>
      <c r="AJ198">
        <v>192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ROW(Source!A174)</f>
        <v>174</v>
      </c>
      <c r="B199">
        <v>24919437</v>
      </c>
      <c r="C199">
        <v>24919418</v>
      </c>
      <c r="D199">
        <v>22792660</v>
      </c>
      <c r="E199">
        <v>1</v>
      </c>
      <c r="F199">
        <v>1</v>
      </c>
      <c r="G199">
        <v>1</v>
      </c>
      <c r="H199">
        <v>2</v>
      </c>
      <c r="I199" t="s">
        <v>1175</v>
      </c>
      <c r="J199" t="s">
        <v>1176</v>
      </c>
      <c r="K199" t="s">
        <v>1177</v>
      </c>
      <c r="L199">
        <v>1368</v>
      </c>
      <c r="N199">
        <v>1011</v>
      </c>
      <c r="O199" t="s">
        <v>1152</v>
      </c>
      <c r="P199" t="s">
        <v>1152</v>
      </c>
      <c r="Q199">
        <v>1</v>
      </c>
      <c r="X199">
        <v>0.44</v>
      </c>
      <c r="Y199">
        <v>0</v>
      </c>
      <c r="Z199">
        <v>89.99</v>
      </c>
      <c r="AA199">
        <v>10.06</v>
      </c>
      <c r="AB199">
        <v>0</v>
      </c>
      <c r="AC199">
        <v>0</v>
      </c>
      <c r="AD199">
        <v>1</v>
      </c>
      <c r="AE199">
        <v>0</v>
      </c>
      <c r="AF199" t="s">
        <v>179</v>
      </c>
      <c r="AG199">
        <v>0.59400000000000008</v>
      </c>
      <c r="AH199">
        <v>2</v>
      </c>
      <c r="AI199">
        <v>24919421</v>
      </c>
      <c r="AJ199">
        <v>193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ROW(Source!A174)</f>
        <v>174</v>
      </c>
      <c r="B200">
        <v>24919438</v>
      </c>
      <c r="C200">
        <v>24919418</v>
      </c>
      <c r="D200">
        <v>22816112</v>
      </c>
      <c r="E200">
        <v>1</v>
      </c>
      <c r="F200">
        <v>1</v>
      </c>
      <c r="G200">
        <v>1</v>
      </c>
      <c r="H200">
        <v>3</v>
      </c>
      <c r="I200" t="s">
        <v>1178</v>
      </c>
      <c r="J200" t="s">
        <v>1179</v>
      </c>
      <c r="K200" t="s">
        <v>1180</v>
      </c>
      <c r="L200">
        <v>1346</v>
      </c>
      <c r="N200">
        <v>1009</v>
      </c>
      <c r="O200" t="s">
        <v>1181</v>
      </c>
      <c r="P200" t="s">
        <v>1181</v>
      </c>
      <c r="Q200">
        <v>1</v>
      </c>
      <c r="X200">
        <v>0.03</v>
      </c>
      <c r="Y200">
        <v>35.630000000000003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0.03</v>
      </c>
      <c r="AH200">
        <v>2</v>
      </c>
      <c r="AI200">
        <v>24919422</v>
      </c>
      <c r="AJ200">
        <v>194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ROW(Source!A174)</f>
        <v>174</v>
      </c>
      <c r="B201">
        <v>24919439</v>
      </c>
      <c r="C201">
        <v>24919418</v>
      </c>
      <c r="D201">
        <v>22815972</v>
      </c>
      <c r="E201">
        <v>1</v>
      </c>
      <c r="F201">
        <v>1</v>
      </c>
      <c r="G201">
        <v>1</v>
      </c>
      <c r="H201">
        <v>3</v>
      </c>
      <c r="I201" t="s">
        <v>1182</v>
      </c>
      <c r="J201" t="s">
        <v>1183</v>
      </c>
      <c r="K201" t="s">
        <v>1184</v>
      </c>
      <c r="L201">
        <v>1348</v>
      </c>
      <c r="N201">
        <v>1009</v>
      </c>
      <c r="O201" t="s">
        <v>1185</v>
      </c>
      <c r="P201" t="s">
        <v>1185</v>
      </c>
      <c r="Q201">
        <v>1000</v>
      </c>
      <c r="X201">
        <v>2.0000000000000002E-5</v>
      </c>
      <c r="Y201">
        <v>15481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2.0000000000000002E-5</v>
      </c>
      <c r="AH201">
        <v>2</v>
      </c>
      <c r="AI201">
        <v>24919423</v>
      </c>
      <c r="AJ201">
        <v>195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ROW(Source!A174)</f>
        <v>174</v>
      </c>
      <c r="B202">
        <v>24919440</v>
      </c>
      <c r="C202">
        <v>24919418</v>
      </c>
      <c r="D202">
        <v>22813091</v>
      </c>
      <c r="E202">
        <v>1</v>
      </c>
      <c r="F202">
        <v>1</v>
      </c>
      <c r="G202">
        <v>1</v>
      </c>
      <c r="H202">
        <v>3</v>
      </c>
      <c r="I202" t="s">
        <v>1186</v>
      </c>
      <c r="J202" t="s">
        <v>1187</v>
      </c>
      <c r="K202" t="s">
        <v>1188</v>
      </c>
      <c r="L202">
        <v>1346</v>
      </c>
      <c r="N202">
        <v>1009</v>
      </c>
      <c r="O202" t="s">
        <v>1181</v>
      </c>
      <c r="P202" t="s">
        <v>1181</v>
      </c>
      <c r="Q202">
        <v>1</v>
      </c>
      <c r="X202">
        <v>0.01</v>
      </c>
      <c r="Y202">
        <v>27.74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0.01</v>
      </c>
      <c r="AH202">
        <v>2</v>
      </c>
      <c r="AI202">
        <v>24919424</v>
      </c>
      <c r="AJ202">
        <v>196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ROW(Source!A174)</f>
        <v>174</v>
      </c>
      <c r="B203">
        <v>24919441</v>
      </c>
      <c r="C203">
        <v>24919418</v>
      </c>
      <c r="D203">
        <v>22820081</v>
      </c>
      <c r="E203">
        <v>1</v>
      </c>
      <c r="F203">
        <v>1</v>
      </c>
      <c r="G203">
        <v>1</v>
      </c>
      <c r="H203">
        <v>3</v>
      </c>
      <c r="I203" t="s">
        <v>1189</v>
      </c>
      <c r="J203" t="s">
        <v>1190</v>
      </c>
      <c r="K203" t="s">
        <v>1191</v>
      </c>
      <c r="L203">
        <v>1346</v>
      </c>
      <c r="N203">
        <v>1009</v>
      </c>
      <c r="O203" t="s">
        <v>1181</v>
      </c>
      <c r="P203" t="s">
        <v>1181</v>
      </c>
      <c r="Q203">
        <v>1</v>
      </c>
      <c r="X203">
        <v>0.3</v>
      </c>
      <c r="Y203">
        <v>9.0399999999999991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0.3</v>
      </c>
      <c r="AH203">
        <v>2</v>
      </c>
      <c r="AI203">
        <v>24919425</v>
      </c>
      <c r="AJ203">
        <v>197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ROW(Source!A174)</f>
        <v>174</v>
      </c>
      <c r="B204">
        <v>24919442</v>
      </c>
      <c r="C204">
        <v>24919418</v>
      </c>
      <c r="D204">
        <v>22820293</v>
      </c>
      <c r="E204">
        <v>1</v>
      </c>
      <c r="F204">
        <v>1</v>
      </c>
      <c r="G204">
        <v>1</v>
      </c>
      <c r="H204">
        <v>3</v>
      </c>
      <c r="I204" t="s">
        <v>1192</v>
      </c>
      <c r="J204" t="s">
        <v>1193</v>
      </c>
      <c r="K204" t="s">
        <v>1194</v>
      </c>
      <c r="L204">
        <v>1358</v>
      </c>
      <c r="N204">
        <v>1010</v>
      </c>
      <c r="O204" t="s">
        <v>189</v>
      </c>
      <c r="P204" t="s">
        <v>189</v>
      </c>
      <c r="Q204">
        <v>10</v>
      </c>
      <c r="X204">
        <v>1</v>
      </c>
      <c r="Y204">
        <v>8.3000000000000007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1</v>
      </c>
      <c r="AH204">
        <v>2</v>
      </c>
      <c r="AI204">
        <v>24919426</v>
      </c>
      <c r="AJ204">
        <v>198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ROW(Source!A174)</f>
        <v>174</v>
      </c>
      <c r="B205">
        <v>24919443</v>
      </c>
      <c r="C205">
        <v>24919418</v>
      </c>
      <c r="D205">
        <v>22816424</v>
      </c>
      <c r="E205">
        <v>1</v>
      </c>
      <c r="F205">
        <v>1</v>
      </c>
      <c r="G205">
        <v>1</v>
      </c>
      <c r="H205">
        <v>3</v>
      </c>
      <c r="I205" t="s">
        <v>1195</v>
      </c>
      <c r="J205" t="s">
        <v>1196</v>
      </c>
      <c r="K205" t="s">
        <v>1197</v>
      </c>
      <c r="L205">
        <v>1346</v>
      </c>
      <c r="N205">
        <v>1009</v>
      </c>
      <c r="O205" t="s">
        <v>1181</v>
      </c>
      <c r="P205" t="s">
        <v>1181</v>
      </c>
      <c r="Q205">
        <v>1</v>
      </c>
      <c r="X205">
        <v>0.02</v>
      </c>
      <c r="Y205">
        <v>91.29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0.02</v>
      </c>
      <c r="AH205">
        <v>2</v>
      </c>
      <c r="AI205">
        <v>24919427</v>
      </c>
      <c r="AJ205">
        <v>199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ROW(Source!A174)</f>
        <v>174</v>
      </c>
      <c r="B206">
        <v>24919444</v>
      </c>
      <c r="C206">
        <v>24919418</v>
      </c>
      <c r="D206">
        <v>22827421</v>
      </c>
      <c r="E206">
        <v>1</v>
      </c>
      <c r="F206">
        <v>1</v>
      </c>
      <c r="G206">
        <v>1</v>
      </c>
      <c r="H206">
        <v>3</v>
      </c>
      <c r="I206" t="s">
        <v>1198</v>
      </c>
      <c r="J206" t="s">
        <v>1199</v>
      </c>
      <c r="K206" t="s">
        <v>1200</v>
      </c>
      <c r="L206">
        <v>1346</v>
      </c>
      <c r="N206">
        <v>1009</v>
      </c>
      <c r="O206" t="s">
        <v>1181</v>
      </c>
      <c r="P206" t="s">
        <v>1181</v>
      </c>
      <c r="Q206">
        <v>1</v>
      </c>
      <c r="X206">
        <v>0.02</v>
      </c>
      <c r="Y206">
        <v>15.37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0.02</v>
      </c>
      <c r="AH206">
        <v>2</v>
      </c>
      <c r="AI206">
        <v>24919428</v>
      </c>
      <c r="AJ206">
        <v>200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ROW(Source!A174)</f>
        <v>174</v>
      </c>
      <c r="B207">
        <v>24919445</v>
      </c>
      <c r="C207">
        <v>24919418</v>
      </c>
      <c r="D207">
        <v>22804344</v>
      </c>
      <c r="E207">
        <v>1</v>
      </c>
      <c r="F207">
        <v>1</v>
      </c>
      <c r="G207">
        <v>1</v>
      </c>
      <c r="H207">
        <v>3</v>
      </c>
      <c r="I207" t="s">
        <v>1201</v>
      </c>
      <c r="J207" t="s">
        <v>1202</v>
      </c>
      <c r="K207" t="s">
        <v>1203</v>
      </c>
      <c r="L207">
        <v>1348</v>
      </c>
      <c r="N207">
        <v>1009</v>
      </c>
      <c r="O207" t="s">
        <v>1185</v>
      </c>
      <c r="P207" t="s">
        <v>1185</v>
      </c>
      <c r="Q207">
        <v>1000</v>
      </c>
      <c r="X207">
        <v>2.9999999999999997E-4</v>
      </c>
      <c r="Y207">
        <v>729.98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2.9999999999999997E-4</v>
      </c>
      <c r="AH207">
        <v>2</v>
      </c>
      <c r="AI207">
        <v>24919429</v>
      </c>
      <c r="AJ207">
        <v>201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ROW(Source!A174)</f>
        <v>174</v>
      </c>
      <c r="B208">
        <v>24919446</v>
      </c>
      <c r="C208">
        <v>24919418</v>
      </c>
      <c r="D208">
        <v>22850072</v>
      </c>
      <c r="E208">
        <v>1</v>
      </c>
      <c r="F208">
        <v>1</v>
      </c>
      <c r="G208">
        <v>1</v>
      </c>
      <c r="H208">
        <v>3</v>
      </c>
      <c r="I208" t="s">
        <v>1204</v>
      </c>
      <c r="J208" t="s">
        <v>1205</v>
      </c>
      <c r="K208" t="s">
        <v>1206</v>
      </c>
      <c r="L208">
        <v>1348</v>
      </c>
      <c r="N208">
        <v>1009</v>
      </c>
      <c r="O208" t="s">
        <v>1185</v>
      </c>
      <c r="P208" t="s">
        <v>1185</v>
      </c>
      <c r="Q208">
        <v>1000</v>
      </c>
      <c r="X208">
        <v>1E-4</v>
      </c>
      <c r="Y208">
        <v>37517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1E-4</v>
      </c>
      <c r="AH208">
        <v>2</v>
      </c>
      <c r="AI208">
        <v>24919430</v>
      </c>
      <c r="AJ208">
        <v>202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ROW(Source!A174)</f>
        <v>174</v>
      </c>
      <c r="B209">
        <v>24919447</v>
      </c>
      <c r="C209">
        <v>24919418</v>
      </c>
      <c r="D209">
        <v>22850609</v>
      </c>
      <c r="E209">
        <v>1</v>
      </c>
      <c r="F209">
        <v>1</v>
      </c>
      <c r="G209">
        <v>1</v>
      </c>
      <c r="H209">
        <v>3</v>
      </c>
      <c r="I209" t="s">
        <v>1207</v>
      </c>
      <c r="J209" t="s">
        <v>1208</v>
      </c>
      <c r="K209" t="s">
        <v>1209</v>
      </c>
      <c r="L209">
        <v>1346</v>
      </c>
      <c r="N209">
        <v>1009</v>
      </c>
      <c r="O209" t="s">
        <v>1181</v>
      </c>
      <c r="P209" t="s">
        <v>1181</v>
      </c>
      <c r="Q209">
        <v>1</v>
      </c>
      <c r="X209">
        <v>0.06</v>
      </c>
      <c r="Y209">
        <v>65.75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0.06</v>
      </c>
      <c r="AH209">
        <v>2</v>
      </c>
      <c r="AI209">
        <v>24919431</v>
      </c>
      <c r="AJ209">
        <v>203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ROW(Source!A174)</f>
        <v>174</v>
      </c>
      <c r="B210">
        <v>24919448</v>
      </c>
      <c r="C210">
        <v>24919418</v>
      </c>
      <c r="D210">
        <v>22851622</v>
      </c>
      <c r="E210">
        <v>1</v>
      </c>
      <c r="F210">
        <v>1</v>
      </c>
      <c r="G210">
        <v>1</v>
      </c>
      <c r="H210">
        <v>3</v>
      </c>
      <c r="I210" t="s">
        <v>1210</v>
      </c>
      <c r="J210" t="s">
        <v>1211</v>
      </c>
      <c r="K210" t="s">
        <v>1212</v>
      </c>
      <c r="L210">
        <v>1346</v>
      </c>
      <c r="N210">
        <v>1009</v>
      </c>
      <c r="O210" t="s">
        <v>1181</v>
      </c>
      <c r="P210" t="s">
        <v>1181</v>
      </c>
      <c r="Q210">
        <v>1</v>
      </c>
      <c r="X210">
        <v>0.08</v>
      </c>
      <c r="Y210">
        <v>38.340000000000003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0.08</v>
      </c>
      <c r="AH210">
        <v>2</v>
      </c>
      <c r="AI210">
        <v>24919432</v>
      </c>
      <c r="AJ210">
        <v>204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ROW(Source!A174)</f>
        <v>174</v>
      </c>
      <c r="B211">
        <v>24919449</v>
      </c>
      <c r="C211">
        <v>24919418</v>
      </c>
      <c r="D211">
        <v>22857498</v>
      </c>
      <c r="E211">
        <v>1</v>
      </c>
      <c r="F211">
        <v>1</v>
      </c>
      <c r="G211">
        <v>1</v>
      </c>
      <c r="H211">
        <v>3</v>
      </c>
      <c r="I211" t="s">
        <v>1213</v>
      </c>
      <c r="J211" t="s">
        <v>1214</v>
      </c>
      <c r="K211" t="s">
        <v>1215</v>
      </c>
      <c r="L211">
        <v>1354</v>
      </c>
      <c r="N211">
        <v>1010</v>
      </c>
      <c r="O211" t="s">
        <v>209</v>
      </c>
      <c r="P211" t="s">
        <v>209</v>
      </c>
      <c r="Q211">
        <v>1</v>
      </c>
      <c r="X211">
        <v>10</v>
      </c>
      <c r="Y211">
        <v>2.0299999999999998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10</v>
      </c>
      <c r="AH211">
        <v>2</v>
      </c>
      <c r="AI211">
        <v>24919433</v>
      </c>
      <c r="AJ211">
        <v>205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ROW(Source!A174)</f>
        <v>174</v>
      </c>
      <c r="B212">
        <v>24919450</v>
      </c>
      <c r="C212">
        <v>24919418</v>
      </c>
      <c r="D212">
        <v>22865648</v>
      </c>
      <c r="E212">
        <v>1</v>
      </c>
      <c r="F212">
        <v>1</v>
      </c>
      <c r="G212">
        <v>1</v>
      </c>
      <c r="H212">
        <v>3</v>
      </c>
      <c r="I212" t="s">
        <v>1311</v>
      </c>
      <c r="J212" t="s">
        <v>1312</v>
      </c>
      <c r="K212" t="s">
        <v>1313</v>
      </c>
      <c r="L212">
        <v>1348</v>
      </c>
      <c r="N212">
        <v>1009</v>
      </c>
      <c r="O212" t="s">
        <v>1185</v>
      </c>
      <c r="P212" t="s">
        <v>1185</v>
      </c>
      <c r="Q212">
        <v>1000</v>
      </c>
      <c r="X212">
        <v>1E-3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3</v>
      </c>
      <c r="AG212">
        <v>1E-3</v>
      </c>
      <c r="AH212">
        <v>3</v>
      </c>
      <c r="AI212">
        <v>-1</v>
      </c>
      <c r="AJ212" t="s">
        <v>3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ROW(Source!A174)</f>
        <v>174</v>
      </c>
      <c r="B213">
        <v>24919451</v>
      </c>
      <c r="C213">
        <v>24919418</v>
      </c>
      <c r="D213">
        <v>22865650</v>
      </c>
      <c r="E213">
        <v>1</v>
      </c>
      <c r="F213">
        <v>1</v>
      </c>
      <c r="G213">
        <v>1</v>
      </c>
      <c r="H213">
        <v>3</v>
      </c>
      <c r="I213" t="s">
        <v>1159</v>
      </c>
      <c r="J213" t="s">
        <v>1160</v>
      </c>
      <c r="K213" t="s">
        <v>1161</v>
      </c>
      <c r="L213">
        <v>1374</v>
      </c>
      <c r="N213">
        <v>1013</v>
      </c>
      <c r="O213" t="s">
        <v>1162</v>
      </c>
      <c r="P213" t="s">
        <v>1162</v>
      </c>
      <c r="Q213">
        <v>1</v>
      </c>
      <c r="X213">
        <v>2.2400000000000002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2.2400000000000002</v>
      </c>
      <c r="AH213">
        <v>2</v>
      </c>
      <c r="AI213">
        <v>24919434</v>
      </c>
      <c r="AJ213">
        <v>206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ROW(Source!A175)</f>
        <v>175</v>
      </c>
      <c r="B214">
        <v>24919467</v>
      </c>
      <c r="C214">
        <v>24919463</v>
      </c>
      <c r="D214">
        <v>9430857</v>
      </c>
      <c r="E214">
        <v>1</v>
      </c>
      <c r="F214">
        <v>1</v>
      </c>
      <c r="G214">
        <v>1</v>
      </c>
      <c r="H214">
        <v>1</v>
      </c>
      <c r="I214" t="s">
        <v>1270</v>
      </c>
      <c r="J214" t="s">
        <v>3</v>
      </c>
      <c r="K214" t="s">
        <v>1271</v>
      </c>
      <c r="L214">
        <v>1369</v>
      </c>
      <c r="N214">
        <v>1013</v>
      </c>
      <c r="O214" t="s">
        <v>1148</v>
      </c>
      <c r="P214" t="s">
        <v>1148</v>
      </c>
      <c r="Q214">
        <v>1</v>
      </c>
      <c r="X214">
        <v>1.03</v>
      </c>
      <c r="Y214">
        <v>0</v>
      </c>
      <c r="Z214">
        <v>0</v>
      </c>
      <c r="AA214">
        <v>0</v>
      </c>
      <c r="AB214">
        <v>8.64</v>
      </c>
      <c r="AC214">
        <v>0</v>
      </c>
      <c r="AD214">
        <v>1</v>
      </c>
      <c r="AE214">
        <v>1</v>
      </c>
      <c r="AF214" t="s">
        <v>179</v>
      </c>
      <c r="AG214">
        <v>1.3905000000000001</v>
      </c>
      <c r="AH214">
        <v>2</v>
      </c>
      <c r="AI214">
        <v>24919464</v>
      </c>
      <c r="AJ214">
        <v>207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ROW(Source!A175)</f>
        <v>175</v>
      </c>
      <c r="B215">
        <v>24919468</v>
      </c>
      <c r="C215">
        <v>24919463</v>
      </c>
      <c r="D215">
        <v>14668593</v>
      </c>
      <c r="E215">
        <v>1</v>
      </c>
      <c r="F215">
        <v>1</v>
      </c>
      <c r="G215">
        <v>1</v>
      </c>
      <c r="H215">
        <v>2</v>
      </c>
      <c r="I215" t="s">
        <v>1224</v>
      </c>
      <c r="J215" t="s">
        <v>1251</v>
      </c>
      <c r="K215" t="s">
        <v>1226</v>
      </c>
      <c r="L215">
        <v>1368</v>
      </c>
      <c r="N215">
        <v>1011</v>
      </c>
      <c r="O215" t="s">
        <v>1152</v>
      </c>
      <c r="P215" t="s">
        <v>1152</v>
      </c>
      <c r="Q215">
        <v>1</v>
      </c>
      <c r="X215">
        <v>0.01</v>
      </c>
      <c r="Y215">
        <v>0</v>
      </c>
      <c r="Z215">
        <v>87.17</v>
      </c>
      <c r="AA215">
        <v>11.6</v>
      </c>
      <c r="AB215">
        <v>0</v>
      </c>
      <c r="AC215">
        <v>0</v>
      </c>
      <c r="AD215">
        <v>1</v>
      </c>
      <c r="AE215">
        <v>0</v>
      </c>
      <c r="AF215" t="s">
        <v>179</v>
      </c>
      <c r="AG215">
        <v>1.3500000000000002E-2</v>
      </c>
      <c r="AH215">
        <v>2</v>
      </c>
      <c r="AI215">
        <v>24919465</v>
      </c>
      <c r="AJ215">
        <v>208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ROW(Source!A175)</f>
        <v>175</v>
      </c>
      <c r="B216">
        <v>24919469</v>
      </c>
      <c r="C216">
        <v>24919463</v>
      </c>
      <c r="D216">
        <v>14665295</v>
      </c>
      <c r="E216">
        <v>1</v>
      </c>
      <c r="F216">
        <v>1</v>
      </c>
      <c r="G216">
        <v>1</v>
      </c>
      <c r="H216">
        <v>3</v>
      </c>
      <c r="I216" t="s">
        <v>1159</v>
      </c>
      <c r="J216" t="s">
        <v>1168</v>
      </c>
      <c r="K216" t="s">
        <v>1169</v>
      </c>
      <c r="L216">
        <v>1344</v>
      </c>
      <c r="N216">
        <v>1008</v>
      </c>
      <c r="O216" t="s">
        <v>1170</v>
      </c>
      <c r="P216" t="s">
        <v>1170</v>
      </c>
      <c r="Q216">
        <v>1</v>
      </c>
      <c r="X216">
        <v>0.18</v>
      </c>
      <c r="Y216">
        <v>1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0.18</v>
      </c>
      <c r="AH216">
        <v>2</v>
      </c>
      <c r="AI216">
        <v>24919466</v>
      </c>
      <c r="AJ216">
        <v>209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ROW(Source!A176)</f>
        <v>176</v>
      </c>
      <c r="B217">
        <v>24919483</v>
      </c>
      <c r="C217">
        <v>24919479</v>
      </c>
      <c r="D217">
        <v>9430857</v>
      </c>
      <c r="E217">
        <v>1</v>
      </c>
      <c r="F217">
        <v>1</v>
      </c>
      <c r="G217">
        <v>1</v>
      </c>
      <c r="H217">
        <v>1</v>
      </c>
      <c r="I217" t="s">
        <v>1270</v>
      </c>
      <c r="J217" t="s">
        <v>3</v>
      </c>
      <c r="K217" t="s">
        <v>1271</v>
      </c>
      <c r="L217">
        <v>1369</v>
      </c>
      <c r="N217">
        <v>1013</v>
      </c>
      <c r="O217" t="s">
        <v>1148</v>
      </c>
      <c r="P217" t="s">
        <v>1148</v>
      </c>
      <c r="Q217">
        <v>1</v>
      </c>
      <c r="X217">
        <v>1.03</v>
      </c>
      <c r="Y217">
        <v>0</v>
      </c>
      <c r="Z217">
        <v>0</v>
      </c>
      <c r="AA217">
        <v>0</v>
      </c>
      <c r="AB217">
        <v>8.64</v>
      </c>
      <c r="AC217">
        <v>0</v>
      </c>
      <c r="AD217">
        <v>1</v>
      </c>
      <c r="AE217">
        <v>1</v>
      </c>
      <c r="AF217" t="s">
        <v>179</v>
      </c>
      <c r="AG217">
        <v>1.3905000000000001</v>
      </c>
      <c r="AH217">
        <v>2</v>
      </c>
      <c r="AI217">
        <v>24919480</v>
      </c>
      <c r="AJ217">
        <v>210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ROW(Source!A176)</f>
        <v>176</v>
      </c>
      <c r="B218">
        <v>24919484</v>
      </c>
      <c r="C218">
        <v>24919479</v>
      </c>
      <c r="D218">
        <v>14668593</v>
      </c>
      <c r="E218">
        <v>1</v>
      </c>
      <c r="F218">
        <v>1</v>
      </c>
      <c r="G218">
        <v>1</v>
      </c>
      <c r="H218">
        <v>2</v>
      </c>
      <c r="I218" t="s">
        <v>1224</v>
      </c>
      <c r="J218" t="s">
        <v>1251</v>
      </c>
      <c r="K218" t="s">
        <v>1226</v>
      </c>
      <c r="L218">
        <v>1368</v>
      </c>
      <c r="N218">
        <v>1011</v>
      </c>
      <c r="O218" t="s">
        <v>1152</v>
      </c>
      <c r="P218" t="s">
        <v>1152</v>
      </c>
      <c r="Q218">
        <v>1</v>
      </c>
      <c r="X218">
        <v>0.01</v>
      </c>
      <c r="Y218">
        <v>0</v>
      </c>
      <c r="Z218">
        <v>87.17</v>
      </c>
      <c r="AA218">
        <v>11.6</v>
      </c>
      <c r="AB218">
        <v>0</v>
      </c>
      <c r="AC218">
        <v>0</v>
      </c>
      <c r="AD218">
        <v>1</v>
      </c>
      <c r="AE218">
        <v>0</v>
      </c>
      <c r="AF218" t="s">
        <v>179</v>
      </c>
      <c r="AG218">
        <v>1.3500000000000002E-2</v>
      </c>
      <c r="AH218">
        <v>2</v>
      </c>
      <c r="AI218">
        <v>24919481</v>
      </c>
      <c r="AJ218">
        <v>211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ROW(Source!A176)</f>
        <v>176</v>
      </c>
      <c r="B219">
        <v>24919485</v>
      </c>
      <c r="C219">
        <v>24919479</v>
      </c>
      <c r="D219">
        <v>14665295</v>
      </c>
      <c r="E219">
        <v>1</v>
      </c>
      <c r="F219">
        <v>1</v>
      </c>
      <c r="G219">
        <v>1</v>
      </c>
      <c r="H219">
        <v>3</v>
      </c>
      <c r="I219" t="s">
        <v>1159</v>
      </c>
      <c r="J219" t="s">
        <v>1168</v>
      </c>
      <c r="K219" t="s">
        <v>1169</v>
      </c>
      <c r="L219">
        <v>1344</v>
      </c>
      <c r="N219">
        <v>1008</v>
      </c>
      <c r="O219" t="s">
        <v>1170</v>
      </c>
      <c r="P219" t="s">
        <v>1170</v>
      </c>
      <c r="Q219">
        <v>1</v>
      </c>
      <c r="X219">
        <v>0.18</v>
      </c>
      <c r="Y219">
        <v>1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0</v>
      </c>
      <c r="AF219" t="s">
        <v>3</v>
      </c>
      <c r="AG219">
        <v>0.18</v>
      </c>
      <c r="AH219">
        <v>2</v>
      </c>
      <c r="AI219">
        <v>24919482</v>
      </c>
      <c r="AJ219">
        <v>212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ROW(Source!A177)</f>
        <v>177</v>
      </c>
      <c r="B220">
        <v>24720708</v>
      </c>
      <c r="C220">
        <v>24720704</v>
      </c>
      <c r="D220">
        <v>9438100</v>
      </c>
      <c r="E220">
        <v>1</v>
      </c>
      <c r="F220">
        <v>1</v>
      </c>
      <c r="G220">
        <v>1</v>
      </c>
      <c r="H220">
        <v>1</v>
      </c>
      <c r="I220" t="s">
        <v>1276</v>
      </c>
      <c r="J220" t="s">
        <v>3</v>
      </c>
      <c r="K220" t="s">
        <v>1277</v>
      </c>
      <c r="L220">
        <v>1369</v>
      </c>
      <c r="N220">
        <v>1013</v>
      </c>
      <c r="O220" t="s">
        <v>1148</v>
      </c>
      <c r="P220" t="s">
        <v>1148</v>
      </c>
      <c r="Q220">
        <v>1</v>
      </c>
      <c r="X220">
        <v>16</v>
      </c>
      <c r="Y220">
        <v>0</v>
      </c>
      <c r="Z220">
        <v>0</v>
      </c>
      <c r="AA220">
        <v>0</v>
      </c>
      <c r="AB220">
        <v>15.49</v>
      </c>
      <c r="AC220">
        <v>0</v>
      </c>
      <c r="AD220">
        <v>1</v>
      </c>
      <c r="AE220">
        <v>1</v>
      </c>
      <c r="AF220" t="s">
        <v>179</v>
      </c>
      <c r="AG220">
        <v>21.6</v>
      </c>
      <c r="AH220">
        <v>2</v>
      </c>
      <c r="AI220">
        <v>24720705</v>
      </c>
      <c r="AJ220">
        <v>213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ROW(Source!A177)</f>
        <v>177</v>
      </c>
      <c r="B221">
        <v>24720709</v>
      </c>
      <c r="C221">
        <v>24720704</v>
      </c>
      <c r="D221">
        <v>9447024</v>
      </c>
      <c r="E221">
        <v>1</v>
      </c>
      <c r="F221">
        <v>1</v>
      </c>
      <c r="G221">
        <v>1</v>
      </c>
      <c r="H221">
        <v>1</v>
      </c>
      <c r="I221" t="s">
        <v>1278</v>
      </c>
      <c r="J221" t="s">
        <v>3</v>
      </c>
      <c r="K221" t="s">
        <v>1279</v>
      </c>
      <c r="L221">
        <v>1369</v>
      </c>
      <c r="N221">
        <v>1013</v>
      </c>
      <c r="O221" t="s">
        <v>1148</v>
      </c>
      <c r="P221" t="s">
        <v>1148</v>
      </c>
      <c r="Q221">
        <v>1</v>
      </c>
      <c r="X221">
        <v>16</v>
      </c>
      <c r="Y221">
        <v>0</v>
      </c>
      <c r="Z221">
        <v>0</v>
      </c>
      <c r="AA221">
        <v>0</v>
      </c>
      <c r="AB221">
        <v>14.09</v>
      </c>
      <c r="AC221">
        <v>0</v>
      </c>
      <c r="AD221">
        <v>1</v>
      </c>
      <c r="AE221">
        <v>1</v>
      </c>
      <c r="AF221" t="s">
        <v>179</v>
      </c>
      <c r="AG221">
        <v>21.6</v>
      </c>
      <c r="AH221">
        <v>2</v>
      </c>
      <c r="AI221">
        <v>24720706</v>
      </c>
      <c r="AJ221">
        <v>214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ROW(Source!A177)</f>
        <v>177</v>
      </c>
      <c r="B222">
        <v>24720710</v>
      </c>
      <c r="C222">
        <v>24720704</v>
      </c>
      <c r="D222">
        <v>14665295</v>
      </c>
      <c r="E222">
        <v>1</v>
      </c>
      <c r="F222">
        <v>1</v>
      </c>
      <c r="G222">
        <v>1</v>
      </c>
      <c r="H222">
        <v>3</v>
      </c>
      <c r="I222" t="s">
        <v>1159</v>
      </c>
      <c r="J222" t="s">
        <v>1168</v>
      </c>
      <c r="K222" t="s">
        <v>1169</v>
      </c>
      <c r="L222">
        <v>1344</v>
      </c>
      <c r="N222">
        <v>1008</v>
      </c>
      <c r="O222" t="s">
        <v>1170</v>
      </c>
      <c r="P222" t="s">
        <v>1170</v>
      </c>
      <c r="Q222">
        <v>1</v>
      </c>
      <c r="X222">
        <v>9.4700000000000006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9.4700000000000006</v>
      </c>
      <c r="AH222">
        <v>2</v>
      </c>
      <c r="AI222">
        <v>24720707</v>
      </c>
      <c r="AJ222">
        <v>215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ROW(Source!A178)</f>
        <v>178</v>
      </c>
      <c r="B223">
        <v>24729131</v>
      </c>
      <c r="C223">
        <v>24729130</v>
      </c>
      <c r="D223">
        <v>9430636</v>
      </c>
      <c r="E223">
        <v>1</v>
      </c>
      <c r="F223">
        <v>1</v>
      </c>
      <c r="G223">
        <v>1</v>
      </c>
      <c r="H223">
        <v>1</v>
      </c>
      <c r="I223" t="s">
        <v>1274</v>
      </c>
      <c r="J223" t="s">
        <v>3</v>
      </c>
      <c r="K223" t="s">
        <v>1275</v>
      </c>
      <c r="L223">
        <v>1369</v>
      </c>
      <c r="N223">
        <v>1013</v>
      </c>
      <c r="O223" t="s">
        <v>1148</v>
      </c>
      <c r="P223" t="s">
        <v>1148</v>
      </c>
      <c r="Q223">
        <v>1</v>
      </c>
      <c r="X223">
        <v>19.04</v>
      </c>
      <c r="Y223">
        <v>0</v>
      </c>
      <c r="Z223">
        <v>0</v>
      </c>
      <c r="AA223">
        <v>0</v>
      </c>
      <c r="AB223">
        <v>9.4</v>
      </c>
      <c r="AC223">
        <v>0</v>
      </c>
      <c r="AD223">
        <v>1</v>
      </c>
      <c r="AE223">
        <v>1</v>
      </c>
      <c r="AF223" t="s">
        <v>179</v>
      </c>
      <c r="AG223">
        <v>25.704000000000001</v>
      </c>
      <c r="AH223">
        <v>2</v>
      </c>
      <c r="AI223">
        <v>24729131</v>
      </c>
      <c r="AJ223">
        <v>216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ROW(Source!A178)</f>
        <v>178</v>
      </c>
      <c r="B224">
        <v>24729132</v>
      </c>
      <c r="C224">
        <v>24729130</v>
      </c>
      <c r="D224">
        <v>121548</v>
      </c>
      <c r="E224">
        <v>1</v>
      </c>
      <c r="F224">
        <v>1</v>
      </c>
      <c r="G224">
        <v>1</v>
      </c>
      <c r="H224">
        <v>1</v>
      </c>
      <c r="I224" t="s">
        <v>40</v>
      </c>
      <c r="J224" t="s">
        <v>3</v>
      </c>
      <c r="K224" t="s">
        <v>1173</v>
      </c>
      <c r="L224">
        <v>608254</v>
      </c>
      <c r="N224">
        <v>1013</v>
      </c>
      <c r="O224" t="s">
        <v>1174</v>
      </c>
      <c r="P224" t="s">
        <v>1174</v>
      </c>
      <c r="Q224">
        <v>1</v>
      </c>
      <c r="X224">
        <v>0.09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2</v>
      </c>
      <c r="AF224" t="s">
        <v>179</v>
      </c>
      <c r="AG224">
        <v>0.1215</v>
      </c>
      <c r="AH224">
        <v>2</v>
      </c>
      <c r="AI224">
        <v>24729132</v>
      </c>
      <c r="AJ224">
        <v>217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ROW(Source!A178)</f>
        <v>178</v>
      </c>
      <c r="B225">
        <v>24729133</v>
      </c>
      <c r="C225">
        <v>24729130</v>
      </c>
      <c r="D225">
        <v>22792577</v>
      </c>
      <c r="E225">
        <v>1</v>
      </c>
      <c r="F225">
        <v>1</v>
      </c>
      <c r="G225">
        <v>1</v>
      </c>
      <c r="H225">
        <v>2</v>
      </c>
      <c r="I225" t="s">
        <v>1218</v>
      </c>
      <c r="J225" t="s">
        <v>1219</v>
      </c>
      <c r="K225" t="s">
        <v>1220</v>
      </c>
      <c r="L225">
        <v>1368</v>
      </c>
      <c r="N225">
        <v>1011</v>
      </c>
      <c r="O225" t="s">
        <v>1152</v>
      </c>
      <c r="P225" t="s">
        <v>1152</v>
      </c>
      <c r="Q225">
        <v>1</v>
      </c>
      <c r="X225">
        <v>0.09</v>
      </c>
      <c r="Y225">
        <v>0</v>
      </c>
      <c r="Z225">
        <v>134.65</v>
      </c>
      <c r="AA225">
        <v>13.5</v>
      </c>
      <c r="AB225">
        <v>0</v>
      </c>
      <c r="AC225">
        <v>0</v>
      </c>
      <c r="AD225">
        <v>1</v>
      </c>
      <c r="AE225">
        <v>0</v>
      </c>
      <c r="AF225" t="s">
        <v>179</v>
      </c>
      <c r="AG225">
        <v>0.1215</v>
      </c>
      <c r="AH225">
        <v>2</v>
      </c>
      <c r="AI225">
        <v>24729133</v>
      </c>
      <c r="AJ225">
        <v>218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ROW(Source!A178)</f>
        <v>178</v>
      </c>
      <c r="B226">
        <v>24729134</v>
      </c>
      <c r="C226">
        <v>24729130</v>
      </c>
      <c r="D226">
        <v>22792800</v>
      </c>
      <c r="E226">
        <v>1</v>
      </c>
      <c r="F226">
        <v>1</v>
      </c>
      <c r="G226">
        <v>1</v>
      </c>
      <c r="H226">
        <v>2</v>
      </c>
      <c r="I226" t="s">
        <v>1330</v>
      </c>
      <c r="J226" t="s">
        <v>1331</v>
      </c>
      <c r="K226" t="s">
        <v>1332</v>
      </c>
      <c r="L226">
        <v>1368</v>
      </c>
      <c r="N226">
        <v>1011</v>
      </c>
      <c r="O226" t="s">
        <v>1152</v>
      </c>
      <c r="P226" t="s">
        <v>1152</v>
      </c>
      <c r="Q226">
        <v>1</v>
      </c>
      <c r="X226">
        <v>2.16</v>
      </c>
      <c r="Y226">
        <v>0</v>
      </c>
      <c r="Z226">
        <v>8.1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179</v>
      </c>
      <c r="AG226">
        <v>2.9160000000000004</v>
      </c>
      <c r="AH226">
        <v>2</v>
      </c>
      <c r="AI226">
        <v>24729134</v>
      </c>
      <c r="AJ226">
        <v>219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ROW(Source!A178)</f>
        <v>178</v>
      </c>
      <c r="B227">
        <v>24729135</v>
      </c>
      <c r="C227">
        <v>24729130</v>
      </c>
      <c r="D227">
        <v>22794257</v>
      </c>
      <c r="E227">
        <v>1</v>
      </c>
      <c r="F227">
        <v>1</v>
      </c>
      <c r="G227">
        <v>1</v>
      </c>
      <c r="H227">
        <v>2</v>
      </c>
      <c r="I227" t="s">
        <v>1333</v>
      </c>
      <c r="J227" t="s">
        <v>1334</v>
      </c>
      <c r="K227" t="s">
        <v>1335</v>
      </c>
      <c r="L227">
        <v>1368</v>
      </c>
      <c r="N227">
        <v>1011</v>
      </c>
      <c r="O227" t="s">
        <v>1152</v>
      </c>
      <c r="P227" t="s">
        <v>1152</v>
      </c>
      <c r="Q227">
        <v>1</v>
      </c>
      <c r="X227">
        <v>3.87</v>
      </c>
      <c r="Y227">
        <v>0</v>
      </c>
      <c r="Z227">
        <v>2.08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179</v>
      </c>
      <c r="AG227">
        <v>5.2245000000000008</v>
      </c>
      <c r="AH227">
        <v>2</v>
      </c>
      <c r="AI227">
        <v>24729135</v>
      </c>
      <c r="AJ227">
        <v>220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ROW(Source!A178)</f>
        <v>178</v>
      </c>
      <c r="B228">
        <v>24729136</v>
      </c>
      <c r="C228">
        <v>24729130</v>
      </c>
      <c r="D228">
        <v>22794575</v>
      </c>
      <c r="E228">
        <v>1</v>
      </c>
      <c r="F228">
        <v>1</v>
      </c>
      <c r="G228">
        <v>1</v>
      </c>
      <c r="H228">
        <v>2</v>
      </c>
      <c r="I228" t="s">
        <v>1224</v>
      </c>
      <c r="J228" t="s">
        <v>1225</v>
      </c>
      <c r="K228" t="s">
        <v>1226</v>
      </c>
      <c r="L228">
        <v>1368</v>
      </c>
      <c r="N228">
        <v>1011</v>
      </c>
      <c r="O228" t="s">
        <v>1152</v>
      </c>
      <c r="P228" t="s">
        <v>1152</v>
      </c>
      <c r="Q228">
        <v>1</v>
      </c>
      <c r="X228">
        <v>0.09</v>
      </c>
      <c r="Y228">
        <v>0</v>
      </c>
      <c r="Z228">
        <v>87.17</v>
      </c>
      <c r="AA228">
        <v>11.6</v>
      </c>
      <c r="AB228">
        <v>0</v>
      </c>
      <c r="AC228">
        <v>0</v>
      </c>
      <c r="AD228">
        <v>1</v>
      </c>
      <c r="AE228">
        <v>0</v>
      </c>
      <c r="AF228" t="s">
        <v>179</v>
      </c>
      <c r="AG228">
        <v>0.1215</v>
      </c>
      <c r="AH228">
        <v>2</v>
      </c>
      <c r="AI228">
        <v>24729136</v>
      </c>
      <c r="AJ228">
        <v>221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ROW(Source!A178)</f>
        <v>178</v>
      </c>
      <c r="B229">
        <v>24729137</v>
      </c>
      <c r="C229">
        <v>24729130</v>
      </c>
      <c r="D229">
        <v>22819836</v>
      </c>
      <c r="E229">
        <v>1</v>
      </c>
      <c r="F229">
        <v>1</v>
      </c>
      <c r="G229">
        <v>1</v>
      </c>
      <c r="H229">
        <v>3</v>
      </c>
      <c r="I229" t="s">
        <v>1336</v>
      </c>
      <c r="J229" t="s">
        <v>1337</v>
      </c>
      <c r="K229" t="s">
        <v>1338</v>
      </c>
      <c r="L229">
        <v>1346</v>
      </c>
      <c r="N229">
        <v>1009</v>
      </c>
      <c r="O229" t="s">
        <v>1181</v>
      </c>
      <c r="P229" t="s">
        <v>1181</v>
      </c>
      <c r="Q229">
        <v>1</v>
      </c>
      <c r="X229">
        <v>0.96</v>
      </c>
      <c r="Y229">
        <v>10.57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0.96</v>
      </c>
      <c r="AH229">
        <v>2</v>
      </c>
      <c r="AI229">
        <v>24729137</v>
      </c>
      <c r="AJ229">
        <v>222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ROW(Source!A178)</f>
        <v>178</v>
      </c>
      <c r="B230">
        <v>24729138</v>
      </c>
      <c r="C230">
        <v>24729130</v>
      </c>
      <c r="D230">
        <v>22828075</v>
      </c>
      <c r="E230">
        <v>1</v>
      </c>
      <c r="F230">
        <v>1</v>
      </c>
      <c r="G230">
        <v>1</v>
      </c>
      <c r="H230">
        <v>3</v>
      </c>
      <c r="I230" t="s">
        <v>1339</v>
      </c>
      <c r="J230" t="s">
        <v>1340</v>
      </c>
      <c r="K230" t="s">
        <v>1341</v>
      </c>
      <c r="L230">
        <v>1346</v>
      </c>
      <c r="N230">
        <v>1009</v>
      </c>
      <c r="O230" t="s">
        <v>1181</v>
      </c>
      <c r="P230" t="s">
        <v>1181</v>
      </c>
      <c r="Q230">
        <v>1</v>
      </c>
      <c r="X230">
        <v>0.2</v>
      </c>
      <c r="Y230">
        <v>25.8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0.2</v>
      </c>
      <c r="AH230">
        <v>2</v>
      </c>
      <c r="AI230">
        <v>24729138</v>
      </c>
      <c r="AJ230">
        <v>224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ROW(Source!A178)</f>
        <v>178</v>
      </c>
      <c r="B231">
        <v>24729139</v>
      </c>
      <c r="C231">
        <v>24729130</v>
      </c>
      <c r="D231">
        <v>22865650</v>
      </c>
      <c r="E231">
        <v>1</v>
      </c>
      <c r="F231">
        <v>1</v>
      </c>
      <c r="G231">
        <v>1</v>
      </c>
      <c r="H231">
        <v>3</v>
      </c>
      <c r="I231" t="s">
        <v>1159</v>
      </c>
      <c r="J231" t="s">
        <v>1160</v>
      </c>
      <c r="K231" t="s">
        <v>1161</v>
      </c>
      <c r="L231">
        <v>1374</v>
      </c>
      <c r="N231">
        <v>1013</v>
      </c>
      <c r="O231" t="s">
        <v>1162</v>
      </c>
      <c r="P231" t="s">
        <v>1162</v>
      </c>
      <c r="Q231">
        <v>1</v>
      </c>
      <c r="X231">
        <v>3.58</v>
      </c>
      <c r="Y231">
        <v>1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3.58</v>
      </c>
      <c r="AH231">
        <v>2</v>
      </c>
      <c r="AI231">
        <v>24729139</v>
      </c>
      <c r="AJ231">
        <v>225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ROW(Source!A180)</f>
        <v>180</v>
      </c>
      <c r="B232">
        <v>23983807</v>
      </c>
      <c r="C232">
        <v>23983792</v>
      </c>
      <c r="D232">
        <v>9430710</v>
      </c>
      <c r="E232">
        <v>1</v>
      </c>
      <c r="F232">
        <v>1</v>
      </c>
      <c r="G232">
        <v>1</v>
      </c>
      <c r="H232">
        <v>1</v>
      </c>
      <c r="I232" t="s">
        <v>1166</v>
      </c>
      <c r="J232" t="s">
        <v>3</v>
      </c>
      <c r="K232" t="s">
        <v>1167</v>
      </c>
      <c r="L232">
        <v>1369</v>
      </c>
      <c r="N232">
        <v>1013</v>
      </c>
      <c r="O232" t="s">
        <v>1148</v>
      </c>
      <c r="P232" t="s">
        <v>1148</v>
      </c>
      <c r="Q232">
        <v>1</v>
      </c>
      <c r="X232">
        <v>12.4</v>
      </c>
      <c r="Y232">
        <v>0</v>
      </c>
      <c r="Z232">
        <v>0</v>
      </c>
      <c r="AA232">
        <v>0</v>
      </c>
      <c r="AB232">
        <v>9.6199999999999992</v>
      </c>
      <c r="AC232">
        <v>0</v>
      </c>
      <c r="AD232">
        <v>1</v>
      </c>
      <c r="AE232">
        <v>1</v>
      </c>
      <c r="AF232" t="s">
        <v>179</v>
      </c>
      <c r="AG232">
        <v>16.740000000000002</v>
      </c>
      <c r="AH232">
        <v>2</v>
      </c>
      <c r="AI232">
        <v>23983793</v>
      </c>
      <c r="AJ232">
        <v>226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ROW(Source!A180)</f>
        <v>180</v>
      </c>
      <c r="B233">
        <v>23983808</v>
      </c>
      <c r="C233">
        <v>23983792</v>
      </c>
      <c r="D233">
        <v>121548</v>
      </c>
      <c r="E233">
        <v>1</v>
      </c>
      <c r="F233">
        <v>1</v>
      </c>
      <c r="G233">
        <v>1</v>
      </c>
      <c r="H233">
        <v>1</v>
      </c>
      <c r="I233" t="s">
        <v>40</v>
      </c>
      <c r="J233" t="s">
        <v>3</v>
      </c>
      <c r="K233" t="s">
        <v>1173</v>
      </c>
      <c r="L233">
        <v>608254</v>
      </c>
      <c r="N233">
        <v>1013</v>
      </c>
      <c r="O233" t="s">
        <v>1174</v>
      </c>
      <c r="P233" t="s">
        <v>1174</v>
      </c>
      <c r="Q233">
        <v>1</v>
      </c>
      <c r="X233">
        <v>3.39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 t="s">
        <v>179</v>
      </c>
      <c r="AG233">
        <v>4.5765000000000002</v>
      </c>
      <c r="AH233">
        <v>2</v>
      </c>
      <c r="AI233">
        <v>23983794</v>
      </c>
      <c r="AJ233">
        <v>227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ROW(Source!A180)</f>
        <v>180</v>
      </c>
      <c r="B234">
        <v>23983809</v>
      </c>
      <c r="C234">
        <v>23983792</v>
      </c>
      <c r="D234">
        <v>14665537</v>
      </c>
      <c r="E234">
        <v>1</v>
      </c>
      <c r="F234">
        <v>1</v>
      </c>
      <c r="G234">
        <v>1</v>
      </c>
      <c r="H234">
        <v>2</v>
      </c>
      <c r="I234" t="s">
        <v>1218</v>
      </c>
      <c r="J234" t="s">
        <v>1247</v>
      </c>
      <c r="K234" t="s">
        <v>1220</v>
      </c>
      <c r="L234">
        <v>1368</v>
      </c>
      <c r="N234">
        <v>1011</v>
      </c>
      <c r="O234" t="s">
        <v>1152</v>
      </c>
      <c r="P234" t="s">
        <v>1152</v>
      </c>
      <c r="Q234">
        <v>1</v>
      </c>
      <c r="X234">
        <v>0.39</v>
      </c>
      <c r="Y234">
        <v>0</v>
      </c>
      <c r="Z234">
        <v>134.65</v>
      </c>
      <c r="AA234">
        <v>13.5</v>
      </c>
      <c r="AB234">
        <v>0</v>
      </c>
      <c r="AC234">
        <v>0</v>
      </c>
      <c r="AD234">
        <v>1</v>
      </c>
      <c r="AE234">
        <v>0</v>
      </c>
      <c r="AF234" t="s">
        <v>179</v>
      </c>
      <c r="AG234">
        <v>0.52650000000000008</v>
      </c>
      <c r="AH234">
        <v>2</v>
      </c>
      <c r="AI234">
        <v>23983795</v>
      </c>
      <c r="AJ234">
        <v>228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ROW(Source!A180)</f>
        <v>180</v>
      </c>
      <c r="B235">
        <v>23983810</v>
      </c>
      <c r="C235">
        <v>23983792</v>
      </c>
      <c r="D235">
        <v>14665701</v>
      </c>
      <c r="E235">
        <v>1</v>
      </c>
      <c r="F235">
        <v>1</v>
      </c>
      <c r="G235">
        <v>1</v>
      </c>
      <c r="H235">
        <v>2</v>
      </c>
      <c r="I235" t="s">
        <v>1342</v>
      </c>
      <c r="J235" t="s">
        <v>1343</v>
      </c>
      <c r="K235" t="s">
        <v>1344</v>
      </c>
      <c r="L235">
        <v>1368</v>
      </c>
      <c r="N235">
        <v>1011</v>
      </c>
      <c r="O235" t="s">
        <v>1152</v>
      </c>
      <c r="P235" t="s">
        <v>1152</v>
      </c>
      <c r="Q235">
        <v>1</v>
      </c>
      <c r="X235">
        <v>3</v>
      </c>
      <c r="Y235">
        <v>0</v>
      </c>
      <c r="Z235">
        <v>2.37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179</v>
      </c>
      <c r="AG235">
        <v>4.0500000000000007</v>
      </c>
      <c r="AH235">
        <v>2</v>
      </c>
      <c r="AI235">
        <v>23983796</v>
      </c>
      <c r="AJ235">
        <v>229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ROW(Source!A180)</f>
        <v>180</v>
      </c>
      <c r="B236">
        <v>23983811</v>
      </c>
      <c r="C236">
        <v>23983792</v>
      </c>
      <c r="D236">
        <v>14665732</v>
      </c>
      <c r="E236">
        <v>1</v>
      </c>
      <c r="F236">
        <v>1</v>
      </c>
      <c r="G236">
        <v>1</v>
      </c>
      <c r="H236">
        <v>2</v>
      </c>
      <c r="I236" t="s">
        <v>1345</v>
      </c>
      <c r="J236" t="s">
        <v>1346</v>
      </c>
      <c r="K236" t="s">
        <v>1347</v>
      </c>
      <c r="L236">
        <v>1368</v>
      </c>
      <c r="N236">
        <v>1011</v>
      </c>
      <c r="O236" t="s">
        <v>1152</v>
      </c>
      <c r="P236" t="s">
        <v>1152</v>
      </c>
      <c r="Q236">
        <v>1</v>
      </c>
      <c r="X236">
        <v>3</v>
      </c>
      <c r="Y236">
        <v>0</v>
      </c>
      <c r="Z236">
        <v>131.44</v>
      </c>
      <c r="AA236">
        <v>11.6</v>
      </c>
      <c r="AB236">
        <v>0</v>
      </c>
      <c r="AC236">
        <v>0</v>
      </c>
      <c r="AD236">
        <v>1</v>
      </c>
      <c r="AE236">
        <v>0</v>
      </c>
      <c r="AF236" t="s">
        <v>179</v>
      </c>
      <c r="AG236">
        <v>4.0500000000000007</v>
      </c>
      <c r="AH236">
        <v>2</v>
      </c>
      <c r="AI236">
        <v>23983797</v>
      </c>
      <c r="AJ236">
        <v>230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ROW(Source!A180)</f>
        <v>180</v>
      </c>
      <c r="B237">
        <v>23983812</v>
      </c>
      <c r="C237">
        <v>23983792</v>
      </c>
      <c r="D237">
        <v>14668594</v>
      </c>
      <c r="E237">
        <v>1</v>
      </c>
      <c r="F237">
        <v>1</v>
      </c>
      <c r="G237">
        <v>1</v>
      </c>
      <c r="H237">
        <v>2</v>
      </c>
      <c r="I237" t="s">
        <v>1348</v>
      </c>
      <c r="J237" t="s">
        <v>1349</v>
      </c>
      <c r="K237" t="s">
        <v>1350</v>
      </c>
      <c r="L237">
        <v>1368</v>
      </c>
      <c r="N237">
        <v>1011</v>
      </c>
      <c r="O237" t="s">
        <v>1152</v>
      </c>
      <c r="P237" t="s">
        <v>1152</v>
      </c>
      <c r="Q237">
        <v>1</v>
      </c>
      <c r="X237">
        <v>0.39</v>
      </c>
      <c r="Y237">
        <v>0</v>
      </c>
      <c r="Z237">
        <v>107.3</v>
      </c>
      <c r="AA237">
        <v>11.6</v>
      </c>
      <c r="AB237">
        <v>0</v>
      </c>
      <c r="AC237">
        <v>0</v>
      </c>
      <c r="AD237">
        <v>1</v>
      </c>
      <c r="AE237">
        <v>0</v>
      </c>
      <c r="AF237" t="s">
        <v>179</v>
      </c>
      <c r="AG237">
        <v>0.52650000000000008</v>
      </c>
      <c r="AH237">
        <v>2</v>
      </c>
      <c r="AI237">
        <v>23983798</v>
      </c>
      <c r="AJ237">
        <v>231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ROW(Source!A180)</f>
        <v>180</v>
      </c>
      <c r="B238">
        <v>23983813</v>
      </c>
      <c r="C238">
        <v>23983792</v>
      </c>
      <c r="D238">
        <v>14608774</v>
      </c>
      <c r="E238">
        <v>1</v>
      </c>
      <c r="F238">
        <v>1</v>
      </c>
      <c r="G238">
        <v>1</v>
      </c>
      <c r="H238">
        <v>3</v>
      </c>
      <c r="I238" t="s">
        <v>1351</v>
      </c>
      <c r="J238" t="s">
        <v>1352</v>
      </c>
      <c r="K238" t="s">
        <v>1353</v>
      </c>
      <c r="L238">
        <v>1348</v>
      </c>
      <c r="N238">
        <v>1009</v>
      </c>
      <c r="O238" t="s">
        <v>1185</v>
      </c>
      <c r="P238" t="s">
        <v>1185</v>
      </c>
      <c r="Q238">
        <v>1000</v>
      </c>
      <c r="X238">
        <v>4.0000000000000003E-5</v>
      </c>
      <c r="Y238">
        <v>12242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4.0000000000000003E-5</v>
      </c>
      <c r="AH238">
        <v>2</v>
      </c>
      <c r="AI238">
        <v>23983799</v>
      </c>
      <c r="AJ238">
        <v>232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ROW(Source!A180)</f>
        <v>180</v>
      </c>
      <c r="B239">
        <v>23983814</v>
      </c>
      <c r="C239">
        <v>23983792</v>
      </c>
      <c r="D239">
        <v>14608858</v>
      </c>
      <c r="E239">
        <v>1</v>
      </c>
      <c r="F239">
        <v>1</v>
      </c>
      <c r="G239">
        <v>1</v>
      </c>
      <c r="H239">
        <v>3</v>
      </c>
      <c r="I239" t="s">
        <v>1354</v>
      </c>
      <c r="J239" t="s">
        <v>1355</v>
      </c>
      <c r="K239" t="s">
        <v>1356</v>
      </c>
      <c r="L239">
        <v>1348</v>
      </c>
      <c r="N239">
        <v>1009</v>
      </c>
      <c r="O239" t="s">
        <v>1185</v>
      </c>
      <c r="P239" t="s">
        <v>1185</v>
      </c>
      <c r="Q239">
        <v>1000</v>
      </c>
      <c r="X239">
        <v>8.0000000000000004E-4</v>
      </c>
      <c r="Y239">
        <v>40600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8.0000000000000004E-4</v>
      </c>
      <c r="AH239">
        <v>2</v>
      </c>
      <c r="AI239">
        <v>23983800</v>
      </c>
      <c r="AJ239">
        <v>233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ROW(Source!A180)</f>
        <v>180</v>
      </c>
      <c r="B240">
        <v>23983815</v>
      </c>
      <c r="C240">
        <v>23983792</v>
      </c>
      <c r="D240">
        <v>14611269</v>
      </c>
      <c r="E240">
        <v>1</v>
      </c>
      <c r="F240">
        <v>1</v>
      </c>
      <c r="G240">
        <v>1</v>
      </c>
      <c r="H240">
        <v>3</v>
      </c>
      <c r="I240" t="s">
        <v>1357</v>
      </c>
      <c r="J240" t="s">
        <v>1358</v>
      </c>
      <c r="K240" t="s">
        <v>1359</v>
      </c>
      <c r="L240">
        <v>1308</v>
      </c>
      <c r="N240">
        <v>1003</v>
      </c>
      <c r="O240" t="s">
        <v>311</v>
      </c>
      <c r="P240" t="s">
        <v>311</v>
      </c>
      <c r="Q240">
        <v>100</v>
      </c>
      <c r="X240">
        <v>9.5999999999999992E-3</v>
      </c>
      <c r="Y240">
        <v>120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9.5999999999999992E-3</v>
      </c>
      <c r="AH240">
        <v>2</v>
      </c>
      <c r="AI240">
        <v>23983801</v>
      </c>
      <c r="AJ240">
        <v>234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ROW(Source!A180)</f>
        <v>180</v>
      </c>
      <c r="B241">
        <v>23983816</v>
      </c>
      <c r="C241">
        <v>23983792</v>
      </c>
      <c r="D241">
        <v>14681456</v>
      </c>
      <c r="E241">
        <v>1</v>
      </c>
      <c r="F241">
        <v>1</v>
      </c>
      <c r="G241">
        <v>1</v>
      </c>
      <c r="H241">
        <v>3</v>
      </c>
      <c r="I241" t="s">
        <v>1360</v>
      </c>
      <c r="J241" t="s">
        <v>1361</v>
      </c>
      <c r="K241" t="s">
        <v>1362</v>
      </c>
      <c r="L241">
        <v>1355</v>
      </c>
      <c r="N241">
        <v>1010</v>
      </c>
      <c r="O241" t="s">
        <v>910</v>
      </c>
      <c r="P241" t="s">
        <v>910</v>
      </c>
      <c r="Q241">
        <v>100</v>
      </c>
      <c r="X241">
        <v>4.1000000000000003E-3</v>
      </c>
      <c r="Y241">
        <v>142.5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4.1000000000000003E-3</v>
      </c>
      <c r="AH241">
        <v>2</v>
      </c>
      <c r="AI241">
        <v>23983802</v>
      </c>
      <c r="AJ241">
        <v>235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ROW(Source!A180)</f>
        <v>180</v>
      </c>
      <c r="B242">
        <v>23983817</v>
      </c>
      <c r="C242">
        <v>23983792</v>
      </c>
      <c r="D242">
        <v>14682500</v>
      </c>
      <c r="E242">
        <v>1</v>
      </c>
      <c r="F242">
        <v>1</v>
      </c>
      <c r="G242">
        <v>1</v>
      </c>
      <c r="H242">
        <v>3</v>
      </c>
      <c r="I242" t="s">
        <v>1363</v>
      </c>
      <c r="J242" t="s">
        <v>1364</v>
      </c>
      <c r="K242" t="s">
        <v>1365</v>
      </c>
      <c r="L242">
        <v>1348</v>
      </c>
      <c r="N242">
        <v>1009</v>
      </c>
      <c r="O242" t="s">
        <v>1185</v>
      </c>
      <c r="P242" t="s">
        <v>1185</v>
      </c>
      <c r="Q242">
        <v>1000</v>
      </c>
      <c r="X242">
        <v>6.0000000000000002E-5</v>
      </c>
      <c r="Y242">
        <v>7826.9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6.0000000000000002E-5</v>
      </c>
      <c r="AH242">
        <v>2</v>
      </c>
      <c r="AI242">
        <v>23983803</v>
      </c>
      <c r="AJ242">
        <v>236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ROW(Source!A180)</f>
        <v>180</v>
      </c>
      <c r="B243">
        <v>23983818</v>
      </c>
      <c r="C243">
        <v>23983792</v>
      </c>
      <c r="D243">
        <v>14665224</v>
      </c>
      <c r="E243">
        <v>1</v>
      </c>
      <c r="F243">
        <v>1</v>
      </c>
      <c r="G243">
        <v>1</v>
      </c>
      <c r="H243">
        <v>3</v>
      </c>
      <c r="I243" t="s">
        <v>1366</v>
      </c>
      <c r="J243" t="s">
        <v>1367</v>
      </c>
      <c r="K243" t="s">
        <v>1368</v>
      </c>
      <c r="L243">
        <v>1346</v>
      </c>
      <c r="N243">
        <v>1009</v>
      </c>
      <c r="O243" t="s">
        <v>1181</v>
      </c>
      <c r="P243" t="s">
        <v>1181</v>
      </c>
      <c r="Q243">
        <v>1</v>
      </c>
      <c r="X243">
        <v>0.5</v>
      </c>
      <c r="Y243">
        <v>68.05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0.5</v>
      </c>
      <c r="AH243">
        <v>2</v>
      </c>
      <c r="AI243">
        <v>23983804</v>
      </c>
      <c r="AJ243">
        <v>237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ROW(Source!A180)</f>
        <v>180</v>
      </c>
      <c r="B244">
        <v>23983819</v>
      </c>
      <c r="C244">
        <v>23983792</v>
      </c>
      <c r="D244">
        <v>14697327</v>
      </c>
      <c r="E244">
        <v>1</v>
      </c>
      <c r="F244">
        <v>1</v>
      </c>
      <c r="G244">
        <v>1</v>
      </c>
      <c r="H244">
        <v>3</v>
      </c>
      <c r="I244" t="s">
        <v>1369</v>
      </c>
      <c r="J244" t="s">
        <v>1370</v>
      </c>
      <c r="K244" t="s">
        <v>1371</v>
      </c>
      <c r="L244">
        <v>1356</v>
      </c>
      <c r="N244">
        <v>1010</v>
      </c>
      <c r="O244" t="s">
        <v>1372</v>
      </c>
      <c r="P244" t="s">
        <v>1372</v>
      </c>
      <c r="Q244">
        <v>1000</v>
      </c>
      <c r="X244">
        <v>8.3199999999999993E-3</v>
      </c>
      <c r="Y244">
        <v>19.5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8.3199999999999993E-3</v>
      </c>
      <c r="AH244">
        <v>2</v>
      </c>
      <c r="AI244">
        <v>23983805</v>
      </c>
      <c r="AJ244">
        <v>238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ROW(Source!A180)</f>
        <v>180</v>
      </c>
      <c r="B245">
        <v>23983820</v>
      </c>
      <c r="C245">
        <v>23983792</v>
      </c>
      <c r="D245">
        <v>14665295</v>
      </c>
      <c r="E245">
        <v>1</v>
      </c>
      <c r="F245">
        <v>1</v>
      </c>
      <c r="G245">
        <v>1</v>
      </c>
      <c r="H245">
        <v>3</v>
      </c>
      <c r="I245" t="s">
        <v>1159</v>
      </c>
      <c r="J245" t="s">
        <v>1168</v>
      </c>
      <c r="K245" t="s">
        <v>1169</v>
      </c>
      <c r="L245">
        <v>1344</v>
      </c>
      <c r="N245">
        <v>1008</v>
      </c>
      <c r="O245" t="s">
        <v>1170</v>
      </c>
      <c r="P245" t="s">
        <v>1170</v>
      </c>
      <c r="Q245">
        <v>1</v>
      </c>
      <c r="X245">
        <v>2.39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2.39</v>
      </c>
      <c r="AH245">
        <v>2</v>
      </c>
      <c r="AI245">
        <v>23983806</v>
      </c>
      <c r="AJ245">
        <v>239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ROW(Source!A181)</f>
        <v>181</v>
      </c>
      <c r="B246">
        <v>23983836</v>
      </c>
      <c r="C246">
        <v>23983821</v>
      </c>
      <c r="D246">
        <v>9430710</v>
      </c>
      <c r="E246">
        <v>1</v>
      </c>
      <c r="F246">
        <v>1</v>
      </c>
      <c r="G246">
        <v>1</v>
      </c>
      <c r="H246">
        <v>1</v>
      </c>
      <c r="I246" t="s">
        <v>1166</v>
      </c>
      <c r="J246" t="s">
        <v>3</v>
      </c>
      <c r="K246" t="s">
        <v>1167</v>
      </c>
      <c r="L246">
        <v>1369</v>
      </c>
      <c r="N246">
        <v>1013</v>
      </c>
      <c r="O246" t="s">
        <v>1148</v>
      </c>
      <c r="P246" t="s">
        <v>1148</v>
      </c>
      <c r="Q246">
        <v>1</v>
      </c>
      <c r="X246">
        <v>12.4</v>
      </c>
      <c r="Y246">
        <v>0</v>
      </c>
      <c r="Z246">
        <v>0</v>
      </c>
      <c r="AA246">
        <v>0</v>
      </c>
      <c r="AB246">
        <v>9.6199999999999992</v>
      </c>
      <c r="AC246">
        <v>0</v>
      </c>
      <c r="AD246">
        <v>1</v>
      </c>
      <c r="AE246">
        <v>1</v>
      </c>
      <c r="AF246" t="s">
        <v>179</v>
      </c>
      <c r="AG246">
        <v>16.740000000000002</v>
      </c>
      <c r="AH246">
        <v>2</v>
      </c>
      <c r="AI246">
        <v>23983822</v>
      </c>
      <c r="AJ246">
        <v>240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ROW(Source!A181)</f>
        <v>181</v>
      </c>
      <c r="B247">
        <v>23983837</v>
      </c>
      <c r="C247">
        <v>23983821</v>
      </c>
      <c r="D247">
        <v>121548</v>
      </c>
      <c r="E247">
        <v>1</v>
      </c>
      <c r="F247">
        <v>1</v>
      </c>
      <c r="G247">
        <v>1</v>
      </c>
      <c r="H247">
        <v>1</v>
      </c>
      <c r="I247" t="s">
        <v>40</v>
      </c>
      <c r="J247" t="s">
        <v>3</v>
      </c>
      <c r="K247" t="s">
        <v>1173</v>
      </c>
      <c r="L247">
        <v>608254</v>
      </c>
      <c r="N247">
        <v>1013</v>
      </c>
      <c r="O247" t="s">
        <v>1174</v>
      </c>
      <c r="P247" t="s">
        <v>1174</v>
      </c>
      <c r="Q247">
        <v>1</v>
      </c>
      <c r="X247">
        <v>3.39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2</v>
      </c>
      <c r="AF247" t="s">
        <v>179</v>
      </c>
      <c r="AG247">
        <v>4.5765000000000002</v>
      </c>
      <c r="AH247">
        <v>2</v>
      </c>
      <c r="AI247">
        <v>23983823</v>
      </c>
      <c r="AJ247">
        <v>241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ROW(Source!A181)</f>
        <v>181</v>
      </c>
      <c r="B248">
        <v>23983838</v>
      </c>
      <c r="C248">
        <v>23983821</v>
      </c>
      <c r="D248">
        <v>14665537</v>
      </c>
      <c r="E248">
        <v>1</v>
      </c>
      <c r="F248">
        <v>1</v>
      </c>
      <c r="G248">
        <v>1</v>
      </c>
      <c r="H248">
        <v>2</v>
      </c>
      <c r="I248" t="s">
        <v>1218</v>
      </c>
      <c r="J248" t="s">
        <v>1247</v>
      </c>
      <c r="K248" t="s">
        <v>1220</v>
      </c>
      <c r="L248">
        <v>1368</v>
      </c>
      <c r="N248">
        <v>1011</v>
      </c>
      <c r="O248" t="s">
        <v>1152</v>
      </c>
      <c r="P248" t="s">
        <v>1152</v>
      </c>
      <c r="Q248">
        <v>1</v>
      </c>
      <c r="X248">
        <v>0.39</v>
      </c>
      <c r="Y248">
        <v>0</v>
      </c>
      <c r="Z248">
        <v>134.65</v>
      </c>
      <c r="AA248">
        <v>13.5</v>
      </c>
      <c r="AB248">
        <v>0</v>
      </c>
      <c r="AC248">
        <v>0</v>
      </c>
      <c r="AD248">
        <v>1</v>
      </c>
      <c r="AE248">
        <v>0</v>
      </c>
      <c r="AF248" t="s">
        <v>179</v>
      </c>
      <c r="AG248">
        <v>0.52650000000000008</v>
      </c>
      <c r="AH248">
        <v>2</v>
      </c>
      <c r="AI248">
        <v>23983824</v>
      </c>
      <c r="AJ248">
        <v>242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ROW(Source!A181)</f>
        <v>181</v>
      </c>
      <c r="B249">
        <v>23983839</v>
      </c>
      <c r="C249">
        <v>23983821</v>
      </c>
      <c r="D249">
        <v>14665701</v>
      </c>
      <c r="E249">
        <v>1</v>
      </c>
      <c r="F249">
        <v>1</v>
      </c>
      <c r="G249">
        <v>1</v>
      </c>
      <c r="H249">
        <v>2</v>
      </c>
      <c r="I249" t="s">
        <v>1342</v>
      </c>
      <c r="J249" t="s">
        <v>1343</v>
      </c>
      <c r="K249" t="s">
        <v>1344</v>
      </c>
      <c r="L249">
        <v>1368</v>
      </c>
      <c r="N249">
        <v>1011</v>
      </c>
      <c r="O249" t="s">
        <v>1152</v>
      </c>
      <c r="P249" t="s">
        <v>1152</v>
      </c>
      <c r="Q249">
        <v>1</v>
      </c>
      <c r="X249">
        <v>3</v>
      </c>
      <c r="Y249">
        <v>0</v>
      </c>
      <c r="Z249">
        <v>2.37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179</v>
      </c>
      <c r="AG249">
        <v>4.0500000000000007</v>
      </c>
      <c r="AH249">
        <v>2</v>
      </c>
      <c r="AI249">
        <v>23983825</v>
      </c>
      <c r="AJ249">
        <v>243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ROW(Source!A181)</f>
        <v>181</v>
      </c>
      <c r="B250">
        <v>23983840</v>
      </c>
      <c r="C250">
        <v>23983821</v>
      </c>
      <c r="D250">
        <v>14665732</v>
      </c>
      <c r="E250">
        <v>1</v>
      </c>
      <c r="F250">
        <v>1</v>
      </c>
      <c r="G250">
        <v>1</v>
      </c>
      <c r="H250">
        <v>2</v>
      </c>
      <c r="I250" t="s">
        <v>1345</v>
      </c>
      <c r="J250" t="s">
        <v>1346</v>
      </c>
      <c r="K250" t="s">
        <v>1347</v>
      </c>
      <c r="L250">
        <v>1368</v>
      </c>
      <c r="N250">
        <v>1011</v>
      </c>
      <c r="O250" t="s">
        <v>1152</v>
      </c>
      <c r="P250" t="s">
        <v>1152</v>
      </c>
      <c r="Q250">
        <v>1</v>
      </c>
      <c r="X250">
        <v>3</v>
      </c>
      <c r="Y250">
        <v>0</v>
      </c>
      <c r="Z250">
        <v>131.44</v>
      </c>
      <c r="AA250">
        <v>11.6</v>
      </c>
      <c r="AB250">
        <v>0</v>
      </c>
      <c r="AC250">
        <v>0</v>
      </c>
      <c r="AD250">
        <v>1</v>
      </c>
      <c r="AE250">
        <v>0</v>
      </c>
      <c r="AF250" t="s">
        <v>179</v>
      </c>
      <c r="AG250">
        <v>4.0500000000000007</v>
      </c>
      <c r="AH250">
        <v>2</v>
      </c>
      <c r="AI250">
        <v>23983826</v>
      </c>
      <c r="AJ250">
        <v>244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ROW(Source!A181)</f>
        <v>181</v>
      </c>
      <c r="B251">
        <v>23983841</v>
      </c>
      <c r="C251">
        <v>23983821</v>
      </c>
      <c r="D251">
        <v>14668594</v>
      </c>
      <c r="E251">
        <v>1</v>
      </c>
      <c r="F251">
        <v>1</v>
      </c>
      <c r="G251">
        <v>1</v>
      </c>
      <c r="H251">
        <v>2</v>
      </c>
      <c r="I251" t="s">
        <v>1348</v>
      </c>
      <c r="J251" t="s">
        <v>1349</v>
      </c>
      <c r="K251" t="s">
        <v>1350</v>
      </c>
      <c r="L251">
        <v>1368</v>
      </c>
      <c r="N251">
        <v>1011</v>
      </c>
      <c r="O251" t="s">
        <v>1152</v>
      </c>
      <c r="P251" t="s">
        <v>1152</v>
      </c>
      <c r="Q251">
        <v>1</v>
      </c>
      <c r="X251">
        <v>0.39</v>
      </c>
      <c r="Y251">
        <v>0</v>
      </c>
      <c r="Z251">
        <v>107.3</v>
      </c>
      <c r="AA251">
        <v>11.6</v>
      </c>
      <c r="AB251">
        <v>0</v>
      </c>
      <c r="AC251">
        <v>0</v>
      </c>
      <c r="AD251">
        <v>1</v>
      </c>
      <c r="AE251">
        <v>0</v>
      </c>
      <c r="AF251" t="s">
        <v>179</v>
      </c>
      <c r="AG251">
        <v>0.52650000000000008</v>
      </c>
      <c r="AH251">
        <v>2</v>
      </c>
      <c r="AI251">
        <v>23983827</v>
      </c>
      <c r="AJ251">
        <v>245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ROW(Source!A181)</f>
        <v>181</v>
      </c>
      <c r="B252">
        <v>23983842</v>
      </c>
      <c r="C252">
        <v>23983821</v>
      </c>
      <c r="D252">
        <v>14608774</v>
      </c>
      <c r="E252">
        <v>1</v>
      </c>
      <c r="F252">
        <v>1</v>
      </c>
      <c r="G252">
        <v>1</v>
      </c>
      <c r="H252">
        <v>3</v>
      </c>
      <c r="I252" t="s">
        <v>1351</v>
      </c>
      <c r="J252" t="s">
        <v>1352</v>
      </c>
      <c r="K252" t="s">
        <v>1353</v>
      </c>
      <c r="L252">
        <v>1348</v>
      </c>
      <c r="N252">
        <v>1009</v>
      </c>
      <c r="O252" t="s">
        <v>1185</v>
      </c>
      <c r="P252" t="s">
        <v>1185</v>
      </c>
      <c r="Q252">
        <v>1000</v>
      </c>
      <c r="X252">
        <v>4.0000000000000003E-5</v>
      </c>
      <c r="Y252">
        <v>12242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4.0000000000000003E-5</v>
      </c>
      <c r="AH252">
        <v>2</v>
      </c>
      <c r="AI252">
        <v>23983828</v>
      </c>
      <c r="AJ252">
        <v>246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ROW(Source!A181)</f>
        <v>181</v>
      </c>
      <c r="B253">
        <v>23983843</v>
      </c>
      <c r="C253">
        <v>23983821</v>
      </c>
      <c r="D253">
        <v>14608858</v>
      </c>
      <c r="E253">
        <v>1</v>
      </c>
      <c r="F253">
        <v>1</v>
      </c>
      <c r="G253">
        <v>1</v>
      </c>
      <c r="H253">
        <v>3</v>
      </c>
      <c r="I253" t="s">
        <v>1354</v>
      </c>
      <c r="J253" t="s">
        <v>1355</v>
      </c>
      <c r="K253" t="s">
        <v>1356</v>
      </c>
      <c r="L253">
        <v>1348</v>
      </c>
      <c r="N253">
        <v>1009</v>
      </c>
      <c r="O253" t="s">
        <v>1185</v>
      </c>
      <c r="P253" t="s">
        <v>1185</v>
      </c>
      <c r="Q253">
        <v>1000</v>
      </c>
      <c r="X253">
        <v>8.0000000000000004E-4</v>
      </c>
      <c r="Y253">
        <v>40600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8.0000000000000004E-4</v>
      </c>
      <c r="AH253">
        <v>2</v>
      </c>
      <c r="AI253">
        <v>23983829</v>
      </c>
      <c r="AJ253">
        <v>247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ROW(Source!A181)</f>
        <v>181</v>
      </c>
      <c r="B254">
        <v>23983844</v>
      </c>
      <c r="C254">
        <v>23983821</v>
      </c>
      <c r="D254">
        <v>14611269</v>
      </c>
      <c r="E254">
        <v>1</v>
      </c>
      <c r="F254">
        <v>1</v>
      </c>
      <c r="G254">
        <v>1</v>
      </c>
      <c r="H254">
        <v>3</v>
      </c>
      <c r="I254" t="s">
        <v>1357</v>
      </c>
      <c r="J254" t="s">
        <v>1358</v>
      </c>
      <c r="K254" t="s">
        <v>1359</v>
      </c>
      <c r="L254">
        <v>1308</v>
      </c>
      <c r="N254">
        <v>1003</v>
      </c>
      <c r="O254" t="s">
        <v>311</v>
      </c>
      <c r="P254" t="s">
        <v>311</v>
      </c>
      <c r="Q254">
        <v>100</v>
      </c>
      <c r="X254">
        <v>9.5999999999999992E-3</v>
      </c>
      <c r="Y254">
        <v>120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9.5999999999999992E-3</v>
      </c>
      <c r="AH254">
        <v>2</v>
      </c>
      <c r="AI254">
        <v>23983830</v>
      </c>
      <c r="AJ254">
        <v>248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ROW(Source!A181)</f>
        <v>181</v>
      </c>
      <c r="B255">
        <v>23983845</v>
      </c>
      <c r="C255">
        <v>23983821</v>
      </c>
      <c r="D255">
        <v>14681456</v>
      </c>
      <c r="E255">
        <v>1</v>
      </c>
      <c r="F255">
        <v>1</v>
      </c>
      <c r="G255">
        <v>1</v>
      </c>
      <c r="H255">
        <v>3</v>
      </c>
      <c r="I255" t="s">
        <v>1360</v>
      </c>
      <c r="J255" t="s">
        <v>1361</v>
      </c>
      <c r="K255" t="s">
        <v>1362</v>
      </c>
      <c r="L255">
        <v>1355</v>
      </c>
      <c r="N255">
        <v>1010</v>
      </c>
      <c r="O255" t="s">
        <v>910</v>
      </c>
      <c r="P255" t="s">
        <v>910</v>
      </c>
      <c r="Q255">
        <v>100</v>
      </c>
      <c r="X255">
        <v>4.1000000000000003E-3</v>
      </c>
      <c r="Y255">
        <v>142.5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4.1000000000000003E-3</v>
      </c>
      <c r="AH255">
        <v>2</v>
      </c>
      <c r="AI255">
        <v>23983831</v>
      </c>
      <c r="AJ255">
        <v>249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ROW(Source!A181)</f>
        <v>181</v>
      </c>
      <c r="B256">
        <v>23983846</v>
      </c>
      <c r="C256">
        <v>23983821</v>
      </c>
      <c r="D256">
        <v>14682500</v>
      </c>
      <c r="E256">
        <v>1</v>
      </c>
      <c r="F256">
        <v>1</v>
      </c>
      <c r="G256">
        <v>1</v>
      </c>
      <c r="H256">
        <v>3</v>
      </c>
      <c r="I256" t="s">
        <v>1363</v>
      </c>
      <c r="J256" t="s">
        <v>1364</v>
      </c>
      <c r="K256" t="s">
        <v>1365</v>
      </c>
      <c r="L256">
        <v>1348</v>
      </c>
      <c r="N256">
        <v>1009</v>
      </c>
      <c r="O256" t="s">
        <v>1185</v>
      </c>
      <c r="P256" t="s">
        <v>1185</v>
      </c>
      <c r="Q256">
        <v>1000</v>
      </c>
      <c r="X256">
        <v>6.0000000000000002E-5</v>
      </c>
      <c r="Y256">
        <v>7826.9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6.0000000000000002E-5</v>
      </c>
      <c r="AH256">
        <v>2</v>
      </c>
      <c r="AI256">
        <v>23983832</v>
      </c>
      <c r="AJ256">
        <v>250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ROW(Source!A181)</f>
        <v>181</v>
      </c>
      <c r="B257">
        <v>23983847</v>
      </c>
      <c r="C257">
        <v>23983821</v>
      </c>
      <c r="D257">
        <v>14665224</v>
      </c>
      <c r="E257">
        <v>1</v>
      </c>
      <c r="F257">
        <v>1</v>
      </c>
      <c r="G257">
        <v>1</v>
      </c>
      <c r="H257">
        <v>3</v>
      </c>
      <c r="I257" t="s">
        <v>1366</v>
      </c>
      <c r="J257" t="s">
        <v>1367</v>
      </c>
      <c r="K257" t="s">
        <v>1368</v>
      </c>
      <c r="L257">
        <v>1346</v>
      </c>
      <c r="N257">
        <v>1009</v>
      </c>
      <c r="O257" t="s">
        <v>1181</v>
      </c>
      <c r="P257" t="s">
        <v>1181</v>
      </c>
      <c r="Q257">
        <v>1</v>
      </c>
      <c r="X257">
        <v>0.5</v>
      </c>
      <c r="Y257">
        <v>68.05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0.5</v>
      </c>
      <c r="AH257">
        <v>2</v>
      </c>
      <c r="AI257">
        <v>23983833</v>
      </c>
      <c r="AJ257">
        <v>251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ROW(Source!A181)</f>
        <v>181</v>
      </c>
      <c r="B258">
        <v>23983848</v>
      </c>
      <c r="C258">
        <v>23983821</v>
      </c>
      <c r="D258">
        <v>14697327</v>
      </c>
      <c r="E258">
        <v>1</v>
      </c>
      <c r="F258">
        <v>1</v>
      </c>
      <c r="G258">
        <v>1</v>
      </c>
      <c r="H258">
        <v>3</v>
      </c>
      <c r="I258" t="s">
        <v>1369</v>
      </c>
      <c r="J258" t="s">
        <v>1370</v>
      </c>
      <c r="K258" t="s">
        <v>1371</v>
      </c>
      <c r="L258">
        <v>1356</v>
      </c>
      <c r="N258">
        <v>1010</v>
      </c>
      <c r="O258" t="s">
        <v>1372</v>
      </c>
      <c r="P258" t="s">
        <v>1372</v>
      </c>
      <c r="Q258">
        <v>1000</v>
      </c>
      <c r="X258">
        <v>8.3199999999999993E-3</v>
      </c>
      <c r="Y258">
        <v>19.5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8.3199999999999993E-3</v>
      </c>
      <c r="AH258">
        <v>2</v>
      </c>
      <c r="AI258">
        <v>23983834</v>
      </c>
      <c r="AJ258">
        <v>252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ROW(Source!A181)</f>
        <v>181</v>
      </c>
      <c r="B259">
        <v>23983849</v>
      </c>
      <c r="C259">
        <v>23983821</v>
      </c>
      <c r="D259">
        <v>14665295</v>
      </c>
      <c r="E259">
        <v>1</v>
      </c>
      <c r="F259">
        <v>1</v>
      </c>
      <c r="G259">
        <v>1</v>
      </c>
      <c r="H259">
        <v>3</v>
      </c>
      <c r="I259" t="s">
        <v>1159</v>
      </c>
      <c r="J259" t="s">
        <v>1168</v>
      </c>
      <c r="K259" t="s">
        <v>1169</v>
      </c>
      <c r="L259">
        <v>1344</v>
      </c>
      <c r="N259">
        <v>1008</v>
      </c>
      <c r="O259" t="s">
        <v>1170</v>
      </c>
      <c r="P259" t="s">
        <v>1170</v>
      </c>
      <c r="Q259">
        <v>1</v>
      </c>
      <c r="X259">
        <v>2.39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2.39</v>
      </c>
      <c r="AH259">
        <v>2</v>
      </c>
      <c r="AI259">
        <v>23983835</v>
      </c>
      <c r="AJ259">
        <v>253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ROW(Source!A182)</f>
        <v>182</v>
      </c>
      <c r="B260">
        <v>24915592</v>
      </c>
      <c r="C260">
        <v>24915577</v>
      </c>
      <c r="D260">
        <v>9430710</v>
      </c>
      <c r="E260">
        <v>1</v>
      </c>
      <c r="F260">
        <v>1</v>
      </c>
      <c r="G260">
        <v>1</v>
      </c>
      <c r="H260">
        <v>1</v>
      </c>
      <c r="I260" t="s">
        <v>1166</v>
      </c>
      <c r="J260" t="s">
        <v>3</v>
      </c>
      <c r="K260" t="s">
        <v>1167</v>
      </c>
      <c r="L260">
        <v>1369</v>
      </c>
      <c r="N260">
        <v>1013</v>
      </c>
      <c r="O260" t="s">
        <v>1148</v>
      </c>
      <c r="P260" t="s">
        <v>1148</v>
      </c>
      <c r="Q260">
        <v>1</v>
      </c>
      <c r="X260">
        <v>12.4</v>
      </c>
      <c r="Y260">
        <v>0</v>
      </c>
      <c r="Z260">
        <v>0</v>
      </c>
      <c r="AA260">
        <v>0</v>
      </c>
      <c r="AB260">
        <v>9.6199999999999992</v>
      </c>
      <c r="AC260">
        <v>0</v>
      </c>
      <c r="AD260">
        <v>1</v>
      </c>
      <c r="AE260">
        <v>1</v>
      </c>
      <c r="AF260" t="s">
        <v>179</v>
      </c>
      <c r="AG260">
        <v>16.740000000000002</v>
      </c>
      <c r="AH260">
        <v>2</v>
      </c>
      <c r="AI260">
        <v>24915578</v>
      </c>
      <c r="AJ260">
        <v>254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ROW(Source!A182)</f>
        <v>182</v>
      </c>
      <c r="B261">
        <v>24915593</v>
      </c>
      <c r="C261">
        <v>24915577</v>
      </c>
      <c r="D261">
        <v>121548</v>
      </c>
      <c r="E261">
        <v>1</v>
      </c>
      <c r="F261">
        <v>1</v>
      </c>
      <c r="G261">
        <v>1</v>
      </c>
      <c r="H261">
        <v>1</v>
      </c>
      <c r="I261" t="s">
        <v>40</v>
      </c>
      <c r="J261" t="s">
        <v>3</v>
      </c>
      <c r="K261" t="s">
        <v>1173</v>
      </c>
      <c r="L261">
        <v>608254</v>
      </c>
      <c r="N261">
        <v>1013</v>
      </c>
      <c r="O261" t="s">
        <v>1174</v>
      </c>
      <c r="P261" t="s">
        <v>1174</v>
      </c>
      <c r="Q261">
        <v>1</v>
      </c>
      <c r="X261">
        <v>3.39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2</v>
      </c>
      <c r="AF261" t="s">
        <v>179</v>
      </c>
      <c r="AG261">
        <v>4.5765000000000002</v>
      </c>
      <c r="AH261">
        <v>2</v>
      </c>
      <c r="AI261">
        <v>24915579</v>
      </c>
      <c r="AJ261">
        <v>255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ROW(Source!A182)</f>
        <v>182</v>
      </c>
      <c r="B262">
        <v>24915594</v>
      </c>
      <c r="C262">
        <v>24915577</v>
      </c>
      <c r="D262">
        <v>14665537</v>
      </c>
      <c r="E262">
        <v>1</v>
      </c>
      <c r="F262">
        <v>1</v>
      </c>
      <c r="G262">
        <v>1</v>
      </c>
      <c r="H262">
        <v>2</v>
      </c>
      <c r="I262" t="s">
        <v>1218</v>
      </c>
      <c r="J262" t="s">
        <v>1247</v>
      </c>
      <c r="K262" t="s">
        <v>1220</v>
      </c>
      <c r="L262">
        <v>1368</v>
      </c>
      <c r="N262">
        <v>1011</v>
      </c>
      <c r="O262" t="s">
        <v>1152</v>
      </c>
      <c r="P262" t="s">
        <v>1152</v>
      </c>
      <c r="Q262">
        <v>1</v>
      </c>
      <c r="X262">
        <v>0.39</v>
      </c>
      <c r="Y262">
        <v>0</v>
      </c>
      <c r="Z262">
        <v>134.65</v>
      </c>
      <c r="AA262">
        <v>13.5</v>
      </c>
      <c r="AB262">
        <v>0</v>
      </c>
      <c r="AC262">
        <v>0</v>
      </c>
      <c r="AD262">
        <v>1</v>
      </c>
      <c r="AE262">
        <v>0</v>
      </c>
      <c r="AF262" t="s">
        <v>179</v>
      </c>
      <c r="AG262">
        <v>0.52650000000000008</v>
      </c>
      <c r="AH262">
        <v>2</v>
      </c>
      <c r="AI262">
        <v>24915580</v>
      </c>
      <c r="AJ262">
        <v>256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ROW(Source!A182)</f>
        <v>182</v>
      </c>
      <c r="B263">
        <v>24915595</v>
      </c>
      <c r="C263">
        <v>24915577</v>
      </c>
      <c r="D263">
        <v>14665701</v>
      </c>
      <c r="E263">
        <v>1</v>
      </c>
      <c r="F263">
        <v>1</v>
      </c>
      <c r="G263">
        <v>1</v>
      </c>
      <c r="H263">
        <v>2</v>
      </c>
      <c r="I263" t="s">
        <v>1342</v>
      </c>
      <c r="J263" t="s">
        <v>1343</v>
      </c>
      <c r="K263" t="s">
        <v>1344</v>
      </c>
      <c r="L263">
        <v>1368</v>
      </c>
      <c r="N263">
        <v>1011</v>
      </c>
      <c r="O263" t="s">
        <v>1152</v>
      </c>
      <c r="P263" t="s">
        <v>1152</v>
      </c>
      <c r="Q263">
        <v>1</v>
      </c>
      <c r="X263">
        <v>3</v>
      </c>
      <c r="Y263">
        <v>0</v>
      </c>
      <c r="Z263">
        <v>2.37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179</v>
      </c>
      <c r="AG263">
        <v>4.0500000000000007</v>
      </c>
      <c r="AH263">
        <v>2</v>
      </c>
      <c r="AI263">
        <v>24915581</v>
      </c>
      <c r="AJ263">
        <v>257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ROW(Source!A182)</f>
        <v>182</v>
      </c>
      <c r="B264">
        <v>24915596</v>
      </c>
      <c r="C264">
        <v>24915577</v>
      </c>
      <c r="D264">
        <v>14665732</v>
      </c>
      <c r="E264">
        <v>1</v>
      </c>
      <c r="F264">
        <v>1</v>
      </c>
      <c r="G264">
        <v>1</v>
      </c>
      <c r="H264">
        <v>2</v>
      </c>
      <c r="I264" t="s">
        <v>1345</v>
      </c>
      <c r="J264" t="s">
        <v>1346</v>
      </c>
      <c r="K264" t="s">
        <v>1347</v>
      </c>
      <c r="L264">
        <v>1368</v>
      </c>
      <c r="N264">
        <v>1011</v>
      </c>
      <c r="O264" t="s">
        <v>1152</v>
      </c>
      <c r="P264" t="s">
        <v>1152</v>
      </c>
      <c r="Q264">
        <v>1</v>
      </c>
      <c r="X264">
        <v>3</v>
      </c>
      <c r="Y264">
        <v>0</v>
      </c>
      <c r="Z264">
        <v>131.44</v>
      </c>
      <c r="AA264">
        <v>11.6</v>
      </c>
      <c r="AB264">
        <v>0</v>
      </c>
      <c r="AC264">
        <v>0</v>
      </c>
      <c r="AD264">
        <v>1</v>
      </c>
      <c r="AE264">
        <v>0</v>
      </c>
      <c r="AF264" t="s">
        <v>179</v>
      </c>
      <c r="AG264">
        <v>4.0500000000000007</v>
      </c>
      <c r="AH264">
        <v>2</v>
      </c>
      <c r="AI264">
        <v>24915582</v>
      </c>
      <c r="AJ264">
        <v>258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ROW(Source!A182)</f>
        <v>182</v>
      </c>
      <c r="B265">
        <v>24915597</v>
      </c>
      <c r="C265">
        <v>24915577</v>
      </c>
      <c r="D265">
        <v>14668594</v>
      </c>
      <c r="E265">
        <v>1</v>
      </c>
      <c r="F265">
        <v>1</v>
      </c>
      <c r="G265">
        <v>1</v>
      </c>
      <c r="H265">
        <v>2</v>
      </c>
      <c r="I265" t="s">
        <v>1348</v>
      </c>
      <c r="J265" t="s">
        <v>1349</v>
      </c>
      <c r="K265" t="s">
        <v>1350</v>
      </c>
      <c r="L265">
        <v>1368</v>
      </c>
      <c r="N265">
        <v>1011</v>
      </c>
      <c r="O265" t="s">
        <v>1152</v>
      </c>
      <c r="P265" t="s">
        <v>1152</v>
      </c>
      <c r="Q265">
        <v>1</v>
      </c>
      <c r="X265">
        <v>0.39</v>
      </c>
      <c r="Y265">
        <v>0</v>
      </c>
      <c r="Z265">
        <v>107.3</v>
      </c>
      <c r="AA265">
        <v>11.6</v>
      </c>
      <c r="AB265">
        <v>0</v>
      </c>
      <c r="AC265">
        <v>0</v>
      </c>
      <c r="AD265">
        <v>1</v>
      </c>
      <c r="AE265">
        <v>0</v>
      </c>
      <c r="AF265" t="s">
        <v>179</v>
      </c>
      <c r="AG265">
        <v>0.52650000000000008</v>
      </c>
      <c r="AH265">
        <v>2</v>
      </c>
      <c r="AI265">
        <v>24915583</v>
      </c>
      <c r="AJ265">
        <v>259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ROW(Source!A182)</f>
        <v>182</v>
      </c>
      <c r="B266">
        <v>24915598</v>
      </c>
      <c r="C266">
        <v>24915577</v>
      </c>
      <c r="D266">
        <v>14608774</v>
      </c>
      <c r="E266">
        <v>1</v>
      </c>
      <c r="F266">
        <v>1</v>
      </c>
      <c r="G266">
        <v>1</v>
      </c>
      <c r="H266">
        <v>3</v>
      </c>
      <c r="I266" t="s">
        <v>1351</v>
      </c>
      <c r="J266" t="s">
        <v>1352</v>
      </c>
      <c r="K266" t="s">
        <v>1353</v>
      </c>
      <c r="L266">
        <v>1348</v>
      </c>
      <c r="N266">
        <v>1009</v>
      </c>
      <c r="O266" t="s">
        <v>1185</v>
      </c>
      <c r="P266" t="s">
        <v>1185</v>
      </c>
      <c r="Q266">
        <v>1000</v>
      </c>
      <c r="X266">
        <v>4.0000000000000003E-5</v>
      </c>
      <c r="Y266">
        <v>12242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4.0000000000000003E-5</v>
      </c>
      <c r="AH266">
        <v>2</v>
      </c>
      <c r="AI266">
        <v>24915584</v>
      </c>
      <c r="AJ266">
        <v>260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ROW(Source!A182)</f>
        <v>182</v>
      </c>
      <c r="B267">
        <v>24915599</v>
      </c>
      <c r="C267">
        <v>24915577</v>
      </c>
      <c r="D267">
        <v>14608858</v>
      </c>
      <c r="E267">
        <v>1</v>
      </c>
      <c r="F267">
        <v>1</v>
      </c>
      <c r="G267">
        <v>1</v>
      </c>
      <c r="H267">
        <v>3</v>
      </c>
      <c r="I267" t="s">
        <v>1354</v>
      </c>
      <c r="J267" t="s">
        <v>1355</v>
      </c>
      <c r="K267" t="s">
        <v>1356</v>
      </c>
      <c r="L267">
        <v>1348</v>
      </c>
      <c r="N267">
        <v>1009</v>
      </c>
      <c r="O267" t="s">
        <v>1185</v>
      </c>
      <c r="P267" t="s">
        <v>1185</v>
      </c>
      <c r="Q267">
        <v>1000</v>
      </c>
      <c r="X267">
        <v>8.0000000000000004E-4</v>
      </c>
      <c r="Y267">
        <v>40600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8.0000000000000004E-4</v>
      </c>
      <c r="AH267">
        <v>2</v>
      </c>
      <c r="AI267">
        <v>24915585</v>
      </c>
      <c r="AJ267">
        <v>261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ROW(Source!A182)</f>
        <v>182</v>
      </c>
      <c r="B268">
        <v>24915600</v>
      </c>
      <c r="C268">
        <v>24915577</v>
      </c>
      <c r="D268">
        <v>14611269</v>
      </c>
      <c r="E268">
        <v>1</v>
      </c>
      <c r="F268">
        <v>1</v>
      </c>
      <c r="G268">
        <v>1</v>
      </c>
      <c r="H268">
        <v>3</v>
      </c>
      <c r="I268" t="s">
        <v>1357</v>
      </c>
      <c r="J268" t="s">
        <v>1358</v>
      </c>
      <c r="K268" t="s">
        <v>1359</v>
      </c>
      <c r="L268">
        <v>1308</v>
      </c>
      <c r="N268">
        <v>1003</v>
      </c>
      <c r="O268" t="s">
        <v>311</v>
      </c>
      <c r="P268" t="s">
        <v>311</v>
      </c>
      <c r="Q268">
        <v>100</v>
      </c>
      <c r="X268">
        <v>9.5999999999999992E-3</v>
      </c>
      <c r="Y268">
        <v>120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9.5999999999999992E-3</v>
      </c>
      <c r="AH268">
        <v>2</v>
      </c>
      <c r="AI268">
        <v>24915586</v>
      </c>
      <c r="AJ268">
        <v>262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ROW(Source!A182)</f>
        <v>182</v>
      </c>
      <c r="B269">
        <v>24915601</v>
      </c>
      <c r="C269">
        <v>24915577</v>
      </c>
      <c r="D269">
        <v>14681456</v>
      </c>
      <c r="E269">
        <v>1</v>
      </c>
      <c r="F269">
        <v>1</v>
      </c>
      <c r="G269">
        <v>1</v>
      </c>
      <c r="H269">
        <v>3</v>
      </c>
      <c r="I269" t="s">
        <v>1360</v>
      </c>
      <c r="J269" t="s">
        <v>1361</v>
      </c>
      <c r="K269" t="s">
        <v>1362</v>
      </c>
      <c r="L269">
        <v>1355</v>
      </c>
      <c r="N269">
        <v>1010</v>
      </c>
      <c r="O269" t="s">
        <v>910</v>
      </c>
      <c r="P269" t="s">
        <v>910</v>
      </c>
      <c r="Q269">
        <v>100</v>
      </c>
      <c r="X269">
        <v>4.1000000000000003E-3</v>
      </c>
      <c r="Y269">
        <v>142.5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4.1000000000000003E-3</v>
      </c>
      <c r="AH269">
        <v>2</v>
      </c>
      <c r="AI269">
        <v>24915587</v>
      </c>
      <c r="AJ269">
        <v>263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ROW(Source!A182)</f>
        <v>182</v>
      </c>
      <c r="B270">
        <v>24915602</v>
      </c>
      <c r="C270">
        <v>24915577</v>
      </c>
      <c r="D270">
        <v>14682500</v>
      </c>
      <c r="E270">
        <v>1</v>
      </c>
      <c r="F270">
        <v>1</v>
      </c>
      <c r="G270">
        <v>1</v>
      </c>
      <c r="H270">
        <v>3</v>
      </c>
      <c r="I270" t="s">
        <v>1363</v>
      </c>
      <c r="J270" t="s">
        <v>1364</v>
      </c>
      <c r="K270" t="s">
        <v>1365</v>
      </c>
      <c r="L270">
        <v>1348</v>
      </c>
      <c r="N270">
        <v>1009</v>
      </c>
      <c r="O270" t="s">
        <v>1185</v>
      </c>
      <c r="P270" t="s">
        <v>1185</v>
      </c>
      <c r="Q270">
        <v>1000</v>
      </c>
      <c r="X270">
        <v>6.0000000000000002E-5</v>
      </c>
      <c r="Y270">
        <v>7826.9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6.0000000000000002E-5</v>
      </c>
      <c r="AH270">
        <v>2</v>
      </c>
      <c r="AI270">
        <v>24915588</v>
      </c>
      <c r="AJ270">
        <v>264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ROW(Source!A182)</f>
        <v>182</v>
      </c>
      <c r="B271">
        <v>24915603</v>
      </c>
      <c r="C271">
        <v>24915577</v>
      </c>
      <c r="D271">
        <v>14665224</v>
      </c>
      <c r="E271">
        <v>1</v>
      </c>
      <c r="F271">
        <v>1</v>
      </c>
      <c r="G271">
        <v>1</v>
      </c>
      <c r="H271">
        <v>3</v>
      </c>
      <c r="I271" t="s">
        <v>1366</v>
      </c>
      <c r="J271" t="s">
        <v>1367</v>
      </c>
      <c r="K271" t="s">
        <v>1368</v>
      </c>
      <c r="L271">
        <v>1346</v>
      </c>
      <c r="N271">
        <v>1009</v>
      </c>
      <c r="O271" t="s">
        <v>1181</v>
      </c>
      <c r="P271" t="s">
        <v>1181</v>
      </c>
      <c r="Q271">
        <v>1</v>
      </c>
      <c r="X271">
        <v>0.5</v>
      </c>
      <c r="Y271">
        <v>68.05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0.5</v>
      </c>
      <c r="AH271">
        <v>2</v>
      </c>
      <c r="AI271">
        <v>24915589</v>
      </c>
      <c r="AJ271">
        <v>265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ROW(Source!A182)</f>
        <v>182</v>
      </c>
      <c r="B272">
        <v>24915604</v>
      </c>
      <c r="C272">
        <v>24915577</v>
      </c>
      <c r="D272">
        <v>14697327</v>
      </c>
      <c r="E272">
        <v>1</v>
      </c>
      <c r="F272">
        <v>1</v>
      </c>
      <c r="G272">
        <v>1</v>
      </c>
      <c r="H272">
        <v>3</v>
      </c>
      <c r="I272" t="s">
        <v>1369</v>
      </c>
      <c r="J272" t="s">
        <v>1370</v>
      </c>
      <c r="K272" t="s">
        <v>1371</v>
      </c>
      <c r="L272">
        <v>1356</v>
      </c>
      <c r="N272">
        <v>1010</v>
      </c>
      <c r="O272" t="s">
        <v>1372</v>
      </c>
      <c r="P272" t="s">
        <v>1372</v>
      </c>
      <c r="Q272">
        <v>1000</v>
      </c>
      <c r="X272">
        <v>8.3199999999999993E-3</v>
      </c>
      <c r="Y272">
        <v>19.5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8.3199999999999993E-3</v>
      </c>
      <c r="AH272">
        <v>2</v>
      </c>
      <c r="AI272">
        <v>24915590</v>
      </c>
      <c r="AJ272">
        <v>266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ROW(Source!A182)</f>
        <v>182</v>
      </c>
      <c r="B273">
        <v>24915605</v>
      </c>
      <c r="C273">
        <v>24915577</v>
      </c>
      <c r="D273">
        <v>14665295</v>
      </c>
      <c r="E273">
        <v>1</v>
      </c>
      <c r="F273">
        <v>1</v>
      </c>
      <c r="G273">
        <v>1</v>
      </c>
      <c r="H273">
        <v>3</v>
      </c>
      <c r="I273" t="s">
        <v>1159</v>
      </c>
      <c r="J273" t="s">
        <v>1168</v>
      </c>
      <c r="K273" t="s">
        <v>1169</v>
      </c>
      <c r="L273">
        <v>1344</v>
      </c>
      <c r="N273">
        <v>1008</v>
      </c>
      <c r="O273" t="s">
        <v>1170</v>
      </c>
      <c r="P273" t="s">
        <v>1170</v>
      </c>
      <c r="Q273">
        <v>1</v>
      </c>
      <c r="X273">
        <v>2.39</v>
      </c>
      <c r="Y273">
        <v>1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2.39</v>
      </c>
      <c r="AH273">
        <v>2</v>
      </c>
      <c r="AI273">
        <v>24915591</v>
      </c>
      <c r="AJ273">
        <v>267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ROW(Source!A183)</f>
        <v>183</v>
      </c>
      <c r="B274">
        <v>24919548</v>
      </c>
      <c r="C274">
        <v>24919547</v>
      </c>
      <c r="D274">
        <v>9430710</v>
      </c>
      <c r="E274">
        <v>1</v>
      </c>
      <c r="F274">
        <v>1</v>
      </c>
      <c r="G274">
        <v>1</v>
      </c>
      <c r="H274">
        <v>1</v>
      </c>
      <c r="I274" t="s">
        <v>1166</v>
      </c>
      <c r="J274" t="s">
        <v>3</v>
      </c>
      <c r="K274" t="s">
        <v>1167</v>
      </c>
      <c r="L274">
        <v>1369</v>
      </c>
      <c r="N274">
        <v>1013</v>
      </c>
      <c r="O274" t="s">
        <v>1148</v>
      </c>
      <c r="P274" t="s">
        <v>1148</v>
      </c>
      <c r="Q274">
        <v>1</v>
      </c>
      <c r="X274">
        <v>9.92</v>
      </c>
      <c r="Y274">
        <v>0</v>
      </c>
      <c r="Z274">
        <v>0</v>
      </c>
      <c r="AA274">
        <v>0</v>
      </c>
      <c r="AB274">
        <v>9.6199999999999992</v>
      </c>
      <c r="AC274">
        <v>0</v>
      </c>
      <c r="AD274">
        <v>1</v>
      </c>
      <c r="AE274">
        <v>1</v>
      </c>
      <c r="AF274" t="s">
        <v>179</v>
      </c>
      <c r="AG274">
        <v>13.392000000000001</v>
      </c>
      <c r="AH274">
        <v>2</v>
      </c>
      <c r="AI274">
        <v>24919548</v>
      </c>
      <c r="AJ274">
        <v>268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ROW(Source!A183)</f>
        <v>183</v>
      </c>
      <c r="B275">
        <v>24919549</v>
      </c>
      <c r="C275">
        <v>24919547</v>
      </c>
      <c r="D275">
        <v>121548</v>
      </c>
      <c r="E275">
        <v>1</v>
      </c>
      <c r="F275">
        <v>1</v>
      </c>
      <c r="G275">
        <v>1</v>
      </c>
      <c r="H275">
        <v>1</v>
      </c>
      <c r="I275" t="s">
        <v>40</v>
      </c>
      <c r="J275" t="s">
        <v>3</v>
      </c>
      <c r="K275" t="s">
        <v>1173</v>
      </c>
      <c r="L275">
        <v>608254</v>
      </c>
      <c r="N275">
        <v>1013</v>
      </c>
      <c r="O275" t="s">
        <v>1174</v>
      </c>
      <c r="P275" t="s">
        <v>1174</v>
      </c>
      <c r="Q275">
        <v>1</v>
      </c>
      <c r="X275">
        <v>0.2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2</v>
      </c>
      <c r="AF275" t="s">
        <v>179</v>
      </c>
      <c r="AG275">
        <v>0.27</v>
      </c>
      <c r="AH275">
        <v>2</v>
      </c>
      <c r="AI275">
        <v>24919549</v>
      </c>
      <c r="AJ275">
        <v>269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ROW(Source!A183)</f>
        <v>183</v>
      </c>
      <c r="B276">
        <v>24919550</v>
      </c>
      <c r="C276">
        <v>24919547</v>
      </c>
      <c r="D276">
        <v>22792577</v>
      </c>
      <c r="E276">
        <v>1</v>
      </c>
      <c r="F276">
        <v>1</v>
      </c>
      <c r="G276">
        <v>1</v>
      </c>
      <c r="H276">
        <v>2</v>
      </c>
      <c r="I276" t="s">
        <v>1218</v>
      </c>
      <c r="J276" t="s">
        <v>1219</v>
      </c>
      <c r="K276" t="s">
        <v>1220</v>
      </c>
      <c r="L276">
        <v>1368</v>
      </c>
      <c r="N276">
        <v>1011</v>
      </c>
      <c r="O276" t="s">
        <v>1152</v>
      </c>
      <c r="P276" t="s">
        <v>1152</v>
      </c>
      <c r="Q276">
        <v>1</v>
      </c>
      <c r="X276">
        <v>0.2</v>
      </c>
      <c r="Y276">
        <v>0</v>
      </c>
      <c r="Z276">
        <v>134.65</v>
      </c>
      <c r="AA276">
        <v>13.5</v>
      </c>
      <c r="AB276">
        <v>0</v>
      </c>
      <c r="AC276">
        <v>0</v>
      </c>
      <c r="AD276">
        <v>1</v>
      </c>
      <c r="AE276">
        <v>0</v>
      </c>
      <c r="AF276" t="s">
        <v>179</v>
      </c>
      <c r="AG276">
        <v>0.27</v>
      </c>
      <c r="AH276">
        <v>2</v>
      </c>
      <c r="AI276">
        <v>24919550</v>
      </c>
      <c r="AJ276">
        <v>270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ROW(Source!A183)</f>
        <v>183</v>
      </c>
      <c r="B277">
        <v>24919551</v>
      </c>
      <c r="C277">
        <v>24919547</v>
      </c>
      <c r="D277">
        <v>22792675</v>
      </c>
      <c r="E277">
        <v>1</v>
      </c>
      <c r="F277">
        <v>1</v>
      </c>
      <c r="G277">
        <v>1</v>
      </c>
      <c r="H277">
        <v>2</v>
      </c>
      <c r="I277" t="s">
        <v>1342</v>
      </c>
      <c r="J277" t="s">
        <v>1373</v>
      </c>
      <c r="K277" t="s">
        <v>1374</v>
      </c>
      <c r="L277">
        <v>1368</v>
      </c>
      <c r="N277">
        <v>1011</v>
      </c>
      <c r="O277" t="s">
        <v>1152</v>
      </c>
      <c r="P277" t="s">
        <v>1152</v>
      </c>
      <c r="Q277">
        <v>1</v>
      </c>
      <c r="X277">
        <v>2.4</v>
      </c>
      <c r="Y277">
        <v>0</v>
      </c>
      <c r="Z277">
        <v>0.9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179</v>
      </c>
      <c r="AG277">
        <v>3.24</v>
      </c>
      <c r="AH277">
        <v>2</v>
      </c>
      <c r="AI277">
        <v>24919551</v>
      </c>
      <c r="AJ277">
        <v>271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ROW(Source!A183)</f>
        <v>183</v>
      </c>
      <c r="B278">
        <v>24919552</v>
      </c>
      <c r="C278">
        <v>24919547</v>
      </c>
      <c r="D278">
        <v>22792687</v>
      </c>
      <c r="E278">
        <v>1</v>
      </c>
      <c r="F278">
        <v>1</v>
      </c>
      <c r="G278">
        <v>1</v>
      </c>
      <c r="H278">
        <v>2</v>
      </c>
      <c r="I278" t="s">
        <v>1375</v>
      </c>
      <c r="J278" t="s">
        <v>1376</v>
      </c>
      <c r="K278" t="s">
        <v>1377</v>
      </c>
      <c r="L278">
        <v>1368</v>
      </c>
      <c r="N278">
        <v>1011</v>
      </c>
      <c r="O278" t="s">
        <v>1152</v>
      </c>
      <c r="P278" t="s">
        <v>1152</v>
      </c>
      <c r="Q278">
        <v>1</v>
      </c>
      <c r="X278">
        <v>2.4</v>
      </c>
      <c r="Y278">
        <v>0</v>
      </c>
      <c r="Z278">
        <v>3.28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179</v>
      </c>
      <c r="AG278">
        <v>3.24</v>
      </c>
      <c r="AH278">
        <v>2</v>
      </c>
      <c r="AI278">
        <v>24919552</v>
      </c>
      <c r="AJ278">
        <v>272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ROW(Source!A183)</f>
        <v>183</v>
      </c>
      <c r="B279">
        <v>24919553</v>
      </c>
      <c r="C279">
        <v>24919547</v>
      </c>
      <c r="D279">
        <v>22794575</v>
      </c>
      <c r="E279">
        <v>1</v>
      </c>
      <c r="F279">
        <v>1</v>
      </c>
      <c r="G279">
        <v>1</v>
      </c>
      <c r="H279">
        <v>2</v>
      </c>
      <c r="I279" t="s">
        <v>1224</v>
      </c>
      <c r="J279" t="s">
        <v>1225</v>
      </c>
      <c r="K279" t="s">
        <v>1226</v>
      </c>
      <c r="L279">
        <v>1368</v>
      </c>
      <c r="N279">
        <v>1011</v>
      </c>
      <c r="O279" t="s">
        <v>1152</v>
      </c>
      <c r="P279" t="s">
        <v>1152</v>
      </c>
      <c r="Q279">
        <v>1</v>
      </c>
      <c r="X279">
        <v>0.2</v>
      </c>
      <c r="Y279">
        <v>0</v>
      </c>
      <c r="Z279">
        <v>87.17</v>
      </c>
      <c r="AA279">
        <v>11.6</v>
      </c>
      <c r="AB279">
        <v>0</v>
      </c>
      <c r="AC279">
        <v>0</v>
      </c>
      <c r="AD279">
        <v>1</v>
      </c>
      <c r="AE279">
        <v>0</v>
      </c>
      <c r="AF279" t="s">
        <v>179</v>
      </c>
      <c r="AG279">
        <v>0.27</v>
      </c>
      <c r="AH279">
        <v>2</v>
      </c>
      <c r="AI279">
        <v>24919553</v>
      </c>
      <c r="AJ279">
        <v>273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ROW(Source!A183)</f>
        <v>183</v>
      </c>
      <c r="B280">
        <v>24919554</v>
      </c>
      <c r="C280">
        <v>24919547</v>
      </c>
      <c r="D280">
        <v>22816392</v>
      </c>
      <c r="E280">
        <v>1</v>
      </c>
      <c r="F280">
        <v>1</v>
      </c>
      <c r="G280">
        <v>1</v>
      </c>
      <c r="H280">
        <v>3</v>
      </c>
      <c r="I280" t="s">
        <v>1357</v>
      </c>
      <c r="J280" t="s">
        <v>1378</v>
      </c>
      <c r="K280" t="s">
        <v>1359</v>
      </c>
      <c r="L280">
        <v>1308</v>
      </c>
      <c r="N280">
        <v>1003</v>
      </c>
      <c r="O280" t="s">
        <v>311</v>
      </c>
      <c r="P280" t="s">
        <v>311</v>
      </c>
      <c r="Q280">
        <v>100</v>
      </c>
      <c r="X280">
        <v>9.5999999999999992E-3</v>
      </c>
      <c r="Y280">
        <v>120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9.5999999999999992E-3</v>
      </c>
      <c r="AH280">
        <v>2</v>
      </c>
      <c r="AI280">
        <v>24919554</v>
      </c>
      <c r="AJ280">
        <v>274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ROW(Source!A183)</f>
        <v>183</v>
      </c>
      <c r="B281">
        <v>24919555</v>
      </c>
      <c r="C281">
        <v>24919547</v>
      </c>
      <c r="D281">
        <v>22828191</v>
      </c>
      <c r="E281">
        <v>1</v>
      </c>
      <c r="F281">
        <v>1</v>
      </c>
      <c r="G281">
        <v>1</v>
      </c>
      <c r="H281">
        <v>3</v>
      </c>
      <c r="I281" t="s">
        <v>1363</v>
      </c>
      <c r="J281" t="s">
        <v>1379</v>
      </c>
      <c r="K281" t="s">
        <v>1365</v>
      </c>
      <c r="L281">
        <v>1348</v>
      </c>
      <c r="N281">
        <v>1009</v>
      </c>
      <c r="O281" t="s">
        <v>1185</v>
      </c>
      <c r="P281" t="s">
        <v>1185</v>
      </c>
      <c r="Q281">
        <v>1000</v>
      </c>
      <c r="X281">
        <v>6.0000000000000002E-5</v>
      </c>
      <c r="Y281">
        <v>7826.9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6.0000000000000002E-5</v>
      </c>
      <c r="AH281">
        <v>2</v>
      </c>
      <c r="AI281">
        <v>24919555</v>
      </c>
      <c r="AJ281">
        <v>275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ROW(Source!A183)</f>
        <v>183</v>
      </c>
      <c r="B282">
        <v>24919556</v>
      </c>
      <c r="C282">
        <v>24919547</v>
      </c>
      <c r="D282">
        <v>22850610</v>
      </c>
      <c r="E282">
        <v>1</v>
      </c>
      <c r="F282">
        <v>1</v>
      </c>
      <c r="G282">
        <v>1</v>
      </c>
      <c r="H282">
        <v>3</v>
      </c>
      <c r="I282" t="s">
        <v>1366</v>
      </c>
      <c r="J282" t="s">
        <v>1380</v>
      </c>
      <c r="K282" t="s">
        <v>1368</v>
      </c>
      <c r="L282">
        <v>1346</v>
      </c>
      <c r="N282">
        <v>1009</v>
      </c>
      <c r="O282" t="s">
        <v>1181</v>
      </c>
      <c r="P282" t="s">
        <v>1181</v>
      </c>
      <c r="Q282">
        <v>1</v>
      </c>
      <c r="X282">
        <v>0.5</v>
      </c>
      <c r="Y282">
        <v>68.05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0.5</v>
      </c>
      <c r="AH282">
        <v>2</v>
      </c>
      <c r="AI282">
        <v>24919556</v>
      </c>
      <c r="AJ282">
        <v>277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ROW(Source!A183)</f>
        <v>183</v>
      </c>
      <c r="B283">
        <v>24919557</v>
      </c>
      <c r="C283">
        <v>24919547</v>
      </c>
      <c r="D283">
        <v>22865650</v>
      </c>
      <c r="E283">
        <v>1</v>
      </c>
      <c r="F283">
        <v>1</v>
      </c>
      <c r="G283">
        <v>1</v>
      </c>
      <c r="H283">
        <v>3</v>
      </c>
      <c r="I283" t="s">
        <v>1159</v>
      </c>
      <c r="J283" t="s">
        <v>1160</v>
      </c>
      <c r="K283" t="s">
        <v>1161</v>
      </c>
      <c r="L283">
        <v>1374</v>
      </c>
      <c r="N283">
        <v>1013</v>
      </c>
      <c r="O283" t="s">
        <v>1162</v>
      </c>
      <c r="P283" t="s">
        <v>1162</v>
      </c>
      <c r="Q283">
        <v>1</v>
      </c>
      <c r="X283">
        <v>1.91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1.91</v>
      </c>
      <c r="AH283">
        <v>2</v>
      </c>
      <c r="AI283">
        <v>24919557</v>
      </c>
      <c r="AJ283">
        <v>278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ROW(Source!A185)</f>
        <v>185</v>
      </c>
      <c r="B284">
        <v>24915623</v>
      </c>
      <c r="C284">
        <v>24915608</v>
      </c>
      <c r="D284">
        <v>9430710</v>
      </c>
      <c r="E284">
        <v>1</v>
      </c>
      <c r="F284">
        <v>1</v>
      </c>
      <c r="G284">
        <v>1</v>
      </c>
      <c r="H284">
        <v>1</v>
      </c>
      <c r="I284" t="s">
        <v>1166</v>
      </c>
      <c r="J284" t="s">
        <v>3</v>
      </c>
      <c r="K284" t="s">
        <v>1167</v>
      </c>
      <c r="L284">
        <v>1369</v>
      </c>
      <c r="N284">
        <v>1013</v>
      </c>
      <c r="O284" t="s">
        <v>1148</v>
      </c>
      <c r="P284" t="s">
        <v>1148</v>
      </c>
      <c r="Q284">
        <v>1</v>
      </c>
      <c r="X284">
        <v>12.4</v>
      </c>
      <c r="Y284">
        <v>0</v>
      </c>
      <c r="Z284">
        <v>0</v>
      </c>
      <c r="AA284">
        <v>0</v>
      </c>
      <c r="AB284">
        <v>9.6199999999999992</v>
      </c>
      <c r="AC284">
        <v>0</v>
      </c>
      <c r="AD284">
        <v>1</v>
      </c>
      <c r="AE284">
        <v>1</v>
      </c>
      <c r="AF284" t="s">
        <v>179</v>
      </c>
      <c r="AG284">
        <v>16.740000000000002</v>
      </c>
      <c r="AH284">
        <v>2</v>
      </c>
      <c r="AI284">
        <v>24915609</v>
      </c>
      <c r="AJ284">
        <v>279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ROW(Source!A185)</f>
        <v>185</v>
      </c>
      <c r="B285">
        <v>24915624</v>
      </c>
      <c r="C285">
        <v>24915608</v>
      </c>
      <c r="D285">
        <v>121548</v>
      </c>
      <c r="E285">
        <v>1</v>
      </c>
      <c r="F285">
        <v>1</v>
      </c>
      <c r="G285">
        <v>1</v>
      </c>
      <c r="H285">
        <v>1</v>
      </c>
      <c r="I285" t="s">
        <v>40</v>
      </c>
      <c r="J285" t="s">
        <v>3</v>
      </c>
      <c r="K285" t="s">
        <v>1173</v>
      </c>
      <c r="L285">
        <v>608254</v>
      </c>
      <c r="N285">
        <v>1013</v>
      </c>
      <c r="O285" t="s">
        <v>1174</v>
      </c>
      <c r="P285" t="s">
        <v>1174</v>
      </c>
      <c r="Q285">
        <v>1</v>
      </c>
      <c r="X285">
        <v>3.39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2</v>
      </c>
      <c r="AF285" t="s">
        <v>179</v>
      </c>
      <c r="AG285">
        <v>4.5765000000000002</v>
      </c>
      <c r="AH285">
        <v>2</v>
      </c>
      <c r="AI285">
        <v>24915610</v>
      </c>
      <c r="AJ285">
        <v>280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ROW(Source!A185)</f>
        <v>185</v>
      </c>
      <c r="B286">
        <v>24915625</v>
      </c>
      <c r="C286">
        <v>24915608</v>
      </c>
      <c r="D286">
        <v>14665537</v>
      </c>
      <c r="E286">
        <v>1</v>
      </c>
      <c r="F286">
        <v>1</v>
      </c>
      <c r="G286">
        <v>1</v>
      </c>
      <c r="H286">
        <v>2</v>
      </c>
      <c r="I286" t="s">
        <v>1218</v>
      </c>
      <c r="J286" t="s">
        <v>1247</v>
      </c>
      <c r="K286" t="s">
        <v>1220</v>
      </c>
      <c r="L286">
        <v>1368</v>
      </c>
      <c r="N286">
        <v>1011</v>
      </c>
      <c r="O286" t="s">
        <v>1152</v>
      </c>
      <c r="P286" t="s">
        <v>1152</v>
      </c>
      <c r="Q286">
        <v>1</v>
      </c>
      <c r="X286">
        <v>0.39</v>
      </c>
      <c r="Y286">
        <v>0</v>
      </c>
      <c r="Z286">
        <v>134.65</v>
      </c>
      <c r="AA286">
        <v>13.5</v>
      </c>
      <c r="AB286">
        <v>0</v>
      </c>
      <c r="AC286">
        <v>0</v>
      </c>
      <c r="AD286">
        <v>1</v>
      </c>
      <c r="AE286">
        <v>0</v>
      </c>
      <c r="AF286" t="s">
        <v>179</v>
      </c>
      <c r="AG286">
        <v>0.52650000000000008</v>
      </c>
      <c r="AH286">
        <v>2</v>
      </c>
      <c r="AI286">
        <v>24915611</v>
      </c>
      <c r="AJ286">
        <v>281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ROW(Source!A185)</f>
        <v>185</v>
      </c>
      <c r="B287">
        <v>24915626</v>
      </c>
      <c r="C287">
        <v>24915608</v>
      </c>
      <c r="D287">
        <v>14665701</v>
      </c>
      <c r="E287">
        <v>1</v>
      </c>
      <c r="F287">
        <v>1</v>
      </c>
      <c r="G287">
        <v>1</v>
      </c>
      <c r="H287">
        <v>2</v>
      </c>
      <c r="I287" t="s">
        <v>1342</v>
      </c>
      <c r="J287" t="s">
        <v>1343</v>
      </c>
      <c r="K287" t="s">
        <v>1344</v>
      </c>
      <c r="L287">
        <v>1368</v>
      </c>
      <c r="N287">
        <v>1011</v>
      </c>
      <c r="O287" t="s">
        <v>1152</v>
      </c>
      <c r="P287" t="s">
        <v>1152</v>
      </c>
      <c r="Q287">
        <v>1</v>
      </c>
      <c r="X287">
        <v>3</v>
      </c>
      <c r="Y287">
        <v>0</v>
      </c>
      <c r="Z287">
        <v>2.37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179</v>
      </c>
      <c r="AG287">
        <v>4.0500000000000007</v>
      </c>
      <c r="AH287">
        <v>2</v>
      </c>
      <c r="AI287">
        <v>24915612</v>
      </c>
      <c r="AJ287">
        <v>282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ROW(Source!A185)</f>
        <v>185</v>
      </c>
      <c r="B288">
        <v>24915627</v>
      </c>
      <c r="C288">
        <v>24915608</v>
      </c>
      <c r="D288">
        <v>14665732</v>
      </c>
      <c r="E288">
        <v>1</v>
      </c>
      <c r="F288">
        <v>1</v>
      </c>
      <c r="G288">
        <v>1</v>
      </c>
      <c r="H288">
        <v>2</v>
      </c>
      <c r="I288" t="s">
        <v>1345</v>
      </c>
      <c r="J288" t="s">
        <v>1346</v>
      </c>
      <c r="K288" t="s">
        <v>1347</v>
      </c>
      <c r="L288">
        <v>1368</v>
      </c>
      <c r="N288">
        <v>1011</v>
      </c>
      <c r="O288" t="s">
        <v>1152</v>
      </c>
      <c r="P288" t="s">
        <v>1152</v>
      </c>
      <c r="Q288">
        <v>1</v>
      </c>
      <c r="X288">
        <v>3</v>
      </c>
      <c r="Y288">
        <v>0</v>
      </c>
      <c r="Z288">
        <v>131.44</v>
      </c>
      <c r="AA288">
        <v>11.6</v>
      </c>
      <c r="AB288">
        <v>0</v>
      </c>
      <c r="AC288">
        <v>0</v>
      </c>
      <c r="AD288">
        <v>1</v>
      </c>
      <c r="AE288">
        <v>0</v>
      </c>
      <c r="AF288" t="s">
        <v>179</v>
      </c>
      <c r="AG288">
        <v>4.0500000000000007</v>
      </c>
      <c r="AH288">
        <v>2</v>
      </c>
      <c r="AI288">
        <v>24915613</v>
      </c>
      <c r="AJ288">
        <v>283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ROW(Source!A185)</f>
        <v>185</v>
      </c>
      <c r="B289">
        <v>24915628</v>
      </c>
      <c r="C289">
        <v>24915608</v>
      </c>
      <c r="D289">
        <v>14668594</v>
      </c>
      <c r="E289">
        <v>1</v>
      </c>
      <c r="F289">
        <v>1</v>
      </c>
      <c r="G289">
        <v>1</v>
      </c>
      <c r="H289">
        <v>2</v>
      </c>
      <c r="I289" t="s">
        <v>1348</v>
      </c>
      <c r="J289" t="s">
        <v>1349</v>
      </c>
      <c r="K289" t="s">
        <v>1350</v>
      </c>
      <c r="L289">
        <v>1368</v>
      </c>
      <c r="N289">
        <v>1011</v>
      </c>
      <c r="O289" t="s">
        <v>1152</v>
      </c>
      <c r="P289" t="s">
        <v>1152</v>
      </c>
      <c r="Q289">
        <v>1</v>
      </c>
      <c r="X289">
        <v>0.39</v>
      </c>
      <c r="Y289">
        <v>0</v>
      </c>
      <c r="Z289">
        <v>107.3</v>
      </c>
      <c r="AA289">
        <v>11.6</v>
      </c>
      <c r="AB289">
        <v>0</v>
      </c>
      <c r="AC289">
        <v>0</v>
      </c>
      <c r="AD289">
        <v>1</v>
      </c>
      <c r="AE289">
        <v>0</v>
      </c>
      <c r="AF289" t="s">
        <v>179</v>
      </c>
      <c r="AG289">
        <v>0.52650000000000008</v>
      </c>
      <c r="AH289">
        <v>2</v>
      </c>
      <c r="AI289">
        <v>24915614</v>
      </c>
      <c r="AJ289">
        <v>284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ROW(Source!A185)</f>
        <v>185</v>
      </c>
      <c r="B290">
        <v>24915629</v>
      </c>
      <c r="C290">
        <v>24915608</v>
      </c>
      <c r="D290">
        <v>14608774</v>
      </c>
      <c r="E290">
        <v>1</v>
      </c>
      <c r="F290">
        <v>1</v>
      </c>
      <c r="G290">
        <v>1</v>
      </c>
      <c r="H290">
        <v>3</v>
      </c>
      <c r="I290" t="s">
        <v>1351</v>
      </c>
      <c r="J290" t="s">
        <v>1352</v>
      </c>
      <c r="K290" t="s">
        <v>1353</v>
      </c>
      <c r="L290">
        <v>1348</v>
      </c>
      <c r="N290">
        <v>1009</v>
      </c>
      <c r="O290" t="s">
        <v>1185</v>
      </c>
      <c r="P290" t="s">
        <v>1185</v>
      </c>
      <c r="Q290">
        <v>1000</v>
      </c>
      <c r="X290">
        <v>4.0000000000000003E-5</v>
      </c>
      <c r="Y290">
        <v>12242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4.0000000000000003E-5</v>
      </c>
      <c r="AH290">
        <v>2</v>
      </c>
      <c r="AI290">
        <v>24915615</v>
      </c>
      <c r="AJ290">
        <v>285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ROW(Source!A185)</f>
        <v>185</v>
      </c>
      <c r="B291">
        <v>24915630</v>
      </c>
      <c r="C291">
        <v>24915608</v>
      </c>
      <c r="D291">
        <v>14608858</v>
      </c>
      <c r="E291">
        <v>1</v>
      </c>
      <c r="F291">
        <v>1</v>
      </c>
      <c r="G291">
        <v>1</v>
      </c>
      <c r="H291">
        <v>3</v>
      </c>
      <c r="I291" t="s">
        <v>1354</v>
      </c>
      <c r="J291" t="s">
        <v>1355</v>
      </c>
      <c r="K291" t="s">
        <v>1356</v>
      </c>
      <c r="L291">
        <v>1348</v>
      </c>
      <c r="N291">
        <v>1009</v>
      </c>
      <c r="O291" t="s">
        <v>1185</v>
      </c>
      <c r="P291" t="s">
        <v>1185</v>
      </c>
      <c r="Q291">
        <v>1000</v>
      </c>
      <c r="X291">
        <v>8.0000000000000004E-4</v>
      </c>
      <c r="Y291">
        <v>40600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8.0000000000000004E-4</v>
      </c>
      <c r="AH291">
        <v>2</v>
      </c>
      <c r="AI291">
        <v>24915616</v>
      </c>
      <c r="AJ291">
        <v>286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ROW(Source!A185)</f>
        <v>185</v>
      </c>
      <c r="B292">
        <v>24915631</v>
      </c>
      <c r="C292">
        <v>24915608</v>
      </c>
      <c r="D292">
        <v>14611269</v>
      </c>
      <c r="E292">
        <v>1</v>
      </c>
      <c r="F292">
        <v>1</v>
      </c>
      <c r="G292">
        <v>1</v>
      </c>
      <c r="H292">
        <v>3</v>
      </c>
      <c r="I292" t="s">
        <v>1357</v>
      </c>
      <c r="J292" t="s">
        <v>1358</v>
      </c>
      <c r="K292" t="s">
        <v>1359</v>
      </c>
      <c r="L292">
        <v>1308</v>
      </c>
      <c r="N292">
        <v>1003</v>
      </c>
      <c r="O292" t="s">
        <v>311</v>
      </c>
      <c r="P292" t="s">
        <v>311</v>
      </c>
      <c r="Q292">
        <v>100</v>
      </c>
      <c r="X292">
        <v>9.5999999999999992E-3</v>
      </c>
      <c r="Y292">
        <v>120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9.5999999999999992E-3</v>
      </c>
      <c r="AH292">
        <v>2</v>
      </c>
      <c r="AI292">
        <v>24915617</v>
      </c>
      <c r="AJ292">
        <v>287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ROW(Source!A185)</f>
        <v>185</v>
      </c>
      <c r="B293">
        <v>24915632</v>
      </c>
      <c r="C293">
        <v>24915608</v>
      </c>
      <c r="D293">
        <v>14681456</v>
      </c>
      <c r="E293">
        <v>1</v>
      </c>
      <c r="F293">
        <v>1</v>
      </c>
      <c r="G293">
        <v>1</v>
      </c>
      <c r="H293">
        <v>3</v>
      </c>
      <c r="I293" t="s">
        <v>1360</v>
      </c>
      <c r="J293" t="s">
        <v>1361</v>
      </c>
      <c r="K293" t="s">
        <v>1362</v>
      </c>
      <c r="L293">
        <v>1355</v>
      </c>
      <c r="N293">
        <v>1010</v>
      </c>
      <c r="O293" t="s">
        <v>910</v>
      </c>
      <c r="P293" t="s">
        <v>910</v>
      </c>
      <c r="Q293">
        <v>100</v>
      </c>
      <c r="X293">
        <v>4.1000000000000003E-3</v>
      </c>
      <c r="Y293">
        <v>142.5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4.1000000000000003E-3</v>
      </c>
      <c r="AH293">
        <v>2</v>
      </c>
      <c r="AI293">
        <v>24915618</v>
      </c>
      <c r="AJ293">
        <v>288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ROW(Source!A185)</f>
        <v>185</v>
      </c>
      <c r="B294">
        <v>24915633</v>
      </c>
      <c r="C294">
        <v>24915608</v>
      </c>
      <c r="D294">
        <v>14682500</v>
      </c>
      <c r="E294">
        <v>1</v>
      </c>
      <c r="F294">
        <v>1</v>
      </c>
      <c r="G294">
        <v>1</v>
      </c>
      <c r="H294">
        <v>3</v>
      </c>
      <c r="I294" t="s">
        <v>1363</v>
      </c>
      <c r="J294" t="s">
        <v>1364</v>
      </c>
      <c r="K294" t="s">
        <v>1365</v>
      </c>
      <c r="L294">
        <v>1348</v>
      </c>
      <c r="N294">
        <v>1009</v>
      </c>
      <c r="O294" t="s">
        <v>1185</v>
      </c>
      <c r="P294" t="s">
        <v>1185</v>
      </c>
      <c r="Q294">
        <v>1000</v>
      </c>
      <c r="X294">
        <v>6.0000000000000002E-5</v>
      </c>
      <c r="Y294">
        <v>7826.9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6.0000000000000002E-5</v>
      </c>
      <c r="AH294">
        <v>2</v>
      </c>
      <c r="AI294">
        <v>24915619</v>
      </c>
      <c r="AJ294">
        <v>289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ROW(Source!A185)</f>
        <v>185</v>
      </c>
      <c r="B295">
        <v>24915634</v>
      </c>
      <c r="C295">
        <v>24915608</v>
      </c>
      <c r="D295">
        <v>14665224</v>
      </c>
      <c r="E295">
        <v>1</v>
      </c>
      <c r="F295">
        <v>1</v>
      </c>
      <c r="G295">
        <v>1</v>
      </c>
      <c r="H295">
        <v>3</v>
      </c>
      <c r="I295" t="s">
        <v>1366</v>
      </c>
      <c r="J295" t="s">
        <v>1367</v>
      </c>
      <c r="K295" t="s">
        <v>1368</v>
      </c>
      <c r="L295">
        <v>1346</v>
      </c>
      <c r="N295">
        <v>1009</v>
      </c>
      <c r="O295" t="s">
        <v>1181</v>
      </c>
      <c r="P295" t="s">
        <v>1181</v>
      </c>
      <c r="Q295">
        <v>1</v>
      </c>
      <c r="X295">
        <v>0.5</v>
      </c>
      <c r="Y295">
        <v>68.05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0.5</v>
      </c>
      <c r="AH295">
        <v>2</v>
      </c>
      <c r="AI295">
        <v>24915620</v>
      </c>
      <c r="AJ295">
        <v>291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ROW(Source!A185)</f>
        <v>185</v>
      </c>
      <c r="B296">
        <v>24915635</v>
      </c>
      <c r="C296">
        <v>24915608</v>
      </c>
      <c r="D296">
        <v>14697327</v>
      </c>
      <c r="E296">
        <v>1</v>
      </c>
      <c r="F296">
        <v>1</v>
      </c>
      <c r="G296">
        <v>1</v>
      </c>
      <c r="H296">
        <v>3</v>
      </c>
      <c r="I296" t="s">
        <v>1369</v>
      </c>
      <c r="J296" t="s">
        <v>1370</v>
      </c>
      <c r="K296" t="s">
        <v>1371</v>
      </c>
      <c r="L296">
        <v>1356</v>
      </c>
      <c r="N296">
        <v>1010</v>
      </c>
      <c r="O296" t="s">
        <v>1372</v>
      </c>
      <c r="P296" t="s">
        <v>1372</v>
      </c>
      <c r="Q296">
        <v>1000</v>
      </c>
      <c r="X296">
        <v>8.3199999999999993E-3</v>
      </c>
      <c r="Y296">
        <v>19.5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8.3199999999999993E-3</v>
      </c>
      <c r="AH296">
        <v>2</v>
      </c>
      <c r="AI296">
        <v>24915621</v>
      </c>
      <c r="AJ296">
        <v>292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ROW(Source!A185)</f>
        <v>185</v>
      </c>
      <c r="B297">
        <v>24915636</v>
      </c>
      <c r="C297">
        <v>24915608</v>
      </c>
      <c r="D297">
        <v>14665295</v>
      </c>
      <c r="E297">
        <v>1</v>
      </c>
      <c r="F297">
        <v>1</v>
      </c>
      <c r="G297">
        <v>1</v>
      </c>
      <c r="H297">
        <v>3</v>
      </c>
      <c r="I297" t="s">
        <v>1159</v>
      </c>
      <c r="J297" t="s">
        <v>1168</v>
      </c>
      <c r="K297" t="s">
        <v>1169</v>
      </c>
      <c r="L297">
        <v>1344</v>
      </c>
      <c r="N297">
        <v>1008</v>
      </c>
      <c r="O297" t="s">
        <v>1170</v>
      </c>
      <c r="P297" t="s">
        <v>1170</v>
      </c>
      <c r="Q297">
        <v>1</v>
      </c>
      <c r="X297">
        <v>2.39</v>
      </c>
      <c r="Y297">
        <v>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2.39</v>
      </c>
      <c r="AH297">
        <v>2</v>
      </c>
      <c r="AI297">
        <v>24915622</v>
      </c>
      <c r="AJ297">
        <v>293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ROW(Source!A187)</f>
        <v>187</v>
      </c>
      <c r="B298">
        <v>24919883</v>
      </c>
      <c r="C298">
        <v>24919873</v>
      </c>
      <c r="D298">
        <v>9430636</v>
      </c>
      <c r="E298">
        <v>1</v>
      </c>
      <c r="F298">
        <v>1</v>
      </c>
      <c r="G298">
        <v>1</v>
      </c>
      <c r="H298">
        <v>1</v>
      </c>
      <c r="I298" t="s">
        <v>1274</v>
      </c>
      <c r="J298" t="s">
        <v>3</v>
      </c>
      <c r="K298" t="s">
        <v>1275</v>
      </c>
      <c r="L298">
        <v>1369</v>
      </c>
      <c r="N298">
        <v>1013</v>
      </c>
      <c r="O298" t="s">
        <v>1148</v>
      </c>
      <c r="P298" t="s">
        <v>1148</v>
      </c>
      <c r="Q298">
        <v>1</v>
      </c>
      <c r="X298">
        <v>19.04</v>
      </c>
      <c r="Y298">
        <v>0</v>
      </c>
      <c r="Z298">
        <v>0</v>
      </c>
      <c r="AA298">
        <v>0</v>
      </c>
      <c r="AB298">
        <v>9.4</v>
      </c>
      <c r="AC298">
        <v>0</v>
      </c>
      <c r="AD298">
        <v>1</v>
      </c>
      <c r="AE298">
        <v>1</v>
      </c>
      <c r="AF298" t="s">
        <v>179</v>
      </c>
      <c r="AG298">
        <v>25.704000000000001</v>
      </c>
      <c r="AH298">
        <v>2</v>
      </c>
      <c r="AI298">
        <v>24919874</v>
      </c>
      <c r="AJ298">
        <v>294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ROW(Source!A187)</f>
        <v>187</v>
      </c>
      <c r="B299">
        <v>24919884</v>
      </c>
      <c r="C299">
        <v>24919873</v>
      </c>
      <c r="D299">
        <v>121548</v>
      </c>
      <c r="E299">
        <v>1</v>
      </c>
      <c r="F299">
        <v>1</v>
      </c>
      <c r="G299">
        <v>1</v>
      </c>
      <c r="H299">
        <v>1</v>
      </c>
      <c r="I299" t="s">
        <v>40</v>
      </c>
      <c r="J299" t="s">
        <v>3</v>
      </c>
      <c r="K299" t="s">
        <v>1173</v>
      </c>
      <c r="L299">
        <v>608254</v>
      </c>
      <c r="N299">
        <v>1013</v>
      </c>
      <c r="O299" t="s">
        <v>1174</v>
      </c>
      <c r="P299" t="s">
        <v>1174</v>
      </c>
      <c r="Q299">
        <v>1</v>
      </c>
      <c r="X299">
        <v>0.09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2</v>
      </c>
      <c r="AF299" t="s">
        <v>179</v>
      </c>
      <c r="AG299">
        <v>0.1215</v>
      </c>
      <c r="AH299">
        <v>2</v>
      </c>
      <c r="AI299">
        <v>24919875</v>
      </c>
      <c r="AJ299">
        <v>295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ROW(Source!A187)</f>
        <v>187</v>
      </c>
      <c r="B300">
        <v>24919885</v>
      </c>
      <c r="C300">
        <v>24919873</v>
      </c>
      <c r="D300">
        <v>22792577</v>
      </c>
      <c r="E300">
        <v>1</v>
      </c>
      <c r="F300">
        <v>1</v>
      </c>
      <c r="G300">
        <v>1</v>
      </c>
      <c r="H300">
        <v>2</v>
      </c>
      <c r="I300" t="s">
        <v>1218</v>
      </c>
      <c r="J300" t="s">
        <v>1219</v>
      </c>
      <c r="K300" t="s">
        <v>1220</v>
      </c>
      <c r="L300">
        <v>1368</v>
      </c>
      <c r="N300">
        <v>1011</v>
      </c>
      <c r="O300" t="s">
        <v>1152</v>
      </c>
      <c r="P300" t="s">
        <v>1152</v>
      </c>
      <c r="Q300">
        <v>1</v>
      </c>
      <c r="X300">
        <v>0.09</v>
      </c>
      <c r="Y300">
        <v>0</v>
      </c>
      <c r="Z300">
        <v>134.65</v>
      </c>
      <c r="AA300">
        <v>13.5</v>
      </c>
      <c r="AB300">
        <v>0</v>
      </c>
      <c r="AC300">
        <v>0</v>
      </c>
      <c r="AD300">
        <v>1</v>
      </c>
      <c r="AE300">
        <v>0</v>
      </c>
      <c r="AF300" t="s">
        <v>179</v>
      </c>
      <c r="AG300">
        <v>0.1215</v>
      </c>
      <c r="AH300">
        <v>2</v>
      </c>
      <c r="AI300">
        <v>24919876</v>
      </c>
      <c r="AJ300">
        <v>296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ROW(Source!A187)</f>
        <v>187</v>
      </c>
      <c r="B301">
        <v>24919886</v>
      </c>
      <c r="C301">
        <v>24919873</v>
      </c>
      <c r="D301">
        <v>22792800</v>
      </c>
      <c r="E301">
        <v>1</v>
      </c>
      <c r="F301">
        <v>1</v>
      </c>
      <c r="G301">
        <v>1</v>
      </c>
      <c r="H301">
        <v>2</v>
      </c>
      <c r="I301" t="s">
        <v>1330</v>
      </c>
      <c r="J301" t="s">
        <v>1331</v>
      </c>
      <c r="K301" t="s">
        <v>1332</v>
      </c>
      <c r="L301">
        <v>1368</v>
      </c>
      <c r="N301">
        <v>1011</v>
      </c>
      <c r="O301" t="s">
        <v>1152</v>
      </c>
      <c r="P301" t="s">
        <v>1152</v>
      </c>
      <c r="Q301">
        <v>1</v>
      </c>
      <c r="X301">
        <v>2.16</v>
      </c>
      <c r="Y301">
        <v>0</v>
      </c>
      <c r="Z301">
        <v>8.1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179</v>
      </c>
      <c r="AG301">
        <v>2.9160000000000004</v>
      </c>
      <c r="AH301">
        <v>2</v>
      </c>
      <c r="AI301">
        <v>24919877</v>
      </c>
      <c r="AJ301">
        <v>297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ROW(Source!A187)</f>
        <v>187</v>
      </c>
      <c r="B302">
        <v>24919887</v>
      </c>
      <c r="C302">
        <v>24919873</v>
      </c>
      <c r="D302">
        <v>22794257</v>
      </c>
      <c r="E302">
        <v>1</v>
      </c>
      <c r="F302">
        <v>1</v>
      </c>
      <c r="G302">
        <v>1</v>
      </c>
      <c r="H302">
        <v>2</v>
      </c>
      <c r="I302" t="s">
        <v>1333</v>
      </c>
      <c r="J302" t="s">
        <v>1334</v>
      </c>
      <c r="K302" t="s">
        <v>1335</v>
      </c>
      <c r="L302">
        <v>1368</v>
      </c>
      <c r="N302">
        <v>1011</v>
      </c>
      <c r="O302" t="s">
        <v>1152</v>
      </c>
      <c r="P302" t="s">
        <v>1152</v>
      </c>
      <c r="Q302">
        <v>1</v>
      </c>
      <c r="X302">
        <v>3.87</v>
      </c>
      <c r="Y302">
        <v>0</v>
      </c>
      <c r="Z302">
        <v>2.08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179</v>
      </c>
      <c r="AG302">
        <v>5.2245000000000008</v>
      </c>
      <c r="AH302">
        <v>2</v>
      </c>
      <c r="AI302">
        <v>24919878</v>
      </c>
      <c r="AJ302">
        <v>298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ROW(Source!A187)</f>
        <v>187</v>
      </c>
      <c r="B303">
        <v>24919888</v>
      </c>
      <c r="C303">
        <v>24919873</v>
      </c>
      <c r="D303">
        <v>22794575</v>
      </c>
      <c r="E303">
        <v>1</v>
      </c>
      <c r="F303">
        <v>1</v>
      </c>
      <c r="G303">
        <v>1</v>
      </c>
      <c r="H303">
        <v>2</v>
      </c>
      <c r="I303" t="s">
        <v>1224</v>
      </c>
      <c r="J303" t="s">
        <v>1225</v>
      </c>
      <c r="K303" t="s">
        <v>1226</v>
      </c>
      <c r="L303">
        <v>1368</v>
      </c>
      <c r="N303">
        <v>1011</v>
      </c>
      <c r="O303" t="s">
        <v>1152</v>
      </c>
      <c r="P303" t="s">
        <v>1152</v>
      </c>
      <c r="Q303">
        <v>1</v>
      </c>
      <c r="X303">
        <v>0.09</v>
      </c>
      <c r="Y303">
        <v>0</v>
      </c>
      <c r="Z303">
        <v>87.17</v>
      </c>
      <c r="AA303">
        <v>11.6</v>
      </c>
      <c r="AB303">
        <v>0</v>
      </c>
      <c r="AC303">
        <v>0</v>
      </c>
      <c r="AD303">
        <v>1</v>
      </c>
      <c r="AE303">
        <v>0</v>
      </c>
      <c r="AF303" t="s">
        <v>179</v>
      </c>
      <c r="AG303">
        <v>0.1215</v>
      </c>
      <c r="AH303">
        <v>2</v>
      </c>
      <c r="AI303">
        <v>24919879</v>
      </c>
      <c r="AJ303">
        <v>299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ROW(Source!A187)</f>
        <v>187</v>
      </c>
      <c r="B304">
        <v>24919889</v>
      </c>
      <c r="C304">
        <v>24919873</v>
      </c>
      <c r="D304">
        <v>22819836</v>
      </c>
      <c r="E304">
        <v>1</v>
      </c>
      <c r="F304">
        <v>1</v>
      </c>
      <c r="G304">
        <v>1</v>
      </c>
      <c r="H304">
        <v>3</v>
      </c>
      <c r="I304" t="s">
        <v>1336</v>
      </c>
      <c r="J304" t="s">
        <v>1337</v>
      </c>
      <c r="K304" t="s">
        <v>1338</v>
      </c>
      <c r="L304">
        <v>1346</v>
      </c>
      <c r="N304">
        <v>1009</v>
      </c>
      <c r="O304" t="s">
        <v>1181</v>
      </c>
      <c r="P304" t="s">
        <v>1181</v>
      </c>
      <c r="Q304">
        <v>1</v>
      </c>
      <c r="X304">
        <v>0.96</v>
      </c>
      <c r="Y304">
        <v>10.57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0.96</v>
      </c>
      <c r="AH304">
        <v>2</v>
      </c>
      <c r="AI304">
        <v>24919880</v>
      </c>
      <c r="AJ304">
        <v>300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ROW(Source!A187)</f>
        <v>187</v>
      </c>
      <c r="B305">
        <v>24919890</v>
      </c>
      <c r="C305">
        <v>24919873</v>
      </c>
      <c r="D305">
        <v>22828075</v>
      </c>
      <c r="E305">
        <v>1</v>
      </c>
      <c r="F305">
        <v>1</v>
      </c>
      <c r="G305">
        <v>1</v>
      </c>
      <c r="H305">
        <v>3</v>
      </c>
      <c r="I305" t="s">
        <v>1339</v>
      </c>
      <c r="J305" t="s">
        <v>1340</v>
      </c>
      <c r="K305" t="s">
        <v>1341</v>
      </c>
      <c r="L305">
        <v>1346</v>
      </c>
      <c r="N305">
        <v>1009</v>
      </c>
      <c r="O305" t="s">
        <v>1181</v>
      </c>
      <c r="P305" t="s">
        <v>1181</v>
      </c>
      <c r="Q305">
        <v>1</v>
      </c>
      <c r="X305">
        <v>0.2</v>
      </c>
      <c r="Y305">
        <v>25.8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0.2</v>
      </c>
      <c r="AH305">
        <v>2</v>
      </c>
      <c r="AI305">
        <v>24919881</v>
      </c>
      <c r="AJ305">
        <v>301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ROW(Source!A187)</f>
        <v>187</v>
      </c>
      <c r="B306">
        <v>24919891</v>
      </c>
      <c r="C306">
        <v>24919873</v>
      </c>
      <c r="D306">
        <v>22865650</v>
      </c>
      <c r="E306">
        <v>1</v>
      </c>
      <c r="F306">
        <v>1</v>
      </c>
      <c r="G306">
        <v>1</v>
      </c>
      <c r="H306">
        <v>3</v>
      </c>
      <c r="I306" t="s">
        <v>1159</v>
      </c>
      <c r="J306" t="s">
        <v>1160</v>
      </c>
      <c r="K306" t="s">
        <v>1161</v>
      </c>
      <c r="L306">
        <v>1374</v>
      </c>
      <c r="N306">
        <v>1013</v>
      </c>
      <c r="O306" t="s">
        <v>1162</v>
      </c>
      <c r="P306" t="s">
        <v>1162</v>
      </c>
      <c r="Q306">
        <v>1</v>
      </c>
      <c r="X306">
        <v>3.58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3.58</v>
      </c>
      <c r="AH306">
        <v>2</v>
      </c>
      <c r="AI306">
        <v>24919882</v>
      </c>
      <c r="AJ306">
        <v>302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ROW(Source!A188)</f>
        <v>188</v>
      </c>
      <c r="B307">
        <v>24692410</v>
      </c>
      <c r="C307">
        <v>24692407</v>
      </c>
      <c r="D307">
        <v>9431832</v>
      </c>
      <c r="E307">
        <v>1</v>
      </c>
      <c r="F307">
        <v>1</v>
      </c>
      <c r="G307">
        <v>1</v>
      </c>
      <c r="H307">
        <v>1</v>
      </c>
      <c r="I307" t="s">
        <v>1280</v>
      </c>
      <c r="J307" t="s">
        <v>3</v>
      </c>
      <c r="K307" t="s">
        <v>1281</v>
      </c>
      <c r="L307">
        <v>1369</v>
      </c>
      <c r="N307">
        <v>1013</v>
      </c>
      <c r="O307" t="s">
        <v>1148</v>
      </c>
      <c r="P307" t="s">
        <v>1148</v>
      </c>
      <c r="Q307">
        <v>1</v>
      </c>
      <c r="X307">
        <v>64.599999999999994</v>
      </c>
      <c r="Y307">
        <v>0</v>
      </c>
      <c r="Z307">
        <v>0</v>
      </c>
      <c r="AA307">
        <v>0</v>
      </c>
      <c r="AB307">
        <v>10.35</v>
      </c>
      <c r="AC307">
        <v>0</v>
      </c>
      <c r="AD307">
        <v>1</v>
      </c>
      <c r="AE307">
        <v>1</v>
      </c>
      <c r="AF307" t="s">
        <v>179</v>
      </c>
      <c r="AG307">
        <v>87.21</v>
      </c>
      <c r="AH307">
        <v>2</v>
      </c>
      <c r="AI307">
        <v>24692408</v>
      </c>
      <c r="AJ307">
        <v>303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ROW(Source!A188)</f>
        <v>188</v>
      </c>
      <c r="B308">
        <v>24692411</v>
      </c>
      <c r="C308">
        <v>24692407</v>
      </c>
      <c r="D308">
        <v>22865650</v>
      </c>
      <c r="E308">
        <v>1</v>
      </c>
      <c r="F308">
        <v>1</v>
      </c>
      <c r="G308">
        <v>1</v>
      </c>
      <c r="H308">
        <v>3</v>
      </c>
      <c r="I308" t="s">
        <v>1159</v>
      </c>
      <c r="J308" t="s">
        <v>1160</v>
      </c>
      <c r="K308" t="s">
        <v>1161</v>
      </c>
      <c r="L308">
        <v>1374</v>
      </c>
      <c r="N308">
        <v>1013</v>
      </c>
      <c r="O308" t="s">
        <v>1162</v>
      </c>
      <c r="P308" t="s">
        <v>1162</v>
      </c>
      <c r="Q308">
        <v>1</v>
      </c>
      <c r="X308">
        <v>13.37</v>
      </c>
      <c r="Y308">
        <v>1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13.37</v>
      </c>
      <c r="AH308">
        <v>2</v>
      </c>
      <c r="AI308">
        <v>24692409</v>
      </c>
      <c r="AJ308">
        <v>304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ROW(Source!A189)</f>
        <v>189</v>
      </c>
      <c r="B309">
        <v>24691873</v>
      </c>
      <c r="C309">
        <v>24691869</v>
      </c>
      <c r="D309">
        <v>9438100</v>
      </c>
      <c r="E309">
        <v>1</v>
      </c>
      <c r="F309">
        <v>1</v>
      </c>
      <c r="G309">
        <v>1</v>
      </c>
      <c r="H309">
        <v>1</v>
      </c>
      <c r="I309" t="s">
        <v>1276</v>
      </c>
      <c r="J309" t="s">
        <v>3</v>
      </c>
      <c r="K309" t="s">
        <v>1277</v>
      </c>
      <c r="L309">
        <v>1369</v>
      </c>
      <c r="N309">
        <v>1013</v>
      </c>
      <c r="O309" t="s">
        <v>1148</v>
      </c>
      <c r="P309" t="s">
        <v>1148</v>
      </c>
      <c r="Q309">
        <v>1</v>
      </c>
      <c r="X309">
        <v>16</v>
      </c>
      <c r="Y309">
        <v>0</v>
      </c>
      <c r="Z309">
        <v>0</v>
      </c>
      <c r="AA309">
        <v>0</v>
      </c>
      <c r="AB309">
        <v>15.49</v>
      </c>
      <c r="AC309">
        <v>0</v>
      </c>
      <c r="AD309">
        <v>1</v>
      </c>
      <c r="AE309">
        <v>1</v>
      </c>
      <c r="AF309" t="s">
        <v>179</v>
      </c>
      <c r="AG309">
        <v>21.6</v>
      </c>
      <c r="AH309">
        <v>2</v>
      </c>
      <c r="AI309">
        <v>24691870</v>
      </c>
      <c r="AJ309">
        <v>305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ROW(Source!A189)</f>
        <v>189</v>
      </c>
      <c r="B310">
        <v>24691874</v>
      </c>
      <c r="C310">
        <v>24691869</v>
      </c>
      <c r="D310">
        <v>9447024</v>
      </c>
      <c r="E310">
        <v>1</v>
      </c>
      <c r="F310">
        <v>1</v>
      </c>
      <c r="G310">
        <v>1</v>
      </c>
      <c r="H310">
        <v>1</v>
      </c>
      <c r="I310" t="s">
        <v>1278</v>
      </c>
      <c r="J310" t="s">
        <v>3</v>
      </c>
      <c r="K310" t="s">
        <v>1279</v>
      </c>
      <c r="L310">
        <v>1369</v>
      </c>
      <c r="N310">
        <v>1013</v>
      </c>
      <c r="O310" t="s">
        <v>1148</v>
      </c>
      <c r="P310" t="s">
        <v>1148</v>
      </c>
      <c r="Q310">
        <v>1</v>
      </c>
      <c r="X310">
        <v>16</v>
      </c>
      <c r="Y310">
        <v>0</v>
      </c>
      <c r="Z310">
        <v>0</v>
      </c>
      <c r="AA310">
        <v>0</v>
      </c>
      <c r="AB310">
        <v>14.09</v>
      </c>
      <c r="AC310">
        <v>0</v>
      </c>
      <c r="AD310">
        <v>1</v>
      </c>
      <c r="AE310">
        <v>1</v>
      </c>
      <c r="AF310" t="s">
        <v>179</v>
      </c>
      <c r="AG310">
        <v>21.6</v>
      </c>
      <c r="AH310">
        <v>2</v>
      </c>
      <c r="AI310">
        <v>24691871</v>
      </c>
      <c r="AJ310">
        <v>306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ROW(Source!A189)</f>
        <v>189</v>
      </c>
      <c r="B311">
        <v>24691875</v>
      </c>
      <c r="C311">
        <v>24691869</v>
      </c>
      <c r="D311">
        <v>22865650</v>
      </c>
      <c r="E311">
        <v>1</v>
      </c>
      <c r="F311">
        <v>1</v>
      </c>
      <c r="G311">
        <v>1</v>
      </c>
      <c r="H311">
        <v>3</v>
      </c>
      <c r="I311" t="s">
        <v>1159</v>
      </c>
      <c r="J311" t="s">
        <v>1160</v>
      </c>
      <c r="K311" t="s">
        <v>1161</v>
      </c>
      <c r="L311">
        <v>1374</v>
      </c>
      <c r="N311">
        <v>1013</v>
      </c>
      <c r="O311" t="s">
        <v>1162</v>
      </c>
      <c r="P311" t="s">
        <v>1162</v>
      </c>
      <c r="Q311">
        <v>1</v>
      </c>
      <c r="X311">
        <v>9.4700000000000006</v>
      </c>
      <c r="Y311">
        <v>1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9.4700000000000006</v>
      </c>
      <c r="AH311">
        <v>2</v>
      </c>
      <c r="AI311">
        <v>24691872</v>
      </c>
      <c r="AJ311">
        <v>307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ROW(Source!A190)</f>
        <v>190</v>
      </c>
      <c r="B312">
        <v>23983853</v>
      </c>
      <c r="C312">
        <v>23983850</v>
      </c>
      <c r="D312">
        <v>9431832</v>
      </c>
      <c r="E312">
        <v>1</v>
      </c>
      <c r="F312">
        <v>1</v>
      </c>
      <c r="G312">
        <v>1</v>
      </c>
      <c r="H312">
        <v>1</v>
      </c>
      <c r="I312" t="s">
        <v>1280</v>
      </c>
      <c r="J312" t="s">
        <v>3</v>
      </c>
      <c r="K312" t="s">
        <v>1281</v>
      </c>
      <c r="L312">
        <v>1369</v>
      </c>
      <c r="N312">
        <v>1013</v>
      </c>
      <c r="O312" t="s">
        <v>1148</v>
      </c>
      <c r="P312" t="s">
        <v>1148</v>
      </c>
      <c r="Q312">
        <v>1</v>
      </c>
      <c r="X312">
        <v>4.75</v>
      </c>
      <c r="Y312">
        <v>0</v>
      </c>
      <c r="Z312">
        <v>0</v>
      </c>
      <c r="AA312">
        <v>0</v>
      </c>
      <c r="AB312">
        <v>10.35</v>
      </c>
      <c r="AC312">
        <v>0</v>
      </c>
      <c r="AD312">
        <v>1</v>
      </c>
      <c r="AE312">
        <v>1</v>
      </c>
      <c r="AF312" t="s">
        <v>179</v>
      </c>
      <c r="AG312">
        <v>6.4125000000000005</v>
      </c>
      <c r="AH312">
        <v>2</v>
      </c>
      <c r="AI312">
        <v>23983851</v>
      </c>
      <c r="AJ312">
        <v>308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ROW(Source!A190)</f>
        <v>190</v>
      </c>
      <c r="B313">
        <v>23983854</v>
      </c>
      <c r="C313">
        <v>23983850</v>
      </c>
      <c r="D313">
        <v>14665295</v>
      </c>
      <c r="E313">
        <v>1</v>
      </c>
      <c r="F313">
        <v>1</v>
      </c>
      <c r="G313">
        <v>1</v>
      </c>
      <c r="H313">
        <v>3</v>
      </c>
      <c r="I313" t="s">
        <v>1159</v>
      </c>
      <c r="J313" t="s">
        <v>1168</v>
      </c>
      <c r="K313" t="s">
        <v>1169</v>
      </c>
      <c r="L313">
        <v>1344</v>
      </c>
      <c r="N313">
        <v>1008</v>
      </c>
      <c r="O313" t="s">
        <v>1170</v>
      </c>
      <c r="P313" t="s">
        <v>1170</v>
      </c>
      <c r="Q313">
        <v>1</v>
      </c>
      <c r="X313">
        <v>0.98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0.98</v>
      </c>
      <c r="AH313">
        <v>2</v>
      </c>
      <c r="AI313">
        <v>23983852</v>
      </c>
      <c r="AJ313">
        <v>309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ROW(Source!A191)</f>
        <v>191</v>
      </c>
      <c r="B314">
        <v>23983858</v>
      </c>
      <c r="C314">
        <v>23983855</v>
      </c>
      <c r="D314">
        <v>9431832</v>
      </c>
      <c r="E314">
        <v>1</v>
      </c>
      <c r="F314">
        <v>1</v>
      </c>
      <c r="G314">
        <v>1</v>
      </c>
      <c r="H314">
        <v>1</v>
      </c>
      <c r="I314" t="s">
        <v>1280</v>
      </c>
      <c r="J314" t="s">
        <v>3</v>
      </c>
      <c r="K314" t="s">
        <v>1281</v>
      </c>
      <c r="L314">
        <v>1369</v>
      </c>
      <c r="N314">
        <v>1013</v>
      </c>
      <c r="O314" t="s">
        <v>1148</v>
      </c>
      <c r="P314" t="s">
        <v>1148</v>
      </c>
      <c r="Q314">
        <v>1</v>
      </c>
      <c r="X314">
        <v>2.85</v>
      </c>
      <c r="Y314">
        <v>0</v>
      </c>
      <c r="Z314">
        <v>0</v>
      </c>
      <c r="AA314">
        <v>0</v>
      </c>
      <c r="AB314">
        <v>10.35</v>
      </c>
      <c r="AC314">
        <v>0</v>
      </c>
      <c r="AD314">
        <v>1</v>
      </c>
      <c r="AE314">
        <v>1</v>
      </c>
      <c r="AF314" t="s">
        <v>179</v>
      </c>
      <c r="AG314">
        <v>3.8475000000000006</v>
      </c>
      <c r="AH314">
        <v>2</v>
      </c>
      <c r="AI314">
        <v>23983856</v>
      </c>
      <c r="AJ314">
        <v>310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ROW(Source!A191)</f>
        <v>191</v>
      </c>
      <c r="B315">
        <v>23983859</v>
      </c>
      <c r="C315">
        <v>23983855</v>
      </c>
      <c r="D315">
        <v>14665295</v>
      </c>
      <c r="E315">
        <v>1</v>
      </c>
      <c r="F315">
        <v>1</v>
      </c>
      <c r="G315">
        <v>1</v>
      </c>
      <c r="H315">
        <v>3</v>
      </c>
      <c r="I315" t="s">
        <v>1159</v>
      </c>
      <c r="J315" t="s">
        <v>1168</v>
      </c>
      <c r="K315" t="s">
        <v>1169</v>
      </c>
      <c r="L315">
        <v>1344</v>
      </c>
      <c r="N315">
        <v>1008</v>
      </c>
      <c r="O315" t="s">
        <v>1170</v>
      </c>
      <c r="P315" t="s">
        <v>1170</v>
      </c>
      <c r="Q315">
        <v>1</v>
      </c>
      <c r="X315">
        <v>0.59</v>
      </c>
      <c r="Y315">
        <v>1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0.59</v>
      </c>
      <c r="AH315">
        <v>2</v>
      </c>
      <c r="AI315">
        <v>23983857</v>
      </c>
      <c r="AJ315">
        <v>311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ROW(Source!A192)</f>
        <v>192</v>
      </c>
      <c r="B316">
        <v>23983907</v>
      </c>
      <c r="C316">
        <v>23983860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40</v>
      </c>
      <c r="J316" t="s">
        <v>3</v>
      </c>
      <c r="K316" t="s">
        <v>1173</v>
      </c>
      <c r="L316">
        <v>608254</v>
      </c>
      <c r="N316">
        <v>1013</v>
      </c>
      <c r="O316" t="s">
        <v>1174</v>
      </c>
      <c r="P316" t="s">
        <v>1174</v>
      </c>
      <c r="Q316">
        <v>1</v>
      </c>
      <c r="X316">
        <v>48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179</v>
      </c>
      <c r="AG316">
        <v>64.800000000000011</v>
      </c>
      <c r="AH316">
        <v>2</v>
      </c>
      <c r="AI316">
        <v>23983907</v>
      </c>
      <c r="AJ316">
        <v>312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ROW(Source!A192)</f>
        <v>192</v>
      </c>
      <c r="B317">
        <v>23983908</v>
      </c>
      <c r="C317">
        <v>23983860</v>
      </c>
      <c r="D317">
        <v>9438100</v>
      </c>
      <c r="E317">
        <v>1</v>
      </c>
      <c r="F317">
        <v>1</v>
      </c>
      <c r="G317">
        <v>1</v>
      </c>
      <c r="H317">
        <v>1</v>
      </c>
      <c r="I317" t="s">
        <v>1276</v>
      </c>
      <c r="J317" t="s">
        <v>3</v>
      </c>
      <c r="K317" t="s">
        <v>1277</v>
      </c>
      <c r="L317">
        <v>1369</v>
      </c>
      <c r="N317">
        <v>1013</v>
      </c>
      <c r="O317" t="s">
        <v>1148</v>
      </c>
      <c r="P317" t="s">
        <v>1148</v>
      </c>
      <c r="Q317">
        <v>1</v>
      </c>
      <c r="X317">
        <v>144.5</v>
      </c>
      <c r="Y317">
        <v>0</v>
      </c>
      <c r="Z317">
        <v>0</v>
      </c>
      <c r="AA317">
        <v>0</v>
      </c>
      <c r="AB317">
        <v>15.49</v>
      </c>
      <c r="AC317">
        <v>0</v>
      </c>
      <c r="AD317">
        <v>1</v>
      </c>
      <c r="AE317">
        <v>1</v>
      </c>
      <c r="AF317" t="s">
        <v>179</v>
      </c>
      <c r="AG317">
        <v>195.07500000000002</v>
      </c>
      <c r="AH317">
        <v>2</v>
      </c>
      <c r="AI317">
        <v>23983908</v>
      </c>
      <c r="AJ317">
        <v>313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ROW(Source!A192)</f>
        <v>192</v>
      </c>
      <c r="B318">
        <v>23983909</v>
      </c>
      <c r="C318">
        <v>23983860</v>
      </c>
      <c r="D318">
        <v>9447024</v>
      </c>
      <c r="E318">
        <v>1</v>
      </c>
      <c r="F318">
        <v>1</v>
      </c>
      <c r="G318">
        <v>1</v>
      </c>
      <c r="H318">
        <v>1</v>
      </c>
      <c r="I318" t="s">
        <v>1278</v>
      </c>
      <c r="J318" t="s">
        <v>3</v>
      </c>
      <c r="K318" t="s">
        <v>1279</v>
      </c>
      <c r="L318">
        <v>1369</v>
      </c>
      <c r="N318">
        <v>1013</v>
      </c>
      <c r="O318" t="s">
        <v>1148</v>
      </c>
      <c r="P318" t="s">
        <v>1148</v>
      </c>
      <c r="Q318">
        <v>1</v>
      </c>
      <c r="X318">
        <v>144.5</v>
      </c>
      <c r="Y318">
        <v>0</v>
      </c>
      <c r="Z318">
        <v>0</v>
      </c>
      <c r="AA318">
        <v>0</v>
      </c>
      <c r="AB318">
        <v>14.09</v>
      </c>
      <c r="AC318">
        <v>0</v>
      </c>
      <c r="AD318">
        <v>1</v>
      </c>
      <c r="AE318">
        <v>1</v>
      </c>
      <c r="AF318" t="s">
        <v>179</v>
      </c>
      <c r="AG318">
        <v>195.07500000000002</v>
      </c>
      <c r="AH318">
        <v>2</v>
      </c>
      <c r="AI318">
        <v>23983909</v>
      </c>
      <c r="AJ318">
        <v>314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ROW(Source!A192)</f>
        <v>192</v>
      </c>
      <c r="B319">
        <v>23983910</v>
      </c>
      <c r="C319">
        <v>23983860</v>
      </c>
      <c r="D319">
        <v>22793636</v>
      </c>
      <c r="E319">
        <v>1</v>
      </c>
      <c r="F319">
        <v>1</v>
      </c>
      <c r="G319">
        <v>1</v>
      </c>
      <c r="H319">
        <v>2</v>
      </c>
      <c r="I319" t="s">
        <v>1381</v>
      </c>
      <c r="J319" t="s">
        <v>1382</v>
      </c>
      <c r="K319" t="s">
        <v>1383</v>
      </c>
      <c r="L319">
        <v>1368</v>
      </c>
      <c r="N319">
        <v>1011</v>
      </c>
      <c r="O319" t="s">
        <v>1152</v>
      </c>
      <c r="P319" t="s">
        <v>1152</v>
      </c>
      <c r="Q319">
        <v>1</v>
      </c>
      <c r="X319">
        <v>48</v>
      </c>
      <c r="Y319">
        <v>0</v>
      </c>
      <c r="Z319">
        <v>110.86</v>
      </c>
      <c r="AA319">
        <v>11.6</v>
      </c>
      <c r="AB319">
        <v>0</v>
      </c>
      <c r="AC319">
        <v>0</v>
      </c>
      <c r="AD319">
        <v>1</v>
      </c>
      <c r="AE319">
        <v>0</v>
      </c>
      <c r="AF319" t="s">
        <v>179</v>
      </c>
      <c r="AG319">
        <v>64.800000000000011</v>
      </c>
      <c r="AH319">
        <v>2</v>
      </c>
      <c r="AI319">
        <v>23983910</v>
      </c>
      <c r="AJ319">
        <v>315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ROW(Source!A192)</f>
        <v>192</v>
      </c>
      <c r="B320">
        <v>23983911</v>
      </c>
      <c r="C320">
        <v>23983860</v>
      </c>
      <c r="D320">
        <v>22865650</v>
      </c>
      <c r="E320">
        <v>1</v>
      </c>
      <c r="F320">
        <v>1</v>
      </c>
      <c r="G320">
        <v>1</v>
      </c>
      <c r="H320">
        <v>3</v>
      </c>
      <c r="I320" t="s">
        <v>1159</v>
      </c>
      <c r="J320" t="s">
        <v>1160</v>
      </c>
      <c r="K320" t="s">
        <v>1161</v>
      </c>
      <c r="L320">
        <v>1374</v>
      </c>
      <c r="N320">
        <v>1013</v>
      </c>
      <c r="O320" t="s">
        <v>1162</v>
      </c>
      <c r="P320" t="s">
        <v>1162</v>
      </c>
      <c r="Q320">
        <v>1</v>
      </c>
      <c r="X320">
        <v>85.49</v>
      </c>
      <c r="Y320">
        <v>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85.49</v>
      </c>
      <c r="AH320">
        <v>2</v>
      </c>
      <c r="AI320">
        <v>23983911</v>
      </c>
      <c r="AJ320">
        <v>316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ROW(Source!A193)</f>
        <v>193</v>
      </c>
      <c r="B321">
        <v>24691917</v>
      </c>
      <c r="C321">
        <v>24691914</v>
      </c>
      <c r="D321">
        <v>9436314</v>
      </c>
      <c r="E321">
        <v>1</v>
      </c>
      <c r="F321">
        <v>1</v>
      </c>
      <c r="G321">
        <v>1</v>
      </c>
      <c r="H321">
        <v>1</v>
      </c>
      <c r="I321" t="s">
        <v>1384</v>
      </c>
      <c r="J321" t="s">
        <v>3</v>
      </c>
      <c r="K321" t="s">
        <v>1385</v>
      </c>
      <c r="L321">
        <v>1369</v>
      </c>
      <c r="N321">
        <v>1013</v>
      </c>
      <c r="O321" t="s">
        <v>1148</v>
      </c>
      <c r="P321" t="s">
        <v>1148</v>
      </c>
      <c r="Q321">
        <v>1</v>
      </c>
      <c r="X321">
        <v>9</v>
      </c>
      <c r="Y321">
        <v>0</v>
      </c>
      <c r="Z321">
        <v>0</v>
      </c>
      <c r="AA321">
        <v>0</v>
      </c>
      <c r="AB321">
        <v>9.07</v>
      </c>
      <c r="AC321">
        <v>0</v>
      </c>
      <c r="AD321">
        <v>1</v>
      </c>
      <c r="AE321">
        <v>1</v>
      </c>
      <c r="AF321" t="s">
        <v>179</v>
      </c>
      <c r="AG321">
        <v>12.15</v>
      </c>
      <c r="AH321">
        <v>2</v>
      </c>
      <c r="AI321">
        <v>24691915</v>
      </c>
      <c r="AJ321">
        <v>317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ROW(Source!A193)</f>
        <v>193</v>
      </c>
      <c r="B322">
        <v>24691918</v>
      </c>
      <c r="C322">
        <v>24691914</v>
      </c>
      <c r="D322">
        <v>14665295</v>
      </c>
      <c r="E322">
        <v>1</v>
      </c>
      <c r="F322">
        <v>1</v>
      </c>
      <c r="G322">
        <v>1</v>
      </c>
      <c r="H322">
        <v>3</v>
      </c>
      <c r="I322" t="s">
        <v>1159</v>
      </c>
      <c r="J322" t="s">
        <v>1168</v>
      </c>
      <c r="K322" t="s">
        <v>1169</v>
      </c>
      <c r="L322">
        <v>1344</v>
      </c>
      <c r="N322">
        <v>1008</v>
      </c>
      <c r="O322" t="s">
        <v>1170</v>
      </c>
      <c r="P322" t="s">
        <v>1170</v>
      </c>
      <c r="Q322">
        <v>1</v>
      </c>
      <c r="X322">
        <v>1.63</v>
      </c>
      <c r="Y322">
        <v>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1.63</v>
      </c>
      <c r="AH322">
        <v>2</v>
      </c>
      <c r="AI322">
        <v>24691916</v>
      </c>
      <c r="AJ322">
        <v>318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ROW(Source!A526)</f>
        <v>526</v>
      </c>
      <c r="B323">
        <v>24719502</v>
      </c>
      <c r="C323">
        <v>24719501</v>
      </c>
      <c r="D323">
        <v>9415650</v>
      </c>
      <c r="E323">
        <v>1</v>
      </c>
      <c r="F323">
        <v>1</v>
      </c>
      <c r="G323">
        <v>1</v>
      </c>
      <c r="H323">
        <v>1</v>
      </c>
      <c r="I323" t="s">
        <v>1386</v>
      </c>
      <c r="J323" t="s">
        <v>3</v>
      </c>
      <c r="K323" t="s">
        <v>1387</v>
      </c>
      <c r="L323">
        <v>1369</v>
      </c>
      <c r="N323">
        <v>1013</v>
      </c>
      <c r="O323" t="s">
        <v>1148</v>
      </c>
      <c r="P323" t="s">
        <v>1148</v>
      </c>
      <c r="Q323">
        <v>1</v>
      </c>
      <c r="X323">
        <v>189</v>
      </c>
      <c r="Y323">
        <v>0</v>
      </c>
      <c r="Z323">
        <v>0</v>
      </c>
      <c r="AA323">
        <v>0</v>
      </c>
      <c r="AB323">
        <v>8.3800000000000008</v>
      </c>
      <c r="AC323">
        <v>0</v>
      </c>
      <c r="AD323">
        <v>1</v>
      </c>
      <c r="AE323">
        <v>1</v>
      </c>
      <c r="AF323" t="s">
        <v>599</v>
      </c>
      <c r="AG323">
        <v>249.95249999999999</v>
      </c>
      <c r="AH323">
        <v>2</v>
      </c>
      <c r="AI323">
        <v>24719502</v>
      </c>
      <c r="AJ323">
        <v>319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ROW(Source!A527)</f>
        <v>527</v>
      </c>
      <c r="B324">
        <v>24719564</v>
      </c>
      <c r="C324">
        <v>24719563</v>
      </c>
      <c r="D324">
        <v>9418246</v>
      </c>
      <c r="E324">
        <v>1</v>
      </c>
      <c r="F324">
        <v>1</v>
      </c>
      <c r="G324">
        <v>1</v>
      </c>
      <c r="H324">
        <v>1</v>
      </c>
      <c r="I324" t="s">
        <v>1388</v>
      </c>
      <c r="J324" t="s">
        <v>3</v>
      </c>
      <c r="K324" t="s">
        <v>1389</v>
      </c>
      <c r="L324">
        <v>1369</v>
      </c>
      <c r="N324">
        <v>1013</v>
      </c>
      <c r="O324" t="s">
        <v>1148</v>
      </c>
      <c r="P324" t="s">
        <v>1148</v>
      </c>
      <c r="Q324">
        <v>1</v>
      </c>
      <c r="X324">
        <v>441.28</v>
      </c>
      <c r="Y324">
        <v>0</v>
      </c>
      <c r="Z324">
        <v>0</v>
      </c>
      <c r="AA324">
        <v>0</v>
      </c>
      <c r="AB324">
        <v>8.4600000000000009</v>
      </c>
      <c r="AC324">
        <v>0</v>
      </c>
      <c r="AD324">
        <v>1</v>
      </c>
      <c r="AE324">
        <v>1</v>
      </c>
      <c r="AF324" t="s">
        <v>599</v>
      </c>
      <c r="AG324">
        <v>583.5927999999999</v>
      </c>
      <c r="AH324">
        <v>2</v>
      </c>
      <c r="AI324">
        <v>24719564</v>
      </c>
      <c r="AJ324">
        <v>320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ROW(Source!A527)</f>
        <v>527</v>
      </c>
      <c r="B325">
        <v>24719565</v>
      </c>
      <c r="C325">
        <v>24719563</v>
      </c>
      <c r="D325">
        <v>121548</v>
      </c>
      <c r="E325">
        <v>1</v>
      </c>
      <c r="F325">
        <v>1</v>
      </c>
      <c r="G325">
        <v>1</v>
      </c>
      <c r="H325">
        <v>1</v>
      </c>
      <c r="I325" t="s">
        <v>40</v>
      </c>
      <c r="J325" t="s">
        <v>3</v>
      </c>
      <c r="K325" t="s">
        <v>1173</v>
      </c>
      <c r="L325">
        <v>608254</v>
      </c>
      <c r="N325">
        <v>1013</v>
      </c>
      <c r="O325" t="s">
        <v>1174</v>
      </c>
      <c r="P325" t="s">
        <v>1174</v>
      </c>
      <c r="Q325">
        <v>1</v>
      </c>
      <c r="X325">
        <v>34.58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2</v>
      </c>
      <c r="AF325" t="s">
        <v>171</v>
      </c>
      <c r="AG325">
        <v>49.708749999999995</v>
      </c>
      <c r="AH325">
        <v>2</v>
      </c>
      <c r="AI325">
        <v>24719565</v>
      </c>
      <c r="AJ325">
        <v>321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ROW(Source!A527)</f>
        <v>527</v>
      </c>
      <c r="B326">
        <v>24719566</v>
      </c>
      <c r="C326">
        <v>24719563</v>
      </c>
      <c r="D326">
        <v>22792588</v>
      </c>
      <c r="E326">
        <v>1</v>
      </c>
      <c r="F326">
        <v>1</v>
      </c>
      <c r="G326">
        <v>1</v>
      </c>
      <c r="H326">
        <v>2</v>
      </c>
      <c r="I326" t="s">
        <v>1390</v>
      </c>
      <c r="J326" t="s">
        <v>1391</v>
      </c>
      <c r="K326" t="s">
        <v>1392</v>
      </c>
      <c r="L326">
        <v>1368</v>
      </c>
      <c r="N326">
        <v>1011</v>
      </c>
      <c r="O326" t="s">
        <v>1152</v>
      </c>
      <c r="P326" t="s">
        <v>1152</v>
      </c>
      <c r="Q326">
        <v>1</v>
      </c>
      <c r="X326">
        <v>1.05</v>
      </c>
      <c r="Y326">
        <v>0</v>
      </c>
      <c r="Z326">
        <v>111.99</v>
      </c>
      <c r="AA326">
        <v>13.5</v>
      </c>
      <c r="AB326">
        <v>0</v>
      </c>
      <c r="AC326">
        <v>0</v>
      </c>
      <c r="AD326">
        <v>1</v>
      </c>
      <c r="AE326">
        <v>0</v>
      </c>
      <c r="AF326" t="s">
        <v>171</v>
      </c>
      <c r="AG326">
        <v>1.5093749999999999</v>
      </c>
      <c r="AH326">
        <v>2</v>
      </c>
      <c r="AI326">
        <v>24719566</v>
      </c>
      <c r="AJ326">
        <v>322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ROW(Source!A527)</f>
        <v>527</v>
      </c>
      <c r="B327">
        <v>24719567</v>
      </c>
      <c r="C327">
        <v>24719563</v>
      </c>
      <c r="D327">
        <v>22792608</v>
      </c>
      <c r="E327">
        <v>1</v>
      </c>
      <c r="F327">
        <v>1</v>
      </c>
      <c r="G327">
        <v>1</v>
      </c>
      <c r="H327">
        <v>2</v>
      </c>
      <c r="I327" t="s">
        <v>1393</v>
      </c>
      <c r="J327" t="s">
        <v>1394</v>
      </c>
      <c r="K327" t="s">
        <v>1395</v>
      </c>
      <c r="L327">
        <v>1368</v>
      </c>
      <c r="N327">
        <v>1011</v>
      </c>
      <c r="O327" t="s">
        <v>1152</v>
      </c>
      <c r="P327" t="s">
        <v>1152</v>
      </c>
      <c r="Q327">
        <v>1</v>
      </c>
      <c r="X327">
        <v>33.26</v>
      </c>
      <c r="Y327">
        <v>0</v>
      </c>
      <c r="Z327">
        <v>96.89</v>
      </c>
      <c r="AA327">
        <v>13.5</v>
      </c>
      <c r="AB327">
        <v>0</v>
      </c>
      <c r="AC327">
        <v>0</v>
      </c>
      <c r="AD327">
        <v>1</v>
      </c>
      <c r="AE327">
        <v>0</v>
      </c>
      <c r="AF327" t="s">
        <v>171</v>
      </c>
      <c r="AG327">
        <v>47.811249999999994</v>
      </c>
      <c r="AH327">
        <v>2</v>
      </c>
      <c r="AI327">
        <v>24719567</v>
      </c>
      <c r="AJ327">
        <v>323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ROW(Source!A527)</f>
        <v>527</v>
      </c>
      <c r="B328">
        <v>24719568</v>
      </c>
      <c r="C328">
        <v>24719563</v>
      </c>
      <c r="D328">
        <v>22792660</v>
      </c>
      <c r="E328">
        <v>1</v>
      </c>
      <c r="F328">
        <v>1</v>
      </c>
      <c r="G328">
        <v>1</v>
      </c>
      <c r="H328">
        <v>2</v>
      </c>
      <c r="I328" t="s">
        <v>1175</v>
      </c>
      <c r="J328" t="s">
        <v>1176</v>
      </c>
      <c r="K328" t="s">
        <v>1177</v>
      </c>
      <c r="L328">
        <v>1368</v>
      </c>
      <c r="N328">
        <v>1011</v>
      </c>
      <c r="O328" t="s">
        <v>1152</v>
      </c>
      <c r="P328" t="s">
        <v>1152</v>
      </c>
      <c r="Q328">
        <v>1</v>
      </c>
      <c r="X328">
        <v>0.27</v>
      </c>
      <c r="Y328">
        <v>0</v>
      </c>
      <c r="Z328">
        <v>89.99</v>
      </c>
      <c r="AA328">
        <v>10.06</v>
      </c>
      <c r="AB328">
        <v>0</v>
      </c>
      <c r="AC328">
        <v>0</v>
      </c>
      <c r="AD328">
        <v>1</v>
      </c>
      <c r="AE328">
        <v>0</v>
      </c>
      <c r="AF328" t="s">
        <v>171</v>
      </c>
      <c r="AG328">
        <v>0.388125</v>
      </c>
      <c r="AH328">
        <v>2</v>
      </c>
      <c r="AI328">
        <v>24719568</v>
      </c>
      <c r="AJ328">
        <v>324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ROW(Source!A527)</f>
        <v>527</v>
      </c>
      <c r="B329">
        <v>24719569</v>
      </c>
      <c r="C329">
        <v>24719563</v>
      </c>
      <c r="D329">
        <v>22793143</v>
      </c>
      <c r="E329">
        <v>1</v>
      </c>
      <c r="F329">
        <v>1</v>
      </c>
      <c r="G329">
        <v>1</v>
      </c>
      <c r="H329">
        <v>2</v>
      </c>
      <c r="I329" t="s">
        <v>1396</v>
      </c>
      <c r="J329" t="s">
        <v>1397</v>
      </c>
      <c r="K329" t="s">
        <v>1398</v>
      </c>
      <c r="L329">
        <v>1368</v>
      </c>
      <c r="N329">
        <v>1011</v>
      </c>
      <c r="O329" t="s">
        <v>1152</v>
      </c>
      <c r="P329" t="s">
        <v>1152</v>
      </c>
      <c r="Q329">
        <v>1</v>
      </c>
      <c r="X329">
        <v>23.52</v>
      </c>
      <c r="Y329">
        <v>0</v>
      </c>
      <c r="Z329">
        <v>1.9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171</v>
      </c>
      <c r="AG329">
        <v>33.809999999999995</v>
      </c>
      <c r="AH329">
        <v>2</v>
      </c>
      <c r="AI329">
        <v>24719569</v>
      </c>
      <c r="AJ329">
        <v>325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ROW(Source!A527)</f>
        <v>527</v>
      </c>
      <c r="B330">
        <v>24719570</v>
      </c>
      <c r="C330">
        <v>24719563</v>
      </c>
      <c r="D330">
        <v>22794266</v>
      </c>
      <c r="E330">
        <v>1</v>
      </c>
      <c r="F330">
        <v>1</v>
      </c>
      <c r="G330">
        <v>1</v>
      </c>
      <c r="H330">
        <v>2</v>
      </c>
      <c r="I330" t="s">
        <v>1399</v>
      </c>
      <c r="J330" t="s">
        <v>1400</v>
      </c>
      <c r="K330" t="s">
        <v>1401</v>
      </c>
      <c r="L330">
        <v>1368</v>
      </c>
      <c r="N330">
        <v>1011</v>
      </c>
      <c r="O330" t="s">
        <v>1152</v>
      </c>
      <c r="P330" t="s">
        <v>1152</v>
      </c>
      <c r="Q330">
        <v>1</v>
      </c>
      <c r="X330">
        <v>1.1000000000000001</v>
      </c>
      <c r="Y330">
        <v>0</v>
      </c>
      <c r="Z330">
        <v>3.27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171</v>
      </c>
      <c r="AG330">
        <v>1.5812499999999998</v>
      </c>
      <c r="AH330">
        <v>2</v>
      </c>
      <c r="AI330">
        <v>24719570</v>
      </c>
      <c r="AJ330">
        <v>326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ROW(Source!A527)</f>
        <v>527</v>
      </c>
      <c r="B331">
        <v>24719571</v>
      </c>
      <c r="C331">
        <v>24719563</v>
      </c>
      <c r="D331">
        <v>22794575</v>
      </c>
      <c r="E331">
        <v>1</v>
      </c>
      <c r="F331">
        <v>1</v>
      </c>
      <c r="G331">
        <v>1</v>
      </c>
      <c r="H331">
        <v>2</v>
      </c>
      <c r="I331" t="s">
        <v>1224</v>
      </c>
      <c r="J331" t="s">
        <v>1225</v>
      </c>
      <c r="K331" t="s">
        <v>1226</v>
      </c>
      <c r="L331">
        <v>1368</v>
      </c>
      <c r="N331">
        <v>1011</v>
      </c>
      <c r="O331" t="s">
        <v>1152</v>
      </c>
      <c r="P331" t="s">
        <v>1152</v>
      </c>
      <c r="Q331">
        <v>1</v>
      </c>
      <c r="X331">
        <v>1.53</v>
      </c>
      <c r="Y331">
        <v>0</v>
      </c>
      <c r="Z331">
        <v>87.17</v>
      </c>
      <c r="AA331">
        <v>11.6</v>
      </c>
      <c r="AB331">
        <v>0</v>
      </c>
      <c r="AC331">
        <v>0</v>
      </c>
      <c r="AD331">
        <v>1</v>
      </c>
      <c r="AE331">
        <v>0</v>
      </c>
      <c r="AF331" t="s">
        <v>171</v>
      </c>
      <c r="AG331">
        <v>2.1993749999999999</v>
      </c>
      <c r="AH331">
        <v>2</v>
      </c>
      <c r="AI331">
        <v>24719571</v>
      </c>
      <c r="AJ331">
        <v>327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ROW(Source!A527)</f>
        <v>527</v>
      </c>
      <c r="B332">
        <v>24719572</v>
      </c>
      <c r="C332">
        <v>24719563</v>
      </c>
      <c r="D332">
        <v>22819490</v>
      </c>
      <c r="E332">
        <v>1</v>
      </c>
      <c r="F332">
        <v>1</v>
      </c>
      <c r="G332">
        <v>1</v>
      </c>
      <c r="H332">
        <v>3</v>
      </c>
      <c r="I332" t="s">
        <v>1402</v>
      </c>
      <c r="J332" t="s">
        <v>1403</v>
      </c>
      <c r="K332" t="s">
        <v>1404</v>
      </c>
      <c r="L332">
        <v>1348</v>
      </c>
      <c r="N332">
        <v>1009</v>
      </c>
      <c r="O332" t="s">
        <v>1185</v>
      </c>
      <c r="P332" t="s">
        <v>1185</v>
      </c>
      <c r="Q332">
        <v>1000</v>
      </c>
      <c r="X332">
        <v>0.04</v>
      </c>
      <c r="Y332">
        <v>4455.2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0.04</v>
      </c>
      <c r="AH332">
        <v>2</v>
      </c>
      <c r="AI332">
        <v>24719572</v>
      </c>
      <c r="AJ332">
        <v>328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ROW(Source!A527)</f>
        <v>527</v>
      </c>
      <c r="B333">
        <v>24719573</v>
      </c>
      <c r="C333">
        <v>24719563</v>
      </c>
      <c r="D333">
        <v>22813689</v>
      </c>
      <c r="E333">
        <v>1</v>
      </c>
      <c r="F333">
        <v>1</v>
      </c>
      <c r="G333">
        <v>1</v>
      </c>
      <c r="H333">
        <v>3</v>
      </c>
      <c r="I333" t="s">
        <v>1405</v>
      </c>
      <c r="J333" t="s">
        <v>1406</v>
      </c>
      <c r="K333" t="s">
        <v>1407</v>
      </c>
      <c r="L333">
        <v>1327</v>
      </c>
      <c r="N333">
        <v>1005</v>
      </c>
      <c r="O333" t="s">
        <v>1408</v>
      </c>
      <c r="P333" t="s">
        <v>1408</v>
      </c>
      <c r="Q333">
        <v>1</v>
      </c>
      <c r="X333">
        <v>5.6</v>
      </c>
      <c r="Y333">
        <v>10.199999999999999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5.6</v>
      </c>
      <c r="AH333">
        <v>2</v>
      </c>
      <c r="AI333">
        <v>24719573</v>
      </c>
      <c r="AJ333">
        <v>329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ROW(Source!A527)</f>
        <v>527</v>
      </c>
      <c r="B334">
        <v>24719574</v>
      </c>
      <c r="C334">
        <v>24719563</v>
      </c>
      <c r="D334">
        <v>22820155</v>
      </c>
      <c r="E334">
        <v>1</v>
      </c>
      <c r="F334">
        <v>1</v>
      </c>
      <c r="G334">
        <v>1</v>
      </c>
      <c r="H334">
        <v>3</v>
      </c>
      <c r="I334" t="s">
        <v>1409</v>
      </c>
      <c r="J334" t="s">
        <v>1410</v>
      </c>
      <c r="K334" t="s">
        <v>1411</v>
      </c>
      <c r="L334">
        <v>1348</v>
      </c>
      <c r="N334">
        <v>1009</v>
      </c>
      <c r="O334" t="s">
        <v>1185</v>
      </c>
      <c r="P334" t="s">
        <v>1185</v>
      </c>
      <c r="Q334">
        <v>1000</v>
      </c>
      <c r="X334">
        <v>3.6999999999999998E-2</v>
      </c>
      <c r="Y334">
        <v>11978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3.6999999999999998E-2</v>
      </c>
      <c r="AH334">
        <v>2</v>
      </c>
      <c r="AI334">
        <v>24719574</v>
      </c>
      <c r="AJ334">
        <v>330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ROW(Source!A527)</f>
        <v>527</v>
      </c>
      <c r="B335">
        <v>24719575</v>
      </c>
      <c r="C335">
        <v>24719563</v>
      </c>
      <c r="D335">
        <v>22821552</v>
      </c>
      <c r="E335">
        <v>1</v>
      </c>
      <c r="F335">
        <v>1</v>
      </c>
      <c r="G335">
        <v>1</v>
      </c>
      <c r="H335">
        <v>3</v>
      </c>
      <c r="I335" t="s">
        <v>1412</v>
      </c>
      <c r="J335" t="s">
        <v>1413</v>
      </c>
      <c r="K335" t="s">
        <v>1414</v>
      </c>
      <c r="L335">
        <v>1339</v>
      </c>
      <c r="N335">
        <v>1007</v>
      </c>
      <c r="O335" t="s">
        <v>1415</v>
      </c>
      <c r="P335" t="s">
        <v>1415</v>
      </c>
      <c r="Q335">
        <v>1</v>
      </c>
      <c r="X335">
        <v>0.69</v>
      </c>
      <c r="Y335">
        <v>558.33000000000004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0.69</v>
      </c>
      <c r="AH335">
        <v>2</v>
      </c>
      <c r="AI335">
        <v>24719575</v>
      </c>
      <c r="AJ335">
        <v>331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ROW(Source!A527)</f>
        <v>527</v>
      </c>
      <c r="B336">
        <v>24719576</v>
      </c>
      <c r="C336">
        <v>24719563</v>
      </c>
      <c r="D336">
        <v>22821260</v>
      </c>
      <c r="E336">
        <v>1</v>
      </c>
      <c r="F336">
        <v>1</v>
      </c>
      <c r="G336">
        <v>1</v>
      </c>
      <c r="H336">
        <v>3</v>
      </c>
      <c r="I336" t="s">
        <v>1416</v>
      </c>
      <c r="J336" t="s">
        <v>1417</v>
      </c>
      <c r="K336" t="s">
        <v>1418</v>
      </c>
      <c r="L336">
        <v>1339</v>
      </c>
      <c r="N336">
        <v>1007</v>
      </c>
      <c r="O336" t="s">
        <v>1415</v>
      </c>
      <c r="P336" t="s">
        <v>1415</v>
      </c>
      <c r="Q336">
        <v>1</v>
      </c>
      <c r="X336">
        <v>0.08</v>
      </c>
      <c r="Y336">
        <v>1287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0.08</v>
      </c>
      <c r="AH336">
        <v>2</v>
      </c>
      <c r="AI336">
        <v>24719576</v>
      </c>
      <c r="AJ336">
        <v>332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ROW(Source!A527)</f>
        <v>527</v>
      </c>
      <c r="B337">
        <v>24719577</v>
      </c>
      <c r="C337">
        <v>24719563</v>
      </c>
      <c r="D337">
        <v>22821416</v>
      </c>
      <c r="E337">
        <v>1</v>
      </c>
      <c r="F337">
        <v>1</v>
      </c>
      <c r="G337">
        <v>1</v>
      </c>
      <c r="H337">
        <v>3</v>
      </c>
      <c r="I337" t="s">
        <v>1419</v>
      </c>
      <c r="J337" t="s">
        <v>1420</v>
      </c>
      <c r="K337" t="s">
        <v>1421</v>
      </c>
      <c r="L337">
        <v>1339</v>
      </c>
      <c r="N337">
        <v>1007</v>
      </c>
      <c r="O337" t="s">
        <v>1415</v>
      </c>
      <c r="P337" t="s">
        <v>1415</v>
      </c>
      <c r="Q337">
        <v>1</v>
      </c>
      <c r="X337">
        <v>0.2</v>
      </c>
      <c r="Y337">
        <v>1100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0.2</v>
      </c>
      <c r="AH337">
        <v>2</v>
      </c>
      <c r="AI337">
        <v>24719577</v>
      </c>
      <c r="AJ337">
        <v>333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ROW(Source!A527)</f>
        <v>527</v>
      </c>
      <c r="B338">
        <v>24719578</v>
      </c>
      <c r="C338">
        <v>24719563</v>
      </c>
      <c r="D338">
        <v>22821424</v>
      </c>
      <c r="E338">
        <v>1</v>
      </c>
      <c r="F338">
        <v>1</v>
      </c>
      <c r="G338">
        <v>1</v>
      </c>
      <c r="H338">
        <v>3</v>
      </c>
      <c r="I338" t="s">
        <v>1422</v>
      </c>
      <c r="J338" t="s">
        <v>1423</v>
      </c>
      <c r="K338" t="s">
        <v>1424</v>
      </c>
      <c r="L338">
        <v>1339</v>
      </c>
      <c r="N338">
        <v>1007</v>
      </c>
      <c r="O338" t="s">
        <v>1415</v>
      </c>
      <c r="P338" t="s">
        <v>1415</v>
      </c>
      <c r="Q338">
        <v>1</v>
      </c>
      <c r="X338">
        <v>0.69</v>
      </c>
      <c r="Y338">
        <v>1056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0.69</v>
      </c>
      <c r="AH338">
        <v>2</v>
      </c>
      <c r="AI338">
        <v>24719578</v>
      </c>
      <c r="AJ338">
        <v>334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ROW(Source!A527)</f>
        <v>527</v>
      </c>
      <c r="B339">
        <v>24719579</v>
      </c>
      <c r="C339">
        <v>24719563</v>
      </c>
      <c r="D339">
        <v>22810406</v>
      </c>
      <c r="E339">
        <v>1</v>
      </c>
      <c r="F339">
        <v>1</v>
      </c>
      <c r="G339">
        <v>1</v>
      </c>
      <c r="H339">
        <v>3</v>
      </c>
      <c r="I339" t="s">
        <v>1425</v>
      </c>
      <c r="J339" t="s">
        <v>1426</v>
      </c>
      <c r="K339" t="s">
        <v>1427</v>
      </c>
      <c r="L339">
        <v>1327</v>
      </c>
      <c r="N339">
        <v>1005</v>
      </c>
      <c r="O339" t="s">
        <v>1408</v>
      </c>
      <c r="P339" t="s">
        <v>1408</v>
      </c>
      <c r="Q339">
        <v>1</v>
      </c>
      <c r="X339">
        <v>49.5</v>
      </c>
      <c r="Y339">
        <v>35.53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49.5</v>
      </c>
      <c r="AH339">
        <v>2</v>
      </c>
      <c r="AI339">
        <v>24719579</v>
      </c>
      <c r="AJ339">
        <v>335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ROW(Source!A527)</f>
        <v>527</v>
      </c>
      <c r="B340">
        <v>24719580</v>
      </c>
      <c r="C340">
        <v>24719563</v>
      </c>
      <c r="D340">
        <v>22795209</v>
      </c>
      <c r="E340">
        <v>1</v>
      </c>
      <c r="F340">
        <v>1</v>
      </c>
      <c r="G340">
        <v>1</v>
      </c>
      <c r="H340">
        <v>3</v>
      </c>
      <c r="I340" t="s">
        <v>1428</v>
      </c>
      <c r="J340" t="s">
        <v>1429</v>
      </c>
      <c r="K340" t="s">
        <v>1430</v>
      </c>
      <c r="L340">
        <v>1339</v>
      </c>
      <c r="N340">
        <v>1007</v>
      </c>
      <c r="O340" t="s">
        <v>1415</v>
      </c>
      <c r="P340" t="s">
        <v>1415</v>
      </c>
      <c r="Q340">
        <v>1</v>
      </c>
      <c r="X340">
        <v>102</v>
      </c>
      <c r="Y340">
        <v>560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102</v>
      </c>
      <c r="AH340">
        <v>2</v>
      </c>
      <c r="AI340">
        <v>24719580</v>
      </c>
      <c r="AJ340">
        <v>336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ROW(Source!A527)</f>
        <v>527</v>
      </c>
      <c r="B341">
        <v>24719581</v>
      </c>
      <c r="C341">
        <v>24719563</v>
      </c>
      <c r="D341">
        <v>22804373</v>
      </c>
      <c r="E341">
        <v>1</v>
      </c>
      <c r="F341">
        <v>1</v>
      </c>
      <c r="G341">
        <v>1</v>
      </c>
      <c r="H341">
        <v>3</v>
      </c>
      <c r="I341" t="s">
        <v>1431</v>
      </c>
      <c r="J341" t="s">
        <v>1432</v>
      </c>
      <c r="K341" t="s">
        <v>1433</v>
      </c>
      <c r="L341">
        <v>1348</v>
      </c>
      <c r="N341">
        <v>1009</v>
      </c>
      <c r="O341" t="s">
        <v>1185</v>
      </c>
      <c r="P341" t="s">
        <v>1185</v>
      </c>
      <c r="Q341">
        <v>1000</v>
      </c>
      <c r="X341">
        <v>0.05</v>
      </c>
      <c r="Y341">
        <v>734.5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0.05</v>
      </c>
      <c r="AH341">
        <v>2</v>
      </c>
      <c r="AI341">
        <v>24719581</v>
      </c>
      <c r="AJ341">
        <v>337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ROW(Source!A527)</f>
        <v>527</v>
      </c>
      <c r="B342">
        <v>24719582</v>
      </c>
      <c r="C342">
        <v>24719563</v>
      </c>
      <c r="D342">
        <v>22805109</v>
      </c>
      <c r="E342">
        <v>1</v>
      </c>
      <c r="F342">
        <v>1</v>
      </c>
      <c r="G342">
        <v>1</v>
      </c>
      <c r="H342">
        <v>3</v>
      </c>
      <c r="I342" t="s">
        <v>1434</v>
      </c>
      <c r="J342" t="s">
        <v>1435</v>
      </c>
      <c r="K342" t="s">
        <v>1436</v>
      </c>
      <c r="L342">
        <v>1339</v>
      </c>
      <c r="N342">
        <v>1007</v>
      </c>
      <c r="O342" t="s">
        <v>1415</v>
      </c>
      <c r="P342" t="s">
        <v>1415</v>
      </c>
      <c r="Q342">
        <v>1</v>
      </c>
      <c r="X342">
        <v>1.75</v>
      </c>
      <c r="Y342">
        <v>2.44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1.75</v>
      </c>
      <c r="AH342">
        <v>2</v>
      </c>
      <c r="AI342">
        <v>24719582</v>
      </c>
      <c r="AJ342">
        <v>338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ROW(Source!A528)</f>
        <v>528</v>
      </c>
      <c r="B343">
        <v>24719584</v>
      </c>
      <c r="C343">
        <v>24719583</v>
      </c>
      <c r="D343">
        <v>9415152</v>
      </c>
      <c r="E343">
        <v>1</v>
      </c>
      <c r="F343">
        <v>1</v>
      </c>
      <c r="G343">
        <v>1</v>
      </c>
      <c r="H343">
        <v>1</v>
      </c>
      <c r="I343" t="s">
        <v>1437</v>
      </c>
      <c r="J343" t="s">
        <v>3</v>
      </c>
      <c r="K343" t="s">
        <v>1438</v>
      </c>
      <c r="L343">
        <v>1369</v>
      </c>
      <c r="N343">
        <v>1013</v>
      </c>
      <c r="O343" t="s">
        <v>1148</v>
      </c>
      <c r="P343" t="s">
        <v>1148</v>
      </c>
      <c r="Q343">
        <v>1</v>
      </c>
      <c r="X343">
        <v>229.14</v>
      </c>
      <c r="Y343">
        <v>0</v>
      </c>
      <c r="Z343">
        <v>0</v>
      </c>
      <c r="AA343">
        <v>0</v>
      </c>
      <c r="AB343">
        <v>7.8</v>
      </c>
      <c r="AC343">
        <v>0</v>
      </c>
      <c r="AD343">
        <v>1</v>
      </c>
      <c r="AE343">
        <v>1</v>
      </c>
      <c r="AF343" t="s">
        <v>599</v>
      </c>
      <c r="AG343">
        <v>303.03764999999993</v>
      </c>
      <c r="AH343">
        <v>2</v>
      </c>
      <c r="AI343">
        <v>24719584</v>
      </c>
      <c r="AJ343">
        <v>339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ROW(Source!A528)</f>
        <v>528</v>
      </c>
      <c r="B344">
        <v>24719585</v>
      </c>
      <c r="C344">
        <v>24719583</v>
      </c>
      <c r="D344">
        <v>121548</v>
      </c>
      <c r="E344">
        <v>1</v>
      </c>
      <c r="F344">
        <v>1</v>
      </c>
      <c r="G344">
        <v>1</v>
      </c>
      <c r="H344">
        <v>1</v>
      </c>
      <c r="I344" t="s">
        <v>40</v>
      </c>
      <c r="J344" t="s">
        <v>3</v>
      </c>
      <c r="K344" t="s">
        <v>1173</v>
      </c>
      <c r="L344">
        <v>608254</v>
      </c>
      <c r="N344">
        <v>1013</v>
      </c>
      <c r="O344" t="s">
        <v>1174</v>
      </c>
      <c r="P344" t="s">
        <v>1174</v>
      </c>
      <c r="Q344">
        <v>1</v>
      </c>
      <c r="X344">
        <v>51.86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2</v>
      </c>
      <c r="AF344" t="s">
        <v>171</v>
      </c>
      <c r="AG344">
        <v>74.548749999999998</v>
      </c>
      <c r="AH344">
        <v>2</v>
      </c>
      <c r="AI344">
        <v>24719585</v>
      </c>
      <c r="AJ344">
        <v>340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ROW(Source!A528)</f>
        <v>528</v>
      </c>
      <c r="B345">
        <v>24719586</v>
      </c>
      <c r="C345">
        <v>24719583</v>
      </c>
      <c r="D345">
        <v>22792660</v>
      </c>
      <c r="E345">
        <v>1</v>
      </c>
      <c r="F345">
        <v>1</v>
      </c>
      <c r="G345">
        <v>1</v>
      </c>
      <c r="H345">
        <v>2</v>
      </c>
      <c r="I345" t="s">
        <v>1175</v>
      </c>
      <c r="J345" t="s">
        <v>1176</v>
      </c>
      <c r="K345" t="s">
        <v>1177</v>
      </c>
      <c r="L345">
        <v>1368</v>
      </c>
      <c r="N345">
        <v>1011</v>
      </c>
      <c r="O345" t="s">
        <v>1152</v>
      </c>
      <c r="P345" t="s">
        <v>1152</v>
      </c>
      <c r="Q345">
        <v>1</v>
      </c>
      <c r="X345">
        <v>15.9</v>
      </c>
      <c r="Y345">
        <v>0</v>
      </c>
      <c r="Z345">
        <v>89.99</v>
      </c>
      <c r="AA345">
        <v>10.06</v>
      </c>
      <c r="AB345">
        <v>0</v>
      </c>
      <c r="AC345">
        <v>0</v>
      </c>
      <c r="AD345">
        <v>1</v>
      </c>
      <c r="AE345">
        <v>0</v>
      </c>
      <c r="AF345" t="s">
        <v>171</v>
      </c>
      <c r="AG345">
        <v>22.856249999999999</v>
      </c>
      <c r="AH345">
        <v>2</v>
      </c>
      <c r="AI345">
        <v>24719586</v>
      </c>
      <c r="AJ345">
        <v>341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ROW(Source!A528)</f>
        <v>528</v>
      </c>
      <c r="B346">
        <v>24719587</v>
      </c>
      <c r="C346">
        <v>24719583</v>
      </c>
      <c r="D346">
        <v>22793137</v>
      </c>
      <c r="E346">
        <v>1</v>
      </c>
      <c r="F346">
        <v>1</v>
      </c>
      <c r="G346">
        <v>1</v>
      </c>
      <c r="H346">
        <v>2</v>
      </c>
      <c r="I346" t="s">
        <v>1439</v>
      </c>
      <c r="J346" t="s">
        <v>1440</v>
      </c>
      <c r="K346" t="s">
        <v>1441</v>
      </c>
      <c r="L346">
        <v>1368</v>
      </c>
      <c r="N346">
        <v>1011</v>
      </c>
      <c r="O346" t="s">
        <v>1152</v>
      </c>
      <c r="P346" t="s">
        <v>1152</v>
      </c>
      <c r="Q346">
        <v>1</v>
      </c>
      <c r="X346">
        <v>35.96</v>
      </c>
      <c r="Y346">
        <v>0</v>
      </c>
      <c r="Z346">
        <v>16.309999999999999</v>
      </c>
      <c r="AA346">
        <v>10.06</v>
      </c>
      <c r="AB346">
        <v>0</v>
      </c>
      <c r="AC346">
        <v>0</v>
      </c>
      <c r="AD346">
        <v>1</v>
      </c>
      <c r="AE346">
        <v>0</v>
      </c>
      <c r="AF346" t="s">
        <v>171</v>
      </c>
      <c r="AG346">
        <v>51.692499999999995</v>
      </c>
      <c r="AH346">
        <v>2</v>
      </c>
      <c r="AI346">
        <v>24719587</v>
      </c>
      <c r="AJ346">
        <v>342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ROW(Source!A528)</f>
        <v>528</v>
      </c>
      <c r="B347">
        <v>24719588</v>
      </c>
      <c r="C347">
        <v>24719583</v>
      </c>
      <c r="D347">
        <v>22814841</v>
      </c>
      <c r="E347">
        <v>1</v>
      </c>
      <c r="F347">
        <v>1</v>
      </c>
      <c r="G347">
        <v>1</v>
      </c>
      <c r="H347">
        <v>3</v>
      </c>
      <c r="I347" t="s">
        <v>1442</v>
      </c>
      <c r="J347" t="s">
        <v>1443</v>
      </c>
      <c r="K347" t="s">
        <v>1444</v>
      </c>
      <c r="L347">
        <v>1348</v>
      </c>
      <c r="N347">
        <v>1009</v>
      </c>
      <c r="O347" t="s">
        <v>1185</v>
      </c>
      <c r="P347" t="s">
        <v>1185</v>
      </c>
      <c r="Q347">
        <v>1000</v>
      </c>
      <c r="X347">
        <v>41.6</v>
      </c>
      <c r="Y347">
        <v>339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41.6</v>
      </c>
      <c r="AH347">
        <v>2</v>
      </c>
      <c r="AI347">
        <v>24719588</v>
      </c>
      <c r="AJ347">
        <v>343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ROW(Source!A528)</f>
        <v>528</v>
      </c>
      <c r="B348">
        <v>24719589</v>
      </c>
      <c r="C348">
        <v>24719583</v>
      </c>
      <c r="D348">
        <v>22804686</v>
      </c>
      <c r="E348">
        <v>1</v>
      </c>
      <c r="F348">
        <v>1</v>
      </c>
      <c r="G348">
        <v>1</v>
      </c>
      <c r="H348">
        <v>3</v>
      </c>
      <c r="I348" t="s">
        <v>1445</v>
      </c>
      <c r="J348" t="s">
        <v>1446</v>
      </c>
      <c r="K348" t="s">
        <v>1447</v>
      </c>
      <c r="L348">
        <v>1339</v>
      </c>
      <c r="N348">
        <v>1007</v>
      </c>
      <c r="O348" t="s">
        <v>1415</v>
      </c>
      <c r="P348" t="s">
        <v>1415</v>
      </c>
      <c r="Q348">
        <v>1</v>
      </c>
      <c r="X348">
        <v>116</v>
      </c>
      <c r="Y348">
        <v>59.99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116</v>
      </c>
      <c r="AH348">
        <v>2</v>
      </c>
      <c r="AI348">
        <v>24719589</v>
      </c>
      <c r="AJ348">
        <v>344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ROW(Source!A528)</f>
        <v>528</v>
      </c>
      <c r="B349">
        <v>24719590</v>
      </c>
      <c r="C349">
        <v>24719583</v>
      </c>
      <c r="D349">
        <v>22805109</v>
      </c>
      <c r="E349">
        <v>1</v>
      </c>
      <c r="F349">
        <v>1</v>
      </c>
      <c r="G349">
        <v>1</v>
      </c>
      <c r="H349">
        <v>3</v>
      </c>
      <c r="I349" t="s">
        <v>1434</v>
      </c>
      <c r="J349" t="s">
        <v>1435</v>
      </c>
      <c r="K349" t="s">
        <v>1436</v>
      </c>
      <c r="L349">
        <v>1339</v>
      </c>
      <c r="N349">
        <v>1007</v>
      </c>
      <c r="O349" t="s">
        <v>1415</v>
      </c>
      <c r="P349" t="s">
        <v>1415</v>
      </c>
      <c r="Q349">
        <v>1</v>
      </c>
      <c r="X349">
        <v>30</v>
      </c>
      <c r="Y349">
        <v>2.44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30</v>
      </c>
      <c r="AH349">
        <v>2</v>
      </c>
      <c r="AI349">
        <v>24719590</v>
      </c>
      <c r="AJ349">
        <v>345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ROW(Source!A559)</f>
        <v>559</v>
      </c>
      <c r="B350">
        <v>23985378</v>
      </c>
      <c r="C350">
        <v>23985370</v>
      </c>
      <c r="D350">
        <v>9431832</v>
      </c>
      <c r="E350">
        <v>1</v>
      </c>
      <c r="F350">
        <v>1</v>
      </c>
      <c r="G350">
        <v>1</v>
      </c>
      <c r="H350">
        <v>1</v>
      </c>
      <c r="I350" t="s">
        <v>1280</v>
      </c>
      <c r="J350" t="s">
        <v>3</v>
      </c>
      <c r="K350" t="s">
        <v>1281</v>
      </c>
      <c r="L350">
        <v>1369</v>
      </c>
      <c r="N350">
        <v>1013</v>
      </c>
      <c r="O350" t="s">
        <v>1148</v>
      </c>
      <c r="P350" t="s">
        <v>1148</v>
      </c>
      <c r="Q350">
        <v>1</v>
      </c>
      <c r="X350">
        <v>5.7</v>
      </c>
      <c r="Y350">
        <v>0</v>
      </c>
      <c r="Z350">
        <v>0</v>
      </c>
      <c r="AA350">
        <v>0</v>
      </c>
      <c r="AB350">
        <v>10.35</v>
      </c>
      <c r="AC350">
        <v>0</v>
      </c>
      <c r="AD350">
        <v>1</v>
      </c>
      <c r="AE350">
        <v>1</v>
      </c>
      <c r="AF350" t="s">
        <v>179</v>
      </c>
      <c r="AG350">
        <v>7.6950000000000012</v>
      </c>
      <c r="AH350">
        <v>2</v>
      </c>
      <c r="AI350">
        <v>23985371</v>
      </c>
      <c r="AJ350">
        <v>346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ROW(Source!A559)</f>
        <v>559</v>
      </c>
      <c r="B351">
        <v>23985379</v>
      </c>
      <c r="C351">
        <v>23985370</v>
      </c>
      <c r="D351">
        <v>14668089</v>
      </c>
      <c r="E351">
        <v>1</v>
      </c>
      <c r="F351">
        <v>1</v>
      </c>
      <c r="G351">
        <v>1</v>
      </c>
      <c r="H351">
        <v>2</v>
      </c>
      <c r="I351" t="s">
        <v>1448</v>
      </c>
      <c r="J351" t="s">
        <v>1449</v>
      </c>
      <c r="K351" t="s">
        <v>1450</v>
      </c>
      <c r="L351">
        <v>1368</v>
      </c>
      <c r="N351">
        <v>1011</v>
      </c>
      <c r="O351" t="s">
        <v>1152</v>
      </c>
      <c r="P351" t="s">
        <v>1152</v>
      </c>
      <c r="Q351">
        <v>1</v>
      </c>
      <c r="X351">
        <v>0.13</v>
      </c>
      <c r="Y351">
        <v>0</v>
      </c>
      <c r="Z351">
        <v>1.95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179</v>
      </c>
      <c r="AG351">
        <v>0.17550000000000002</v>
      </c>
      <c r="AH351">
        <v>2</v>
      </c>
      <c r="AI351">
        <v>23985372</v>
      </c>
      <c r="AJ351">
        <v>347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ROW(Source!A559)</f>
        <v>559</v>
      </c>
      <c r="B352">
        <v>23985380</v>
      </c>
      <c r="C352">
        <v>23985370</v>
      </c>
      <c r="D352">
        <v>14610524</v>
      </c>
      <c r="E352">
        <v>1</v>
      </c>
      <c r="F352">
        <v>1</v>
      </c>
      <c r="G352">
        <v>1</v>
      </c>
      <c r="H352">
        <v>3</v>
      </c>
      <c r="I352" t="s">
        <v>1186</v>
      </c>
      <c r="J352" t="s">
        <v>1451</v>
      </c>
      <c r="K352" t="s">
        <v>1188</v>
      </c>
      <c r="L352">
        <v>1346</v>
      </c>
      <c r="N352">
        <v>1009</v>
      </c>
      <c r="O352" t="s">
        <v>1181</v>
      </c>
      <c r="P352" t="s">
        <v>1181</v>
      </c>
      <c r="Q352">
        <v>1</v>
      </c>
      <c r="X352">
        <v>1.4E-3</v>
      </c>
      <c r="Y352">
        <v>27.74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1.4E-3</v>
      </c>
      <c r="AH352">
        <v>2</v>
      </c>
      <c r="AI352">
        <v>23985373</v>
      </c>
      <c r="AJ352">
        <v>348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ROW(Source!A559)</f>
        <v>559</v>
      </c>
      <c r="B353">
        <v>23985381</v>
      </c>
      <c r="C353">
        <v>23985370</v>
      </c>
      <c r="D353">
        <v>14610834</v>
      </c>
      <c r="E353">
        <v>1</v>
      </c>
      <c r="F353">
        <v>1</v>
      </c>
      <c r="G353">
        <v>1</v>
      </c>
      <c r="H353">
        <v>3</v>
      </c>
      <c r="I353" t="s">
        <v>1192</v>
      </c>
      <c r="J353" t="s">
        <v>1452</v>
      </c>
      <c r="K353" t="s">
        <v>1194</v>
      </c>
      <c r="L353">
        <v>1358</v>
      </c>
      <c r="N353">
        <v>1010</v>
      </c>
      <c r="O353" t="s">
        <v>189</v>
      </c>
      <c r="P353" t="s">
        <v>189</v>
      </c>
      <c r="Q353">
        <v>10</v>
      </c>
      <c r="X353">
        <v>0.3</v>
      </c>
      <c r="Y353">
        <v>8.3000000000000007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0.3</v>
      </c>
      <c r="AH353">
        <v>2</v>
      </c>
      <c r="AI353">
        <v>23985374</v>
      </c>
      <c r="AJ353">
        <v>349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ROW(Source!A559)</f>
        <v>559</v>
      </c>
      <c r="B354">
        <v>23985382</v>
      </c>
      <c r="C354">
        <v>23985370</v>
      </c>
      <c r="D354">
        <v>14652403</v>
      </c>
      <c r="E354">
        <v>1</v>
      </c>
      <c r="F354">
        <v>1</v>
      </c>
      <c r="G354">
        <v>1</v>
      </c>
      <c r="H354">
        <v>3</v>
      </c>
      <c r="I354" t="s">
        <v>1201</v>
      </c>
      <c r="J354" t="s">
        <v>1453</v>
      </c>
      <c r="K354" t="s">
        <v>1203</v>
      </c>
      <c r="L354">
        <v>1348</v>
      </c>
      <c r="N354">
        <v>1009</v>
      </c>
      <c r="O354" t="s">
        <v>1185</v>
      </c>
      <c r="P354" t="s">
        <v>1185</v>
      </c>
      <c r="Q354">
        <v>1000</v>
      </c>
      <c r="X354">
        <v>2.0000000000000002E-5</v>
      </c>
      <c r="Y354">
        <v>729.98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2.0000000000000002E-5</v>
      </c>
      <c r="AH354">
        <v>2</v>
      </c>
      <c r="AI354">
        <v>23985375</v>
      </c>
      <c r="AJ354">
        <v>350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ROW(Source!A559)</f>
        <v>559</v>
      </c>
      <c r="B355">
        <v>23985383</v>
      </c>
      <c r="C355">
        <v>23985370</v>
      </c>
      <c r="D355">
        <v>14665222</v>
      </c>
      <c r="E355">
        <v>1</v>
      </c>
      <c r="F355">
        <v>1</v>
      </c>
      <c r="G355">
        <v>1</v>
      </c>
      <c r="H355">
        <v>3</v>
      </c>
      <c r="I355" t="s">
        <v>1207</v>
      </c>
      <c r="J355" t="s">
        <v>1454</v>
      </c>
      <c r="K355" t="s">
        <v>1209</v>
      </c>
      <c r="L355">
        <v>1346</v>
      </c>
      <c r="N355">
        <v>1009</v>
      </c>
      <c r="O355" t="s">
        <v>1181</v>
      </c>
      <c r="P355" t="s">
        <v>1181</v>
      </c>
      <c r="Q355">
        <v>1</v>
      </c>
      <c r="X355">
        <v>1.4E-2</v>
      </c>
      <c r="Y355">
        <v>65.75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1.4E-2</v>
      </c>
      <c r="AH355">
        <v>2</v>
      </c>
      <c r="AI355">
        <v>23985376</v>
      </c>
      <c r="AJ355">
        <v>351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ROW(Source!A559)</f>
        <v>559</v>
      </c>
      <c r="B356">
        <v>23985384</v>
      </c>
      <c r="C356">
        <v>23985370</v>
      </c>
      <c r="D356">
        <v>14665295</v>
      </c>
      <c r="E356">
        <v>1</v>
      </c>
      <c r="F356">
        <v>1</v>
      </c>
      <c r="G356">
        <v>1</v>
      </c>
      <c r="H356">
        <v>3</v>
      </c>
      <c r="I356" t="s">
        <v>1159</v>
      </c>
      <c r="J356" t="s">
        <v>1168</v>
      </c>
      <c r="K356" t="s">
        <v>1169</v>
      </c>
      <c r="L356">
        <v>1344</v>
      </c>
      <c r="N356">
        <v>1008</v>
      </c>
      <c r="O356" t="s">
        <v>1170</v>
      </c>
      <c r="P356" t="s">
        <v>1170</v>
      </c>
      <c r="Q356">
        <v>1</v>
      </c>
      <c r="X356">
        <v>1.18</v>
      </c>
      <c r="Y356">
        <v>1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1.18</v>
      </c>
      <c r="AH356">
        <v>2</v>
      </c>
      <c r="AI356">
        <v>23985377</v>
      </c>
      <c r="AJ356">
        <v>352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ROW(Source!A560)</f>
        <v>560</v>
      </c>
      <c r="B357">
        <v>24721184</v>
      </c>
      <c r="C357">
        <v>24721181</v>
      </c>
      <c r="D357">
        <v>9436423</v>
      </c>
      <c r="E357">
        <v>1</v>
      </c>
      <c r="F357">
        <v>1</v>
      </c>
      <c r="G357">
        <v>1</v>
      </c>
      <c r="H357">
        <v>1</v>
      </c>
      <c r="I357" t="s">
        <v>1243</v>
      </c>
      <c r="J357" t="s">
        <v>3</v>
      </c>
      <c r="K357" t="s">
        <v>1244</v>
      </c>
      <c r="L357">
        <v>1369</v>
      </c>
      <c r="N357">
        <v>1013</v>
      </c>
      <c r="O357" t="s">
        <v>1148</v>
      </c>
      <c r="P357" t="s">
        <v>1148</v>
      </c>
      <c r="Q357">
        <v>1</v>
      </c>
      <c r="X357">
        <v>124</v>
      </c>
      <c r="Y357">
        <v>0</v>
      </c>
      <c r="Z357">
        <v>0</v>
      </c>
      <c r="AA357">
        <v>0</v>
      </c>
      <c r="AB357">
        <v>12.92</v>
      </c>
      <c r="AC357">
        <v>0</v>
      </c>
      <c r="AD357">
        <v>1</v>
      </c>
      <c r="AE357">
        <v>1</v>
      </c>
      <c r="AF357" t="s">
        <v>179</v>
      </c>
      <c r="AG357">
        <v>167.4</v>
      </c>
      <c r="AH357">
        <v>2</v>
      </c>
      <c r="AI357">
        <v>24721182</v>
      </c>
      <c r="AJ357">
        <v>353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ROW(Source!A560)</f>
        <v>560</v>
      </c>
      <c r="B358">
        <v>24721185</v>
      </c>
      <c r="C358">
        <v>24721181</v>
      </c>
      <c r="D358">
        <v>22865650</v>
      </c>
      <c r="E358">
        <v>1</v>
      </c>
      <c r="F358">
        <v>1</v>
      </c>
      <c r="G358">
        <v>1</v>
      </c>
      <c r="H358">
        <v>3</v>
      </c>
      <c r="I358" t="s">
        <v>1159</v>
      </c>
      <c r="J358" t="s">
        <v>1160</v>
      </c>
      <c r="K358" t="s">
        <v>1161</v>
      </c>
      <c r="L358">
        <v>1374</v>
      </c>
      <c r="N358">
        <v>1013</v>
      </c>
      <c r="O358" t="s">
        <v>1162</v>
      </c>
      <c r="P358" t="s">
        <v>1162</v>
      </c>
      <c r="Q358">
        <v>1</v>
      </c>
      <c r="X358">
        <v>32.04</v>
      </c>
      <c r="Y358">
        <v>1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32.04</v>
      </c>
      <c r="AH358">
        <v>2</v>
      </c>
      <c r="AI358">
        <v>24721183</v>
      </c>
      <c r="AJ358">
        <v>354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ROW(Source!A561)</f>
        <v>561</v>
      </c>
      <c r="B359">
        <v>23985393</v>
      </c>
      <c r="C359">
        <v>23985385</v>
      </c>
      <c r="D359">
        <v>9432525</v>
      </c>
      <c r="E359">
        <v>1</v>
      </c>
      <c r="F359">
        <v>1</v>
      </c>
      <c r="G359">
        <v>1</v>
      </c>
      <c r="H359">
        <v>1</v>
      </c>
      <c r="I359" t="s">
        <v>1216</v>
      </c>
      <c r="J359" t="s">
        <v>3</v>
      </c>
      <c r="K359" t="s">
        <v>1217</v>
      </c>
      <c r="L359">
        <v>1369</v>
      </c>
      <c r="N359">
        <v>1013</v>
      </c>
      <c r="O359" t="s">
        <v>1148</v>
      </c>
      <c r="P359" t="s">
        <v>1148</v>
      </c>
      <c r="Q359">
        <v>1</v>
      </c>
      <c r="X359">
        <v>2.4</v>
      </c>
      <c r="Y359">
        <v>0</v>
      </c>
      <c r="Z359">
        <v>0</v>
      </c>
      <c r="AA359">
        <v>0</v>
      </c>
      <c r="AB359">
        <v>10.5</v>
      </c>
      <c r="AC359">
        <v>0</v>
      </c>
      <c r="AD359">
        <v>1</v>
      </c>
      <c r="AE359">
        <v>1</v>
      </c>
      <c r="AF359" t="s">
        <v>179</v>
      </c>
      <c r="AG359">
        <v>3.24</v>
      </c>
      <c r="AH359">
        <v>2</v>
      </c>
      <c r="AI359">
        <v>23985386</v>
      </c>
      <c r="AJ359">
        <v>355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ROW(Source!A561)</f>
        <v>561</v>
      </c>
      <c r="B360">
        <v>23985394</v>
      </c>
      <c r="C360">
        <v>23985385</v>
      </c>
      <c r="D360">
        <v>14668089</v>
      </c>
      <c r="E360">
        <v>1</v>
      </c>
      <c r="F360">
        <v>1</v>
      </c>
      <c r="G360">
        <v>1</v>
      </c>
      <c r="H360">
        <v>2</v>
      </c>
      <c r="I360" t="s">
        <v>1448</v>
      </c>
      <c r="J360" t="s">
        <v>1449</v>
      </c>
      <c r="K360" t="s">
        <v>1450</v>
      </c>
      <c r="L360">
        <v>1368</v>
      </c>
      <c r="N360">
        <v>1011</v>
      </c>
      <c r="O360" t="s">
        <v>1152</v>
      </c>
      <c r="P360" t="s">
        <v>1152</v>
      </c>
      <c r="Q360">
        <v>1</v>
      </c>
      <c r="X360">
        <v>0.13</v>
      </c>
      <c r="Y360">
        <v>0</v>
      </c>
      <c r="Z360">
        <v>1.95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179</v>
      </c>
      <c r="AG360">
        <v>0.17550000000000002</v>
      </c>
      <c r="AH360">
        <v>2</v>
      </c>
      <c r="AI360">
        <v>23985387</v>
      </c>
      <c r="AJ360">
        <v>356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ROW(Source!A561)</f>
        <v>561</v>
      </c>
      <c r="B361">
        <v>23985395</v>
      </c>
      <c r="C361">
        <v>23985385</v>
      </c>
      <c r="D361">
        <v>14610524</v>
      </c>
      <c r="E361">
        <v>1</v>
      </c>
      <c r="F361">
        <v>1</v>
      </c>
      <c r="G361">
        <v>1</v>
      </c>
      <c r="H361">
        <v>3</v>
      </c>
      <c r="I361" t="s">
        <v>1186</v>
      </c>
      <c r="J361" t="s">
        <v>1451</v>
      </c>
      <c r="K361" t="s">
        <v>1188</v>
      </c>
      <c r="L361">
        <v>1346</v>
      </c>
      <c r="N361">
        <v>1009</v>
      </c>
      <c r="O361" t="s">
        <v>1181</v>
      </c>
      <c r="P361" t="s">
        <v>1181</v>
      </c>
      <c r="Q361">
        <v>1</v>
      </c>
      <c r="X361">
        <v>1.8E-3</v>
      </c>
      <c r="Y361">
        <v>27.74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1.8E-3</v>
      </c>
      <c r="AH361">
        <v>2</v>
      </c>
      <c r="AI361">
        <v>23985388</v>
      </c>
      <c r="AJ361">
        <v>357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ROW(Source!A561)</f>
        <v>561</v>
      </c>
      <c r="B362">
        <v>23985396</v>
      </c>
      <c r="C362">
        <v>23985385</v>
      </c>
      <c r="D362">
        <v>14610834</v>
      </c>
      <c r="E362">
        <v>1</v>
      </c>
      <c r="F362">
        <v>1</v>
      </c>
      <c r="G362">
        <v>1</v>
      </c>
      <c r="H362">
        <v>3</v>
      </c>
      <c r="I362" t="s">
        <v>1192</v>
      </c>
      <c r="J362" t="s">
        <v>1452</v>
      </c>
      <c r="K362" t="s">
        <v>1194</v>
      </c>
      <c r="L362">
        <v>1358</v>
      </c>
      <c r="N362">
        <v>1010</v>
      </c>
      <c r="O362" t="s">
        <v>189</v>
      </c>
      <c r="P362" t="s">
        <v>189</v>
      </c>
      <c r="Q362">
        <v>10</v>
      </c>
      <c r="X362">
        <v>0.3</v>
      </c>
      <c r="Y362">
        <v>8.3000000000000007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3</v>
      </c>
      <c r="AG362">
        <v>0.3</v>
      </c>
      <c r="AH362">
        <v>2</v>
      </c>
      <c r="AI362">
        <v>23985389</v>
      </c>
      <c r="AJ362">
        <v>358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ROW(Source!A561)</f>
        <v>561</v>
      </c>
      <c r="B363">
        <v>23985397</v>
      </c>
      <c r="C363">
        <v>23985385</v>
      </c>
      <c r="D363">
        <v>14652403</v>
      </c>
      <c r="E363">
        <v>1</v>
      </c>
      <c r="F363">
        <v>1</v>
      </c>
      <c r="G363">
        <v>1</v>
      </c>
      <c r="H363">
        <v>3</v>
      </c>
      <c r="I363" t="s">
        <v>1201</v>
      </c>
      <c r="J363" t="s">
        <v>1453</v>
      </c>
      <c r="K363" t="s">
        <v>1203</v>
      </c>
      <c r="L363">
        <v>1348</v>
      </c>
      <c r="N363">
        <v>1009</v>
      </c>
      <c r="O363" t="s">
        <v>1185</v>
      </c>
      <c r="P363" t="s">
        <v>1185</v>
      </c>
      <c r="Q363">
        <v>1000</v>
      </c>
      <c r="X363">
        <v>2.0000000000000002E-5</v>
      </c>
      <c r="Y363">
        <v>729.98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2.0000000000000002E-5</v>
      </c>
      <c r="AH363">
        <v>2</v>
      </c>
      <c r="AI363">
        <v>23985390</v>
      </c>
      <c r="AJ363">
        <v>359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ROW(Source!A561)</f>
        <v>561</v>
      </c>
      <c r="B364">
        <v>23985398</v>
      </c>
      <c r="C364">
        <v>23985385</v>
      </c>
      <c r="D364">
        <v>14665222</v>
      </c>
      <c r="E364">
        <v>1</v>
      </c>
      <c r="F364">
        <v>1</v>
      </c>
      <c r="G364">
        <v>1</v>
      </c>
      <c r="H364">
        <v>3</v>
      </c>
      <c r="I364" t="s">
        <v>1207</v>
      </c>
      <c r="J364" t="s">
        <v>1454</v>
      </c>
      <c r="K364" t="s">
        <v>1209</v>
      </c>
      <c r="L364">
        <v>1346</v>
      </c>
      <c r="N364">
        <v>1009</v>
      </c>
      <c r="O364" t="s">
        <v>1181</v>
      </c>
      <c r="P364" t="s">
        <v>1181</v>
      </c>
      <c r="Q364">
        <v>1</v>
      </c>
      <c r="X364">
        <v>1.7999999999999999E-2</v>
      </c>
      <c r="Y364">
        <v>65.75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1.7999999999999999E-2</v>
      </c>
      <c r="AH364">
        <v>2</v>
      </c>
      <c r="AI364">
        <v>23985391</v>
      </c>
      <c r="AJ364">
        <v>360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ROW(Source!A561)</f>
        <v>561</v>
      </c>
      <c r="B365">
        <v>23985399</v>
      </c>
      <c r="C365">
        <v>23985385</v>
      </c>
      <c r="D365">
        <v>14665295</v>
      </c>
      <c r="E365">
        <v>1</v>
      </c>
      <c r="F365">
        <v>1</v>
      </c>
      <c r="G365">
        <v>1</v>
      </c>
      <c r="H365">
        <v>3</v>
      </c>
      <c r="I365" t="s">
        <v>1159</v>
      </c>
      <c r="J365" t="s">
        <v>1168</v>
      </c>
      <c r="K365" t="s">
        <v>1169</v>
      </c>
      <c r="L365">
        <v>1344</v>
      </c>
      <c r="N365">
        <v>1008</v>
      </c>
      <c r="O365" t="s">
        <v>1170</v>
      </c>
      <c r="P365" t="s">
        <v>1170</v>
      </c>
      <c r="Q365">
        <v>1</v>
      </c>
      <c r="X365">
        <v>0.5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0.5</v>
      </c>
      <c r="AH365">
        <v>2</v>
      </c>
      <c r="AI365">
        <v>23985392</v>
      </c>
      <c r="AJ365">
        <v>361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ROW(Source!A562)</f>
        <v>562</v>
      </c>
      <c r="B366">
        <v>23985801</v>
      </c>
      <c r="C366">
        <v>23985800</v>
      </c>
      <c r="D366">
        <v>9438100</v>
      </c>
      <c r="E366">
        <v>1</v>
      </c>
      <c r="F366">
        <v>1</v>
      </c>
      <c r="G366">
        <v>1</v>
      </c>
      <c r="H366">
        <v>1</v>
      </c>
      <c r="I366" t="s">
        <v>1276</v>
      </c>
      <c r="J366" t="s">
        <v>3</v>
      </c>
      <c r="K366" t="s">
        <v>1277</v>
      </c>
      <c r="L366">
        <v>1369</v>
      </c>
      <c r="N366">
        <v>1013</v>
      </c>
      <c r="O366" t="s">
        <v>1148</v>
      </c>
      <c r="P366" t="s">
        <v>1148</v>
      </c>
      <c r="Q366">
        <v>1</v>
      </c>
      <c r="X366">
        <v>16</v>
      </c>
      <c r="Y366">
        <v>0</v>
      </c>
      <c r="Z366">
        <v>0</v>
      </c>
      <c r="AA366">
        <v>0</v>
      </c>
      <c r="AB366">
        <v>15.49</v>
      </c>
      <c r="AC366">
        <v>0</v>
      </c>
      <c r="AD366">
        <v>1</v>
      </c>
      <c r="AE366">
        <v>1</v>
      </c>
      <c r="AF366" t="s">
        <v>179</v>
      </c>
      <c r="AG366">
        <v>21.6</v>
      </c>
      <c r="AH366">
        <v>2</v>
      </c>
      <c r="AI366">
        <v>23985801</v>
      </c>
      <c r="AJ366">
        <v>362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ROW(Source!A562)</f>
        <v>562</v>
      </c>
      <c r="B367">
        <v>23985802</v>
      </c>
      <c r="C367">
        <v>23985800</v>
      </c>
      <c r="D367">
        <v>9447024</v>
      </c>
      <c r="E367">
        <v>1</v>
      </c>
      <c r="F367">
        <v>1</v>
      </c>
      <c r="G367">
        <v>1</v>
      </c>
      <c r="H367">
        <v>1</v>
      </c>
      <c r="I367" t="s">
        <v>1278</v>
      </c>
      <c r="J367" t="s">
        <v>3</v>
      </c>
      <c r="K367" t="s">
        <v>1279</v>
      </c>
      <c r="L367">
        <v>1369</v>
      </c>
      <c r="N367">
        <v>1013</v>
      </c>
      <c r="O367" t="s">
        <v>1148</v>
      </c>
      <c r="P367" t="s">
        <v>1148</v>
      </c>
      <c r="Q367">
        <v>1</v>
      </c>
      <c r="X367">
        <v>16</v>
      </c>
      <c r="Y367">
        <v>0</v>
      </c>
      <c r="Z367">
        <v>0</v>
      </c>
      <c r="AA367">
        <v>0</v>
      </c>
      <c r="AB367">
        <v>14.09</v>
      </c>
      <c r="AC367">
        <v>0</v>
      </c>
      <c r="AD367">
        <v>1</v>
      </c>
      <c r="AE367">
        <v>1</v>
      </c>
      <c r="AF367" t="s">
        <v>179</v>
      </c>
      <c r="AG367">
        <v>21.6</v>
      </c>
      <c r="AH367">
        <v>2</v>
      </c>
      <c r="AI367">
        <v>23985802</v>
      </c>
      <c r="AJ367">
        <v>363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ROW(Source!A562)</f>
        <v>562</v>
      </c>
      <c r="B368">
        <v>23985803</v>
      </c>
      <c r="C368">
        <v>23985800</v>
      </c>
      <c r="D368">
        <v>22865650</v>
      </c>
      <c r="E368">
        <v>1</v>
      </c>
      <c r="F368">
        <v>1</v>
      </c>
      <c r="G368">
        <v>1</v>
      </c>
      <c r="H368">
        <v>3</v>
      </c>
      <c r="I368" t="s">
        <v>1159</v>
      </c>
      <c r="J368" t="s">
        <v>1160</v>
      </c>
      <c r="K368" t="s">
        <v>1161</v>
      </c>
      <c r="L368">
        <v>1374</v>
      </c>
      <c r="N368">
        <v>1013</v>
      </c>
      <c r="O368" t="s">
        <v>1162</v>
      </c>
      <c r="P368" t="s">
        <v>1162</v>
      </c>
      <c r="Q368">
        <v>1</v>
      </c>
      <c r="X368">
        <v>9.4700000000000006</v>
      </c>
      <c r="Y368">
        <v>1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9.4700000000000006</v>
      </c>
      <c r="AH368">
        <v>2</v>
      </c>
      <c r="AI368">
        <v>23985803</v>
      </c>
      <c r="AJ368">
        <v>364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ROW(Source!A563)</f>
        <v>563</v>
      </c>
      <c r="B369">
        <v>24815204</v>
      </c>
      <c r="C369">
        <v>24815203</v>
      </c>
      <c r="D369">
        <v>9438100</v>
      </c>
      <c r="E369">
        <v>1</v>
      </c>
      <c r="F369">
        <v>1</v>
      </c>
      <c r="G369">
        <v>1</v>
      </c>
      <c r="H369">
        <v>1</v>
      </c>
      <c r="I369" t="s">
        <v>1276</v>
      </c>
      <c r="J369" t="s">
        <v>3</v>
      </c>
      <c r="K369" t="s">
        <v>1277</v>
      </c>
      <c r="L369">
        <v>1369</v>
      </c>
      <c r="N369">
        <v>1013</v>
      </c>
      <c r="O369" t="s">
        <v>1148</v>
      </c>
      <c r="P369" t="s">
        <v>1148</v>
      </c>
      <c r="Q369">
        <v>1</v>
      </c>
      <c r="X369">
        <v>10</v>
      </c>
      <c r="Y369">
        <v>0</v>
      </c>
      <c r="Z369">
        <v>0</v>
      </c>
      <c r="AA369">
        <v>0</v>
      </c>
      <c r="AB369">
        <v>15.49</v>
      </c>
      <c r="AC369">
        <v>0</v>
      </c>
      <c r="AD369">
        <v>1</v>
      </c>
      <c r="AE369">
        <v>1</v>
      </c>
      <c r="AF369" t="s">
        <v>179</v>
      </c>
      <c r="AG369">
        <v>13.5</v>
      </c>
      <c r="AH369">
        <v>2</v>
      </c>
      <c r="AI369">
        <v>24815204</v>
      </c>
      <c r="AJ369">
        <v>365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ROW(Source!A563)</f>
        <v>563</v>
      </c>
      <c r="B370">
        <v>24815205</v>
      </c>
      <c r="C370">
        <v>24815203</v>
      </c>
      <c r="D370">
        <v>9447024</v>
      </c>
      <c r="E370">
        <v>1</v>
      </c>
      <c r="F370">
        <v>1</v>
      </c>
      <c r="G370">
        <v>1</v>
      </c>
      <c r="H370">
        <v>1</v>
      </c>
      <c r="I370" t="s">
        <v>1278</v>
      </c>
      <c r="J370" t="s">
        <v>3</v>
      </c>
      <c r="K370" t="s">
        <v>1279</v>
      </c>
      <c r="L370">
        <v>1369</v>
      </c>
      <c r="N370">
        <v>1013</v>
      </c>
      <c r="O370" t="s">
        <v>1148</v>
      </c>
      <c r="P370" t="s">
        <v>1148</v>
      </c>
      <c r="Q370">
        <v>1</v>
      </c>
      <c r="X370">
        <v>10</v>
      </c>
      <c r="Y370">
        <v>0</v>
      </c>
      <c r="Z370">
        <v>0</v>
      </c>
      <c r="AA370">
        <v>0</v>
      </c>
      <c r="AB370">
        <v>14.09</v>
      </c>
      <c r="AC370">
        <v>0</v>
      </c>
      <c r="AD370">
        <v>1</v>
      </c>
      <c r="AE370">
        <v>1</v>
      </c>
      <c r="AF370" t="s">
        <v>179</v>
      </c>
      <c r="AG370">
        <v>13.5</v>
      </c>
      <c r="AH370">
        <v>2</v>
      </c>
      <c r="AI370">
        <v>24815205</v>
      </c>
      <c r="AJ370">
        <v>366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ROW(Source!A563)</f>
        <v>563</v>
      </c>
      <c r="B371">
        <v>24815206</v>
      </c>
      <c r="C371">
        <v>24815203</v>
      </c>
      <c r="D371">
        <v>22865650</v>
      </c>
      <c r="E371">
        <v>1</v>
      </c>
      <c r="F371">
        <v>1</v>
      </c>
      <c r="G371">
        <v>1</v>
      </c>
      <c r="H371">
        <v>3</v>
      </c>
      <c r="I371" t="s">
        <v>1159</v>
      </c>
      <c r="J371" t="s">
        <v>1160</v>
      </c>
      <c r="K371" t="s">
        <v>1161</v>
      </c>
      <c r="L371">
        <v>1374</v>
      </c>
      <c r="N371">
        <v>1013</v>
      </c>
      <c r="O371" t="s">
        <v>1162</v>
      </c>
      <c r="P371" t="s">
        <v>1162</v>
      </c>
      <c r="Q371">
        <v>1</v>
      </c>
      <c r="X371">
        <v>5.92</v>
      </c>
      <c r="Y371">
        <v>1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5.92</v>
      </c>
      <c r="AH371">
        <v>2</v>
      </c>
      <c r="AI371">
        <v>24815206</v>
      </c>
      <c r="AJ371">
        <v>367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ROW(Source!A564)</f>
        <v>564</v>
      </c>
      <c r="B372">
        <v>23985809</v>
      </c>
      <c r="C372">
        <v>23985808</v>
      </c>
      <c r="D372">
        <v>9430710</v>
      </c>
      <c r="E372">
        <v>1</v>
      </c>
      <c r="F372">
        <v>1</v>
      </c>
      <c r="G372">
        <v>1</v>
      </c>
      <c r="H372">
        <v>1</v>
      </c>
      <c r="I372" t="s">
        <v>1166</v>
      </c>
      <c r="J372" t="s">
        <v>3</v>
      </c>
      <c r="K372" t="s">
        <v>1167</v>
      </c>
      <c r="L372">
        <v>1369</v>
      </c>
      <c r="N372">
        <v>1013</v>
      </c>
      <c r="O372" t="s">
        <v>1148</v>
      </c>
      <c r="P372" t="s">
        <v>1148</v>
      </c>
      <c r="Q372">
        <v>1</v>
      </c>
      <c r="X372">
        <v>2.25</v>
      </c>
      <c r="Y372">
        <v>0</v>
      </c>
      <c r="Z372">
        <v>0</v>
      </c>
      <c r="AA372">
        <v>0</v>
      </c>
      <c r="AB372">
        <v>9.6199999999999992</v>
      </c>
      <c r="AC372">
        <v>0</v>
      </c>
      <c r="AD372">
        <v>1</v>
      </c>
      <c r="AE372">
        <v>1</v>
      </c>
      <c r="AF372" t="s">
        <v>179</v>
      </c>
      <c r="AG372">
        <v>3.0375000000000001</v>
      </c>
      <c r="AH372">
        <v>2</v>
      </c>
      <c r="AI372">
        <v>23985809</v>
      </c>
      <c r="AJ372">
        <v>368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ROW(Source!A564)</f>
        <v>564</v>
      </c>
      <c r="B373">
        <v>23985810</v>
      </c>
      <c r="C373">
        <v>23985808</v>
      </c>
      <c r="D373">
        <v>22820081</v>
      </c>
      <c r="E373">
        <v>1</v>
      </c>
      <c r="F373">
        <v>1</v>
      </c>
      <c r="G373">
        <v>1</v>
      </c>
      <c r="H373">
        <v>3</v>
      </c>
      <c r="I373" t="s">
        <v>1189</v>
      </c>
      <c r="J373" t="s">
        <v>1190</v>
      </c>
      <c r="K373" t="s">
        <v>1191</v>
      </c>
      <c r="L373">
        <v>1346</v>
      </c>
      <c r="N373">
        <v>1009</v>
      </c>
      <c r="O373" t="s">
        <v>1181</v>
      </c>
      <c r="P373" t="s">
        <v>1181</v>
      </c>
      <c r="Q373">
        <v>1</v>
      </c>
      <c r="X373">
        <v>0.11</v>
      </c>
      <c r="Y373">
        <v>9.0399999999999991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0.11</v>
      </c>
      <c r="AH373">
        <v>2</v>
      </c>
      <c r="AI373">
        <v>23985810</v>
      </c>
      <c r="AJ373">
        <v>369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ROW(Source!A564)</f>
        <v>564</v>
      </c>
      <c r="B374">
        <v>23985811</v>
      </c>
      <c r="C374">
        <v>23985808</v>
      </c>
      <c r="D374">
        <v>22820483</v>
      </c>
      <c r="E374">
        <v>1</v>
      </c>
      <c r="F374">
        <v>1</v>
      </c>
      <c r="G374">
        <v>1</v>
      </c>
      <c r="H374">
        <v>3</v>
      </c>
      <c r="I374" t="s">
        <v>1455</v>
      </c>
      <c r="J374" t="s">
        <v>1456</v>
      </c>
      <c r="K374" t="s">
        <v>1457</v>
      </c>
      <c r="L374">
        <v>1346</v>
      </c>
      <c r="N374">
        <v>1009</v>
      </c>
      <c r="O374" t="s">
        <v>1181</v>
      </c>
      <c r="P374" t="s">
        <v>1181</v>
      </c>
      <c r="Q374">
        <v>1</v>
      </c>
      <c r="X374">
        <v>0.4</v>
      </c>
      <c r="Y374">
        <v>12.66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0.4</v>
      </c>
      <c r="AH374">
        <v>2</v>
      </c>
      <c r="AI374">
        <v>23985811</v>
      </c>
      <c r="AJ374">
        <v>370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ROW(Source!A564)</f>
        <v>564</v>
      </c>
      <c r="B375">
        <v>23985812</v>
      </c>
      <c r="C375">
        <v>23985808</v>
      </c>
      <c r="D375">
        <v>22810417</v>
      </c>
      <c r="E375">
        <v>1</v>
      </c>
      <c r="F375">
        <v>1</v>
      </c>
      <c r="G375">
        <v>1</v>
      </c>
      <c r="H375">
        <v>3</v>
      </c>
      <c r="I375" t="s">
        <v>1458</v>
      </c>
      <c r="J375" t="s">
        <v>1459</v>
      </c>
      <c r="K375" t="s">
        <v>1460</v>
      </c>
      <c r="L375">
        <v>1348</v>
      </c>
      <c r="N375">
        <v>1009</v>
      </c>
      <c r="O375" t="s">
        <v>1185</v>
      </c>
      <c r="P375" t="s">
        <v>1185</v>
      </c>
      <c r="Q375">
        <v>1000</v>
      </c>
      <c r="X375">
        <v>2E-3</v>
      </c>
      <c r="Y375">
        <v>7418.82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 t="s">
        <v>3</v>
      </c>
      <c r="AG375">
        <v>2E-3</v>
      </c>
      <c r="AH375">
        <v>2</v>
      </c>
      <c r="AI375">
        <v>23985812</v>
      </c>
      <c r="AJ375">
        <v>371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ROW(Source!A564)</f>
        <v>564</v>
      </c>
      <c r="B376">
        <v>23985813</v>
      </c>
      <c r="C376">
        <v>23985808</v>
      </c>
      <c r="D376">
        <v>22865650</v>
      </c>
      <c r="E376">
        <v>1</v>
      </c>
      <c r="F376">
        <v>1</v>
      </c>
      <c r="G376">
        <v>1</v>
      </c>
      <c r="H376">
        <v>3</v>
      </c>
      <c r="I376" t="s">
        <v>1159</v>
      </c>
      <c r="J376" t="s">
        <v>1160</v>
      </c>
      <c r="K376" t="s">
        <v>1161</v>
      </c>
      <c r="L376">
        <v>1374</v>
      </c>
      <c r="N376">
        <v>1013</v>
      </c>
      <c r="O376" t="s">
        <v>1162</v>
      </c>
      <c r="P376" t="s">
        <v>1162</v>
      </c>
      <c r="Q376">
        <v>1</v>
      </c>
      <c r="X376">
        <v>0.43</v>
      </c>
      <c r="Y376">
        <v>1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0.43</v>
      </c>
      <c r="AH376">
        <v>2</v>
      </c>
      <c r="AI376">
        <v>23985813</v>
      </c>
      <c r="AJ376">
        <v>372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ROW(Source!A565)</f>
        <v>565</v>
      </c>
      <c r="B377">
        <v>24815277</v>
      </c>
      <c r="C377">
        <v>24815273</v>
      </c>
      <c r="D377">
        <v>9438100</v>
      </c>
      <c r="E377">
        <v>1</v>
      </c>
      <c r="F377">
        <v>1</v>
      </c>
      <c r="G377">
        <v>1</v>
      </c>
      <c r="H377">
        <v>1</v>
      </c>
      <c r="I377" t="s">
        <v>1276</v>
      </c>
      <c r="J377" t="s">
        <v>3</v>
      </c>
      <c r="K377" t="s">
        <v>1277</v>
      </c>
      <c r="L377">
        <v>1369</v>
      </c>
      <c r="N377">
        <v>1013</v>
      </c>
      <c r="O377" t="s">
        <v>1148</v>
      </c>
      <c r="P377" t="s">
        <v>1148</v>
      </c>
      <c r="Q377">
        <v>1</v>
      </c>
      <c r="X377">
        <v>16</v>
      </c>
      <c r="Y377">
        <v>0</v>
      </c>
      <c r="Z377">
        <v>0</v>
      </c>
      <c r="AA377">
        <v>0</v>
      </c>
      <c r="AB377">
        <v>15.49</v>
      </c>
      <c r="AC377">
        <v>0</v>
      </c>
      <c r="AD377">
        <v>1</v>
      </c>
      <c r="AE377">
        <v>1</v>
      </c>
      <c r="AF377" t="s">
        <v>179</v>
      </c>
      <c r="AG377">
        <v>21.6</v>
      </c>
      <c r="AH377">
        <v>2</v>
      </c>
      <c r="AI377">
        <v>24815274</v>
      </c>
      <c r="AJ377">
        <v>373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ROW(Source!A565)</f>
        <v>565</v>
      </c>
      <c r="B378">
        <v>24815278</v>
      </c>
      <c r="C378">
        <v>24815273</v>
      </c>
      <c r="D378">
        <v>9447024</v>
      </c>
      <c r="E378">
        <v>1</v>
      </c>
      <c r="F378">
        <v>1</v>
      </c>
      <c r="G378">
        <v>1</v>
      </c>
      <c r="H378">
        <v>1</v>
      </c>
      <c r="I378" t="s">
        <v>1278</v>
      </c>
      <c r="J378" t="s">
        <v>3</v>
      </c>
      <c r="K378" t="s">
        <v>1279</v>
      </c>
      <c r="L378">
        <v>1369</v>
      </c>
      <c r="N378">
        <v>1013</v>
      </c>
      <c r="O378" t="s">
        <v>1148</v>
      </c>
      <c r="P378" t="s">
        <v>1148</v>
      </c>
      <c r="Q378">
        <v>1</v>
      </c>
      <c r="X378">
        <v>16</v>
      </c>
      <c r="Y378">
        <v>0</v>
      </c>
      <c r="Z378">
        <v>0</v>
      </c>
      <c r="AA378">
        <v>0</v>
      </c>
      <c r="AB378">
        <v>14.09</v>
      </c>
      <c r="AC378">
        <v>0</v>
      </c>
      <c r="AD378">
        <v>1</v>
      </c>
      <c r="AE378">
        <v>1</v>
      </c>
      <c r="AF378" t="s">
        <v>179</v>
      </c>
      <c r="AG378">
        <v>21.6</v>
      </c>
      <c r="AH378">
        <v>2</v>
      </c>
      <c r="AI378">
        <v>24815275</v>
      </c>
      <c r="AJ378">
        <v>374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ROW(Source!A565)</f>
        <v>565</v>
      </c>
      <c r="B379">
        <v>24815279</v>
      </c>
      <c r="C379">
        <v>24815273</v>
      </c>
      <c r="D379">
        <v>22865650</v>
      </c>
      <c r="E379">
        <v>1</v>
      </c>
      <c r="F379">
        <v>1</v>
      </c>
      <c r="G379">
        <v>1</v>
      </c>
      <c r="H379">
        <v>3</v>
      </c>
      <c r="I379" t="s">
        <v>1159</v>
      </c>
      <c r="J379" t="s">
        <v>1160</v>
      </c>
      <c r="K379" t="s">
        <v>1161</v>
      </c>
      <c r="L379">
        <v>1374</v>
      </c>
      <c r="N379">
        <v>1013</v>
      </c>
      <c r="O379" t="s">
        <v>1162</v>
      </c>
      <c r="P379" t="s">
        <v>1162</v>
      </c>
      <c r="Q379">
        <v>1</v>
      </c>
      <c r="X379">
        <v>9.4700000000000006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9.4700000000000006</v>
      </c>
      <c r="AH379">
        <v>2</v>
      </c>
      <c r="AI379">
        <v>24815276</v>
      </c>
      <c r="AJ379">
        <v>375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ROW(Source!A566)</f>
        <v>566</v>
      </c>
      <c r="B380">
        <v>23985832</v>
      </c>
      <c r="C380">
        <v>23985826</v>
      </c>
      <c r="D380">
        <v>9430710</v>
      </c>
      <c r="E380">
        <v>1</v>
      </c>
      <c r="F380">
        <v>1</v>
      </c>
      <c r="G380">
        <v>1</v>
      </c>
      <c r="H380">
        <v>1</v>
      </c>
      <c r="I380" t="s">
        <v>1166</v>
      </c>
      <c r="J380" t="s">
        <v>3</v>
      </c>
      <c r="K380" t="s">
        <v>1167</v>
      </c>
      <c r="L380">
        <v>1369</v>
      </c>
      <c r="N380">
        <v>1013</v>
      </c>
      <c r="O380" t="s">
        <v>1148</v>
      </c>
      <c r="P380" t="s">
        <v>1148</v>
      </c>
      <c r="Q380">
        <v>1</v>
      </c>
      <c r="X380">
        <v>2.25</v>
      </c>
      <c r="Y380">
        <v>0</v>
      </c>
      <c r="Z380">
        <v>0</v>
      </c>
      <c r="AA380">
        <v>0</v>
      </c>
      <c r="AB380">
        <v>9.6199999999999992</v>
      </c>
      <c r="AC380">
        <v>0</v>
      </c>
      <c r="AD380">
        <v>1</v>
      </c>
      <c r="AE380">
        <v>1</v>
      </c>
      <c r="AF380" t="s">
        <v>179</v>
      </c>
      <c r="AG380">
        <v>3.0375000000000001</v>
      </c>
      <c r="AH380">
        <v>2</v>
      </c>
      <c r="AI380">
        <v>23985827</v>
      </c>
      <c r="AJ380">
        <v>376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ROW(Source!A566)</f>
        <v>566</v>
      </c>
      <c r="B381">
        <v>23985833</v>
      </c>
      <c r="C381">
        <v>23985826</v>
      </c>
      <c r="D381">
        <v>22820081</v>
      </c>
      <c r="E381">
        <v>1</v>
      </c>
      <c r="F381">
        <v>1</v>
      </c>
      <c r="G381">
        <v>1</v>
      </c>
      <c r="H381">
        <v>3</v>
      </c>
      <c r="I381" t="s">
        <v>1189</v>
      </c>
      <c r="J381" t="s">
        <v>1190</v>
      </c>
      <c r="K381" t="s">
        <v>1191</v>
      </c>
      <c r="L381">
        <v>1346</v>
      </c>
      <c r="N381">
        <v>1009</v>
      </c>
      <c r="O381" t="s">
        <v>1181</v>
      </c>
      <c r="P381" t="s">
        <v>1181</v>
      </c>
      <c r="Q381">
        <v>1</v>
      </c>
      <c r="X381">
        <v>0.11</v>
      </c>
      <c r="Y381">
        <v>9.0399999999999991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0.11</v>
      </c>
      <c r="AH381">
        <v>2</v>
      </c>
      <c r="AI381">
        <v>23985828</v>
      </c>
      <c r="AJ381">
        <v>377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ROW(Source!A566)</f>
        <v>566</v>
      </c>
      <c r="B382">
        <v>23985834</v>
      </c>
      <c r="C382">
        <v>23985826</v>
      </c>
      <c r="D382">
        <v>22820483</v>
      </c>
      <c r="E382">
        <v>1</v>
      </c>
      <c r="F382">
        <v>1</v>
      </c>
      <c r="G382">
        <v>1</v>
      </c>
      <c r="H382">
        <v>3</v>
      </c>
      <c r="I382" t="s">
        <v>1455</v>
      </c>
      <c r="J382" t="s">
        <v>1456</v>
      </c>
      <c r="K382" t="s">
        <v>1457</v>
      </c>
      <c r="L382">
        <v>1346</v>
      </c>
      <c r="N382">
        <v>1009</v>
      </c>
      <c r="O382" t="s">
        <v>1181</v>
      </c>
      <c r="P382" t="s">
        <v>1181</v>
      </c>
      <c r="Q382">
        <v>1</v>
      </c>
      <c r="X382">
        <v>0.4</v>
      </c>
      <c r="Y382">
        <v>12.66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0.4</v>
      </c>
      <c r="AH382">
        <v>2</v>
      </c>
      <c r="AI382">
        <v>23985829</v>
      </c>
      <c r="AJ382">
        <v>378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ROW(Source!A566)</f>
        <v>566</v>
      </c>
      <c r="B383">
        <v>23985835</v>
      </c>
      <c r="C383">
        <v>23985826</v>
      </c>
      <c r="D383">
        <v>22810417</v>
      </c>
      <c r="E383">
        <v>1</v>
      </c>
      <c r="F383">
        <v>1</v>
      </c>
      <c r="G383">
        <v>1</v>
      </c>
      <c r="H383">
        <v>3</v>
      </c>
      <c r="I383" t="s">
        <v>1458</v>
      </c>
      <c r="J383" t="s">
        <v>1459</v>
      </c>
      <c r="K383" t="s">
        <v>1460</v>
      </c>
      <c r="L383">
        <v>1348</v>
      </c>
      <c r="N383">
        <v>1009</v>
      </c>
      <c r="O383" t="s">
        <v>1185</v>
      </c>
      <c r="P383" t="s">
        <v>1185</v>
      </c>
      <c r="Q383">
        <v>1000</v>
      </c>
      <c r="X383">
        <v>2E-3</v>
      </c>
      <c r="Y383">
        <v>7418.82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2E-3</v>
      </c>
      <c r="AH383">
        <v>2</v>
      </c>
      <c r="AI383">
        <v>23985830</v>
      </c>
      <c r="AJ383">
        <v>379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ROW(Source!A566)</f>
        <v>566</v>
      </c>
      <c r="B384">
        <v>23985836</v>
      </c>
      <c r="C384">
        <v>23985826</v>
      </c>
      <c r="D384">
        <v>22865650</v>
      </c>
      <c r="E384">
        <v>1</v>
      </c>
      <c r="F384">
        <v>1</v>
      </c>
      <c r="G384">
        <v>1</v>
      </c>
      <c r="H384">
        <v>3</v>
      </c>
      <c r="I384" t="s">
        <v>1159</v>
      </c>
      <c r="J384" t="s">
        <v>1160</v>
      </c>
      <c r="K384" t="s">
        <v>1161</v>
      </c>
      <c r="L384">
        <v>1374</v>
      </c>
      <c r="N384">
        <v>1013</v>
      </c>
      <c r="O384" t="s">
        <v>1162</v>
      </c>
      <c r="P384" t="s">
        <v>1162</v>
      </c>
      <c r="Q384">
        <v>1</v>
      </c>
      <c r="X384">
        <v>0.43</v>
      </c>
      <c r="Y384">
        <v>1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3</v>
      </c>
      <c r="AG384">
        <v>0.43</v>
      </c>
      <c r="AH384">
        <v>2</v>
      </c>
      <c r="AI384">
        <v>23985831</v>
      </c>
      <c r="AJ384">
        <v>380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ROW(Source!A567)</f>
        <v>567</v>
      </c>
      <c r="B385">
        <v>24815285</v>
      </c>
      <c r="C385">
        <v>24815281</v>
      </c>
      <c r="D385">
        <v>9438100</v>
      </c>
      <c r="E385">
        <v>1</v>
      </c>
      <c r="F385">
        <v>1</v>
      </c>
      <c r="G385">
        <v>1</v>
      </c>
      <c r="H385">
        <v>1</v>
      </c>
      <c r="I385" t="s">
        <v>1276</v>
      </c>
      <c r="J385" t="s">
        <v>3</v>
      </c>
      <c r="K385" t="s">
        <v>1277</v>
      </c>
      <c r="L385">
        <v>1369</v>
      </c>
      <c r="N385">
        <v>1013</v>
      </c>
      <c r="O385" t="s">
        <v>1148</v>
      </c>
      <c r="P385" t="s">
        <v>1148</v>
      </c>
      <c r="Q385">
        <v>1</v>
      </c>
      <c r="X385">
        <v>16</v>
      </c>
      <c r="Y385">
        <v>0</v>
      </c>
      <c r="Z385">
        <v>0</v>
      </c>
      <c r="AA385">
        <v>0</v>
      </c>
      <c r="AB385">
        <v>15.49</v>
      </c>
      <c r="AC385">
        <v>0</v>
      </c>
      <c r="AD385">
        <v>1</v>
      </c>
      <c r="AE385">
        <v>1</v>
      </c>
      <c r="AF385" t="s">
        <v>179</v>
      </c>
      <c r="AG385">
        <v>21.6</v>
      </c>
      <c r="AH385">
        <v>2</v>
      </c>
      <c r="AI385">
        <v>24815282</v>
      </c>
      <c r="AJ385">
        <v>381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ROW(Source!A567)</f>
        <v>567</v>
      </c>
      <c r="B386">
        <v>24815286</v>
      </c>
      <c r="C386">
        <v>24815281</v>
      </c>
      <c r="D386">
        <v>9447024</v>
      </c>
      <c r="E386">
        <v>1</v>
      </c>
      <c r="F386">
        <v>1</v>
      </c>
      <c r="G386">
        <v>1</v>
      </c>
      <c r="H386">
        <v>1</v>
      </c>
      <c r="I386" t="s">
        <v>1278</v>
      </c>
      <c r="J386" t="s">
        <v>3</v>
      </c>
      <c r="K386" t="s">
        <v>1279</v>
      </c>
      <c r="L386">
        <v>1369</v>
      </c>
      <c r="N386">
        <v>1013</v>
      </c>
      <c r="O386" t="s">
        <v>1148</v>
      </c>
      <c r="P386" t="s">
        <v>1148</v>
      </c>
      <c r="Q386">
        <v>1</v>
      </c>
      <c r="X386">
        <v>16</v>
      </c>
      <c r="Y386">
        <v>0</v>
      </c>
      <c r="Z386">
        <v>0</v>
      </c>
      <c r="AA386">
        <v>0</v>
      </c>
      <c r="AB386">
        <v>14.09</v>
      </c>
      <c r="AC386">
        <v>0</v>
      </c>
      <c r="AD386">
        <v>1</v>
      </c>
      <c r="AE386">
        <v>1</v>
      </c>
      <c r="AF386" t="s">
        <v>179</v>
      </c>
      <c r="AG386">
        <v>21.6</v>
      </c>
      <c r="AH386">
        <v>2</v>
      </c>
      <c r="AI386">
        <v>24815283</v>
      </c>
      <c r="AJ386">
        <v>382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ROW(Source!A567)</f>
        <v>567</v>
      </c>
      <c r="B387">
        <v>24815287</v>
      </c>
      <c r="C387">
        <v>24815281</v>
      </c>
      <c r="D387">
        <v>22865650</v>
      </c>
      <c r="E387">
        <v>1</v>
      </c>
      <c r="F387">
        <v>1</v>
      </c>
      <c r="G387">
        <v>1</v>
      </c>
      <c r="H387">
        <v>3</v>
      </c>
      <c r="I387" t="s">
        <v>1159</v>
      </c>
      <c r="J387" t="s">
        <v>1160</v>
      </c>
      <c r="K387" t="s">
        <v>1161</v>
      </c>
      <c r="L387">
        <v>1374</v>
      </c>
      <c r="N387">
        <v>1013</v>
      </c>
      <c r="O387" t="s">
        <v>1162</v>
      </c>
      <c r="P387" t="s">
        <v>1162</v>
      </c>
      <c r="Q387">
        <v>1</v>
      </c>
      <c r="X387">
        <v>9.4700000000000006</v>
      </c>
      <c r="Y387">
        <v>1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9.4700000000000006</v>
      </c>
      <c r="AH387">
        <v>2</v>
      </c>
      <c r="AI387">
        <v>24815284</v>
      </c>
      <c r="AJ387">
        <v>383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ROW(Source!A568)</f>
        <v>568</v>
      </c>
      <c r="B388">
        <v>23985108</v>
      </c>
      <c r="C388">
        <v>23985100</v>
      </c>
      <c r="D388">
        <v>9430710</v>
      </c>
      <c r="E388">
        <v>1</v>
      </c>
      <c r="F388">
        <v>1</v>
      </c>
      <c r="G388">
        <v>1</v>
      </c>
      <c r="H388">
        <v>1</v>
      </c>
      <c r="I388" t="s">
        <v>1166</v>
      </c>
      <c r="J388" t="s">
        <v>3</v>
      </c>
      <c r="K388" t="s">
        <v>1167</v>
      </c>
      <c r="L388">
        <v>1369</v>
      </c>
      <c r="N388">
        <v>1013</v>
      </c>
      <c r="O388" t="s">
        <v>1148</v>
      </c>
      <c r="P388" t="s">
        <v>1148</v>
      </c>
      <c r="Q388">
        <v>1</v>
      </c>
      <c r="X388">
        <v>1.1299999999999999</v>
      </c>
      <c r="Y388">
        <v>0</v>
      </c>
      <c r="Z388">
        <v>0</v>
      </c>
      <c r="AA388">
        <v>0</v>
      </c>
      <c r="AB388">
        <v>9.6199999999999992</v>
      </c>
      <c r="AC388">
        <v>0</v>
      </c>
      <c r="AD388">
        <v>1</v>
      </c>
      <c r="AE388">
        <v>1</v>
      </c>
      <c r="AF388" t="s">
        <v>179</v>
      </c>
      <c r="AG388">
        <v>1.5254999999999999</v>
      </c>
      <c r="AH388">
        <v>2</v>
      </c>
      <c r="AI388">
        <v>23985101</v>
      </c>
      <c r="AJ388">
        <v>384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ROW(Source!A568)</f>
        <v>568</v>
      </c>
      <c r="B389">
        <v>23985109</v>
      </c>
      <c r="C389">
        <v>23985100</v>
      </c>
      <c r="D389">
        <v>121548</v>
      </c>
      <c r="E389">
        <v>1</v>
      </c>
      <c r="F389">
        <v>1</v>
      </c>
      <c r="G389">
        <v>1</v>
      </c>
      <c r="H389">
        <v>1</v>
      </c>
      <c r="I389" t="s">
        <v>40</v>
      </c>
      <c r="J389" t="s">
        <v>3</v>
      </c>
      <c r="K389" t="s">
        <v>1173</v>
      </c>
      <c r="L389">
        <v>608254</v>
      </c>
      <c r="N389">
        <v>1013</v>
      </c>
      <c r="O389" t="s">
        <v>1174</v>
      </c>
      <c r="P389" t="s">
        <v>1174</v>
      </c>
      <c r="Q389">
        <v>1</v>
      </c>
      <c r="X389">
        <v>0.04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2</v>
      </c>
      <c r="AF389" t="s">
        <v>179</v>
      </c>
      <c r="AG389">
        <v>5.4000000000000006E-2</v>
      </c>
      <c r="AH389">
        <v>2</v>
      </c>
      <c r="AI389">
        <v>23985102</v>
      </c>
      <c r="AJ389">
        <v>385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ROW(Source!A568)</f>
        <v>568</v>
      </c>
      <c r="B390">
        <v>23985110</v>
      </c>
      <c r="C390">
        <v>23985100</v>
      </c>
      <c r="D390">
        <v>14665537</v>
      </c>
      <c r="E390">
        <v>1</v>
      </c>
      <c r="F390">
        <v>1</v>
      </c>
      <c r="G390">
        <v>1</v>
      </c>
      <c r="H390">
        <v>2</v>
      </c>
      <c r="I390" t="s">
        <v>1218</v>
      </c>
      <c r="J390" t="s">
        <v>1247</v>
      </c>
      <c r="K390" t="s">
        <v>1220</v>
      </c>
      <c r="L390">
        <v>1368</v>
      </c>
      <c r="N390">
        <v>1011</v>
      </c>
      <c r="O390" t="s">
        <v>1152</v>
      </c>
      <c r="P390" t="s">
        <v>1152</v>
      </c>
      <c r="Q390">
        <v>1</v>
      </c>
      <c r="X390">
        <v>0.04</v>
      </c>
      <c r="Y390">
        <v>0</v>
      </c>
      <c r="Z390">
        <v>134.65</v>
      </c>
      <c r="AA390">
        <v>13.5</v>
      </c>
      <c r="AB390">
        <v>0</v>
      </c>
      <c r="AC390">
        <v>0</v>
      </c>
      <c r="AD390">
        <v>1</v>
      </c>
      <c r="AE390">
        <v>0</v>
      </c>
      <c r="AF390" t="s">
        <v>179</v>
      </c>
      <c r="AG390">
        <v>5.4000000000000006E-2</v>
      </c>
      <c r="AH390">
        <v>2</v>
      </c>
      <c r="AI390">
        <v>23985103</v>
      </c>
      <c r="AJ390">
        <v>386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ROW(Source!A568)</f>
        <v>568</v>
      </c>
      <c r="B391">
        <v>23985111</v>
      </c>
      <c r="C391">
        <v>23985100</v>
      </c>
      <c r="D391">
        <v>14668594</v>
      </c>
      <c r="E391">
        <v>1</v>
      </c>
      <c r="F391">
        <v>1</v>
      </c>
      <c r="G391">
        <v>1</v>
      </c>
      <c r="H391">
        <v>2</v>
      </c>
      <c r="I391" t="s">
        <v>1348</v>
      </c>
      <c r="J391" t="s">
        <v>1349</v>
      </c>
      <c r="K391" t="s">
        <v>1350</v>
      </c>
      <c r="L391">
        <v>1368</v>
      </c>
      <c r="N391">
        <v>1011</v>
      </c>
      <c r="O391" t="s">
        <v>1152</v>
      </c>
      <c r="P391" t="s">
        <v>1152</v>
      </c>
      <c r="Q391">
        <v>1</v>
      </c>
      <c r="X391">
        <v>0.04</v>
      </c>
      <c r="Y391">
        <v>0</v>
      </c>
      <c r="Z391">
        <v>107.3</v>
      </c>
      <c r="AA391">
        <v>11.6</v>
      </c>
      <c r="AB391">
        <v>0</v>
      </c>
      <c r="AC391">
        <v>0</v>
      </c>
      <c r="AD391">
        <v>1</v>
      </c>
      <c r="AE391">
        <v>0</v>
      </c>
      <c r="AF391" t="s">
        <v>179</v>
      </c>
      <c r="AG391">
        <v>5.4000000000000006E-2</v>
      </c>
      <c r="AH391">
        <v>2</v>
      </c>
      <c r="AI391">
        <v>23985104</v>
      </c>
      <c r="AJ391">
        <v>387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ROW(Source!A568)</f>
        <v>568</v>
      </c>
      <c r="B392">
        <v>23985112</v>
      </c>
      <c r="C392">
        <v>23985100</v>
      </c>
      <c r="D392">
        <v>14610539</v>
      </c>
      <c r="E392">
        <v>1</v>
      </c>
      <c r="F392">
        <v>1</v>
      </c>
      <c r="G392">
        <v>1</v>
      </c>
      <c r="H392">
        <v>3</v>
      </c>
      <c r="I392" t="s">
        <v>1189</v>
      </c>
      <c r="J392" t="s">
        <v>1461</v>
      </c>
      <c r="K392" t="s">
        <v>1191</v>
      </c>
      <c r="L392">
        <v>1346</v>
      </c>
      <c r="N392">
        <v>1009</v>
      </c>
      <c r="O392" t="s">
        <v>1181</v>
      </c>
      <c r="P392" t="s">
        <v>1181</v>
      </c>
      <c r="Q392">
        <v>1</v>
      </c>
      <c r="X392">
        <v>0.06</v>
      </c>
      <c r="Y392">
        <v>9.0399999999999991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0.06</v>
      </c>
      <c r="AH392">
        <v>2</v>
      </c>
      <c r="AI392">
        <v>23985105</v>
      </c>
      <c r="AJ392">
        <v>388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ROW(Source!A568)</f>
        <v>568</v>
      </c>
      <c r="B393">
        <v>23985113</v>
      </c>
      <c r="C393">
        <v>23985100</v>
      </c>
      <c r="D393">
        <v>14697461</v>
      </c>
      <c r="E393">
        <v>1</v>
      </c>
      <c r="F393">
        <v>1</v>
      </c>
      <c r="G393">
        <v>1</v>
      </c>
      <c r="H393">
        <v>3</v>
      </c>
      <c r="I393" t="s">
        <v>1462</v>
      </c>
      <c r="J393" t="s">
        <v>1463</v>
      </c>
      <c r="K393" t="s">
        <v>1464</v>
      </c>
      <c r="L393">
        <v>1355</v>
      </c>
      <c r="N393">
        <v>1010</v>
      </c>
      <c r="O393" t="s">
        <v>910</v>
      </c>
      <c r="P393" t="s">
        <v>910</v>
      </c>
      <c r="Q393">
        <v>100</v>
      </c>
      <c r="X393">
        <v>0.12</v>
      </c>
      <c r="Y393">
        <v>69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0.12</v>
      </c>
      <c r="AH393">
        <v>2</v>
      </c>
      <c r="AI393">
        <v>23985106</v>
      </c>
      <c r="AJ393">
        <v>389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ROW(Source!A568)</f>
        <v>568</v>
      </c>
      <c r="B394">
        <v>23985114</v>
      </c>
      <c r="C394">
        <v>23985100</v>
      </c>
      <c r="D394">
        <v>14665295</v>
      </c>
      <c r="E394">
        <v>1</v>
      </c>
      <c r="F394">
        <v>1</v>
      </c>
      <c r="G394">
        <v>1</v>
      </c>
      <c r="H394">
        <v>3</v>
      </c>
      <c r="I394" t="s">
        <v>1159</v>
      </c>
      <c r="J394" t="s">
        <v>1168</v>
      </c>
      <c r="K394" t="s">
        <v>1169</v>
      </c>
      <c r="L394">
        <v>1344</v>
      </c>
      <c r="N394">
        <v>1008</v>
      </c>
      <c r="O394" t="s">
        <v>1170</v>
      </c>
      <c r="P394" t="s">
        <v>1170</v>
      </c>
      <c r="Q394">
        <v>1</v>
      </c>
      <c r="X394">
        <v>0.22</v>
      </c>
      <c r="Y394">
        <v>1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0.22</v>
      </c>
      <c r="AH394">
        <v>2</v>
      </c>
      <c r="AI394">
        <v>23985107</v>
      </c>
      <c r="AJ394">
        <v>390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ROW(Source!A569)</f>
        <v>569</v>
      </c>
      <c r="B395">
        <v>23986502</v>
      </c>
      <c r="C395">
        <v>23986494</v>
      </c>
      <c r="D395">
        <v>9430710</v>
      </c>
      <c r="E395">
        <v>1</v>
      </c>
      <c r="F395">
        <v>1</v>
      </c>
      <c r="G395">
        <v>1</v>
      </c>
      <c r="H395">
        <v>1</v>
      </c>
      <c r="I395" t="s">
        <v>1166</v>
      </c>
      <c r="J395" t="s">
        <v>3</v>
      </c>
      <c r="K395" t="s">
        <v>1167</v>
      </c>
      <c r="L395">
        <v>1369</v>
      </c>
      <c r="N395">
        <v>1013</v>
      </c>
      <c r="O395" t="s">
        <v>1148</v>
      </c>
      <c r="P395" t="s">
        <v>1148</v>
      </c>
      <c r="Q395">
        <v>1</v>
      </c>
      <c r="X395">
        <v>1.1299999999999999</v>
      </c>
      <c r="Y395">
        <v>0</v>
      </c>
      <c r="Z395">
        <v>0</v>
      </c>
      <c r="AA395">
        <v>0</v>
      </c>
      <c r="AB395">
        <v>9.6199999999999992</v>
      </c>
      <c r="AC395">
        <v>0</v>
      </c>
      <c r="AD395">
        <v>1</v>
      </c>
      <c r="AE395">
        <v>1</v>
      </c>
      <c r="AF395" t="s">
        <v>179</v>
      </c>
      <c r="AG395">
        <v>1.5254999999999999</v>
      </c>
      <c r="AH395">
        <v>2</v>
      </c>
      <c r="AI395">
        <v>23986495</v>
      </c>
      <c r="AJ395">
        <v>391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ROW(Source!A569)</f>
        <v>569</v>
      </c>
      <c r="B396">
        <v>23986503</v>
      </c>
      <c r="C396">
        <v>23986494</v>
      </c>
      <c r="D396">
        <v>121548</v>
      </c>
      <c r="E396">
        <v>1</v>
      </c>
      <c r="F396">
        <v>1</v>
      </c>
      <c r="G396">
        <v>1</v>
      </c>
      <c r="H396">
        <v>1</v>
      </c>
      <c r="I396" t="s">
        <v>40</v>
      </c>
      <c r="J396" t="s">
        <v>3</v>
      </c>
      <c r="K396" t="s">
        <v>1173</v>
      </c>
      <c r="L396">
        <v>608254</v>
      </c>
      <c r="N396">
        <v>1013</v>
      </c>
      <c r="O396" t="s">
        <v>1174</v>
      </c>
      <c r="P396" t="s">
        <v>1174</v>
      </c>
      <c r="Q396">
        <v>1</v>
      </c>
      <c r="X396">
        <v>0.04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2</v>
      </c>
      <c r="AF396" t="s">
        <v>179</v>
      </c>
      <c r="AG396">
        <v>5.4000000000000006E-2</v>
      </c>
      <c r="AH396">
        <v>2</v>
      </c>
      <c r="AI396">
        <v>23986496</v>
      </c>
      <c r="AJ396">
        <v>392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ROW(Source!A569)</f>
        <v>569</v>
      </c>
      <c r="B397">
        <v>23986504</v>
      </c>
      <c r="C397">
        <v>23986494</v>
      </c>
      <c r="D397">
        <v>14665537</v>
      </c>
      <c r="E397">
        <v>1</v>
      </c>
      <c r="F397">
        <v>1</v>
      </c>
      <c r="G397">
        <v>1</v>
      </c>
      <c r="H397">
        <v>2</v>
      </c>
      <c r="I397" t="s">
        <v>1218</v>
      </c>
      <c r="J397" t="s">
        <v>1247</v>
      </c>
      <c r="K397" t="s">
        <v>1220</v>
      </c>
      <c r="L397">
        <v>1368</v>
      </c>
      <c r="N397">
        <v>1011</v>
      </c>
      <c r="O397" t="s">
        <v>1152</v>
      </c>
      <c r="P397" t="s">
        <v>1152</v>
      </c>
      <c r="Q397">
        <v>1</v>
      </c>
      <c r="X397">
        <v>0.04</v>
      </c>
      <c r="Y397">
        <v>0</v>
      </c>
      <c r="Z397">
        <v>134.65</v>
      </c>
      <c r="AA397">
        <v>13.5</v>
      </c>
      <c r="AB397">
        <v>0</v>
      </c>
      <c r="AC397">
        <v>0</v>
      </c>
      <c r="AD397">
        <v>1</v>
      </c>
      <c r="AE397">
        <v>0</v>
      </c>
      <c r="AF397" t="s">
        <v>179</v>
      </c>
      <c r="AG397">
        <v>5.4000000000000006E-2</v>
      </c>
      <c r="AH397">
        <v>2</v>
      </c>
      <c r="AI397">
        <v>23986497</v>
      </c>
      <c r="AJ397">
        <v>393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ROW(Source!A569)</f>
        <v>569</v>
      </c>
      <c r="B398">
        <v>23986505</v>
      </c>
      <c r="C398">
        <v>23986494</v>
      </c>
      <c r="D398">
        <v>14668594</v>
      </c>
      <c r="E398">
        <v>1</v>
      </c>
      <c r="F398">
        <v>1</v>
      </c>
      <c r="G398">
        <v>1</v>
      </c>
      <c r="H398">
        <v>2</v>
      </c>
      <c r="I398" t="s">
        <v>1348</v>
      </c>
      <c r="J398" t="s">
        <v>1349</v>
      </c>
      <c r="K398" t="s">
        <v>1350</v>
      </c>
      <c r="L398">
        <v>1368</v>
      </c>
      <c r="N398">
        <v>1011</v>
      </c>
      <c r="O398" t="s">
        <v>1152</v>
      </c>
      <c r="P398" t="s">
        <v>1152</v>
      </c>
      <c r="Q398">
        <v>1</v>
      </c>
      <c r="X398">
        <v>0.04</v>
      </c>
      <c r="Y398">
        <v>0</v>
      </c>
      <c r="Z398">
        <v>107.3</v>
      </c>
      <c r="AA398">
        <v>11.6</v>
      </c>
      <c r="AB398">
        <v>0</v>
      </c>
      <c r="AC398">
        <v>0</v>
      </c>
      <c r="AD398">
        <v>1</v>
      </c>
      <c r="AE398">
        <v>0</v>
      </c>
      <c r="AF398" t="s">
        <v>179</v>
      </c>
      <c r="AG398">
        <v>5.4000000000000006E-2</v>
      </c>
      <c r="AH398">
        <v>2</v>
      </c>
      <c r="AI398">
        <v>23986498</v>
      </c>
      <c r="AJ398">
        <v>394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ROW(Source!A569)</f>
        <v>569</v>
      </c>
      <c r="B399">
        <v>23986506</v>
      </c>
      <c r="C399">
        <v>23986494</v>
      </c>
      <c r="D399">
        <v>14610539</v>
      </c>
      <c r="E399">
        <v>1</v>
      </c>
      <c r="F399">
        <v>1</v>
      </c>
      <c r="G399">
        <v>1</v>
      </c>
      <c r="H399">
        <v>3</v>
      </c>
      <c r="I399" t="s">
        <v>1189</v>
      </c>
      <c r="J399" t="s">
        <v>1461</v>
      </c>
      <c r="K399" t="s">
        <v>1191</v>
      </c>
      <c r="L399">
        <v>1346</v>
      </c>
      <c r="N399">
        <v>1009</v>
      </c>
      <c r="O399" t="s">
        <v>1181</v>
      </c>
      <c r="P399" t="s">
        <v>1181</v>
      </c>
      <c r="Q399">
        <v>1</v>
      </c>
      <c r="X399">
        <v>0.06</v>
      </c>
      <c r="Y399">
        <v>9.0399999999999991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0.06</v>
      </c>
      <c r="AH399">
        <v>2</v>
      </c>
      <c r="AI399">
        <v>23986499</v>
      </c>
      <c r="AJ399">
        <v>395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ROW(Source!A569)</f>
        <v>569</v>
      </c>
      <c r="B400">
        <v>23986507</v>
      </c>
      <c r="C400">
        <v>23986494</v>
      </c>
      <c r="D400">
        <v>14697461</v>
      </c>
      <c r="E400">
        <v>1</v>
      </c>
      <c r="F400">
        <v>1</v>
      </c>
      <c r="G400">
        <v>1</v>
      </c>
      <c r="H400">
        <v>3</v>
      </c>
      <c r="I400" t="s">
        <v>1462</v>
      </c>
      <c r="J400" t="s">
        <v>1463</v>
      </c>
      <c r="K400" t="s">
        <v>1464</v>
      </c>
      <c r="L400">
        <v>1355</v>
      </c>
      <c r="N400">
        <v>1010</v>
      </c>
      <c r="O400" t="s">
        <v>910</v>
      </c>
      <c r="P400" t="s">
        <v>910</v>
      </c>
      <c r="Q400">
        <v>100</v>
      </c>
      <c r="X400">
        <v>0.12</v>
      </c>
      <c r="Y400">
        <v>69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0.12</v>
      </c>
      <c r="AH400">
        <v>2</v>
      </c>
      <c r="AI400">
        <v>23986500</v>
      </c>
      <c r="AJ400">
        <v>396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ROW(Source!A569)</f>
        <v>569</v>
      </c>
      <c r="B401">
        <v>23986508</v>
      </c>
      <c r="C401">
        <v>23986494</v>
      </c>
      <c r="D401">
        <v>14665295</v>
      </c>
      <c r="E401">
        <v>1</v>
      </c>
      <c r="F401">
        <v>1</v>
      </c>
      <c r="G401">
        <v>1</v>
      </c>
      <c r="H401">
        <v>3</v>
      </c>
      <c r="I401" t="s">
        <v>1159</v>
      </c>
      <c r="J401" t="s">
        <v>1168</v>
      </c>
      <c r="K401" t="s">
        <v>1169</v>
      </c>
      <c r="L401">
        <v>1344</v>
      </c>
      <c r="N401">
        <v>1008</v>
      </c>
      <c r="O401" t="s">
        <v>1170</v>
      </c>
      <c r="P401" t="s">
        <v>1170</v>
      </c>
      <c r="Q401">
        <v>1</v>
      </c>
      <c r="X401">
        <v>0.22</v>
      </c>
      <c r="Y401">
        <v>1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0.22</v>
      </c>
      <c r="AH401">
        <v>2</v>
      </c>
      <c r="AI401">
        <v>23986501</v>
      </c>
      <c r="AJ401">
        <v>397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ROW(Source!A570)</f>
        <v>570</v>
      </c>
      <c r="B402">
        <v>23986517</v>
      </c>
      <c r="C402">
        <v>23986509</v>
      </c>
      <c r="D402">
        <v>9430710</v>
      </c>
      <c r="E402">
        <v>1</v>
      </c>
      <c r="F402">
        <v>1</v>
      </c>
      <c r="G402">
        <v>1</v>
      </c>
      <c r="H402">
        <v>1</v>
      </c>
      <c r="I402" t="s">
        <v>1166</v>
      </c>
      <c r="J402" t="s">
        <v>3</v>
      </c>
      <c r="K402" t="s">
        <v>1167</v>
      </c>
      <c r="L402">
        <v>1369</v>
      </c>
      <c r="N402">
        <v>1013</v>
      </c>
      <c r="O402" t="s">
        <v>1148</v>
      </c>
      <c r="P402" t="s">
        <v>1148</v>
      </c>
      <c r="Q402">
        <v>1</v>
      </c>
      <c r="X402">
        <v>1.1299999999999999</v>
      </c>
      <c r="Y402">
        <v>0</v>
      </c>
      <c r="Z402">
        <v>0</v>
      </c>
      <c r="AA402">
        <v>0</v>
      </c>
      <c r="AB402">
        <v>9.6199999999999992</v>
      </c>
      <c r="AC402">
        <v>0</v>
      </c>
      <c r="AD402">
        <v>1</v>
      </c>
      <c r="AE402">
        <v>1</v>
      </c>
      <c r="AF402" t="s">
        <v>179</v>
      </c>
      <c r="AG402">
        <v>1.5254999999999999</v>
      </c>
      <c r="AH402">
        <v>2</v>
      </c>
      <c r="AI402">
        <v>23986510</v>
      </c>
      <c r="AJ402">
        <v>398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ROW(Source!A570)</f>
        <v>570</v>
      </c>
      <c r="B403">
        <v>23986518</v>
      </c>
      <c r="C403">
        <v>23986509</v>
      </c>
      <c r="D403">
        <v>121548</v>
      </c>
      <c r="E403">
        <v>1</v>
      </c>
      <c r="F403">
        <v>1</v>
      </c>
      <c r="G403">
        <v>1</v>
      </c>
      <c r="H403">
        <v>1</v>
      </c>
      <c r="I403" t="s">
        <v>40</v>
      </c>
      <c r="J403" t="s">
        <v>3</v>
      </c>
      <c r="K403" t="s">
        <v>1173</v>
      </c>
      <c r="L403">
        <v>608254</v>
      </c>
      <c r="N403">
        <v>1013</v>
      </c>
      <c r="O403" t="s">
        <v>1174</v>
      </c>
      <c r="P403" t="s">
        <v>1174</v>
      </c>
      <c r="Q403">
        <v>1</v>
      </c>
      <c r="X403">
        <v>0.04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2</v>
      </c>
      <c r="AF403" t="s">
        <v>179</v>
      </c>
      <c r="AG403">
        <v>5.4000000000000006E-2</v>
      </c>
      <c r="AH403">
        <v>2</v>
      </c>
      <c r="AI403">
        <v>23986511</v>
      </c>
      <c r="AJ403">
        <v>399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ROW(Source!A570)</f>
        <v>570</v>
      </c>
      <c r="B404">
        <v>23986519</v>
      </c>
      <c r="C404">
        <v>23986509</v>
      </c>
      <c r="D404">
        <v>14665537</v>
      </c>
      <c r="E404">
        <v>1</v>
      </c>
      <c r="F404">
        <v>1</v>
      </c>
      <c r="G404">
        <v>1</v>
      </c>
      <c r="H404">
        <v>2</v>
      </c>
      <c r="I404" t="s">
        <v>1218</v>
      </c>
      <c r="J404" t="s">
        <v>1247</v>
      </c>
      <c r="K404" t="s">
        <v>1220</v>
      </c>
      <c r="L404">
        <v>1368</v>
      </c>
      <c r="N404">
        <v>1011</v>
      </c>
      <c r="O404" t="s">
        <v>1152</v>
      </c>
      <c r="P404" t="s">
        <v>1152</v>
      </c>
      <c r="Q404">
        <v>1</v>
      </c>
      <c r="X404">
        <v>0.04</v>
      </c>
      <c r="Y404">
        <v>0</v>
      </c>
      <c r="Z404">
        <v>134.65</v>
      </c>
      <c r="AA404">
        <v>13.5</v>
      </c>
      <c r="AB404">
        <v>0</v>
      </c>
      <c r="AC404">
        <v>0</v>
      </c>
      <c r="AD404">
        <v>1</v>
      </c>
      <c r="AE404">
        <v>0</v>
      </c>
      <c r="AF404" t="s">
        <v>179</v>
      </c>
      <c r="AG404">
        <v>5.4000000000000006E-2</v>
      </c>
      <c r="AH404">
        <v>2</v>
      </c>
      <c r="AI404">
        <v>23986512</v>
      </c>
      <c r="AJ404">
        <v>400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ROW(Source!A570)</f>
        <v>570</v>
      </c>
      <c r="B405">
        <v>23986520</v>
      </c>
      <c r="C405">
        <v>23986509</v>
      </c>
      <c r="D405">
        <v>14668594</v>
      </c>
      <c r="E405">
        <v>1</v>
      </c>
      <c r="F405">
        <v>1</v>
      </c>
      <c r="G405">
        <v>1</v>
      </c>
      <c r="H405">
        <v>2</v>
      </c>
      <c r="I405" t="s">
        <v>1348</v>
      </c>
      <c r="J405" t="s">
        <v>1349</v>
      </c>
      <c r="K405" t="s">
        <v>1350</v>
      </c>
      <c r="L405">
        <v>1368</v>
      </c>
      <c r="N405">
        <v>1011</v>
      </c>
      <c r="O405" t="s">
        <v>1152</v>
      </c>
      <c r="P405" t="s">
        <v>1152</v>
      </c>
      <c r="Q405">
        <v>1</v>
      </c>
      <c r="X405">
        <v>0.04</v>
      </c>
      <c r="Y405">
        <v>0</v>
      </c>
      <c r="Z405">
        <v>107.3</v>
      </c>
      <c r="AA405">
        <v>11.6</v>
      </c>
      <c r="AB405">
        <v>0</v>
      </c>
      <c r="AC405">
        <v>0</v>
      </c>
      <c r="AD405">
        <v>1</v>
      </c>
      <c r="AE405">
        <v>0</v>
      </c>
      <c r="AF405" t="s">
        <v>179</v>
      </c>
      <c r="AG405">
        <v>5.4000000000000006E-2</v>
      </c>
      <c r="AH405">
        <v>2</v>
      </c>
      <c r="AI405">
        <v>23986513</v>
      </c>
      <c r="AJ405">
        <v>401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ROW(Source!A570)</f>
        <v>570</v>
      </c>
      <c r="B406">
        <v>23986521</v>
      </c>
      <c r="C406">
        <v>23986509</v>
      </c>
      <c r="D406">
        <v>14610539</v>
      </c>
      <c r="E406">
        <v>1</v>
      </c>
      <c r="F406">
        <v>1</v>
      </c>
      <c r="G406">
        <v>1</v>
      </c>
      <c r="H406">
        <v>3</v>
      </c>
      <c r="I406" t="s">
        <v>1189</v>
      </c>
      <c r="J406" t="s">
        <v>1461</v>
      </c>
      <c r="K406" t="s">
        <v>1191</v>
      </c>
      <c r="L406">
        <v>1346</v>
      </c>
      <c r="N406">
        <v>1009</v>
      </c>
      <c r="O406" t="s">
        <v>1181</v>
      </c>
      <c r="P406" t="s">
        <v>1181</v>
      </c>
      <c r="Q406">
        <v>1</v>
      </c>
      <c r="X406">
        <v>0.06</v>
      </c>
      <c r="Y406">
        <v>9.0399999999999991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0.06</v>
      </c>
      <c r="AH406">
        <v>2</v>
      </c>
      <c r="AI406">
        <v>23986514</v>
      </c>
      <c r="AJ406">
        <v>402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ROW(Source!A570)</f>
        <v>570</v>
      </c>
      <c r="B407">
        <v>23986522</v>
      </c>
      <c r="C407">
        <v>23986509</v>
      </c>
      <c r="D407">
        <v>14697461</v>
      </c>
      <c r="E407">
        <v>1</v>
      </c>
      <c r="F407">
        <v>1</v>
      </c>
      <c r="G407">
        <v>1</v>
      </c>
      <c r="H407">
        <v>3</v>
      </c>
      <c r="I407" t="s">
        <v>1462</v>
      </c>
      <c r="J407" t="s">
        <v>1463</v>
      </c>
      <c r="K407" t="s">
        <v>1464</v>
      </c>
      <c r="L407">
        <v>1355</v>
      </c>
      <c r="N407">
        <v>1010</v>
      </c>
      <c r="O407" t="s">
        <v>910</v>
      </c>
      <c r="P407" t="s">
        <v>910</v>
      </c>
      <c r="Q407">
        <v>100</v>
      </c>
      <c r="X407">
        <v>0.12</v>
      </c>
      <c r="Y407">
        <v>69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0.12</v>
      </c>
      <c r="AH407">
        <v>2</v>
      </c>
      <c r="AI407">
        <v>23986515</v>
      </c>
      <c r="AJ407">
        <v>403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ROW(Source!A570)</f>
        <v>570</v>
      </c>
      <c r="B408">
        <v>23986523</v>
      </c>
      <c r="C408">
        <v>23986509</v>
      </c>
      <c r="D408">
        <v>14665295</v>
      </c>
      <c r="E408">
        <v>1</v>
      </c>
      <c r="F408">
        <v>1</v>
      </c>
      <c r="G408">
        <v>1</v>
      </c>
      <c r="H408">
        <v>3</v>
      </c>
      <c r="I408" t="s">
        <v>1159</v>
      </c>
      <c r="J408" t="s">
        <v>1168</v>
      </c>
      <c r="K408" t="s">
        <v>1169</v>
      </c>
      <c r="L408">
        <v>1344</v>
      </c>
      <c r="N408">
        <v>1008</v>
      </c>
      <c r="O408" t="s">
        <v>1170</v>
      </c>
      <c r="P408" t="s">
        <v>1170</v>
      </c>
      <c r="Q408">
        <v>1</v>
      </c>
      <c r="X408">
        <v>0.22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0.22</v>
      </c>
      <c r="AH408">
        <v>2</v>
      </c>
      <c r="AI408">
        <v>23986516</v>
      </c>
      <c r="AJ408">
        <v>404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ROW(Source!A571)</f>
        <v>571</v>
      </c>
      <c r="B409">
        <v>23986566</v>
      </c>
      <c r="C409">
        <v>23986556</v>
      </c>
      <c r="D409">
        <v>9430710</v>
      </c>
      <c r="E409">
        <v>1</v>
      </c>
      <c r="F409">
        <v>1</v>
      </c>
      <c r="G409">
        <v>1</v>
      </c>
      <c r="H409">
        <v>1</v>
      </c>
      <c r="I409" t="s">
        <v>1166</v>
      </c>
      <c r="J409" t="s">
        <v>3</v>
      </c>
      <c r="K409" t="s">
        <v>1167</v>
      </c>
      <c r="L409">
        <v>1369</v>
      </c>
      <c r="N409">
        <v>1013</v>
      </c>
      <c r="O409" t="s">
        <v>1148</v>
      </c>
      <c r="P409" t="s">
        <v>1148</v>
      </c>
      <c r="Q409">
        <v>1</v>
      </c>
      <c r="X409">
        <v>5</v>
      </c>
      <c r="Y409">
        <v>0</v>
      </c>
      <c r="Z409">
        <v>0</v>
      </c>
      <c r="AA409">
        <v>0</v>
      </c>
      <c r="AB409">
        <v>9.6199999999999992</v>
      </c>
      <c r="AC409">
        <v>0</v>
      </c>
      <c r="AD409">
        <v>1</v>
      </c>
      <c r="AE409">
        <v>1</v>
      </c>
      <c r="AF409" t="s">
        <v>179</v>
      </c>
      <c r="AG409">
        <v>6.75</v>
      </c>
      <c r="AH409">
        <v>2</v>
      </c>
      <c r="AI409">
        <v>23986557</v>
      </c>
      <c r="AJ409">
        <v>405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ROW(Source!A571)</f>
        <v>571</v>
      </c>
      <c r="B410">
        <v>23986567</v>
      </c>
      <c r="C410">
        <v>23986556</v>
      </c>
      <c r="D410">
        <v>22816077</v>
      </c>
      <c r="E410">
        <v>1</v>
      </c>
      <c r="F410">
        <v>1</v>
      </c>
      <c r="G410">
        <v>1</v>
      </c>
      <c r="H410">
        <v>3</v>
      </c>
      <c r="I410" t="s">
        <v>1465</v>
      </c>
      <c r="J410" t="s">
        <v>1466</v>
      </c>
      <c r="K410" t="s">
        <v>1467</v>
      </c>
      <c r="L410">
        <v>1348</v>
      </c>
      <c r="N410">
        <v>1009</v>
      </c>
      <c r="O410" t="s">
        <v>1185</v>
      </c>
      <c r="P410" t="s">
        <v>1185</v>
      </c>
      <c r="Q410">
        <v>1000</v>
      </c>
      <c r="X410">
        <v>1.0000000000000001E-5</v>
      </c>
      <c r="Y410">
        <v>52539.7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1.0000000000000001E-5</v>
      </c>
      <c r="AH410">
        <v>2</v>
      </c>
      <c r="AI410">
        <v>23986558</v>
      </c>
      <c r="AJ410">
        <v>406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ROW(Source!A571)</f>
        <v>571</v>
      </c>
      <c r="B411">
        <v>23986568</v>
      </c>
      <c r="C411">
        <v>23986556</v>
      </c>
      <c r="D411">
        <v>22813501</v>
      </c>
      <c r="E411">
        <v>1</v>
      </c>
      <c r="F411">
        <v>1</v>
      </c>
      <c r="G411">
        <v>1</v>
      </c>
      <c r="H411">
        <v>3</v>
      </c>
      <c r="I411" t="s">
        <v>1294</v>
      </c>
      <c r="J411" t="s">
        <v>1295</v>
      </c>
      <c r="K411" t="s">
        <v>1296</v>
      </c>
      <c r="L411">
        <v>1346</v>
      </c>
      <c r="N411">
        <v>1009</v>
      </c>
      <c r="O411" t="s">
        <v>1181</v>
      </c>
      <c r="P411" t="s">
        <v>1181</v>
      </c>
      <c r="Q411">
        <v>1</v>
      </c>
      <c r="X411">
        <v>8.0000000000000002E-3</v>
      </c>
      <c r="Y411">
        <v>155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8.0000000000000002E-3</v>
      </c>
      <c r="AH411">
        <v>2</v>
      </c>
      <c r="AI411">
        <v>23986559</v>
      </c>
      <c r="AJ411">
        <v>407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ROW(Source!A571)</f>
        <v>571</v>
      </c>
      <c r="B412">
        <v>23986569</v>
      </c>
      <c r="C412">
        <v>23986556</v>
      </c>
      <c r="D412">
        <v>22816424</v>
      </c>
      <c r="E412">
        <v>1</v>
      </c>
      <c r="F412">
        <v>1</v>
      </c>
      <c r="G412">
        <v>1</v>
      </c>
      <c r="H412">
        <v>3</v>
      </c>
      <c r="I412" t="s">
        <v>1195</v>
      </c>
      <c r="J412" t="s">
        <v>1196</v>
      </c>
      <c r="K412" t="s">
        <v>1197</v>
      </c>
      <c r="L412">
        <v>1346</v>
      </c>
      <c r="N412">
        <v>1009</v>
      </c>
      <c r="O412" t="s">
        <v>1181</v>
      </c>
      <c r="P412" t="s">
        <v>1181</v>
      </c>
      <c r="Q412">
        <v>1</v>
      </c>
      <c r="X412">
        <v>5.0000000000000001E-3</v>
      </c>
      <c r="Y412">
        <v>91.29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5.0000000000000001E-3</v>
      </c>
      <c r="AH412">
        <v>2</v>
      </c>
      <c r="AI412">
        <v>23986560</v>
      </c>
      <c r="AJ412">
        <v>408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ROW(Source!A571)</f>
        <v>571</v>
      </c>
      <c r="B413">
        <v>23986570</v>
      </c>
      <c r="C413">
        <v>23986556</v>
      </c>
      <c r="D413">
        <v>22827582</v>
      </c>
      <c r="E413">
        <v>1</v>
      </c>
      <c r="F413">
        <v>1</v>
      </c>
      <c r="G413">
        <v>1</v>
      </c>
      <c r="H413">
        <v>3</v>
      </c>
      <c r="I413" t="s">
        <v>1323</v>
      </c>
      <c r="J413" t="s">
        <v>1324</v>
      </c>
      <c r="K413" t="s">
        <v>1325</v>
      </c>
      <c r="L413">
        <v>1355</v>
      </c>
      <c r="N413">
        <v>1010</v>
      </c>
      <c r="O413" t="s">
        <v>910</v>
      </c>
      <c r="P413" t="s">
        <v>910</v>
      </c>
      <c r="Q413">
        <v>100</v>
      </c>
      <c r="X413">
        <v>0.2</v>
      </c>
      <c r="Y413">
        <v>30.74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0.2</v>
      </c>
      <c r="AH413">
        <v>2</v>
      </c>
      <c r="AI413">
        <v>23986561</v>
      </c>
      <c r="AJ413">
        <v>409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ROW(Source!A571)</f>
        <v>571</v>
      </c>
      <c r="B414">
        <v>23986571</v>
      </c>
      <c r="C414">
        <v>23986556</v>
      </c>
      <c r="D414">
        <v>22850609</v>
      </c>
      <c r="E414">
        <v>1</v>
      </c>
      <c r="F414">
        <v>1</v>
      </c>
      <c r="G414">
        <v>1</v>
      </c>
      <c r="H414">
        <v>3</v>
      </c>
      <c r="I414" t="s">
        <v>1207</v>
      </c>
      <c r="J414" t="s">
        <v>1208</v>
      </c>
      <c r="K414" t="s">
        <v>1209</v>
      </c>
      <c r="L414">
        <v>1346</v>
      </c>
      <c r="N414">
        <v>1009</v>
      </c>
      <c r="O414" t="s">
        <v>1181</v>
      </c>
      <c r="P414" t="s">
        <v>1181</v>
      </c>
      <c r="Q414">
        <v>1</v>
      </c>
      <c r="X414">
        <v>0.1</v>
      </c>
      <c r="Y414">
        <v>65.75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0.1</v>
      </c>
      <c r="AH414">
        <v>2</v>
      </c>
      <c r="AI414">
        <v>23986562</v>
      </c>
      <c r="AJ414">
        <v>410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ROW(Source!A571)</f>
        <v>571</v>
      </c>
      <c r="B415">
        <v>23986572</v>
      </c>
      <c r="C415">
        <v>23986556</v>
      </c>
      <c r="D415">
        <v>22851622</v>
      </c>
      <c r="E415">
        <v>1</v>
      </c>
      <c r="F415">
        <v>1</v>
      </c>
      <c r="G415">
        <v>1</v>
      </c>
      <c r="H415">
        <v>3</v>
      </c>
      <c r="I415" t="s">
        <v>1210</v>
      </c>
      <c r="J415" t="s">
        <v>1211</v>
      </c>
      <c r="K415" t="s">
        <v>1212</v>
      </c>
      <c r="L415">
        <v>1346</v>
      </c>
      <c r="N415">
        <v>1009</v>
      </c>
      <c r="O415" t="s">
        <v>1181</v>
      </c>
      <c r="P415" t="s">
        <v>1181</v>
      </c>
      <c r="Q415">
        <v>1</v>
      </c>
      <c r="X415">
        <v>0.05</v>
      </c>
      <c r="Y415">
        <v>38.340000000000003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0.05</v>
      </c>
      <c r="AH415">
        <v>2</v>
      </c>
      <c r="AI415">
        <v>23986563</v>
      </c>
      <c r="AJ415">
        <v>411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ROW(Source!A571)</f>
        <v>571</v>
      </c>
      <c r="B416">
        <v>23986573</v>
      </c>
      <c r="C416">
        <v>23986556</v>
      </c>
      <c r="D416">
        <v>22865648</v>
      </c>
      <c r="E416">
        <v>1</v>
      </c>
      <c r="F416">
        <v>1</v>
      </c>
      <c r="G416">
        <v>1</v>
      </c>
      <c r="H416">
        <v>3</v>
      </c>
      <c r="I416" t="s">
        <v>1311</v>
      </c>
      <c r="J416" t="s">
        <v>1312</v>
      </c>
      <c r="K416" t="s">
        <v>1313</v>
      </c>
      <c r="L416">
        <v>1348</v>
      </c>
      <c r="N416">
        <v>1009</v>
      </c>
      <c r="O416" t="s">
        <v>1185</v>
      </c>
      <c r="P416" t="s">
        <v>1185</v>
      </c>
      <c r="Q416">
        <v>1000</v>
      </c>
      <c r="X416">
        <v>5.0000000000000001E-3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5.0000000000000001E-3</v>
      </c>
      <c r="AH416">
        <v>2</v>
      </c>
      <c r="AI416">
        <v>23986564</v>
      </c>
      <c r="AJ416">
        <v>412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ROW(Source!A571)</f>
        <v>571</v>
      </c>
      <c r="B417">
        <v>23986574</v>
      </c>
      <c r="C417">
        <v>23986556</v>
      </c>
      <c r="D417">
        <v>22865650</v>
      </c>
      <c r="E417">
        <v>1</v>
      </c>
      <c r="F417">
        <v>1</v>
      </c>
      <c r="G417">
        <v>1</v>
      </c>
      <c r="H417">
        <v>3</v>
      </c>
      <c r="I417" t="s">
        <v>1159</v>
      </c>
      <c r="J417" t="s">
        <v>1160</v>
      </c>
      <c r="K417" t="s">
        <v>1161</v>
      </c>
      <c r="L417">
        <v>1374</v>
      </c>
      <c r="N417">
        <v>1013</v>
      </c>
      <c r="O417" t="s">
        <v>1162</v>
      </c>
      <c r="P417" t="s">
        <v>1162</v>
      </c>
      <c r="Q417">
        <v>1</v>
      </c>
      <c r="X417">
        <v>0.96</v>
      </c>
      <c r="Y417">
        <v>1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0.96</v>
      </c>
      <c r="AH417">
        <v>2</v>
      </c>
      <c r="AI417">
        <v>23986565</v>
      </c>
      <c r="AJ417">
        <v>413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ROW(Source!A572)</f>
        <v>572</v>
      </c>
      <c r="B418">
        <v>23986582</v>
      </c>
      <c r="C418">
        <v>23986575</v>
      </c>
      <c r="D418">
        <v>9431832</v>
      </c>
      <c r="E418">
        <v>1</v>
      </c>
      <c r="F418">
        <v>1</v>
      </c>
      <c r="G418">
        <v>1</v>
      </c>
      <c r="H418">
        <v>1</v>
      </c>
      <c r="I418" t="s">
        <v>1280</v>
      </c>
      <c r="J418" t="s">
        <v>3</v>
      </c>
      <c r="K418" t="s">
        <v>1281</v>
      </c>
      <c r="L418">
        <v>1369</v>
      </c>
      <c r="N418">
        <v>1013</v>
      </c>
      <c r="O418" t="s">
        <v>1148</v>
      </c>
      <c r="P418" t="s">
        <v>1148</v>
      </c>
      <c r="Q418">
        <v>1</v>
      </c>
      <c r="X418">
        <v>17.5</v>
      </c>
      <c r="Y418">
        <v>0</v>
      </c>
      <c r="Z418">
        <v>0</v>
      </c>
      <c r="AA418">
        <v>0</v>
      </c>
      <c r="AB418">
        <v>10.35</v>
      </c>
      <c r="AC418">
        <v>0</v>
      </c>
      <c r="AD418">
        <v>1</v>
      </c>
      <c r="AE418">
        <v>1</v>
      </c>
      <c r="AF418" t="s">
        <v>179</v>
      </c>
      <c r="AG418">
        <v>23.625</v>
      </c>
      <c r="AH418">
        <v>2</v>
      </c>
      <c r="AI418">
        <v>23986576</v>
      </c>
      <c r="AJ418">
        <v>414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ROW(Source!A572)</f>
        <v>572</v>
      </c>
      <c r="B419">
        <v>23986583</v>
      </c>
      <c r="C419">
        <v>23986575</v>
      </c>
      <c r="D419">
        <v>22820082</v>
      </c>
      <c r="E419">
        <v>1</v>
      </c>
      <c r="F419">
        <v>1</v>
      </c>
      <c r="G419">
        <v>1</v>
      </c>
      <c r="H419">
        <v>3</v>
      </c>
      <c r="I419" t="s">
        <v>1468</v>
      </c>
      <c r="J419" t="s">
        <v>1469</v>
      </c>
      <c r="K419" t="s">
        <v>1191</v>
      </c>
      <c r="L419">
        <v>1348</v>
      </c>
      <c r="N419">
        <v>1009</v>
      </c>
      <c r="O419" t="s">
        <v>1185</v>
      </c>
      <c r="P419" t="s">
        <v>1185</v>
      </c>
      <c r="Q419">
        <v>1000</v>
      </c>
      <c r="X419">
        <v>1.7000000000000001E-4</v>
      </c>
      <c r="Y419">
        <v>9040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1.7000000000000001E-4</v>
      </c>
      <c r="AH419">
        <v>2</v>
      </c>
      <c r="AI419">
        <v>23986577</v>
      </c>
      <c r="AJ419">
        <v>415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ROW(Source!A572)</f>
        <v>572</v>
      </c>
      <c r="B420">
        <v>23986584</v>
      </c>
      <c r="C420">
        <v>23986575</v>
      </c>
      <c r="D420">
        <v>22848308</v>
      </c>
      <c r="E420">
        <v>1</v>
      </c>
      <c r="F420">
        <v>1</v>
      </c>
      <c r="G420">
        <v>1</v>
      </c>
      <c r="H420">
        <v>3</v>
      </c>
      <c r="I420" t="s">
        <v>1470</v>
      </c>
      <c r="J420" t="s">
        <v>1471</v>
      </c>
      <c r="K420" t="s">
        <v>1472</v>
      </c>
      <c r="L420">
        <v>1477</v>
      </c>
      <c r="N420">
        <v>1013</v>
      </c>
      <c r="O420" t="s">
        <v>333</v>
      </c>
      <c r="P420" t="s">
        <v>335</v>
      </c>
      <c r="Q420">
        <v>1</v>
      </c>
      <c r="X420">
        <v>3.0000000000000001E-3</v>
      </c>
      <c r="Y420">
        <v>1600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3.0000000000000001E-3</v>
      </c>
      <c r="AH420">
        <v>2</v>
      </c>
      <c r="AI420">
        <v>23986578</v>
      </c>
      <c r="AJ420">
        <v>416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ROW(Source!A572)</f>
        <v>572</v>
      </c>
      <c r="B421">
        <v>23986585</v>
      </c>
      <c r="C421">
        <v>23986575</v>
      </c>
      <c r="D421">
        <v>22850615</v>
      </c>
      <c r="E421">
        <v>1</v>
      </c>
      <c r="F421">
        <v>1</v>
      </c>
      <c r="G421">
        <v>1</v>
      </c>
      <c r="H421">
        <v>3</v>
      </c>
      <c r="I421" t="s">
        <v>1473</v>
      </c>
      <c r="J421" t="s">
        <v>1474</v>
      </c>
      <c r="K421" t="s">
        <v>1475</v>
      </c>
      <c r="L421">
        <v>1348</v>
      </c>
      <c r="N421">
        <v>1009</v>
      </c>
      <c r="O421" t="s">
        <v>1185</v>
      </c>
      <c r="P421" t="s">
        <v>1185</v>
      </c>
      <c r="Q421">
        <v>1000</v>
      </c>
      <c r="X421">
        <v>5.0000000000000002E-5</v>
      </c>
      <c r="Y421">
        <v>85399.75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5.0000000000000002E-5</v>
      </c>
      <c r="AH421">
        <v>2</v>
      </c>
      <c r="AI421">
        <v>23986579</v>
      </c>
      <c r="AJ421">
        <v>417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ROW(Source!A572)</f>
        <v>572</v>
      </c>
      <c r="B422">
        <v>23986586</v>
      </c>
      <c r="C422">
        <v>23986575</v>
      </c>
      <c r="D422">
        <v>22865648</v>
      </c>
      <c r="E422">
        <v>1</v>
      </c>
      <c r="F422">
        <v>1</v>
      </c>
      <c r="G422">
        <v>1</v>
      </c>
      <c r="H422">
        <v>3</v>
      </c>
      <c r="I422" t="s">
        <v>1311</v>
      </c>
      <c r="J422" t="s">
        <v>1312</v>
      </c>
      <c r="K422" t="s">
        <v>1313</v>
      </c>
      <c r="L422">
        <v>1348</v>
      </c>
      <c r="N422">
        <v>1009</v>
      </c>
      <c r="O422" t="s">
        <v>1185</v>
      </c>
      <c r="P422" t="s">
        <v>1185</v>
      </c>
      <c r="Q422">
        <v>1000</v>
      </c>
      <c r="X422">
        <v>6.0000000000000001E-3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6.0000000000000001E-3</v>
      </c>
      <c r="AH422">
        <v>2</v>
      </c>
      <c r="AI422">
        <v>23986580</v>
      </c>
      <c r="AJ422">
        <v>418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ROW(Source!A572)</f>
        <v>572</v>
      </c>
      <c r="B423">
        <v>23986587</v>
      </c>
      <c r="C423">
        <v>23986575</v>
      </c>
      <c r="D423">
        <v>22865650</v>
      </c>
      <c r="E423">
        <v>1</v>
      </c>
      <c r="F423">
        <v>1</v>
      </c>
      <c r="G423">
        <v>1</v>
      </c>
      <c r="H423">
        <v>3</v>
      </c>
      <c r="I423" t="s">
        <v>1159</v>
      </c>
      <c r="J423" t="s">
        <v>1160</v>
      </c>
      <c r="K423" t="s">
        <v>1161</v>
      </c>
      <c r="L423">
        <v>1374</v>
      </c>
      <c r="N423">
        <v>1013</v>
      </c>
      <c r="O423" t="s">
        <v>1162</v>
      </c>
      <c r="P423" t="s">
        <v>1162</v>
      </c>
      <c r="Q423">
        <v>1</v>
      </c>
      <c r="X423">
        <v>3.62</v>
      </c>
      <c r="Y423">
        <v>1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3.62</v>
      </c>
      <c r="AH423">
        <v>2</v>
      </c>
      <c r="AI423">
        <v>23986581</v>
      </c>
      <c r="AJ423">
        <v>419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ROW(Source!A573)</f>
        <v>573</v>
      </c>
      <c r="B424">
        <v>24910305</v>
      </c>
      <c r="C424">
        <v>24910295</v>
      </c>
      <c r="D424">
        <v>9430710</v>
      </c>
      <c r="E424">
        <v>1</v>
      </c>
      <c r="F424">
        <v>1</v>
      </c>
      <c r="G424">
        <v>1</v>
      </c>
      <c r="H424">
        <v>1</v>
      </c>
      <c r="I424" t="s">
        <v>1166</v>
      </c>
      <c r="J424" t="s">
        <v>3</v>
      </c>
      <c r="K424" t="s">
        <v>1167</v>
      </c>
      <c r="L424">
        <v>1369</v>
      </c>
      <c r="N424">
        <v>1013</v>
      </c>
      <c r="O424" t="s">
        <v>1148</v>
      </c>
      <c r="P424" t="s">
        <v>1148</v>
      </c>
      <c r="Q424">
        <v>1</v>
      </c>
      <c r="X424">
        <v>5</v>
      </c>
      <c r="Y424">
        <v>0</v>
      </c>
      <c r="Z424">
        <v>0</v>
      </c>
      <c r="AA424">
        <v>0</v>
      </c>
      <c r="AB424">
        <v>9.6199999999999992</v>
      </c>
      <c r="AC424">
        <v>0</v>
      </c>
      <c r="AD424">
        <v>1</v>
      </c>
      <c r="AE424">
        <v>1</v>
      </c>
      <c r="AF424" t="s">
        <v>179</v>
      </c>
      <c r="AG424">
        <v>6.75</v>
      </c>
      <c r="AH424">
        <v>2</v>
      </c>
      <c r="AI424">
        <v>24910296</v>
      </c>
      <c r="AJ424">
        <v>420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ROW(Source!A573)</f>
        <v>573</v>
      </c>
      <c r="B425">
        <v>24910306</v>
      </c>
      <c r="C425">
        <v>24910295</v>
      </c>
      <c r="D425">
        <v>22816077</v>
      </c>
      <c r="E425">
        <v>1</v>
      </c>
      <c r="F425">
        <v>1</v>
      </c>
      <c r="G425">
        <v>1</v>
      </c>
      <c r="H425">
        <v>3</v>
      </c>
      <c r="I425" t="s">
        <v>1465</v>
      </c>
      <c r="J425" t="s">
        <v>1466</v>
      </c>
      <c r="K425" t="s">
        <v>1467</v>
      </c>
      <c r="L425">
        <v>1348</v>
      </c>
      <c r="N425">
        <v>1009</v>
      </c>
      <c r="O425" t="s">
        <v>1185</v>
      </c>
      <c r="P425" t="s">
        <v>1185</v>
      </c>
      <c r="Q425">
        <v>1000</v>
      </c>
      <c r="X425">
        <v>1.0000000000000001E-5</v>
      </c>
      <c r="Y425">
        <v>52539.7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1.0000000000000001E-5</v>
      </c>
      <c r="AH425">
        <v>2</v>
      </c>
      <c r="AI425">
        <v>24910297</v>
      </c>
      <c r="AJ425">
        <v>421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ROW(Source!A573)</f>
        <v>573</v>
      </c>
      <c r="B426">
        <v>24910307</v>
      </c>
      <c r="C426">
        <v>24910295</v>
      </c>
      <c r="D426">
        <v>22813501</v>
      </c>
      <c r="E426">
        <v>1</v>
      </c>
      <c r="F426">
        <v>1</v>
      </c>
      <c r="G426">
        <v>1</v>
      </c>
      <c r="H426">
        <v>3</v>
      </c>
      <c r="I426" t="s">
        <v>1294</v>
      </c>
      <c r="J426" t="s">
        <v>1295</v>
      </c>
      <c r="K426" t="s">
        <v>1296</v>
      </c>
      <c r="L426">
        <v>1346</v>
      </c>
      <c r="N426">
        <v>1009</v>
      </c>
      <c r="O426" t="s">
        <v>1181</v>
      </c>
      <c r="P426" t="s">
        <v>1181</v>
      </c>
      <c r="Q426">
        <v>1</v>
      </c>
      <c r="X426">
        <v>8.0000000000000002E-3</v>
      </c>
      <c r="Y426">
        <v>155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8.0000000000000002E-3</v>
      </c>
      <c r="AH426">
        <v>2</v>
      </c>
      <c r="AI426">
        <v>24910298</v>
      </c>
      <c r="AJ426">
        <v>422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ROW(Source!A573)</f>
        <v>573</v>
      </c>
      <c r="B427">
        <v>24910308</v>
      </c>
      <c r="C427">
        <v>24910295</v>
      </c>
      <c r="D427">
        <v>22816424</v>
      </c>
      <c r="E427">
        <v>1</v>
      </c>
      <c r="F427">
        <v>1</v>
      </c>
      <c r="G427">
        <v>1</v>
      </c>
      <c r="H427">
        <v>3</v>
      </c>
      <c r="I427" t="s">
        <v>1195</v>
      </c>
      <c r="J427" t="s">
        <v>1196</v>
      </c>
      <c r="K427" t="s">
        <v>1197</v>
      </c>
      <c r="L427">
        <v>1346</v>
      </c>
      <c r="N427">
        <v>1009</v>
      </c>
      <c r="O427" t="s">
        <v>1181</v>
      </c>
      <c r="P427" t="s">
        <v>1181</v>
      </c>
      <c r="Q427">
        <v>1</v>
      </c>
      <c r="X427">
        <v>5.0000000000000001E-3</v>
      </c>
      <c r="Y427">
        <v>91.29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5.0000000000000001E-3</v>
      </c>
      <c r="AH427">
        <v>2</v>
      </c>
      <c r="AI427">
        <v>24910299</v>
      </c>
      <c r="AJ427">
        <v>423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ROW(Source!A573)</f>
        <v>573</v>
      </c>
      <c r="B428">
        <v>24910309</v>
      </c>
      <c r="C428">
        <v>24910295</v>
      </c>
      <c r="D428">
        <v>22827582</v>
      </c>
      <c r="E428">
        <v>1</v>
      </c>
      <c r="F428">
        <v>1</v>
      </c>
      <c r="G428">
        <v>1</v>
      </c>
      <c r="H428">
        <v>3</v>
      </c>
      <c r="I428" t="s">
        <v>1323</v>
      </c>
      <c r="J428" t="s">
        <v>1324</v>
      </c>
      <c r="K428" t="s">
        <v>1325</v>
      </c>
      <c r="L428">
        <v>1355</v>
      </c>
      <c r="N428">
        <v>1010</v>
      </c>
      <c r="O428" t="s">
        <v>910</v>
      </c>
      <c r="P428" t="s">
        <v>910</v>
      </c>
      <c r="Q428">
        <v>100</v>
      </c>
      <c r="X428">
        <v>0.2</v>
      </c>
      <c r="Y428">
        <v>30.74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0.2</v>
      </c>
      <c r="AH428">
        <v>2</v>
      </c>
      <c r="AI428">
        <v>24910300</v>
      </c>
      <c r="AJ428">
        <v>424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ROW(Source!A573)</f>
        <v>573</v>
      </c>
      <c r="B429">
        <v>24910310</v>
      </c>
      <c r="C429">
        <v>24910295</v>
      </c>
      <c r="D429">
        <v>22850609</v>
      </c>
      <c r="E429">
        <v>1</v>
      </c>
      <c r="F429">
        <v>1</v>
      </c>
      <c r="G429">
        <v>1</v>
      </c>
      <c r="H429">
        <v>3</v>
      </c>
      <c r="I429" t="s">
        <v>1207</v>
      </c>
      <c r="J429" t="s">
        <v>1208</v>
      </c>
      <c r="K429" t="s">
        <v>1209</v>
      </c>
      <c r="L429">
        <v>1346</v>
      </c>
      <c r="N429">
        <v>1009</v>
      </c>
      <c r="O429" t="s">
        <v>1181</v>
      </c>
      <c r="P429" t="s">
        <v>1181</v>
      </c>
      <c r="Q429">
        <v>1</v>
      </c>
      <c r="X429">
        <v>0.1</v>
      </c>
      <c r="Y429">
        <v>65.75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0.1</v>
      </c>
      <c r="AH429">
        <v>2</v>
      </c>
      <c r="AI429">
        <v>24910301</v>
      </c>
      <c r="AJ429">
        <v>425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ROW(Source!A573)</f>
        <v>573</v>
      </c>
      <c r="B430">
        <v>24910311</v>
      </c>
      <c r="C430">
        <v>24910295</v>
      </c>
      <c r="D430">
        <v>22851622</v>
      </c>
      <c r="E430">
        <v>1</v>
      </c>
      <c r="F430">
        <v>1</v>
      </c>
      <c r="G430">
        <v>1</v>
      </c>
      <c r="H430">
        <v>3</v>
      </c>
      <c r="I430" t="s">
        <v>1210</v>
      </c>
      <c r="J430" t="s">
        <v>1211</v>
      </c>
      <c r="K430" t="s">
        <v>1212</v>
      </c>
      <c r="L430">
        <v>1346</v>
      </c>
      <c r="N430">
        <v>1009</v>
      </c>
      <c r="O430" t="s">
        <v>1181</v>
      </c>
      <c r="P430" t="s">
        <v>1181</v>
      </c>
      <c r="Q430">
        <v>1</v>
      </c>
      <c r="X430">
        <v>0.05</v>
      </c>
      <c r="Y430">
        <v>38.340000000000003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0.05</v>
      </c>
      <c r="AH430">
        <v>2</v>
      </c>
      <c r="AI430">
        <v>24910302</v>
      </c>
      <c r="AJ430">
        <v>426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ROW(Source!A573)</f>
        <v>573</v>
      </c>
      <c r="B431">
        <v>24910312</v>
      </c>
      <c r="C431">
        <v>24910295</v>
      </c>
      <c r="D431">
        <v>22865648</v>
      </c>
      <c r="E431">
        <v>1</v>
      </c>
      <c r="F431">
        <v>1</v>
      </c>
      <c r="G431">
        <v>1</v>
      </c>
      <c r="H431">
        <v>3</v>
      </c>
      <c r="I431" t="s">
        <v>1311</v>
      </c>
      <c r="J431" t="s">
        <v>1312</v>
      </c>
      <c r="K431" t="s">
        <v>1313</v>
      </c>
      <c r="L431">
        <v>1348</v>
      </c>
      <c r="N431">
        <v>1009</v>
      </c>
      <c r="O431" t="s">
        <v>1185</v>
      </c>
      <c r="P431" t="s">
        <v>1185</v>
      </c>
      <c r="Q431">
        <v>1000</v>
      </c>
      <c r="X431">
        <v>5.0000000000000001E-3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5.0000000000000001E-3</v>
      </c>
      <c r="AH431">
        <v>2</v>
      </c>
      <c r="AI431">
        <v>24910303</v>
      </c>
      <c r="AJ431">
        <v>427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ROW(Source!A573)</f>
        <v>573</v>
      </c>
      <c r="B432">
        <v>24910313</v>
      </c>
      <c r="C432">
        <v>24910295</v>
      </c>
      <c r="D432">
        <v>22865650</v>
      </c>
      <c r="E432">
        <v>1</v>
      </c>
      <c r="F432">
        <v>1</v>
      </c>
      <c r="G432">
        <v>1</v>
      </c>
      <c r="H432">
        <v>3</v>
      </c>
      <c r="I432" t="s">
        <v>1159</v>
      </c>
      <c r="J432" t="s">
        <v>1160</v>
      </c>
      <c r="K432" t="s">
        <v>1161</v>
      </c>
      <c r="L432">
        <v>1374</v>
      </c>
      <c r="N432">
        <v>1013</v>
      </c>
      <c r="O432" t="s">
        <v>1162</v>
      </c>
      <c r="P432" t="s">
        <v>1162</v>
      </c>
      <c r="Q432">
        <v>1</v>
      </c>
      <c r="X432">
        <v>0.96</v>
      </c>
      <c r="Y432">
        <v>1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0.96</v>
      </c>
      <c r="AH432">
        <v>2</v>
      </c>
      <c r="AI432">
        <v>24910304</v>
      </c>
      <c r="AJ432">
        <v>428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ROW(Source!A574)</f>
        <v>574</v>
      </c>
      <c r="B433">
        <v>24910289</v>
      </c>
      <c r="C433">
        <v>24910282</v>
      </c>
      <c r="D433">
        <v>9431832</v>
      </c>
      <c r="E433">
        <v>1</v>
      </c>
      <c r="F433">
        <v>1</v>
      </c>
      <c r="G433">
        <v>1</v>
      </c>
      <c r="H433">
        <v>1</v>
      </c>
      <c r="I433" t="s">
        <v>1280</v>
      </c>
      <c r="J433" t="s">
        <v>3</v>
      </c>
      <c r="K433" t="s">
        <v>1281</v>
      </c>
      <c r="L433">
        <v>1369</v>
      </c>
      <c r="N433">
        <v>1013</v>
      </c>
      <c r="O433" t="s">
        <v>1148</v>
      </c>
      <c r="P433" t="s">
        <v>1148</v>
      </c>
      <c r="Q433">
        <v>1</v>
      </c>
      <c r="X433">
        <v>17.5</v>
      </c>
      <c r="Y433">
        <v>0</v>
      </c>
      <c r="Z433">
        <v>0</v>
      </c>
      <c r="AA433">
        <v>0</v>
      </c>
      <c r="AB433">
        <v>10.35</v>
      </c>
      <c r="AC433">
        <v>0</v>
      </c>
      <c r="AD433">
        <v>1</v>
      </c>
      <c r="AE433">
        <v>1</v>
      </c>
      <c r="AF433" t="s">
        <v>179</v>
      </c>
      <c r="AG433">
        <v>23.625</v>
      </c>
      <c r="AH433">
        <v>2</v>
      </c>
      <c r="AI433">
        <v>24910283</v>
      </c>
      <c r="AJ433">
        <v>429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ROW(Source!A574)</f>
        <v>574</v>
      </c>
      <c r="B434">
        <v>24910290</v>
      </c>
      <c r="C434">
        <v>24910282</v>
      </c>
      <c r="D434">
        <v>22820082</v>
      </c>
      <c r="E434">
        <v>1</v>
      </c>
      <c r="F434">
        <v>1</v>
      </c>
      <c r="G434">
        <v>1</v>
      </c>
      <c r="H434">
        <v>3</v>
      </c>
      <c r="I434" t="s">
        <v>1468</v>
      </c>
      <c r="J434" t="s">
        <v>1469</v>
      </c>
      <c r="K434" t="s">
        <v>1191</v>
      </c>
      <c r="L434">
        <v>1348</v>
      </c>
      <c r="N434">
        <v>1009</v>
      </c>
      <c r="O434" t="s">
        <v>1185</v>
      </c>
      <c r="P434" t="s">
        <v>1185</v>
      </c>
      <c r="Q434">
        <v>1000</v>
      </c>
      <c r="X434">
        <v>1.7000000000000001E-4</v>
      </c>
      <c r="Y434">
        <v>9040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1.7000000000000001E-4</v>
      </c>
      <c r="AH434">
        <v>2</v>
      </c>
      <c r="AI434">
        <v>24910284</v>
      </c>
      <c r="AJ434">
        <v>430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ROW(Source!A574)</f>
        <v>574</v>
      </c>
      <c r="B435">
        <v>24910291</v>
      </c>
      <c r="C435">
        <v>24910282</v>
      </c>
      <c r="D435">
        <v>22848308</v>
      </c>
      <c r="E435">
        <v>1</v>
      </c>
      <c r="F435">
        <v>1</v>
      </c>
      <c r="G435">
        <v>1</v>
      </c>
      <c r="H435">
        <v>3</v>
      </c>
      <c r="I435" t="s">
        <v>1470</v>
      </c>
      <c r="J435" t="s">
        <v>1471</v>
      </c>
      <c r="K435" t="s">
        <v>1472</v>
      </c>
      <c r="L435">
        <v>1477</v>
      </c>
      <c r="N435">
        <v>1013</v>
      </c>
      <c r="O435" t="s">
        <v>333</v>
      </c>
      <c r="P435" t="s">
        <v>335</v>
      </c>
      <c r="Q435">
        <v>1</v>
      </c>
      <c r="X435">
        <v>3.0000000000000001E-3</v>
      </c>
      <c r="Y435">
        <v>1600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3.0000000000000001E-3</v>
      </c>
      <c r="AH435">
        <v>2</v>
      </c>
      <c r="AI435">
        <v>24910285</v>
      </c>
      <c r="AJ435">
        <v>431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ROW(Source!A574)</f>
        <v>574</v>
      </c>
      <c r="B436">
        <v>24910292</v>
      </c>
      <c r="C436">
        <v>24910282</v>
      </c>
      <c r="D436">
        <v>22850615</v>
      </c>
      <c r="E436">
        <v>1</v>
      </c>
      <c r="F436">
        <v>1</v>
      </c>
      <c r="G436">
        <v>1</v>
      </c>
      <c r="H436">
        <v>3</v>
      </c>
      <c r="I436" t="s">
        <v>1473</v>
      </c>
      <c r="J436" t="s">
        <v>1474</v>
      </c>
      <c r="K436" t="s">
        <v>1475</v>
      </c>
      <c r="L436">
        <v>1348</v>
      </c>
      <c r="N436">
        <v>1009</v>
      </c>
      <c r="O436" t="s">
        <v>1185</v>
      </c>
      <c r="P436" t="s">
        <v>1185</v>
      </c>
      <c r="Q436">
        <v>1000</v>
      </c>
      <c r="X436">
        <v>5.0000000000000002E-5</v>
      </c>
      <c r="Y436">
        <v>85399.75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5.0000000000000002E-5</v>
      </c>
      <c r="AH436">
        <v>2</v>
      </c>
      <c r="AI436">
        <v>24910286</v>
      </c>
      <c r="AJ436">
        <v>432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ROW(Source!A574)</f>
        <v>574</v>
      </c>
      <c r="B437">
        <v>24910293</v>
      </c>
      <c r="C437">
        <v>24910282</v>
      </c>
      <c r="D437">
        <v>22865648</v>
      </c>
      <c r="E437">
        <v>1</v>
      </c>
      <c r="F437">
        <v>1</v>
      </c>
      <c r="G437">
        <v>1</v>
      </c>
      <c r="H437">
        <v>3</v>
      </c>
      <c r="I437" t="s">
        <v>1311</v>
      </c>
      <c r="J437" t="s">
        <v>1312</v>
      </c>
      <c r="K437" t="s">
        <v>1313</v>
      </c>
      <c r="L437">
        <v>1348</v>
      </c>
      <c r="N437">
        <v>1009</v>
      </c>
      <c r="O437" t="s">
        <v>1185</v>
      </c>
      <c r="P437" t="s">
        <v>1185</v>
      </c>
      <c r="Q437">
        <v>1000</v>
      </c>
      <c r="X437">
        <v>6.0000000000000001E-3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6.0000000000000001E-3</v>
      </c>
      <c r="AH437">
        <v>2</v>
      </c>
      <c r="AI437">
        <v>24910287</v>
      </c>
      <c r="AJ437">
        <v>433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ROW(Source!A574)</f>
        <v>574</v>
      </c>
      <c r="B438">
        <v>24910294</v>
      </c>
      <c r="C438">
        <v>24910282</v>
      </c>
      <c r="D438">
        <v>22865650</v>
      </c>
      <c r="E438">
        <v>1</v>
      </c>
      <c r="F438">
        <v>1</v>
      </c>
      <c r="G438">
        <v>1</v>
      </c>
      <c r="H438">
        <v>3</v>
      </c>
      <c r="I438" t="s">
        <v>1159</v>
      </c>
      <c r="J438" t="s">
        <v>1160</v>
      </c>
      <c r="K438" t="s">
        <v>1161</v>
      </c>
      <c r="L438">
        <v>1374</v>
      </c>
      <c r="N438">
        <v>1013</v>
      </c>
      <c r="O438" t="s">
        <v>1162</v>
      </c>
      <c r="P438" t="s">
        <v>1162</v>
      </c>
      <c r="Q438">
        <v>1</v>
      </c>
      <c r="X438">
        <v>3.62</v>
      </c>
      <c r="Y438">
        <v>1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3.62</v>
      </c>
      <c r="AH438">
        <v>2</v>
      </c>
      <c r="AI438">
        <v>24910288</v>
      </c>
      <c r="AJ438">
        <v>434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ROW(Source!A575)</f>
        <v>575</v>
      </c>
      <c r="B439">
        <v>23985973</v>
      </c>
      <c r="C439">
        <v>23985965</v>
      </c>
      <c r="D439">
        <v>9430710</v>
      </c>
      <c r="E439">
        <v>1</v>
      </c>
      <c r="F439">
        <v>1</v>
      </c>
      <c r="G439">
        <v>1</v>
      </c>
      <c r="H439">
        <v>1</v>
      </c>
      <c r="I439" t="s">
        <v>1166</v>
      </c>
      <c r="J439" t="s">
        <v>3</v>
      </c>
      <c r="K439" t="s">
        <v>1167</v>
      </c>
      <c r="L439">
        <v>1369</v>
      </c>
      <c r="N439">
        <v>1013</v>
      </c>
      <c r="O439" t="s">
        <v>1148</v>
      </c>
      <c r="P439" t="s">
        <v>1148</v>
      </c>
      <c r="Q439">
        <v>1</v>
      </c>
      <c r="X439">
        <v>0.84</v>
      </c>
      <c r="Y439">
        <v>0</v>
      </c>
      <c r="Z439">
        <v>0</v>
      </c>
      <c r="AA439">
        <v>0</v>
      </c>
      <c r="AB439">
        <v>9.6199999999999992</v>
      </c>
      <c r="AC439">
        <v>0</v>
      </c>
      <c r="AD439">
        <v>1</v>
      </c>
      <c r="AE439">
        <v>1</v>
      </c>
      <c r="AF439" t="s">
        <v>179</v>
      </c>
      <c r="AG439">
        <v>1.1340000000000001</v>
      </c>
      <c r="AH439">
        <v>2</v>
      </c>
      <c r="AI439">
        <v>23985966</v>
      </c>
      <c r="AJ439">
        <v>435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ROW(Source!A575)</f>
        <v>575</v>
      </c>
      <c r="B440">
        <v>23985974</v>
      </c>
      <c r="C440">
        <v>23985965</v>
      </c>
      <c r="D440">
        <v>22814967</v>
      </c>
      <c r="E440">
        <v>1</v>
      </c>
      <c r="F440">
        <v>1</v>
      </c>
      <c r="G440">
        <v>1</v>
      </c>
      <c r="H440">
        <v>3</v>
      </c>
      <c r="I440" t="s">
        <v>1476</v>
      </c>
      <c r="J440" t="s">
        <v>1477</v>
      </c>
      <c r="K440" t="s">
        <v>1478</v>
      </c>
      <c r="L440">
        <v>1346</v>
      </c>
      <c r="N440">
        <v>1009</v>
      </c>
      <c r="O440" t="s">
        <v>1181</v>
      </c>
      <c r="P440" t="s">
        <v>1181</v>
      </c>
      <c r="Q440">
        <v>1</v>
      </c>
      <c r="X440">
        <v>0.01</v>
      </c>
      <c r="Y440">
        <v>28.93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0.01</v>
      </c>
      <c r="AH440">
        <v>2</v>
      </c>
      <c r="AI440">
        <v>23985967</v>
      </c>
      <c r="AJ440">
        <v>436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ROW(Source!A575)</f>
        <v>575</v>
      </c>
      <c r="B441">
        <v>23985975</v>
      </c>
      <c r="C441">
        <v>23985965</v>
      </c>
      <c r="D441">
        <v>22820501</v>
      </c>
      <c r="E441">
        <v>1</v>
      </c>
      <c r="F441">
        <v>1</v>
      </c>
      <c r="G441">
        <v>1</v>
      </c>
      <c r="H441">
        <v>3</v>
      </c>
      <c r="I441" t="s">
        <v>1479</v>
      </c>
      <c r="J441" t="s">
        <v>1480</v>
      </c>
      <c r="K441" t="s">
        <v>1481</v>
      </c>
      <c r="L441">
        <v>1348</v>
      </c>
      <c r="N441">
        <v>1009</v>
      </c>
      <c r="O441" t="s">
        <v>1185</v>
      </c>
      <c r="P441" t="s">
        <v>1185</v>
      </c>
      <c r="Q441">
        <v>1000</v>
      </c>
      <c r="X441">
        <v>1E-4</v>
      </c>
      <c r="Y441">
        <v>12430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1E-4</v>
      </c>
      <c r="AH441">
        <v>2</v>
      </c>
      <c r="AI441">
        <v>23985968</v>
      </c>
      <c r="AJ441">
        <v>437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ROW(Source!A575)</f>
        <v>575</v>
      </c>
      <c r="B442">
        <v>23985976</v>
      </c>
      <c r="C442">
        <v>23985965</v>
      </c>
      <c r="D442">
        <v>22813091</v>
      </c>
      <c r="E442">
        <v>1</v>
      </c>
      <c r="F442">
        <v>1</v>
      </c>
      <c r="G442">
        <v>1</v>
      </c>
      <c r="H442">
        <v>3</v>
      </c>
      <c r="I442" t="s">
        <v>1186</v>
      </c>
      <c r="J442" t="s">
        <v>1187</v>
      </c>
      <c r="K442" t="s">
        <v>1188</v>
      </c>
      <c r="L442">
        <v>1346</v>
      </c>
      <c r="N442">
        <v>1009</v>
      </c>
      <c r="O442" t="s">
        <v>1181</v>
      </c>
      <c r="P442" t="s">
        <v>1181</v>
      </c>
      <c r="Q442">
        <v>1</v>
      </c>
      <c r="X442">
        <v>2.0000000000000001E-4</v>
      </c>
      <c r="Y442">
        <v>27.74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2.0000000000000001E-4</v>
      </c>
      <c r="AH442">
        <v>2</v>
      </c>
      <c r="AI442">
        <v>23985969</v>
      </c>
      <c r="AJ442">
        <v>438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ROW(Source!A575)</f>
        <v>575</v>
      </c>
      <c r="B443">
        <v>23985977</v>
      </c>
      <c r="C443">
        <v>23985965</v>
      </c>
      <c r="D443">
        <v>22850609</v>
      </c>
      <c r="E443">
        <v>1</v>
      </c>
      <c r="F443">
        <v>1</v>
      </c>
      <c r="G443">
        <v>1</v>
      </c>
      <c r="H443">
        <v>3</v>
      </c>
      <c r="I443" t="s">
        <v>1207</v>
      </c>
      <c r="J443" t="s">
        <v>1208</v>
      </c>
      <c r="K443" t="s">
        <v>1209</v>
      </c>
      <c r="L443">
        <v>1346</v>
      </c>
      <c r="N443">
        <v>1009</v>
      </c>
      <c r="O443" t="s">
        <v>1181</v>
      </c>
      <c r="P443" t="s">
        <v>1181</v>
      </c>
      <c r="Q443">
        <v>1</v>
      </c>
      <c r="X443">
        <v>2E-3</v>
      </c>
      <c r="Y443">
        <v>65.75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2E-3</v>
      </c>
      <c r="AH443">
        <v>2</v>
      </c>
      <c r="AI443">
        <v>23985970</v>
      </c>
      <c r="AJ443">
        <v>439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ROW(Source!A575)</f>
        <v>575</v>
      </c>
      <c r="B444">
        <v>23985978</v>
      </c>
      <c r="C444">
        <v>23985965</v>
      </c>
      <c r="D444">
        <v>22851622</v>
      </c>
      <c r="E444">
        <v>1</v>
      </c>
      <c r="F444">
        <v>1</v>
      </c>
      <c r="G444">
        <v>1</v>
      </c>
      <c r="H444">
        <v>3</v>
      </c>
      <c r="I444" t="s">
        <v>1210</v>
      </c>
      <c r="J444" t="s">
        <v>1211</v>
      </c>
      <c r="K444" t="s">
        <v>1212</v>
      </c>
      <c r="L444">
        <v>1346</v>
      </c>
      <c r="N444">
        <v>1009</v>
      </c>
      <c r="O444" t="s">
        <v>1181</v>
      </c>
      <c r="P444" t="s">
        <v>1181</v>
      </c>
      <c r="Q444">
        <v>1</v>
      </c>
      <c r="X444">
        <v>1.42E-3</v>
      </c>
      <c r="Y444">
        <v>38.340000000000003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1.42E-3</v>
      </c>
      <c r="AH444">
        <v>2</v>
      </c>
      <c r="AI444">
        <v>23985971</v>
      </c>
      <c r="AJ444">
        <v>440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ROW(Source!A575)</f>
        <v>575</v>
      </c>
      <c r="B445">
        <v>23985979</v>
      </c>
      <c r="C445">
        <v>23985965</v>
      </c>
      <c r="D445">
        <v>22865650</v>
      </c>
      <c r="E445">
        <v>1</v>
      </c>
      <c r="F445">
        <v>1</v>
      </c>
      <c r="G445">
        <v>1</v>
      </c>
      <c r="H445">
        <v>3</v>
      </c>
      <c r="I445" t="s">
        <v>1159</v>
      </c>
      <c r="J445" t="s">
        <v>1160</v>
      </c>
      <c r="K445" t="s">
        <v>1161</v>
      </c>
      <c r="L445">
        <v>1374</v>
      </c>
      <c r="N445">
        <v>1013</v>
      </c>
      <c r="O445" t="s">
        <v>1162</v>
      </c>
      <c r="P445" t="s">
        <v>1162</v>
      </c>
      <c r="Q445">
        <v>1</v>
      </c>
      <c r="X445">
        <v>0.16</v>
      </c>
      <c r="Y445">
        <v>1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0.16</v>
      </c>
      <c r="AH445">
        <v>2</v>
      </c>
      <c r="AI445">
        <v>23985972</v>
      </c>
      <c r="AJ445">
        <v>441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ROW(Source!A576)</f>
        <v>576</v>
      </c>
      <c r="B446">
        <v>23985981</v>
      </c>
      <c r="C446">
        <v>23985980</v>
      </c>
      <c r="D446">
        <v>9431548</v>
      </c>
      <c r="E446">
        <v>1</v>
      </c>
      <c r="F446">
        <v>1</v>
      </c>
      <c r="G446">
        <v>1</v>
      </c>
      <c r="H446">
        <v>1</v>
      </c>
      <c r="I446" t="s">
        <v>1482</v>
      </c>
      <c r="J446" t="s">
        <v>3</v>
      </c>
      <c r="K446" t="s">
        <v>1483</v>
      </c>
      <c r="L446">
        <v>1369</v>
      </c>
      <c r="N446">
        <v>1013</v>
      </c>
      <c r="O446" t="s">
        <v>1148</v>
      </c>
      <c r="P446" t="s">
        <v>1148</v>
      </c>
      <c r="Q446">
        <v>1</v>
      </c>
      <c r="X446">
        <v>0.86</v>
      </c>
      <c r="Y446">
        <v>0</v>
      </c>
      <c r="Z446">
        <v>0</v>
      </c>
      <c r="AA446">
        <v>0</v>
      </c>
      <c r="AB446">
        <v>9.92</v>
      </c>
      <c r="AC446">
        <v>0</v>
      </c>
      <c r="AD446">
        <v>1</v>
      </c>
      <c r="AE446">
        <v>1</v>
      </c>
      <c r="AF446" t="s">
        <v>179</v>
      </c>
      <c r="AG446">
        <v>1.161</v>
      </c>
      <c r="AH446">
        <v>2</v>
      </c>
      <c r="AI446">
        <v>23985981</v>
      </c>
      <c r="AJ446">
        <v>442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ROW(Source!A576)</f>
        <v>576</v>
      </c>
      <c r="B447">
        <v>23985982</v>
      </c>
      <c r="C447">
        <v>23985980</v>
      </c>
      <c r="D447">
        <v>121548</v>
      </c>
      <c r="E447">
        <v>1</v>
      </c>
      <c r="F447">
        <v>1</v>
      </c>
      <c r="G447">
        <v>1</v>
      </c>
      <c r="H447">
        <v>1</v>
      </c>
      <c r="I447" t="s">
        <v>40</v>
      </c>
      <c r="J447" t="s">
        <v>3</v>
      </c>
      <c r="K447" t="s">
        <v>1173</v>
      </c>
      <c r="L447">
        <v>608254</v>
      </c>
      <c r="N447">
        <v>1013</v>
      </c>
      <c r="O447" t="s">
        <v>1174</v>
      </c>
      <c r="P447" t="s">
        <v>1174</v>
      </c>
      <c r="Q447">
        <v>1</v>
      </c>
      <c r="X447">
        <v>0.02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2</v>
      </c>
      <c r="AF447" t="s">
        <v>179</v>
      </c>
      <c r="AG447">
        <v>2.7000000000000003E-2</v>
      </c>
      <c r="AH447">
        <v>2</v>
      </c>
      <c r="AI447">
        <v>23985982</v>
      </c>
      <c r="AJ447">
        <v>443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ROW(Source!A576)</f>
        <v>576</v>
      </c>
      <c r="B448">
        <v>23985983</v>
      </c>
      <c r="C448">
        <v>23985980</v>
      </c>
      <c r="D448">
        <v>22792577</v>
      </c>
      <c r="E448">
        <v>1</v>
      </c>
      <c r="F448">
        <v>1</v>
      </c>
      <c r="G448">
        <v>1</v>
      </c>
      <c r="H448">
        <v>2</v>
      </c>
      <c r="I448" t="s">
        <v>1218</v>
      </c>
      <c r="J448" t="s">
        <v>1219</v>
      </c>
      <c r="K448" t="s">
        <v>1220</v>
      </c>
      <c r="L448">
        <v>1368</v>
      </c>
      <c r="N448">
        <v>1011</v>
      </c>
      <c r="O448" t="s">
        <v>1152</v>
      </c>
      <c r="P448" t="s">
        <v>1152</v>
      </c>
      <c r="Q448">
        <v>1</v>
      </c>
      <c r="X448">
        <v>0.02</v>
      </c>
      <c r="Y448">
        <v>0</v>
      </c>
      <c r="Z448">
        <v>134.65</v>
      </c>
      <c r="AA448">
        <v>13.5</v>
      </c>
      <c r="AB448">
        <v>0</v>
      </c>
      <c r="AC448">
        <v>0</v>
      </c>
      <c r="AD448">
        <v>1</v>
      </c>
      <c r="AE448">
        <v>0</v>
      </c>
      <c r="AF448" t="s">
        <v>179</v>
      </c>
      <c r="AG448">
        <v>2.7000000000000003E-2</v>
      </c>
      <c r="AH448">
        <v>2</v>
      </c>
      <c r="AI448">
        <v>23985983</v>
      </c>
      <c r="AJ448">
        <v>444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ROW(Source!A576)</f>
        <v>576</v>
      </c>
      <c r="B449">
        <v>23985984</v>
      </c>
      <c r="C449">
        <v>23985980</v>
      </c>
      <c r="D449">
        <v>22794575</v>
      </c>
      <c r="E449">
        <v>1</v>
      </c>
      <c r="F449">
        <v>1</v>
      </c>
      <c r="G449">
        <v>1</v>
      </c>
      <c r="H449">
        <v>2</v>
      </c>
      <c r="I449" t="s">
        <v>1224</v>
      </c>
      <c r="J449" t="s">
        <v>1225</v>
      </c>
      <c r="K449" t="s">
        <v>1226</v>
      </c>
      <c r="L449">
        <v>1368</v>
      </c>
      <c r="N449">
        <v>1011</v>
      </c>
      <c r="O449" t="s">
        <v>1152</v>
      </c>
      <c r="P449" t="s">
        <v>1152</v>
      </c>
      <c r="Q449">
        <v>1</v>
      </c>
      <c r="X449">
        <v>0.02</v>
      </c>
      <c r="Y449">
        <v>0</v>
      </c>
      <c r="Z449">
        <v>87.17</v>
      </c>
      <c r="AA449">
        <v>11.6</v>
      </c>
      <c r="AB449">
        <v>0</v>
      </c>
      <c r="AC449">
        <v>0</v>
      </c>
      <c r="AD449">
        <v>1</v>
      </c>
      <c r="AE449">
        <v>0</v>
      </c>
      <c r="AF449" t="s">
        <v>179</v>
      </c>
      <c r="AG449">
        <v>2.7000000000000003E-2</v>
      </c>
      <c r="AH449">
        <v>2</v>
      </c>
      <c r="AI449">
        <v>23985984</v>
      </c>
      <c r="AJ449">
        <v>445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ROW(Source!A576)</f>
        <v>576</v>
      </c>
      <c r="B450">
        <v>23985985</v>
      </c>
      <c r="C450">
        <v>23985980</v>
      </c>
      <c r="D450">
        <v>22820081</v>
      </c>
      <c r="E450">
        <v>1</v>
      </c>
      <c r="F450">
        <v>1</v>
      </c>
      <c r="G450">
        <v>1</v>
      </c>
      <c r="H450">
        <v>3</v>
      </c>
      <c r="I450" t="s">
        <v>1189</v>
      </c>
      <c r="J450" t="s">
        <v>1190</v>
      </c>
      <c r="K450" t="s">
        <v>1191</v>
      </c>
      <c r="L450">
        <v>1346</v>
      </c>
      <c r="N450">
        <v>1009</v>
      </c>
      <c r="O450" t="s">
        <v>1181</v>
      </c>
      <c r="P450" t="s">
        <v>1181</v>
      </c>
      <c r="Q450">
        <v>1</v>
      </c>
      <c r="X450">
        <v>0.1</v>
      </c>
      <c r="Y450">
        <v>9.0399999999999991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0.1</v>
      </c>
      <c r="AH450">
        <v>2</v>
      </c>
      <c r="AI450">
        <v>23985985</v>
      </c>
      <c r="AJ450">
        <v>446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ROW(Source!A576)</f>
        <v>576</v>
      </c>
      <c r="B451">
        <v>23985986</v>
      </c>
      <c r="C451">
        <v>23985980</v>
      </c>
      <c r="D451">
        <v>22815955</v>
      </c>
      <c r="E451">
        <v>1</v>
      </c>
      <c r="F451">
        <v>1</v>
      </c>
      <c r="G451">
        <v>1</v>
      </c>
      <c r="H451">
        <v>3</v>
      </c>
      <c r="I451" t="s">
        <v>1484</v>
      </c>
      <c r="J451" t="s">
        <v>1485</v>
      </c>
      <c r="K451" t="s">
        <v>1486</v>
      </c>
      <c r="L451">
        <v>1346</v>
      </c>
      <c r="N451">
        <v>1009</v>
      </c>
      <c r="O451" t="s">
        <v>1181</v>
      </c>
      <c r="P451" t="s">
        <v>1181</v>
      </c>
      <c r="Q451">
        <v>1</v>
      </c>
      <c r="X451">
        <v>0.05</v>
      </c>
      <c r="Y451">
        <v>28.6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0.05</v>
      </c>
      <c r="AH451">
        <v>2</v>
      </c>
      <c r="AI451">
        <v>23985986</v>
      </c>
      <c r="AJ451">
        <v>447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ROW(Source!A576)</f>
        <v>576</v>
      </c>
      <c r="B452">
        <v>23985987</v>
      </c>
      <c r="C452">
        <v>23985980</v>
      </c>
      <c r="D452">
        <v>22816433</v>
      </c>
      <c r="E452">
        <v>1</v>
      </c>
      <c r="F452">
        <v>1</v>
      </c>
      <c r="G452">
        <v>1</v>
      </c>
      <c r="H452">
        <v>3</v>
      </c>
      <c r="I452" t="s">
        <v>1230</v>
      </c>
      <c r="J452" t="s">
        <v>1231</v>
      </c>
      <c r="K452" t="s">
        <v>1232</v>
      </c>
      <c r="L452">
        <v>1346</v>
      </c>
      <c r="N452">
        <v>1009</v>
      </c>
      <c r="O452" t="s">
        <v>1181</v>
      </c>
      <c r="P452" t="s">
        <v>1181</v>
      </c>
      <c r="Q452">
        <v>1</v>
      </c>
      <c r="X452">
        <v>0.01</v>
      </c>
      <c r="Y452">
        <v>30.4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0.01</v>
      </c>
      <c r="AH452">
        <v>2</v>
      </c>
      <c r="AI452">
        <v>23985987</v>
      </c>
      <c r="AJ452">
        <v>448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ROW(Source!A576)</f>
        <v>576</v>
      </c>
      <c r="B453">
        <v>23985988</v>
      </c>
      <c r="C453">
        <v>23985980</v>
      </c>
      <c r="D453">
        <v>22865650</v>
      </c>
      <c r="E453">
        <v>1</v>
      </c>
      <c r="F453">
        <v>1</v>
      </c>
      <c r="G453">
        <v>1</v>
      </c>
      <c r="H453">
        <v>3</v>
      </c>
      <c r="I453" t="s">
        <v>1159</v>
      </c>
      <c r="J453" t="s">
        <v>1160</v>
      </c>
      <c r="K453" t="s">
        <v>1161</v>
      </c>
      <c r="L453">
        <v>1374</v>
      </c>
      <c r="N453">
        <v>1013</v>
      </c>
      <c r="O453" t="s">
        <v>1162</v>
      </c>
      <c r="P453" t="s">
        <v>1162</v>
      </c>
      <c r="Q453">
        <v>1</v>
      </c>
      <c r="X453">
        <v>0.17</v>
      </c>
      <c r="Y453">
        <v>1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0.17</v>
      </c>
      <c r="AH453">
        <v>2</v>
      </c>
      <c r="AI453">
        <v>23985988</v>
      </c>
      <c r="AJ453">
        <v>449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ROW(Source!A577)</f>
        <v>577</v>
      </c>
      <c r="B454">
        <v>24684418</v>
      </c>
      <c r="C454">
        <v>24684409</v>
      </c>
      <c r="D454">
        <v>9431548</v>
      </c>
      <c r="E454">
        <v>1</v>
      </c>
      <c r="F454">
        <v>1</v>
      </c>
      <c r="G454">
        <v>1</v>
      </c>
      <c r="H454">
        <v>1</v>
      </c>
      <c r="I454" t="s">
        <v>1482</v>
      </c>
      <c r="J454" t="s">
        <v>3</v>
      </c>
      <c r="K454" t="s">
        <v>1483</v>
      </c>
      <c r="L454">
        <v>1369</v>
      </c>
      <c r="N454">
        <v>1013</v>
      </c>
      <c r="O454" t="s">
        <v>1148</v>
      </c>
      <c r="P454" t="s">
        <v>1148</v>
      </c>
      <c r="Q454">
        <v>1</v>
      </c>
      <c r="X454">
        <v>0.86</v>
      </c>
      <c r="Y454">
        <v>0</v>
      </c>
      <c r="Z454">
        <v>0</v>
      </c>
      <c r="AA454">
        <v>0</v>
      </c>
      <c r="AB454">
        <v>9.92</v>
      </c>
      <c r="AC454">
        <v>0</v>
      </c>
      <c r="AD454">
        <v>1</v>
      </c>
      <c r="AE454">
        <v>1</v>
      </c>
      <c r="AF454" t="s">
        <v>179</v>
      </c>
      <c r="AG454">
        <v>1.161</v>
      </c>
      <c r="AH454">
        <v>2</v>
      </c>
      <c r="AI454">
        <v>24684410</v>
      </c>
      <c r="AJ454">
        <v>450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ROW(Source!A577)</f>
        <v>577</v>
      </c>
      <c r="B455">
        <v>24684419</v>
      </c>
      <c r="C455">
        <v>24684409</v>
      </c>
      <c r="D455">
        <v>121548</v>
      </c>
      <c r="E455">
        <v>1</v>
      </c>
      <c r="F455">
        <v>1</v>
      </c>
      <c r="G455">
        <v>1</v>
      </c>
      <c r="H455">
        <v>1</v>
      </c>
      <c r="I455" t="s">
        <v>40</v>
      </c>
      <c r="J455" t="s">
        <v>3</v>
      </c>
      <c r="K455" t="s">
        <v>1173</v>
      </c>
      <c r="L455">
        <v>608254</v>
      </c>
      <c r="N455">
        <v>1013</v>
      </c>
      <c r="O455" t="s">
        <v>1174</v>
      </c>
      <c r="P455" t="s">
        <v>1174</v>
      </c>
      <c r="Q455">
        <v>1</v>
      </c>
      <c r="X455">
        <v>0.02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2</v>
      </c>
      <c r="AF455" t="s">
        <v>179</v>
      </c>
      <c r="AG455">
        <v>2.7000000000000003E-2</v>
      </c>
      <c r="AH455">
        <v>2</v>
      </c>
      <c r="AI455">
        <v>24684411</v>
      </c>
      <c r="AJ455">
        <v>451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ROW(Source!A577)</f>
        <v>577</v>
      </c>
      <c r="B456">
        <v>24684420</v>
      </c>
      <c r="C456">
        <v>24684409</v>
      </c>
      <c r="D456">
        <v>22792577</v>
      </c>
      <c r="E456">
        <v>1</v>
      </c>
      <c r="F456">
        <v>1</v>
      </c>
      <c r="G456">
        <v>1</v>
      </c>
      <c r="H456">
        <v>2</v>
      </c>
      <c r="I456" t="s">
        <v>1218</v>
      </c>
      <c r="J456" t="s">
        <v>1219</v>
      </c>
      <c r="K456" t="s">
        <v>1220</v>
      </c>
      <c r="L456">
        <v>1368</v>
      </c>
      <c r="N456">
        <v>1011</v>
      </c>
      <c r="O456" t="s">
        <v>1152</v>
      </c>
      <c r="P456" t="s">
        <v>1152</v>
      </c>
      <c r="Q456">
        <v>1</v>
      </c>
      <c r="X456">
        <v>0.02</v>
      </c>
      <c r="Y456">
        <v>0</v>
      </c>
      <c r="Z456">
        <v>134.65</v>
      </c>
      <c r="AA456">
        <v>13.5</v>
      </c>
      <c r="AB456">
        <v>0</v>
      </c>
      <c r="AC456">
        <v>0</v>
      </c>
      <c r="AD456">
        <v>1</v>
      </c>
      <c r="AE456">
        <v>0</v>
      </c>
      <c r="AF456" t="s">
        <v>179</v>
      </c>
      <c r="AG456">
        <v>2.7000000000000003E-2</v>
      </c>
      <c r="AH456">
        <v>2</v>
      </c>
      <c r="AI456">
        <v>24684412</v>
      </c>
      <c r="AJ456">
        <v>452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ROW(Source!A577)</f>
        <v>577</v>
      </c>
      <c r="B457">
        <v>24684421</v>
      </c>
      <c r="C457">
        <v>24684409</v>
      </c>
      <c r="D457">
        <v>22794575</v>
      </c>
      <c r="E457">
        <v>1</v>
      </c>
      <c r="F457">
        <v>1</v>
      </c>
      <c r="G457">
        <v>1</v>
      </c>
      <c r="H457">
        <v>2</v>
      </c>
      <c r="I457" t="s">
        <v>1224</v>
      </c>
      <c r="J457" t="s">
        <v>1225</v>
      </c>
      <c r="K457" t="s">
        <v>1226</v>
      </c>
      <c r="L457">
        <v>1368</v>
      </c>
      <c r="N457">
        <v>1011</v>
      </c>
      <c r="O457" t="s">
        <v>1152</v>
      </c>
      <c r="P457" t="s">
        <v>1152</v>
      </c>
      <c r="Q457">
        <v>1</v>
      </c>
      <c r="X457">
        <v>0.02</v>
      </c>
      <c r="Y457">
        <v>0</v>
      </c>
      <c r="Z457">
        <v>87.17</v>
      </c>
      <c r="AA457">
        <v>11.6</v>
      </c>
      <c r="AB457">
        <v>0</v>
      </c>
      <c r="AC457">
        <v>0</v>
      </c>
      <c r="AD457">
        <v>1</v>
      </c>
      <c r="AE457">
        <v>0</v>
      </c>
      <c r="AF457" t="s">
        <v>179</v>
      </c>
      <c r="AG457">
        <v>2.7000000000000003E-2</v>
      </c>
      <c r="AH457">
        <v>2</v>
      </c>
      <c r="AI457">
        <v>24684413</v>
      </c>
      <c r="AJ457">
        <v>453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ROW(Source!A577)</f>
        <v>577</v>
      </c>
      <c r="B458">
        <v>24684422</v>
      </c>
      <c r="C458">
        <v>24684409</v>
      </c>
      <c r="D458">
        <v>22820081</v>
      </c>
      <c r="E458">
        <v>1</v>
      </c>
      <c r="F458">
        <v>1</v>
      </c>
      <c r="G458">
        <v>1</v>
      </c>
      <c r="H458">
        <v>3</v>
      </c>
      <c r="I458" t="s">
        <v>1189</v>
      </c>
      <c r="J458" t="s">
        <v>1190</v>
      </c>
      <c r="K458" t="s">
        <v>1191</v>
      </c>
      <c r="L458">
        <v>1346</v>
      </c>
      <c r="N458">
        <v>1009</v>
      </c>
      <c r="O458" t="s">
        <v>1181</v>
      </c>
      <c r="P458" t="s">
        <v>1181</v>
      </c>
      <c r="Q458">
        <v>1</v>
      </c>
      <c r="X458">
        <v>0.1</v>
      </c>
      <c r="Y458">
        <v>9.0399999999999991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0.1</v>
      </c>
      <c r="AH458">
        <v>2</v>
      </c>
      <c r="AI458">
        <v>24684414</v>
      </c>
      <c r="AJ458">
        <v>454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ROW(Source!A577)</f>
        <v>577</v>
      </c>
      <c r="B459">
        <v>24684423</v>
      </c>
      <c r="C459">
        <v>24684409</v>
      </c>
      <c r="D459">
        <v>22815955</v>
      </c>
      <c r="E459">
        <v>1</v>
      </c>
      <c r="F459">
        <v>1</v>
      </c>
      <c r="G459">
        <v>1</v>
      </c>
      <c r="H459">
        <v>3</v>
      </c>
      <c r="I459" t="s">
        <v>1484</v>
      </c>
      <c r="J459" t="s">
        <v>1485</v>
      </c>
      <c r="K459" t="s">
        <v>1486</v>
      </c>
      <c r="L459">
        <v>1346</v>
      </c>
      <c r="N459">
        <v>1009</v>
      </c>
      <c r="O459" t="s">
        <v>1181</v>
      </c>
      <c r="P459" t="s">
        <v>1181</v>
      </c>
      <c r="Q459">
        <v>1</v>
      </c>
      <c r="X459">
        <v>0.05</v>
      </c>
      <c r="Y459">
        <v>28.6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0.05</v>
      </c>
      <c r="AH459">
        <v>2</v>
      </c>
      <c r="AI459">
        <v>24684415</v>
      </c>
      <c r="AJ459">
        <v>455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ROW(Source!A577)</f>
        <v>577</v>
      </c>
      <c r="B460">
        <v>24684424</v>
      </c>
      <c r="C460">
        <v>24684409</v>
      </c>
      <c r="D460">
        <v>22816433</v>
      </c>
      <c r="E460">
        <v>1</v>
      </c>
      <c r="F460">
        <v>1</v>
      </c>
      <c r="G460">
        <v>1</v>
      </c>
      <c r="H460">
        <v>3</v>
      </c>
      <c r="I460" t="s">
        <v>1230</v>
      </c>
      <c r="J460" t="s">
        <v>1231</v>
      </c>
      <c r="K460" t="s">
        <v>1232</v>
      </c>
      <c r="L460">
        <v>1346</v>
      </c>
      <c r="N460">
        <v>1009</v>
      </c>
      <c r="O460" t="s">
        <v>1181</v>
      </c>
      <c r="P460" t="s">
        <v>1181</v>
      </c>
      <c r="Q460">
        <v>1</v>
      </c>
      <c r="X460">
        <v>0.01</v>
      </c>
      <c r="Y460">
        <v>30.4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0.01</v>
      </c>
      <c r="AH460">
        <v>2</v>
      </c>
      <c r="AI460">
        <v>24684416</v>
      </c>
      <c r="AJ460">
        <v>456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ROW(Source!A577)</f>
        <v>577</v>
      </c>
      <c r="B461">
        <v>24684425</v>
      </c>
      <c r="C461">
        <v>24684409</v>
      </c>
      <c r="D461">
        <v>22865650</v>
      </c>
      <c r="E461">
        <v>1</v>
      </c>
      <c r="F461">
        <v>1</v>
      </c>
      <c r="G461">
        <v>1</v>
      </c>
      <c r="H461">
        <v>3</v>
      </c>
      <c r="I461" t="s">
        <v>1159</v>
      </c>
      <c r="J461" t="s">
        <v>1160</v>
      </c>
      <c r="K461" t="s">
        <v>1161</v>
      </c>
      <c r="L461">
        <v>1374</v>
      </c>
      <c r="N461">
        <v>1013</v>
      </c>
      <c r="O461" t="s">
        <v>1162</v>
      </c>
      <c r="P461" t="s">
        <v>1162</v>
      </c>
      <c r="Q461">
        <v>1</v>
      </c>
      <c r="X461">
        <v>0.17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0.17</v>
      </c>
      <c r="AH461">
        <v>2</v>
      </c>
      <c r="AI461">
        <v>24684417</v>
      </c>
      <c r="AJ461">
        <v>457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ROW(Source!A578)</f>
        <v>578</v>
      </c>
      <c r="B462">
        <v>23986116</v>
      </c>
      <c r="C462">
        <v>23986110</v>
      </c>
      <c r="D462">
        <v>9430710</v>
      </c>
      <c r="E462">
        <v>1</v>
      </c>
      <c r="F462">
        <v>1</v>
      </c>
      <c r="G462">
        <v>1</v>
      </c>
      <c r="H462">
        <v>1</v>
      </c>
      <c r="I462" t="s">
        <v>1166</v>
      </c>
      <c r="J462" t="s">
        <v>3</v>
      </c>
      <c r="K462" t="s">
        <v>1167</v>
      </c>
      <c r="L462">
        <v>1369</v>
      </c>
      <c r="N462">
        <v>1013</v>
      </c>
      <c r="O462" t="s">
        <v>1148</v>
      </c>
      <c r="P462" t="s">
        <v>1148</v>
      </c>
      <c r="Q462">
        <v>1</v>
      </c>
      <c r="X462">
        <v>88.3</v>
      </c>
      <c r="Y462">
        <v>0</v>
      </c>
      <c r="Z462">
        <v>0</v>
      </c>
      <c r="AA462">
        <v>0</v>
      </c>
      <c r="AB462">
        <v>9.6199999999999992</v>
      </c>
      <c r="AC462">
        <v>0</v>
      </c>
      <c r="AD462">
        <v>1</v>
      </c>
      <c r="AE462">
        <v>1</v>
      </c>
      <c r="AF462" t="s">
        <v>179</v>
      </c>
      <c r="AG462">
        <v>119.205</v>
      </c>
      <c r="AH462">
        <v>2</v>
      </c>
      <c r="AI462">
        <v>23986111</v>
      </c>
      <c r="AJ462">
        <v>458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ROW(Source!A578)</f>
        <v>578</v>
      </c>
      <c r="B463">
        <v>23986117</v>
      </c>
      <c r="C463">
        <v>23986110</v>
      </c>
      <c r="D463">
        <v>121548</v>
      </c>
      <c r="E463">
        <v>1</v>
      </c>
      <c r="F463">
        <v>1</v>
      </c>
      <c r="G463">
        <v>1</v>
      </c>
      <c r="H463">
        <v>1</v>
      </c>
      <c r="I463" t="s">
        <v>40</v>
      </c>
      <c r="J463" t="s">
        <v>3</v>
      </c>
      <c r="K463" t="s">
        <v>1173</v>
      </c>
      <c r="L463">
        <v>608254</v>
      </c>
      <c r="N463">
        <v>1013</v>
      </c>
      <c r="O463" t="s">
        <v>1174</v>
      </c>
      <c r="P463" t="s">
        <v>1174</v>
      </c>
      <c r="Q463">
        <v>1</v>
      </c>
      <c r="X463">
        <v>3.49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2</v>
      </c>
      <c r="AF463" t="s">
        <v>179</v>
      </c>
      <c r="AG463">
        <v>4.7115000000000009</v>
      </c>
      <c r="AH463">
        <v>2</v>
      </c>
      <c r="AI463">
        <v>23986112</v>
      </c>
      <c r="AJ463">
        <v>459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ROW(Source!A578)</f>
        <v>578</v>
      </c>
      <c r="B464">
        <v>23986118</v>
      </c>
      <c r="C464">
        <v>23986110</v>
      </c>
      <c r="D464">
        <v>14665676</v>
      </c>
      <c r="E464">
        <v>1</v>
      </c>
      <c r="F464">
        <v>1</v>
      </c>
      <c r="G464">
        <v>1</v>
      </c>
      <c r="H464">
        <v>2</v>
      </c>
      <c r="I464" t="s">
        <v>1175</v>
      </c>
      <c r="J464" t="s">
        <v>1239</v>
      </c>
      <c r="K464" t="s">
        <v>1177</v>
      </c>
      <c r="L464">
        <v>1368</v>
      </c>
      <c r="N464">
        <v>1011</v>
      </c>
      <c r="O464" t="s">
        <v>1152</v>
      </c>
      <c r="P464" t="s">
        <v>1152</v>
      </c>
      <c r="Q464">
        <v>1</v>
      </c>
      <c r="X464">
        <v>3.49</v>
      </c>
      <c r="Y464">
        <v>0</v>
      </c>
      <c r="Z464">
        <v>89.99</v>
      </c>
      <c r="AA464">
        <v>10.06</v>
      </c>
      <c r="AB464">
        <v>0</v>
      </c>
      <c r="AC464">
        <v>0</v>
      </c>
      <c r="AD464">
        <v>1</v>
      </c>
      <c r="AE464">
        <v>0</v>
      </c>
      <c r="AF464" t="s">
        <v>179</v>
      </c>
      <c r="AG464">
        <v>4.7115000000000009</v>
      </c>
      <c r="AH464">
        <v>2</v>
      </c>
      <c r="AI464">
        <v>23986113</v>
      </c>
      <c r="AJ464">
        <v>460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ROW(Source!A578)</f>
        <v>578</v>
      </c>
      <c r="B465">
        <v>23986119</v>
      </c>
      <c r="C465">
        <v>23986110</v>
      </c>
      <c r="D465">
        <v>14613879</v>
      </c>
      <c r="E465">
        <v>1</v>
      </c>
      <c r="F465">
        <v>1</v>
      </c>
      <c r="G465">
        <v>1</v>
      </c>
      <c r="H465">
        <v>3</v>
      </c>
      <c r="I465" t="s">
        <v>1240</v>
      </c>
      <c r="J465" t="s">
        <v>1241</v>
      </c>
      <c r="K465" t="s">
        <v>1242</v>
      </c>
      <c r="L465">
        <v>1355</v>
      </c>
      <c r="N465">
        <v>1010</v>
      </c>
      <c r="O465" t="s">
        <v>910</v>
      </c>
      <c r="P465" t="s">
        <v>910</v>
      </c>
      <c r="Q465">
        <v>100</v>
      </c>
      <c r="X465">
        <v>0.1</v>
      </c>
      <c r="Y465">
        <v>86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0.1</v>
      </c>
      <c r="AH465">
        <v>2</v>
      </c>
      <c r="AI465">
        <v>23986114</v>
      </c>
      <c r="AJ465">
        <v>461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ROW(Source!A578)</f>
        <v>578</v>
      </c>
      <c r="B466">
        <v>23986120</v>
      </c>
      <c r="C466">
        <v>23986110</v>
      </c>
      <c r="D466">
        <v>14665281</v>
      </c>
      <c r="E466">
        <v>1</v>
      </c>
      <c r="F466">
        <v>1</v>
      </c>
      <c r="G466">
        <v>1</v>
      </c>
      <c r="H466">
        <v>3</v>
      </c>
      <c r="I466" t="s">
        <v>1311</v>
      </c>
      <c r="J466" t="s">
        <v>1695</v>
      </c>
      <c r="K466" t="s">
        <v>1313</v>
      </c>
      <c r="L466">
        <v>1348</v>
      </c>
      <c r="N466">
        <v>1009</v>
      </c>
      <c r="O466" t="s">
        <v>1185</v>
      </c>
      <c r="P466" t="s">
        <v>1185</v>
      </c>
      <c r="Q466">
        <v>1000</v>
      </c>
      <c r="X466">
        <v>0.14000000000000001</v>
      </c>
      <c r="Y466">
        <v>0</v>
      </c>
      <c r="Z466">
        <v>0</v>
      </c>
      <c r="AA466">
        <v>0</v>
      </c>
      <c r="AB466">
        <v>0</v>
      </c>
      <c r="AC466">
        <v>1</v>
      </c>
      <c r="AD466">
        <v>0</v>
      </c>
      <c r="AE466">
        <v>0</v>
      </c>
      <c r="AF466" t="s">
        <v>3</v>
      </c>
      <c r="AG466">
        <v>0.14000000000000001</v>
      </c>
      <c r="AH466">
        <v>3</v>
      </c>
      <c r="AI466">
        <v>-1</v>
      </c>
      <c r="AJ466" t="s">
        <v>3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ROW(Source!A578)</f>
        <v>578</v>
      </c>
      <c r="B467">
        <v>23986121</v>
      </c>
      <c r="C467">
        <v>23986110</v>
      </c>
      <c r="D467">
        <v>14665295</v>
      </c>
      <c r="E467">
        <v>1</v>
      </c>
      <c r="F467">
        <v>1</v>
      </c>
      <c r="G467">
        <v>1</v>
      </c>
      <c r="H467">
        <v>3</v>
      </c>
      <c r="I467" t="s">
        <v>1159</v>
      </c>
      <c r="J467" t="s">
        <v>1168</v>
      </c>
      <c r="K467" t="s">
        <v>1169</v>
      </c>
      <c r="L467">
        <v>1344</v>
      </c>
      <c r="N467">
        <v>1008</v>
      </c>
      <c r="O467" t="s">
        <v>1170</v>
      </c>
      <c r="P467" t="s">
        <v>1170</v>
      </c>
      <c r="Q467">
        <v>1</v>
      </c>
      <c r="X467">
        <v>16.989999999999998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16.989999999999998</v>
      </c>
      <c r="AH467">
        <v>2</v>
      </c>
      <c r="AI467">
        <v>23986115</v>
      </c>
      <c r="AJ467">
        <v>462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ROW(Source!A579)</f>
        <v>579</v>
      </c>
      <c r="B468">
        <v>24725466</v>
      </c>
      <c r="C468">
        <v>23986122</v>
      </c>
      <c r="D468">
        <v>9436423</v>
      </c>
      <c r="E468">
        <v>1</v>
      </c>
      <c r="F468">
        <v>1</v>
      </c>
      <c r="G468">
        <v>1</v>
      </c>
      <c r="H468">
        <v>1</v>
      </c>
      <c r="I468" t="s">
        <v>1243</v>
      </c>
      <c r="J468" t="s">
        <v>3</v>
      </c>
      <c r="K468" t="s">
        <v>1244</v>
      </c>
      <c r="L468">
        <v>1369</v>
      </c>
      <c r="N468">
        <v>1013</v>
      </c>
      <c r="O468" t="s">
        <v>1148</v>
      </c>
      <c r="P468" t="s">
        <v>1148</v>
      </c>
      <c r="Q468">
        <v>1</v>
      </c>
      <c r="X468">
        <v>243</v>
      </c>
      <c r="Y468">
        <v>0</v>
      </c>
      <c r="Z468">
        <v>0</v>
      </c>
      <c r="AA468">
        <v>0</v>
      </c>
      <c r="AB468">
        <v>12.92</v>
      </c>
      <c r="AC468">
        <v>0</v>
      </c>
      <c r="AD468">
        <v>1</v>
      </c>
      <c r="AE468">
        <v>1</v>
      </c>
      <c r="AF468" t="s">
        <v>179</v>
      </c>
      <c r="AG468">
        <v>328.05</v>
      </c>
      <c r="AH468">
        <v>2</v>
      </c>
      <c r="AI468">
        <v>24725466</v>
      </c>
      <c r="AJ468">
        <v>463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ROW(Source!A579)</f>
        <v>579</v>
      </c>
      <c r="B469">
        <v>24725467</v>
      </c>
      <c r="C469">
        <v>23986122</v>
      </c>
      <c r="D469">
        <v>22865650</v>
      </c>
      <c r="E469">
        <v>1</v>
      </c>
      <c r="F469">
        <v>1</v>
      </c>
      <c r="G469">
        <v>1</v>
      </c>
      <c r="H469">
        <v>3</v>
      </c>
      <c r="I469" t="s">
        <v>1159</v>
      </c>
      <c r="J469" t="s">
        <v>1160</v>
      </c>
      <c r="K469" t="s">
        <v>1161</v>
      </c>
      <c r="L469">
        <v>1374</v>
      </c>
      <c r="N469">
        <v>1013</v>
      </c>
      <c r="O469" t="s">
        <v>1162</v>
      </c>
      <c r="P469" t="s">
        <v>1162</v>
      </c>
      <c r="Q469">
        <v>1</v>
      </c>
      <c r="X469">
        <v>62.79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62.79</v>
      </c>
      <c r="AH469">
        <v>2</v>
      </c>
      <c r="AI469">
        <v>24725467</v>
      </c>
      <c r="AJ469">
        <v>464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ROW(Source!A580)</f>
        <v>580</v>
      </c>
      <c r="B470">
        <v>24911478</v>
      </c>
      <c r="C470">
        <v>24911475</v>
      </c>
      <c r="D470">
        <v>9436423</v>
      </c>
      <c r="E470">
        <v>1</v>
      </c>
      <c r="F470">
        <v>1</v>
      </c>
      <c r="G470">
        <v>1</v>
      </c>
      <c r="H470">
        <v>1</v>
      </c>
      <c r="I470" t="s">
        <v>1243</v>
      </c>
      <c r="J470" t="s">
        <v>3</v>
      </c>
      <c r="K470" t="s">
        <v>1244</v>
      </c>
      <c r="L470">
        <v>1369</v>
      </c>
      <c r="N470">
        <v>1013</v>
      </c>
      <c r="O470" t="s">
        <v>1148</v>
      </c>
      <c r="P470" t="s">
        <v>1148</v>
      </c>
      <c r="Q470">
        <v>1</v>
      </c>
      <c r="X470">
        <v>124</v>
      </c>
      <c r="Y470">
        <v>0</v>
      </c>
      <c r="Z470">
        <v>0</v>
      </c>
      <c r="AA470">
        <v>0</v>
      </c>
      <c r="AB470">
        <v>12.92</v>
      </c>
      <c r="AC470">
        <v>0</v>
      </c>
      <c r="AD470">
        <v>1</v>
      </c>
      <c r="AE470">
        <v>1</v>
      </c>
      <c r="AF470" t="s">
        <v>179</v>
      </c>
      <c r="AG470">
        <v>167.4</v>
      </c>
      <c r="AH470">
        <v>2</v>
      </c>
      <c r="AI470">
        <v>24911476</v>
      </c>
      <c r="AJ470">
        <v>465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ROW(Source!A580)</f>
        <v>580</v>
      </c>
      <c r="B471">
        <v>24911479</v>
      </c>
      <c r="C471">
        <v>24911475</v>
      </c>
      <c r="D471">
        <v>22865650</v>
      </c>
      <c r="E471">
        <v>1</v>
      </c>
      <c r="F471">
        <v>1</v>
      </c>
      <c r="G471">
        <v>1</v>
      </c>
      <c r="H471">
        <v>3</v>
      </c>
      <c r="I471" t="s">
        <v>1159</v>
      </c>
      <c r="J471" t="s">
        <v>1160</v>
      </c>
      <c r="K471" t="s">
        <v>1161</v>
      </c>
      <c r="L471">
        <v>1374</v>
      </c>
      <c r="N471">
        <v>1013</v>
      </c>
      <c r="O471" t="s">
        <v>1162</v>
      </c>
      <c r="P471" t="s">
        <v>1162</v>
      </c>
      <c r="Q471">
        <v>1</v>
      </c>
      <c r="X471">
        <v>32.04</v>
      </c>
      <c r="Y471">
        <v>1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32.04</v>
      </c>
      <c r="AH471">
        <v>2</v>
      </c>
      <c r="AI471">
        <v>24911477</v>
      </c>
      <c r="AJ471">
        <v>466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ROW(Source!A581)</f>
        <v>581</v>
      </c>
      <c r="B472">
        <v>24910419</v>
      </c>
      <c r="C472">
        <v>24910413</v>
      </c>
      <c r="D472">
        <v>9430710</v>
      </c>
      <c r="E472">
        <v>1</v>
      </c>
      <c r="F472">
        <v>1</v>
      </c>
      <c r="G472">
        <v>1</v>
      </c>
      <c r="H472">
        <v>1</v>
      </c>
      <c r="I472" t="s">
        <v>1166</v>
      </c>
      <c r="J472" t="s">
        <v>3</v>
      </c>
      <c r="K472" t="s">
        <v>1167</v>
      </c>
      <c r="L472">
        <v>1369</v>
      </c>
      <c r="N472">
        <v>1013</v>
      </c>
      <c r="O472" t="s">
        <v>1148</v>
      </c>
      <c r="P472" t="s">
        <v>1148</v>
      </c>
      <c r="Q472">
        <v>1</v>
      </c>
      <c r="X472">
        <v>88.3</v>
      </c>
      <c r="Y472">
        <v>0</v>
      </c>
      <c r="Z472">
        <v>0</v>
      </c>
      <c r="AA472">
        <v>0</v>
      </c>
      <c r="AB472">
        <v>9.6199999999999992</v>
      </c>
      <c r="AC472">
        <v>0</v>
      </c>
      <c r="AD472">
        <v>1</v>
      </c>
      <c r="AE472">
        <v>1</v>
      </c>
      <c r="AF472" t="s">
        <v>179</v>
      </c>
      <c r="AG472">
        <v>119.205</v>
      </c>
      <c r="AH472">
        <v>2</v>
      </c>
      <c r="AI472">
        <v>24910414</v>
      </c>
      <c r="AJ472">
        <v>467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ROW(Source!A581)</f>
        <v>581</v>
      </c>
      <c r="B473">
        <v>24910420</v>
      </c>
      <c r="C473">
        <v>24910413</v>
      </c>
      <c r="D473">
        <v>121548</v>
      </c>
      <c r="E473">
        <v>1</v>
      </c>
      <c r="F473">
        <v>1</v>
      </c>
      <c r="G473">
        <v>1</v>
      </c>
      <c r="H473">
        <v>1</v>
      </c>
      <c r="I473" t="s">
        <v>40</v>
      </c>
      <c r="J473" t="s">
        <v>3</v>
      </c>
      <c r="K473" t="s">
        <v>1173</v>
      </c>
      <c r="L473">
        <v>608254</v>
      </c>
      <c r="N473">
        <v>1013</v>
      </c>
      <c r="O473" t="s">
        <v>1174</v>
      </c>
      <c r="P473" t="s">
        <v>1174</v>
      </c>
      <c r="Q473">
        <v>1</v>
      </c>
      <c r="X473">
        <v>3.49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2</v>
      </c>
      <c r="AF473" t="s">
        <v>179</v>
      </c>
      <c r="AG473">
        <v>4.7115000000000009</v>
      </c>
      <c r="AH473">
        <v>2</v>
      </c>
      <c r="AI473">
        <v>24910415</v>
      </c>
      <c r="AJ473">
        <v>468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ROW(Source!A581)</f>
        <v>581</v>
      </c>
      <c r="B474">
        <v>24910421</v>
      </c>
      <c r="C474">
        <v>24910413</v>
      </c>
      <c r="D474">
        <v>14665676</v>
      </c>
      <c r="E474">
        <v>1</v>
      </c>
      <c r="F474">
        <v>1</v>
      </c>
      <c r="G474">
        <v>1</v>
      </c>
      <c r="H474">
        <v>2</v>
      </c>
      <c r="I474" t="s">
        <v>1175</v>
      </c>
      <c r="J474" t="s">
        <v>1239</v>
      </c>
      <c r="K474" t="s">
        <v>1177</v>
      </c>
      <c r="L474">
        <v>1368</v>
      </c>
      <c r="N474">
        <v>1011</v>
      </c>
      <c r="O474" t="s">
        <v>1152</v>
      </c>
      <c r="P474" t="s">
        <v>1152</v>
      </c>
      <c r="Q474">
        <v>1</v>
      </c>
      <c r="X474">
        <v>3.49</v>
      </c>
      <c r="Y474">
        <v>0</v>
      </c>
      <c r="Z474">
        <v>89.99</v>
      </c>
      <c r="AA474">
        <v>10.06</v>
      </c>
      <c r="AB474">
        <v>0</v>
      </c>
      <c r="AC474">
        <v>0</v>
      </c>
      <c r="AD474">
        <v>1</v>
      </c>
      <c r="AE474">
        <v>0</v>
      </c>
      <c r="AF474" t="s">
        <v>179</v>
      </c>
      <c r="AG474">
        <v>4.7115000000000009</v>
      </c>
      <c r="AH474">
        <v>2</v>
      </c>
      <c r="AI474">
        <v>24910416</v>
      </c>
      <c r="AJ474">
        <v>469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ROW(Source!A581)</f>
        <v>581</v>
      </c>
      <c r="B475">
        <v>24910422</v>
      </c>
      <c r="C475">
        <v>24910413</v>
      </c>
      <c r="D475">
        <v>14613879</v>
      </c>
      <c r="E475">
        <v>1</v>
      </c>
      <c r="F475">
        <v>1</v>
      </c>
      <c r="G475">
        <v>1</v>
      </c>
      <c r="H475">
        <v>3</v>
      </c>
      <c r="I475" t="s">
        <v>1240</v>
      </c>
      <c r="J475" t="s">
        <v>1241</v>
      </c>
      <c r="K475" t="s">
        <v>1242</v>
      </c>
      <c r="L475">
        <v>1355</v>
      </c>
      <c r="N475">
        <v>1010</v>
      </c>
      <c r="O475" t="s">
        <v>910</v>
      </c>
      <c r="P475" t="s">
        <v>910</v>
      </c>
      <c r="Q475">
        <v>100</v>
      </c>
      <c r="X475">
        <v>0.1</v>
      </c>
      <c r="Y475">
        <v>86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0.1</v>
      </c>
      <c r="AH475">
        <v>2</v>
      </c>
      <c r="AI475">
        <v>24910417</v>
      </c>
      <c r="AJ475">
        <v>470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ROW(Source!A581)</f>
        <v>581</v>
      </c>
      <c r="B476">
        <v>24910423</v>
      </c>
      <c r="C476">
        <v>24910413</v>
      </c>
      <c r="D476">
        <v>14665281</v>
      </c>
      <c r="E476">
        <v>1</v>
      </c>
      <c r="F476">
        <v>1</v>
      </c>
      <c r="G476">
        <v>1</v>
      </c>
      <c r="H476">
        <v>3</v>
      </c>
      <c r="I476" t="s">
        <v>1311</v>
      </c>
      <c r="J476" t="s">
        <v>1695</v>
      </c>
      <c r="K476" t="s">
        <v>1313</v>
      </c>
      <c r="L476">
        <v>1348</v>
      </c>
      <c r="N476">
        <v>1009</v>
      </c>
      <c r="O476" t="s">
        <v>1185</v>
      </c>
      <c r="P476" t="s">
        <v>1185</v>
      </c>
      <c r="Q476">
        <v>1000</v>
      </c>
      <c r="X476">
        <v>0.14000000000000001</v>
      </c>
      <c r="Y476">
        <v>0</v>
      </c>
      <c r="Z476">
        <v>0</v>
      </c>
      <c r="AA476">
        <v>0</v>
      </c>
      <c r="AB476">
        <v>0</v>
      </c>
      <c r="AC476">
        <v>1</v>
      </c>
      <c r="AD476">
        <v>0</v>
      </c>
      <c r="AE476">
        <v>0</v>
      </c>
      <c r="AF476" t="s">
        <v>3</v>
      </c>
      <c r="AG476">
        <v>0.14000000000000001</v>
      </c>
      <c r="AH476">
        <v>3</v>
      </c>
      <c r="AI476">
        <v>-1</v>
      </c>
      <c r="AJ476" t="s">
        <v>3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ROW(Source!A581)</f>
        <v>581</v>
      </c>
      <c r="B477">
        <v>24910424</v>
      </c>
      <c r="C477">
        <v>24910413</v>
      </c>
      <c r="D477">
        <v>14665295</v>
      </c>
      <c r="E477">
        <v>1</v>
      </c>
      <c r="F477">
        <v>1</v>
      </c>
      <c r="G477">
        <v>1</v>
      </c>
      <c r="H477">
        <v>3</v>
      </c>
      <c r="I477" t="s">
        <v>1159</v>
      </c>
      <c r="J477" t="s">
        <v>1168</v>
      </c>
      <c r="K477" t="s">
        <v>1169</v>
      </c>
      <c r="L477">
        <v>1344</v>
      </c>
      <c r="N477">
        <v>1008</v>
      </c>
      <c r="O477" t="s">
        <v>1170</v>
      </c>
      <c r="P477" t="s">
        <v>1170</v>
      </c>
      <c r="Q477">
        <v>1</v>
      </c>
      <c r="X477">
        <v>16.989999999999998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16.989999999999998</v>
      </c>
      <c r="AH477">
        <v>2</v>
      </c>
      <c r="AI477">
        <v>24910418</v>
      </c>
      <c r="AJ477">
        <v>471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ROW(Source!A582)</f>
        <v>582</v>
      </c>
      <c r="B478">
        <v>24725469</v>
      </c>
      <c r="C478">
        <v>24725149</v>
      </c>
      <c r="D478">
        <v>9436423</v>
      </c>
      <c r="E478">
        <v>1</v>
      </c>
      <c r="F478">
        <v>1</v>
      </c>
      <c r="G478">
        <v>1</v>
      </c>
      <c r="H478">
        <v>1</v>
      </c>
      <c r="I478" t="s">
        <v>1243</v>
      </c>
      <c r="J478" t="s">
        <v>3</v>
      </c>
      <c r="K478" t="s">
        <v>1244</v>
      </c>
      <c r="L478">
        <v>1369</v>
      </c>
      <c r="N478">
        <v>1013</v>
      </c>
      <c r="O478" t="s">
        <v>1148</v>
      </c>
      <c r="P478" t="s">
        <v>1148</v>
      </c>
      <c r="Q478">
        <v>1</v>
      </c>
      <c r="X478">
        <v>243</v>
      </c>
      <c r="Y478">
        <v>0</v>
      </c>
      <c r="Z478">
        <v>0</v>
      </c>
      <c r="AA478">
        <v>0</v>
      </c>
      <c r="AB478">
        <v>12.92</v>
      </c>
      <c r="AC478">
        <v>0</v>
      </c>
      <c r="AD478">
        <v>1</v>
      </c>
      <c r="AE478">
        <v>1</v>
      </c>
      <c r="AF478" t="s">
        <v>179</v>
      </c>
      <c r="AG478">
        <v>328.05</v>
      </c>
      <c r="AH478">
        <v>2</v>
      </c>
      <c r="AI478">
        <v>24725469</v>
      </c>
      <c r="AJ478">
        <v>472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ROW(Source!A582)</f>
        <v>582</v>
      </c>
      <c r="B479">
        <v>24725470</v>
      </c>
      <c r="C479">
        <v>24725149</v>
      </c>
      <c r="D479">
        <v>22865650</v>
      </c>
      <c r="E479">
        <v>1</v>
      </c>
      <c r="F479">
        <v>1</v>
      </c>
      <c r="G479">
        <v>1</v>
      </c>
      <c r="H479">
        <v>3</v>
      </c>
      <c r="I479" t="s">
        <v>1159</v>
      </c>
      <c r="J479" t="s">
        <v>1160</v>
      </c>
      <c r="K479" t="s">
        <v>1161</v>
      </c>
      <c r="L479">
        <v>1374</v>
      </c>
      <c r="N479">
        <v>1013</v>
      </c>
      <c r="O479" t="s">
        <v>1162</v>
      </c>
      <c r="P479" t="s">
        <v>1162</v>
      </c>
      <c r="Q479">
        <v>1</v>
      </c>
      <c r="X479">
        <v>62.79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62.79</v>
      </c>
      <c r="AH479">
        <v>2</v>
      </c>
      <c r="AI479">
        <v>24725470</v>
      </c>
      <c r="AJ479">
        <v>473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ROW(Source!A583)</f>
        <v>583</v>
      </c>
      <c r="B480">
        <v>24725162</v>
      </c>
      <c r="C480">
        <v>24725156</v>
      </c>
      <c r="D480">
        <v>9430710</v>
      </c>
      <c r="E480">
        <v>1</v>
      </c>
      <c r="F480">
        <v>1</v>
      </c>
      <c r="G480">
        <v>1</v>
      </c>
      <c r="H480">
        <v>1</v>
      </c>
      <c r="I480" t="s">
        <v>1166</v>
      </c>
      <c r="J480" t="s">
        <v>3</v>
      </c>
      <c r="K480" t="s">
        <v>1167</v>
      </c>
      <c r="L480">
        <v>1369</v>
      </c>
      <c r="N480">
        <v>1013</v>
      </c>
      <c r="O480" t="s">
        <v>1148</v>
      </c>
      <c r="P480" t="s">
        <v>1148</v>
      </c>
      <c r="Q480">
        <v>1</v>
      </c>
      <c r="X480">
        <v>88.3</v>
      </c>
      <c r="Y480">
        <v>0</v>
      </c>
      <c r="Z480">
        <v>0</v>
      </c>
      <c r="AA480">
        <v>0</v>
      </c>
      <c r="AB480">
        <v>9.6199999999999992</v>
      </c>
      <c r="AC480">
        <v>0</v>
      </c>
      <c r="AD480">
        <v>1</v>
      </c>
      <c r="AE480">
        <v>1</v>
      </c>
      <c r="AF480" t="s">
        <v>179</v>
      </c>
      <c r="AG480">
        <v>119.205</v>
      </c>
      <c r="AH480">
        <v>2</v>
      </c>
      <c r="AI480">
        <v>24725157</v>
      </c>
      <c r="AJ480">
        <v>474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ROW(Source!A583)</f>
        <v>583</v>
      </c>
      <c r="B481">
        <v>24725163</v>
      </c>
      <c r="C481">
        <v>24725156</v>
      </c>
      <c r="D481">
        <v>121548</v>
      </c>
      <c r="E481">
        <v>1</v>
      </c>
      <c r="F481">
        <v>1</v>
      </c>
      <c r="G481">
        <v>1</v>
      </c>
      <c r="H481">
        <v>1</v>
      </c>
      <c r="I481" t="s">
        <v>40</v>
      </c>
      <c r="J481" t="s">
        <v>3</v>
      </c>
      <c r="K481" t="s">
        <v>1173</v>
      </c>
      <c r="L481">
        <v>608254</v>
      </c>
      <c r="N481">
        <v>1013</v>
      </c>
      <c r="O481" t="s">
        <v>1174</v>
      </c>
      <c r="P481" t="s">
        <v>1174</v>
      </c>
      <c r="Q481">
        <v>1</v>
      </c>
      <c r="X481">
        <v>3.49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2</v>
      </c>
      <c r="AF481" t="s">
        <v>179</v>
      </c>
      <c r="AG481">
        <v>4.7115000000000009</v>
      </c>
      <c r="AH481">
        <v>2</v>
      </c>
      <c r="AI481">
        <v>24725158</v>
      </c>
      <c r="AJ481">
        <v>475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ROW(Source!A583)</f>
        <v>583</v>
      </c>
      <c r="B482">
        <v>24725164</v>
      </c>
      <c r="C482">
        <v>24725156</v>
      </c>
      <c r="D482">
        <v>14665676</v>
      </c>
      <c r="E482">
        <v>1</v>
      </c>
      <c r="F482">
        <v>1</v>
      </c>
      <c r="G482">
        <v>1</v>
      </c>
      <c r="H482">
        <v>2</v>
      </c>
      <c r="I482" t="s">
        <v>1175</v>
      </c>
      <c r="J482" t="s">
        <v>1239</v>
      </c>
      <c r="K482" t="s">
        <v>1177</v>
      </c>
      <c r="L482">
        <v>1368</v>
      </c>
      <c r="N482">
        <v>1011</v>
      </c>
      <c r="O482" t="s">
        <v>1152</v>
      </c>
      <c r="P482" t="s">
        <v>1152</v>
      </c>
      <c r="Q482">
        <v>1</v>
      </c>
      <c r="X482">
        <v>3.49</v>
      </c>
      <c r="Y482">
        <v>0</v>
      </c>
      <c r="Z482">
        <v>89.99</v>
      </c>
      <c r="AA482">
        <v>10.06</v>
      </c>
      <c r="AB482">
        <v>0</v>
      </c>
      <c r="AC482">
        <v>0</v>
      </c>
      <c r="AD482">
        <v>1</v>
      </c>
      <c r="AE482">
        <v>0</v>
      </c>
      <c r="AF482" t="s">
        <v>179</v>
      </c>
      <c r="AG482">
        <v>4.7115000000000009</v>
      </c>
      <c r="AH482">
        <v>2</v>
      </c>
      <c r="AI482">
        <v>24725159</v>
      </c>
      <c r="AJ482">
        <v>476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ROW(Source!A583)</f>
        <v>583</v>
      </c>
      <c r="B483">
        <v>24725165</v>
      </c>
      <c r="C483">
        <v>24725156</v>
      </c>
      <c r="D483">
        <v>14613879</v>
      </c>
      <c r="E483">
        <v>1</v>
      </c>
      <c r="F483">
        <v>1</v>
      </c>
      <c r="G483">
        <v>1</v>
      </c>
      <c r="H483">
        <v>3</v>
      </c>
      <c r="I483" t="s">
        <v>1240</v>
      </c>
      <c r="J483" t="s">
        <v>1241</v>
      </c>
      <c r="K483" t="s">
        <v>1242</v>
      </c>
      <c r="L483">
        <v>1355</v>
      </c>
      <c r="N483">
        <v>1010</v>
      </c>
      <c r="O483" t="s">
        <v>910</v>
      </c>
      <c r="P483" t="s">
        <v>910</v>
      </c>
      <c r="Q483">
        <v>100</v>
      </c>
      <c r="X483">
        <v>0.1</v>
      </c>
      <c r="Y483">
        <v>86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0.1</v>
      </c>
      <c r="AH483">
        <v>2</v>
      </c>
      <c r="AI483">
        <v>24725160</v>
      </c>
      <c r="AJ483">
        <v>477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ROW(Source!A583)</f>
        <v>583</v>
      </c>
      <c r="B484">
        <v>24725166</v>
      </c>
      <c r="C484">
        <v>24725156</v>
      </c>
      <c r="D484">
        <v>14665281</v>
      </c>
      <c r="E484">
        <v>1</v>
      </c>
      <c r="F484">
        <v>1</v>
      </c>
      <c r="G484">
        <v>1</v>
      </c>
      <c r="H484">
        <v>3</v>
      </c>
      <c r="I484" t="s">
        <v>1311</v>
      </c>
      <c r="J484" t="s">
        <v>1695</v>
      </c>
      <c r="K484" t="s">
        <v>1313</v>
      </c>
      <c r="L484">
        <v>1348</v>
      </c>
      <c r="N484">
        <v>1009</v>
      </c>
      <c r="O484" t="s">
        <v>1185</v>
      </c>
      <c r="P484" t="s">
        <v>1185</v>
      </c>
      <c r="Q484">
        <v>1000</v>
      </c>
      <c r="X484">
        <v>0.14000000000000001</v>
      </c>
      <c r="Y484">
        <v>0</v>
      </c>
      <c r="Z484">
        <v>0</v>
      </c>
      <c r="AA484">
        <v>0</v>
      </c>
      <c r="AB484">
        <v>0</v>
      </c>
      <c r="AC484">
        <v>1</v>
      </c>
      <c r="AD484">
        <v>0</v>
      </c>
      <c r="AE484">
        <v>0</v>
      </c>
      <c r="AF484" t="s">
        <v>3</v>
      </c>
      <c r="AG484">
        <v>0.14000000000000001</v>
      </c>
      <c r="AH484">
        <v>3</v>
      </c>
      <c r="AI484">
        <v>-1</v>
      </c>
      <c r="AJ484" t="s">
        <v>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ROW(Source!A583)</f>
        <v>583</v>
      </c>
      <c r="B485">
        <v>24725167</v>
      </c>
      <c r="C485">
        <v>24725156</v>
      </c>
      <c r="D485">
        <v>14665295</v>
      </c>
      <c r="E485">
        <v>1</v>
      </c>
      <c r="F485">
        <v>1</v>
      </c>
      <c r="G485">
        <v>1</v>
      </c>
      <c r="H485">
        <v>3</v>
      </c>
      <c r="I485" t="s">
        <v>1159</v>
      </c>
      <c r="J485" t="s">
        <v>1168</v>
      </c>
      <c r="K485" t="s">
        <v>1169</v>
      </c>
      <c r="L485">
        <v>1344</v>
      </c>
      <c r="N485">
        <v>1008</v>
      </c>
      <c r="O485" t="s">
        <v>1170</v>
      </c>
      <c r="P485" t="s">
        <v>1170</v>
      </c>
      <c r="Q485">
        <v>1</v>
      </c>
      <c r="X485">
        <v>16.989999999999998</v>
      </c>
      <c r="Y485">
        <v>1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16.989999999999998</v>
      </c>
      <c r="AH485">
        <v>2</v>
      </c>
      <c r="AI485">
        <v>24725161</v>
      </c>
      <c r="AJ485">
        <v>478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ROW(Source!A584)</f>
        <v>584</v>
      </c>
      <c r="B486">
        <v>24725471</v>
      </c>
      <c r="C486">
        <v>23986139</v>
      </c>
      <c r="D486">
        <v>9436423</v>
      </c>
      <c r="E486">
        <v>1</v>
      </c>
      <c r="F486">
        <v>1</v>
      </c>
      <c r="G486">
        <v>1</v>
      </c>
      <c r="H486">
        <v>1</v>
      </c>
      <c r="I486" t="s">
        <v>1243</v>
      </c>
      <c r="J486" t="s">
        <v>3</v>
      </c>
      <c r="K486" t="s">
        <v>1244</v>
      </c>
      <c r="L486">
        <v>1369</v>
      </c>
      <c r="N486">
        <v>1013</v>
      </c>
      <c r="O486" t="s">
        <v>1148</v>
      </c>
      <c r="P486" t="s">
        <v>1148</v>
      </c>
      <c r="Q486">
        <v>1</v>
      </c>
      <c r="X486">
        <v>243</v>
      </c>
      <c r="Y486">
        <v>0</v>
      </c>
      <c r="Z486">
        <v>0</v>
      </c>
      <c r="AA486">
        <v>0</v>
      </c>
      <c r="AB486">
        <v>12.92</v>
      </c>
      <c r="AC486">
        <v>0</v>
      </c>
      <c r="AD486">
        <v>1</v>
      </c>
      <c r="AE486">
        <v>1</v>
      </c>
      <c r="AF486" t="s">
        <v>179</v>
      </c>
      <c r="AG486">
        <v>328.05</v>
      </c>
      <c r="AH486">
        <v>2</v>
      </c>
      <c r="AI486">
        <v>24725471</v>
      </c>
      <c r="AJ486">
        <v>479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ROW(Source!A584)</f>
        <v>584</v>
      </c>
      <c r="B487">
        <v>24725472</v>
      </c>
      <c r="C487">
        <v>23986139</v>
      </c>
      <c r="D487">
        <v>22865650</v>
      </c>
      <c r="E487">
        <v>1</v>
      </c>
      <c r="F487">
        <v>1</v>
      </c>
      <c r="G487">
        <v>1</v>
      </c>
      <c r="H487">
        <v>3</v>
      </c>
      <c r="I487" t="s">
        <v>1159</v>
      </c>
      <c r="J487" t="s">
        <v>1160</v>
      </c>
      <c r="K487" t="s">
        <v>1161</v>
      </c>
      <c r="L487">
        <v>1374</v>
      </c>
      <c r="N487">
        <v>1013</v>
      </c>
      <c r="O487" t="s">
        <v>1162</v>
      </c>
      <c r="P487" t="s">
        <v>1162</v>
      </c>
      <c r="Q487">
        <v>1</v>
      </c>
      <c r="X487">
        <v>62.79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62.79</v>
      </c>
      <c r="AH487">
        <v>2</v>
      </c>
      <c r="AI487">
        <v>24725472</v>
      </c>
      <c r="AJ487">
        <v>480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ROW(Source!A585)</f>
        <v>585</v>
      </c>
      <c r="B488">
        <v>23986154</v>
      </c>
      <c r="C488">
        <v>23986148</v>
      </c>
      <c r="D488">
        <v>9430710</v>
      </c>
      <c r="E488">
        <v>1</v>
      </c>
      <c r="F488">
        <v>1</v>
      </c>
      <c r="G488">
        <v>1</v>
      </c>
      <c r="H488">
        <v>1</v>
      </c>
      <c r="I488" t="s">
        <v>1166</v>
      </c>
      <c r="J488" t="s">
        <v>3</v>
      </c>
      <c r="K488" t="s">
        <v>1167</v>
      </c>
      <c r="L488">
        <v>1369</v>
      </c>
      <c r="N488">
        <v>1013</v>
      </c>
      <c r="O488" t="s">
        <v>1148</v>
      </c>
      <c r="P488" t="s">
        <v>1148</v>
      </c>
      <c r="Q488">
        <v>1</v>
      </c>
      <c r="X488">
        <v>88.3</v>
      </c>
      <c r="Y488">
        <v>0</v>
      </c>
      <c r="Z488">
        <v>0</v>
      </c>
      <c r="AA488">
        <v>0</v>
      </c>
      <c r="AB488">
        <v>9.6199999999999992</v>
      </c>
      <c r="AC488">
        <v>0</v>
      </c>
      <c r="AD488">
        <v>1</v>
      </c>
      <c r="AE488">
        <v>1</v>
      </c>
      <c r="AF488" t="s">
        <v>179</v>
      </c>
      <c r="AG488">
        <v>119.205</v>
      </c>
      <c r="AH488">
        <v>2</v>
      </c>
      <c r="AI488">
        <v>23986149</v>
      </c>
      <c r="AJ488">
        <v>481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ROW(Source!A585)</f>
        <v>585</v>
      </c>
      <c r="B489">
        <v>23986155</v>
      </c>
      <c r="C489">
        <v>23986148</v>
      </c>
      <c r="D489">
        <v>121548</v>
      </c>
      <c r="E489">
        <v>1</v>
      </c>
      <c r="F489">
        <v>1</v>
      </c>
      <c r="G489">
        <v>1</v>
      </c>
      <c r="H489">
        <v>1</v>
      </c>
      <c r="I489" t="s">
        <v>40</v>
      </c>
      <c r="J489" t="s">
        <v>3</v>
      </c>
      <c r="K489" t="s">
        <v>1173</v>
      </c>
      <c r="L489">
        <v>608254</v>
      </c>
      <c r="N489">
        <v>1013</v>
      </c>
      <c r="O489" t="s">
        <v>1174</v>
      </c>
      <c r="P489" t="s">
        <v>1174</v>
      </c>
      <c r="Q489">
        <v>1</v>
      </c>
      <c r="X489">
        <v>3.49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2</v>
      </c>
      <c r="AF489" t="s">
        <v>179</v>
      </c>
      <c r="AG489">
        <v>4.7115000000000009</v>
      </c>
      <c r="AH489">
        <v>2</v>
      </c>
      <c r="AI489">
        <v>23986150</v>
      </c>
      <c r="AJ489">
        <v>482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ROW(Source!A585)</f>
        <v>585</v>
      </c>
      <c r="B490">
        <v>23986156</v>
      </c>
      <c r="C490">
        <v>23986148</v>
      </c>
      <c r="D490">
        <v>14665676</v>
      </c>
      <c r="E490">
        <v>1</v>
      </c>
      <c r="F490">
        <v>1</v>
      </c>
      <c r="G490">
        <v>1</v>
      </c>
      <c r="H490">
        <v>2</v>
      </c>
      <c r="I490" t="s">
        <v>1175</v>
      </c>
      <c r="J490" t="s">
        <v>1239</v>
      </c>
      <c r="K490" t="s">
        <v>1177</v>
      </c>
      <c r="L490">
        <v>1368</v>
      </c>
      <c r="N490">
        <v>1011</v>
      </c>
      <c r="O490" t="s">
        <v>1152</v>
      </c>
      <c r="P490" t="s">
        <v>1152</v>
      </c>
      <c r="Q490">
        <v>1</v>
      </c>
      <c r="X490">
        <v>3.49</v>
      </c>
      <c r="Y490">
        <v>0</v>
      </c>
      <c r="Z490">
        <v>89.99</v>
      </c>
      <c r="AA490">
        <v>10.06</v>
      </c>
      <c r="AB490">
        <v>0</v>
      </c>
      <c r="AC490">
        <v>0</v>
      </c>
      <c r="AD490">
        <v>1</v>
      </c>
      <c r="AE490">
        <v>0</v>
      </c>
      <c r="AF490" t="s">
        <v>179</v>
      </c>
      <c r="AG490">
        <v>4.7115000000000009</v>
      </c>
      <c r="AH490">
        <v>2</v>
      </c>
      <c r="AI490">
        <v>23986151</v>
      </c>
      <c r="AJ490">
        <v>483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ROW(Source!A585)</f>
        <v>585</v>
      </c>
      <c r="B491">
        <v>23986157</v>
      </c>
      <c r="C491">
        <v>23986148</v>
      </c>
      <c r="D491">
        <v>14613879</v>
      </c>
      <c r="E491">
        <v>1</v>
      </c>
      <c r="F491">
        <v>1</v>
      </c>
      <c r="G491">
        <v>1</v>
      </c>
      <c r="H491">
        <v>3</v>
      </c>
      <c r="I491" t="s">
        <v>1240</v>
      </c>
      <c r="J491" t="s">
        <v>1241</v>
      </c>
      <c r="K491" t="s">
        <v>1242</v>
      </c>
      <c r="L491">
        <v>1355</v>
      </c>
      <c r="N491">
        <v>1010</v>
      </c>
      <c r="O491" t="s">
        <v>910</v>
      </c>
      <c r="P491" t="s">
        <v>910</v>
      </c>
      <c r="Q491">
        <v>100</v>
      </c>
      <c r="X491">
        <v>0.1</v>
      </c>
      <c r="Y491">
        <v>86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0.1</v>
      </c>
      <c r="AH491">
        <v>2</v>
      </c>
      <c r="AI491">
        <v>23986152</v>
      </c>
      <c r="AJ491">
        <v>484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ROW(Source!A585)</f>
        <v>585</v>
      </c>
      <c r="B492">
        <v>23986158</v>
      </c>
      <c r="C492">
        <v>23986148</v>
      </c>
      <c r="D492">
        <v>14665281</v>
      </c>
      <c r="E492">
        <v>1</v>
      </c>
      <c r="F492">
        <v>1</v>
      </c>
      <c r="G492">
        <v>1</v>
      </c>
      <c r="H492">
        <v>3</v>
      </c>
      <c r="I492" t="s">
        <v>1311</v>
      </c>
      <c r="J492" t="s">
        <v>1695</v>
      </c>
      <c r="K492" t="s">
        <v>1313</v>
      </c>
      <c r="L492">
        <v>1348</v>
      </c>
      <c r="N492">
        <v>1009</v>
      </c>
      <c r="O492" t="s">
        <v>1185</v>
      </c>
      <c r="P492" t="s">
        <v>1185</v>
      </c>
      <c r="Q492">
        <v>1000</v>
      </c>
      <c r="X492">
        <v>0.14000000000000001</v>
      </c>
      <c r="Y492">
        <v>0</v>
      </c>
      <c r="Z492">
        <v>0</v>
      </c>
      <c r="AA492">
        <v>0</v>
      </c>
      <c r="AB492">
        <v>0</v>
      </c>
      <c r="AC492">
        <v>1</v>
      </c>
      <c r="AD492">
        <v>0</v>
      </c>
      <c r="AE492">
        <v>0</v>
      </c>
      <c r="AF492" t="s">
        <v>3</v>
      </c>
      <c r="AG492">
        <v>0.14000000000000001</v>
      </c>
      <c r="AH492">
        <v>3</v>
      </c>
      <c r="AI492">
        <v>-1</v>
      </c>
      <c r="AJ492" t="s">
        <v>3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ROW(Source!A585)</f>
        <v>585</v>
      </c>
      <c r="B493">
        <v>23986159</v>
      </c>
      <c r="C493">
        <v>23986148</v>
      </c>
      <c r="D493">
        <v>14665295</v>
      </c>
      <c r="E493">
        <v>1</v>
      </c>
      <c r="F493">
        <v>1</v>
      </c>
      <c r="G493">
        <v>1</v>
      </c>
      <c r="H493">
        <v>3</v>
      </c>
      <c r="I493" t="s">
        <v>1159</v>
      </c>
      <c r="J493" t="s">
        <v>1168</v>
      </c>
      <c r="K493" t="s">
        <v>1169</v>
      </c>
      <c r="L493">
        <v>1344</v>
      </c>
      <c r="N493">
        <v>1008</v>
      </c>
      <c r="O493" t="s">
        <v>1170</v>
      </c>
      <c r="P493" t="s">
        <v>1170</v>
      </c>
      <c r="Q493">
        <v>1</v>
      </c>
      <c r="X493">
        <v>16.989999999999998</v>
      </c>
      <c r="Y493">
        <v>1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16.989999999999998</v>
      </c>
      <c r="AH493">
        <v>2</v>
      </c>
      <c r="AI493">
        <v>23986153</v>
      </c>
      <c r="AJ493">
        <v>485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ROW(Source!A586)</f>
        <v>586</v>
      </c>
      <c r="B494">
        <v>24725473</v>
      </c>
      <c r="C494">
        <v>23986160</v>
      </c>
      <c r="D494">
        <v>9436423</v>
      </c>
      <c r="E494">
        <v>1</v>
      </c>
      <c r="F494">
        <v>1</v>
      </c>
      <c r="G494">
        <v>1</v>
      </c>
      <c r="H494">
        <v>1</v>
      </c>
      <c r="I494" t="s">
        <v>1243</v>
      </c>
      <c r="J494" t="s">
        <v>3</v>
      </c>
      <c r="K494" t="s">
        <v>1244</v>
      </c>
      <c r="L494">
        <v>1369</v>
      </c>
      <c r="N494">
        <v>1013</v>
      </c>
      <c r="O494" t="s">
        <v>1148</v>
      </c>
      <c r="P494" t="s">
        <v>1148</v>
      </c>
      <c r="Q494">
        <v>1</v>
      </c>
      <c r="X494">
        <v>243</v>
      </c>
      <c r="Y494">
        <v>0</v>
      </c>
      <c r="Z494">
        <v>0</v>
      </c>
      <c r="AA494">
        <v>0</v>
      </c>
      <c r="AB494">
        <v>12.92</v>
      </c>
      <c r="AC494">
        <v>0</v>
      </c>
      <c r="AD494">
        <v>1</v>
      </c>
      <c r="AE494">
        <v>1</v>
      </c>
      <c r="AF494" t="s">
        <v>179</v>
      </c>
      <c r="AG494">
        <v>328.05</v>
      </c>
      <c r="AH494">
        <v>2</v>
      </c>
      <c r="AI494">
        <v>24725473</v>
      </c>
      <c r="AJ494">
        <v>486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ROW(Source!A586)</f>
        <v>586</v>
      </c>
      <c r="B495">
        <v>24725474</v>
      </c>
      <c r="C495">
        <v>23986160</v>
      </c>
      <c r="D495">
        <v>22865650</v>
      </c>
      <c r="E495">
        <v>1</v>
      </c>
      <c r="F495">
        <v>1</v>
      </c>
      <c r="G495">
        <v>1</v>
      </c>
      <c r="H495">
        <v>3</v>
      </c>
      <c r="I495" t="s">
        <v>1159</v>
      </c>
      <c r="J495" t="s">
        <v>1160</v>
      </c>
      <c r="K495" t="s">
        <v>1161</v>
      </c>
      <c r="L495">
        <v>1374</v>
      </c>
      <c r="N495">
        <v>1013</v>
      </c>
      <c r="O495" t="s">
        <v>1162</v>
      </c>
      <c r="P495" t="s">
        <v>1162</v>
      </c>
      <c r="Q495">
        <v>1</v>
      </c>
      <c r="X495">
        <v>62.79</v>
      </c>
      <c r="Y495">
        <v>1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62.79</v>
      </c>
      <c r="AH495">
        <v>2</v>
      </c>
      <c r="AI495">
        <v>24725474</v>
      </c>
      <c r="AJ495">
        <v>487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ROW(Source!A587)</f>
        <v>587</v>
      </c>
      <c r="B496">
        <v>23986273</v>
      </c>
      <c r="C496">
        <v>23986260</v>
      </c>
      <c r="D496">
        <v>9451081</v>
      </c>
      <c r="E496">
        <v>1</v>
      </c>
      <c r="F496">
        <v>1</v>
      </c>
      <c r="G496">
        <v>1</v>
      </c>
      <c r="H496">
        <v>1</v>
      </c>
      <c r="I496" t="s">
        <v>1245</v>
      </c>
      <c r="J496" t="s">
        <v>3</v>
      </c>
      <c r="K496" t="s">
        <v>1246</v>
      </c>
      <c r="L496">
        <v>1369</v>
      </c>
      <c r="N496">
        <v>1013</v>
      </c>
      <c r="O496" t="s">
        <v>1148</v>
      </c>
      <c r="P496" t="s">
        <v>1148</v>
      </c>
      <c r="Q496">
        <v>1</v>
      </c>
      <c r="X496">
        <v>20.2</v>
      </c>
      <c r="Y496">
        <v>0</v>
      </c>
      <c r="Z496">
        <v>0</v>
      </c>
      <c r="AA496">
        <v>0</v>
      </c>
      <c r="AB496">
        <v>8.9700000000000006</v>
      </c>
      <c r="AC496">
        <v>0</v>
      </c>
      <c r="AD496">
        <v>1</v>
      </c>
      <c r="AE496">
        <v>1</v>
      </c>
      <c r="AF496" t="s">
        <v>179</v>
      </c>
      <c r="AG496">
        <v>27.27</v>
      </c>
      <c r="AH496">
        <v>2</v>
      </c>
      <c r="AI496">
        <v>23986261</v>
      </c>
      <c r="AJ496">
        <v>488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ROW(Source!A587)</f>
        <v>587</v>
      </c>
      <c r="B497">
        <v>23986274</v>
      </c>
      <c r="C497">
        <v>23986260</v>
      </c>
      <c r="D497">
        <v>121548</v>
      </c>
      <c r="E497">
        <v>1</v>
      </c>
      <c r="F497">
        <v>1</v>
      </c>
      <c r="G497">
        <v>1</v>
      </c>
      <c r="H497">
        <v>1</v>
      </c>
      <c r="I497" t="s">
        <v>40</v>
      </c>
      <c r="J497" t="s">
        <v>3</v>
      </c>
      <c r="K497" t="s">
        <v>1173</v>
      </c>
      <c r="L497">
        <v>608254</v>
      </c>
      <c r="N497">
        <v>1013</v>
      </c>
      <c r="O497" t="s">
        <v>1174</v>
      </c>
      <c r="P497" t="s">
        <v>1174</v>
      </c>
      <c r="Q497">
        <v>1</v>
      </c>
      <c r="X497">
        <v>0.43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2</v>
      </c>
      <c r="AF497" t="s">
        <v>179</v>
      </c>
      <c r="AG497">
        <v>0.58050000000000002</v>
      </c>
      <c r="AH497">
        <v>2</v>
      </c>
      <c r="AI497">
        <v>23986262</v>
      </c>
      <c r="AJ497">
        <v>489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ROW(Source!A587)</f>
        <v>587</v>
      </c>
      <c r="B498">
        <v>23986275</v>
      </c>
      <c r="C498">
        <v>23986260</v>
      </c>
      <c r="D498">
        <v>14665537</v>
      </c>
      <c r="E498">
        <v>1</v>
      </c>
      <c r="F498">
        <v>1</v>
      </c>
      <c r="G498">
        <v>1</v>
      </c>
      <c r="H498">
        <v>2</v>
      </c>
      <c r="I498" t="s">
        <v>1218</v>
      </c>
      <c r="J498" t="s">
        <v>1247</v>
      </c>
      <c r="K498" t="s">
        <v>1220</v>
      </c>
      <c r="L498">
        <v>1368</v>
      </c>
      <c r="N498">
        <v>1011</v>
      </c>
      <c r="O498" t="s">
        <v>1152</v>
      </c>
      <c r="P498" t="s">
        <v>1152</v>
      </c>
      <c r="Q498">
        <v>1</v>
      </c>
      <c r="X498">
        <v>0.43</v>
      </c>
      <c r="Y498">
        <v>0</v>
      </c>
      <c r="Z498">
        <v>134.65</v>
      </c>
      <c r="AA498">
        <v>13.5</v>
      </c>
      <c r="AB498">
        <v>0</v>
      </c>
      <c r="AC498">
        <v>0</v>
      </c>
      <c r="AD498">
        <v>1</v>
      </c>
      <c r="AE498">
        <v>0</v>
      </c>
      <c r="AF498" t="s">
        <v>179</v>
      </c>
      <c r="AG498">
        <v>0.58050000000000002</v>
      </c>
      <c r="AH498">
        <v>2</v>
      </c>
      <c r="AI498">
        <v>23986263</v>
      </c>
      <c r="AJ498">
        <v>490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ROW(Source!A587)</f>
        <v>587</v>
      </c>
      <c r="B499">
        <v>23986276</v>
      </c>
      <c r="C499">
        <v>23986260</v>
      </c>
      <c r="D499">
        <v>14665720</v>
      </c>
      <c r="E499">
        <v>1</v>
      </c>
      <c r="F499">
        <v>1</v>
      </c>
      <c r="G499">
        <v>1</v>
      </c>
      <c r="H499">
        <v>2</v>
      </c>
      <c r="I499" t="s">
        <v>1248</v>
      </c>
      <c r="J499" t="s">
        <v>1249</v>
      </c>
      <c r="K499" t="s">
        <v>1250</v>
      </c>
      <c r="L499">
        <v>1368</v>
      </c>
      <c r="N499">
        <v>1011</v>
      </c>
      <c r="O499" t="s">
        <v>1152</v>
      </c>
      <c r="P499" t="s">
        <v>1152</v>
      </c>
      <c r="Q499">
        <v>1</v>
      </c>
      <c r="X499">
        <v>0.63</v>
      </c>
      <c r="Y499">
        <v>0</v>
      </c>
      <c r="Z499">
        <v>1.7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179</v>
      </c>
      <c r="AG499">
        <v>0.85050000000000003</v>
      </c>
      <c r="AH499">
        <v>2</v>
      </c>
      <c r="AI499">
        <v>23986264</v>
      </c>
      <c r="AJ499">
        <v>491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ROW(Source!A587)</f>
        <v>587</v>
      </c>
      <c r="B500">
        <v>23986277</v>
      </c>
      <c r="C500">
        <v>23986260</v>
      </c>
      <c r="D500">
        <v>14668593</v>
      </c>
      <c r="E500">
        <v>1</v>
      </c>
      <c r="F500">
        <v>1</v>
      </c>
      <c r="G500">
        <v>1</v>
      </c>
      <c r="H500">
        <v>2</v>
      </c>
      <c r="I500" t="s">
        <v>1224</v>
      </c>
      <c r="J500" t="s">
        <v>1251</v>
      </c>
      <c r="K500" t="s">
        <v>1226</v>
      </c>
      <c r="L500">
        <v>1368</v>
      </c>
      <c r="N500">
        <v>1011</v>
      </c>
      <c r="O500" t="s">
        <v>1152</v>
      </c>
      <c r="P500" t="s">
        <v>1152</v>
      </c>
      <c r="Q500">
        <v>1</v>
      </c>
      <c r="X500">
        <v>0.52</v>
      </c>
      <c r="Y500">
        <v>0</v>
      </c>
      <c r="Z500">
        <v>87.17</v>
      </c>
      <c r="AA500">
        <v>11.6</v>
      </c>
      <c r="AB500">
        <v>0</v>
      </c>
      <c r="AC500">
        <v>0</v>
      </c>
      <c r="AD500">
        <v>1</v>
      </c>
      <c r="AE500">
        <v>0</v>
      </c>
      <c r="AF500" t="s">
        <v>179</v>
      </c>
      <c r="AG500">
        <v>0.70200000000000007</v>
      </c>
      <c r="AH500">
        <v>2</v>
      </c>
      <c r="AI500">
        <v>23986265</v>
      </c>
      <c r="AJ500">
        <v>492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ROW(Source!A587)</f>
        <v>587</v>
      </c>
      <c r="B501">
        <v>23986278</v>
      </c>
      <c r="C501">
        <v>23986260</v>
      </c>
      <c r="D501">
        <v>14610615</v>
      </c>
      <c r="E501">
        <v>1</v>
      </c>
      <c r="F501">
        <v>1</v>
      </c>
      <c r="G501">
        <v>1</v>
      </c>
      <c r="H501">
        <v>3</v>
      </c>
      <c r="I501" t="s">
        <v>1252</v>
      </c>
      <c r="J501" t="s">
        <v>1253</v>
      </c>
      <c r="K501" t="s">
        <v>1254</v>
      </c>
      <c r="L501">
        <v>1346</v>
      </c>
      <c r="N501">
        <v>1009</v>
      </c>
      <c r="O501" t="s">
        <v>1181</v>
      </c>
      <c r="P501" t="s">
        <v>1181</v>
      </c>
      <c r="Q501">
        <v>1</v>
      </c>
      <c r="X501">
        <v>3.56E-2</v>
      </c>
      <c r="Y501">
        <v>28.22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3.56E-2</v>
      </c>
      <c r="AH501">
        <v>2</v>
      </c>
      <c r="AI501">
        <v>23986266</v>
      </c>
      <c r="AJ501">
        <v>493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ROW(Source!A587)</f>
        <v>587</v>
      </c>
      <c r="B502">
        <v>23986279</v>
      </c>
      <c r="C502">
        <v>23986260</v>
      </c>
      <c r="D502">
        <v>14610619</v>
      </c>
      <c r="E502">
        <v>1</v>
      </c>
      <c r="F502">
        <v>1</v>
      </c>
      <c r="G502">
        <v>1</v>
      </c>
      <c r="H502">
        <v>3</v>
      </c>
      <c r="I502" t="s">
        <v>1255</v>
      </c>
      <c r="J502" t="s">
        <v>1256</v>
      </c>
      <c r="K502" t="s">
        <v>1257</v>
      </c>
      <c r="L502">
        <v>1346</v>
      </c>
      <c r="N502">
        <v>1009</v>
      </c>
      <c r="O502" t="s">
        <v>1181</v>
      </c>
      <c r="P502" t="s">
        <v>1181</v>
      </c>
      <c r="Q502">
        <v>1</v>
      </c>
      <c r="X502">
        <v>0.58399999999999996</v>
      </c>
      <c r="Y502">
        <v>26.32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0.58399999999999996</v>
      </c>
      <c r="AH502">
        <v>2</v>
      </c>
      <c r="AI502">
        <v>23986267</v>
      </c>
      <c r="AJ502">
        <v>494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ROW(Source!A587)</f>
        <v>587</v>
      </c>
      <c r="B503">
        <v>23986280</v>
      </c>
      <c r="C503">
        <v>23986260</v>
      </c>
      <c r="D503">
        <v>14682025</v>
      </c>
      <c r="E503">
        <v>1</v>
      </c>
      <c r="F503">
        <v>1</v>
      </c>
      <c r="G503">
        <v>1</v>
      </c>
      <c r="H503">
        <v>3</v>
      </c>
      <c r="I503" t="s">
        <v>1258</v>
      </c>
      <c r="J503" t="s">
        <v>1259</v>
      </c>
      <c r="K503" t="s">
        <v>1260</v>
      </c>
      <c r="L503">
        <v>1348</v>
      </c>
      <c r="N503">
        <v>1009</v>
      </c>
      <c r="O503" t="s">
        <v>1185</v>
      </c>
      <c r="P503" t="s">
        <v>1185</v>
      </c>
      <c r="Q503">
        <v>1000</v>
      </c>
      <c r="X503">
        <v>2.0000000000000002E-5</v>
      </c>
      <c r="Y503">
        <v>28300.400000000001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2.0000000000000002E-5</v>
      </c>
      <c r="AH503">
        <v>2</v>
      </c>
      <c r="AI503">
        <v>23986268</v>
      </c>
      <c r="AJ503">
        <v>495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ROW(Source!A587)</f>
        <v>587</v>
      </c>
      <c r="B504">
        <v>23986281</v>
      </c>
      <c r="C504">
        <v>23986260</v>
      </c>
      <c r="D504">
        <v>14627308</v>
      </c>
      <c r="E504">
        <v>1</v>
      </c>
      <c r="F504">
        <v>1</v>
      </c>
      <c r="G504">
        <v>1</v>
      </c>
      <c r="H504">
        <v>3</v>
      </c>
      <c r="I504" t="s">
        <v>1261</v>
      </c>
      <c r="J504" t="s">
        <v>1262</v>
      </c>
      <c r="K504" t="s">
        <v>1263</v>
      </c>
      <c r="L504">
        <v>1301</v>
      </c>
      <c r="N504">
        <v>1003</v>
      </c>
      <c r="O504" t="s">
        <v>970</v>
      </c>
      <c r="P504" t="s">
        <v>970</v>
      </c>
      <c r="Q504">
        <v>1</v>
      </c>
      <c r="X504">
        <v>1</v>
      </c>
      <c r="Y504">
        <v>10.7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1</v>
      </c>
      <c r="AH504">
        <v>2</v>
      </c>
      <c r="AI504">
        <v>23986269</v>
      </c>
      <c r="AJ504">
        <v>496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ROW(Source!A587)</f>
        <v>587</v>
      </c>
      <c r="B505">
        <v>23986282</v>
      </c>
      <c r="C505">
        <v>23986260</v>
      </c>
      <c r="D505">
        <v>14665220</v>
      </c>
      <c r="E505">
        <v>1</v>
      </c>
      <c r="F505">
        <v>1</v>
      </c>
      <c r="G505">
        <v>1</v>
      </c>
      <c r="H505">
        <v>3</v>
      </c>
      <c r="I505" t="s">
        <v>1264</v>
      </c>
      <c r="J505" t="s">
        <v>1265</v>
      </c>
      <c r="K505" t="s">
        <v>1266</v>
      </c>
      <c r="L505">
        <v>1346</v>
      </c>
      <c r="N505">
        <v>1009</v>
      </c>
      <c r="O505" t="s">
        <v>1181</v>
      </c>
      <c r="P505" t="s">
        <v>1181</v>
      </c>
      <c r="Q505">
        <v>1</v>
      </c>
      <c r="X505">
        <v>0.01</v>
      </c>
      <c r="Y505">
        <v>114.22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0.01</v>
      </c>
      <c r="AH505">
        <v>2</v>
      </c>
      <c r="AI505">
        <v>23986270</v>
      </c>
      <c r="AJ505">
        <v>497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ROW(Source!A587)</f>
        <v>587</v>
      </c>
      <c r="B506">
        <v>23986283</v>
      </c>
      <c r="C506">
        <v>23986260</v>
      </c>
      <c r="D506">
        <v>14697288</v>
      </c>
      <c r="E506">
        <v>1</v>
      </c>
      <c r="F506">
        <v>1</v>
      </c>
      <c r="G506">
        <v>1</v>
      </c>
      <c r="H506">
        <v>3</v>
      </c>
      <c r="I506" t="s">
        <v>1267</v>
      </c>
      <c r="J506" t="s">
        <v>1268</v>
      </c>
      <c r="K506" t="s">
        <v>1269</v>
      </c>
      <c r="L506">
        <v>1354</v>
      </c>
      <c r="N506">
        <v>1010</v>
      </c>
      <c r="O506" t="s">
        <v>209</v>
      </c>
      <c r="P506" t="s">
        <v>209</v>
      </c>
      <c r="Q506">
        <v>1</v>
      </c>
      <c r="X506">
        <v>4</v>
      </c>
      <c r="Y506">
        <v>3.65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4</v>
      </c>
      <c r="AH506">
        <v>2</v>
      </c>
      <c r="AI506">
        <v>23986271</v>
      </c>
      <c r="AJ506">
        <v>498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ROW(Source!A587)</f>
        <v>587</v>
      </c>
      <c r="B507">
        <v>23986284</v>
      </c>
      <c r="C507">
        <v>23986260</v>
      </c>
      <c r="D507">
        <v>14665295</v>
      </c>
      <c r="E507">
        <v>1</v>
      </c>
      <c r="F507">
        <v>1</v>
      </c>
      <c r="G507">
        <v>1</v>
      </c>
      <c r="H507">
        <v>3</v>
      </c>
      <c r="I507" t="s">
        <v>1159</v>
      </c>
      <c r="J507" t="s">
        <v>1168</v>
      </c>
      <c r="K507" t="s">
        <v>1169</v>
      </c>
      <c r="L507">
        <v>1344</v>
      </c>
      <c r="N507">
        <v>1008</v>
      </c>
      <c r="O507" t="s">
        <v>1170</v>
      </c>
      <c r="P507" t="s">
        <v>1170</v>
      </c>
      <c r="Q507">
        <v>1</v>
      </c>
      <c r="X507">
        <v>3.62</v>
      </c>
      <c r="Y507">
        <v>1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3.62</v>
      </c>
      <c r="AH507">
        <v>2</v>
      </c>
      <c r="AI507">
        <v>23986272</v>
      </c>
      <c r="AJ507">
        <v>499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ROW(Source!A588)</f>
        <v>588</v>
      </c>
      <c r="B508">
        <v>23987271</v>
      </c>
      <c r="C508">
        <v>23987268</v>
      </c>
      <c r="D508">
        <v>9436423</v>
      </c>
      <c r="E508">
        <v>1</v>
      </c>
      <c r="F508">
        <v>1</v>
      </c>
      <c r="G508">
        <v>1</v>
      </c>
      <c r="H508">
        <v>1</v>
      </c>
      <c r="I508" t="s">
        <v>1243</v>
      </c>
      <c r="J508" t="s">
        <v>3</v>
      </c>
      <c r="K508" t="s">
        <v>1244</v>
      </c>
      <c r="L508">
        <v>1369</v>
      </c>
      <c r="N508">
        <v>1013</v>
      </c>
      <c r="O508" t="s">
        <v>1148</v>
      </c>
      <c r="P508" t="s">
        <v>1148</v>
      </c>
      <c r="Q508">
        <v>1</v>
      </c>
      <c r="X508">
        <v>124</v>
      </c>
      <c r="Y508">
        <v>0</v>
      </c>
      <c r="Z508">
        <v>0</v>
      </c>
      <c r="AA508">
        <v>0</v>
      </c>
      <c r="AB508">
        <v>12.92</v>
      </c>
      <c r="AC508">
        <v>0</v>
      </c>
      <c r="AD508">
        <v>1</v>
      </c>
      <c r="AE508">
        <v>1</v>
      </c>
      <c r="AF508" t="s">
        <v>179</v>
      </c>
      <c r="AG508">
        <v>167.4</v>
      </c>
      <c r="AH508">
        <v>2</v>
      </c>
      <c r="AI508">
        <v>23987269</v>
      </c>
      <c r="AJ508">
        <v>500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ROW(Source!A588)</f>
        <v>588</v>
      </c>
      <c r="B509">
        <v>23987272</v>
      </c>
      <c r="C509">
        <v>23987268</v>
      </c>
      <c r="D509">
        <v>14665295</v>
      </c>
      <c r="E509">
        <v>1</v>
      </c>
      <c r="F509">
        <v>1</v>
      </c>
      <c r="G509">
        <v>1</v>
      </c>
      <c r="H509">
        <v>3</v>
      </c>
      <c r="I509" t="s">
        <v>1159</v>
      </c>
      <c r="J509" t="s">
        <v>1168</v>
      </c>
      <c r="K509" t="s">
        <v>1169</v>
      </c>
      <c r="L509">
        <v>1344</v>
      </c>
      <c r="N509">
        <v>1008</v>
      </c>
      <c r="O509" t="s">
        <v>1170</v>
      </c>
      <c r="P509" t="s">
        <v>1170</v>
      </c>
      <c r="Q509">
        <v>1</v>
      </c>
      <c r="X509">
        <v>32.04</v>
      </c>
      <c r="Y509">
        <v>1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32.04</v>
      </c>
      <c r="AH509">
        <v>2</v>
      </c>
      <c r="AI509">
        <v>23987270</v>
      </c>
      <c r="AJ509">
        <v>501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ROW(Source!A589)</f>
        <v>589</v>
      </c>
      <c r="B510">
        <v>24911456</v>
      </c>
      <c r="C510">
        <v>24911453</v>
      </c>
      <c r="D510">
        <v>9436423</v>
      </c>
      <c r="E510">
        <v>1</v>
      </c>
      <c r="F510">
        <v>1</v>
      </c>
      <c r="G510">
        <v>1</v>
      </c>
      <c r="H510">
        <v>1</v>
      </c>
      <c r="I510" t="s">
        <v>1243</v>
      </c>
      <c r="J510" t="s">
        <v>3</v>
      </c>
      <c r="K510" t="s">
        <v>1244</v>
      </c>
      <c r="L510">
        <v>1369</v>
      </c>
      <c r="N510">
        <v>1013</v>
      </c>
      <c r="O510" t="s">
        <v>1148</v>
      </c>
      <c r="P510" t="s">
        <v>1148</v>
      </c>
      <c r="Q510">
        <v>1</v>
      </c>
      <c r="X510">
        <v>124</v>
      </c>
      <c r="Y510">
        <v>0</v>
      </c>
      <c r="Z510">
        <v>0</v>
      </c>
      <c r="AA510">
        <v>0</v>
      </c>
      <c r="AB510">
        <v>12.92</v>
      </c>
      <c r="AC510">
        <v>0</v>
      </c>
      <c r="AD510">
        <v>1</v>
      </c>
      <c r="AE510">
        <v>1</v>
      </c>
      <c r="AF510" t="s">
        <v>179</v>
      </c>
      <c r="AG510">
        <v>167.4</v>
      </c>
      <c r="AH510">
        <v>2</v>
      </c>
      <c r="AI510">
        <v>24911454</v>
      </c>
      <c r="AJ510">
        <v>502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ROW(Source!A589)</f>
        <v>589</v>
      </c>
      <c r="B511">
        <v>24911457</v>
      </c>
      <c r="C511">
        <v>24911453</v>
      </c>
      <c r="D511">
        <v>22865650</v>
      </c>
      <c r="E511">
        <v>1</v>
      </c>
      <c r="F511">
        <v>1</v>
      </c>
      <c r="G511">
        <v>1</v>
      </c>
      <c r="H511">
        <v>3</v>
      </c>
      <c r="I511" t="s">
        <v>1159</v>
      </c>
      <c r="J511" t="s">
        <v>1160</v>
      </c>
      <c r="K511" t="s">
        <v>1161</v>
      </c>
      <c r="L511">
        <v>1374</v>
      </c>
      <c r="N511">
        <v>1013</v>
      </c>
      <c r="O511" t="s">
        <v>1162</v>
      </c>
      <c r="P511" t="s">
        <v>1162</v>
      </c>
      <c r="Q511">
        <v>1</v>
      </c>
      <c r="X511">
        <v>32.04</v>
      </c>
      <c r="Y511">
        <v>1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32.04</v>
      </c>
      <c r="AH511">
        <v>2</v>
      </c>
      <c r="AI511">
        <v>24911455</v>
      </c>
      <c r="AJ511">
        <v>503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ROW(Source!A590)</f>
        <v>590</v>
      </c>
      <c r="B512">
        <v>23987042</v>
      </c>
      <c r="C512">
        <v>23987038</v>
      </c>
      <c r="D512">
        <v>9431933</v>
      </c>
      <c r="E512">
        <v>1</v>
      </c>
      <c r="F512">
        <v>1</v>
      </c>
      <c r="G512">
        <v>1</v>
      </c>
      <c r="H512">
        <v>1</v>
      </c>
      <c r="I512" t="s">
        <v>1272</v>
      </c>
      <c r="J512" t="s">
        <v>3</v>
      </c>
      <c r="K512" t="s">
        <v>1273</v>
      </c>
      <c r="L512">
        <v>1369</v>
      </c>
      <c r="N512">
        <v>1013</v>
      </c>
      <c r="O512" t="s">
        <v>1148</v>
      </c>
      <c r="P512" t="s">
        <v>1148</v>
      </c>
      <c r="Q512">
        <v>1</v>
      </c>
      <c r="X512">
        <v>1.03</v>
      </c>
      <c r="Y512">
        <v>0</v>
      </c>
      <c r="Z512">
        <v>0</v>
      </c>
      <c r="AA512">
        <v>0</v>
      </c>
      <c r="AB512">
        <v>8.5299999999999994</v>
      </c>
      <c r="AC512">
        <v>0</v>
      </c>
      <c r="AD512">
        <v>1</v>
      </c>
      <c r="AE512">
        <v>1</v>
      </c>
      <c r="AF512" t="s">
        <v>179</v>
      </c>
      <c r="AG512">
        <v>1.3905000000000001</v>
      </c>
      <c r="AH512">
        <v>2</v>
      </c>
      <c r="AI512">
        <v>23987039</v>
      </c>
      <c r="AJ512">
        <v>504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ROW(Source!A590)</f>
        <v>590</v>
      </c>
      <c r="B513">
        <v>23987043</v>
      </c>
      <c r="C513">
        <v>23987038</v>
      </c>
      <c r="D513">
        <v>14668593</v>
      </c>
      <c r="E513">
        <v>1</v>
      </c>
      <c r="F513">
        <v>1</v>
      </c>
      <c r="G513">
        <v>1</v>
      </c>
      <c r="H513">
        <v>2</v>
      </c>
      <c r="I513" t="s">
        <v>1224</v>
      </c>
      <c r="J513" t="s">
        <v>1251</v>
      </c>
      <c r="K513" t="s">
        <v>1226</v>
      </c>
      <c r="L513">
        <v>1368</v>
      </c>
      <c r="N513">
        <v>1011</v>
      </c>
      <c r="O513" t="s">
        <v>1152</v>
      </c>
      <c r="P513" t="s">
        <v>1152</v>
      </c>
      <c r="Q513">
        <v>1</v>
      </c>
      <c r="X513">
        <v>0.16</v>
      </c>
      <c r="Y513">
        <v>0</v>
      </c>
      <c r="Z513">
        <v>87.17</v>
      </c>
      <c r="AA513">
        <v>11.6</v>
      </c>
      <c r="AB513">
        <v>0</v>
      </c>
      <c r="AC513">
        <v>0</v>
      </c>
      <c r="AD513">
        <v>1</v>
      </c>
      <c r="AE513">
        <v>0</v>
      </c>
      <c r="AF513" t="s">
        <v>179</v>
      </c>
      <c r="AG513">
        <v>0.21600000000000003</v>
      </c>
      <c r="AH513">
        <v>2</v>
      </c>
      <c r="AI513">
        <v>23987040</v>
      </c>
      <c r="AJ513">
        <v>505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ROW(Source!A590)</f>
        <v>590</v>
      </c>
      <c r="B514">
        <v>23987044</v>
      </c>
      <c r="C514">
        <v>23987038</v>
      </c>
      <c r="D514">
        <v>14665295</v>
      </c>
      <c r="E514">
        <v>1</v>
      </c>
      <c r="F514">
        <v>1</v>
      </c>
      <c r="G514">
        <v>1</v>
      </c>
      <c r="H514">
        <v>3</v>
      </c>
      <c r="I514" t="s">
        <v>1159</v>
      </c>
      <c r="J514" t="s">
        <v>1168</v>
      </c>
      <c r="K514" t="s">
        <v>1169</v>
      </c>
      <c r="L514">
        <v>1344</v>
      </c>
      <c r="N514">
        <v>1008</v>
      </c>
      <c r="O514" t="s">
        <v>1170</v>
      </c>
      <c r="P514" t="s">
        <v>1170</v>
      </c>
      <c r="Q514">
        <v>1</v>
      </c>
      <c r="X514">
        <v>0.18</v>
      </c>
      <c r="Y514">
        <v>1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0.18</v>
      </c>
      <c r="AH514">
        <v>2</v>
      </c>
      <c r="AI514">
        <v>23987041</v>
      </c>
      <c r="AJ514">
        <v>506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ROW(Source!A591)</f>
        <v>591</v>
      </c>
      <c r="B515">
        <v>24919917</v>
      </c>
      <c r="C515">
        <v>24919913</v>
      </c>
      <c r="D515">
        <v>9430857</v>
      </c>
      <c r="E515">
        <v>1</v>
      </c>
      <c r="F515">
        <v>1</v>
      </c>
      <c r="G515">
        <v>1</v>
      </c>
      <c r="H515">
        <v>1</v>
      </c>
      <c r="I515" t="s">
        <v>1270</v>
      </c>
      <c r="J515" t="s">
        <v>3</v>
      </c>
      <c r="K515" t="s">
        <v>1271</v>
      </c>
      <c r="L515">
        <v>1369</v>
      </c>
      <c r="N515">
        <v>1013</v>
      </c>
      <c r="O515" t="s">
        <v>1148</v>
      </c>
      <c r="P515" t="s">
        <v>1148</v>
      </c>
      <c r="Q515">
        <v>1</v>
      </c>
      <c r="X515">
        <v>1.03</v>
      </c>
      <c r="Y515">
        <v>0</v>
      </c>
      <c r="Z515">
        <v>0</v>
      </c>
      <c r="AA515">
        <v>0</v>
      </c>
      <c r="AB515">
        <v>8.64</v>
      </c>
      <c r="AC515">
        <v>0</v>
      </c>
      <c r="AD515">
        <v>1</v>
      </c>
      <c r="AE515">
        <v>1</v>
      </c>
      <c r="AF515" t="s">
        <v>179</v>
      </c>
      <c r="AG515">
        <v>1.3905000000000001</v>
      </c>
      <c r="AH515">
        <v>2</v>
      </c>
      <c r="AI515">
        <v>24919914</v>
      </c>
      <c r="AJ515">
        <v>507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ROW(Source!A591)</f>
        <v>591</v>
      </c>
      <c r="B516">
        <v>24919918</v>
      </c>
      <c r="C516">
        <v>24919913</v>
      </c>
      <c r="D516">
        <v>22794575</v>
      </c>
      <c r="E516">
        <v>1</v>
      </c>
      <c r="F516">
        <v>1</v>
      </c>
      <c r="G516">
        <v>1</v>
      </c>
      <c r="H516">
        <v>2</v>
      </c>
      <c r="I516" t="s">
        <v>1224</v>
      </c>
      <c r="J516" t="s">
        <v>1225</v>
      </c>
      <c r="K516" t="s">
        <v>1226</v>
      </c>
      <c r="L516">
        <v>1368</v>
      </c>
      <c r="N516">
        <v>1011</v>
      </c>
      <c r="O516" t="s">
        <v>1152</v>
      </c>
      <c r="P516" t="s">
        <v>1152</v>
      </c>
      <c r="Q516">
        <v>1</v>
      </c>
      <c r="X516">
        <v>0.01</v>
      </c>
      <c r="Y516">
        <v>0</v>
      </c>
      <c r="Z516">
        <v>87.17</v>
      </c>
      <c r="AA516">
        <v>11.6</v>
      </c>
      <c r="AB516">
        <v>0</v>
      </c>
      <c r="AC516">
        <v>0</v>
      </c>
      <c r="AD516">
        <v>1</v>
      </c>
      <c r="AE516">
        <v>0</v>
      </c>
      <c r="AF516" t="s">
        <v>179</v>
      </c>
      <c r="AG516">
        <v>1.3500000000000002E-2</v>
      </c>
      <c r="AH516">
        <v>2</v>
      </c>
      <c r="AI516">
        <v>24919915</v>
      </c>
      <c r="AJ516">
        <v>508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ROW(Source!A591)</f>
        <v>591</v>
      </c>
      <c r="B517">
        <v>24919919</v>
      </c>
      <c r="C517">
        <v>24919913</v>
      </c>
      <c r="D517">
        <v>22865650</v>
      </c>
      <c r="E517">
        <v>1</v>
      </c>
      <c r="F517">
        <v>1</v>
      </c>
      <c r="G517">
        <v>1</v>
      </c>
      <c r="H517">
        <v>3</v>
      </c>
      <c r="I517" t="s">
        <v>1159</v>
      </c>
      <c r="J517" t="s">
        <v>1160</v>
      </c>
      <c r="K517" t="s">
        <v>1161</v>
      </c>
      <c r="L517">
        <v>1374</v>
      </c>
      <c r="N517">
        <v>1013</v>
      </c>
      <c r="O517" t="s">
        <v>1162</v>
      </c>
      <c r="P517" t="s">
        <v>1162</v>
      </c>
      <c r="Q517">
        <v>1</v>
      </c>
      <c r="X517">
        <v>0.18</v>
      </c>
      <c r="Y517">
        <v>1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0.18</v>
      </c>
      <c r="AH517">
        <v>2</v>
      </c>
      <c r="AI517">
        <v>24919916</v>
      </c>
      <c r="AJ517">
        <v>509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ROW(Source!A592)</f>
        <v>592</v>
      </c>
      <c r="B518">
        <v>24685491</v>
      </c>
      <c r="C518">
        <v>24685487</v>
      </c>
      <c r="D518">
        <v>9431933</v>
      </c>
      <c r="E518">
        <v>1</v>
      </c>
      <c r="F518">
        <v>1</v>
      </c>
      <c r="G518">
        <v>1</v>
      </c>
      <c r="H518">
        <v>1</v>
      </c>
      <c r="I518" t="s">
        <v>1272</v>
      </c>
      <c r="J518" t="s">
        <v>3</v>
      </c>
      <c r="K518" t="s">
        <v>1273</v>
      </c>
      <c r="L518">
        <v>1369</v>
      </c>
      <c r="N518">
        <v>1013</v>
      </c>
      <c r="O518" t="s">
        <v>1148</v>
      </c>
      <c r="P518" t="s">
        <v>1148</v>
      </c>
      <c r="Q518">
        <v>1</v>
      </c>
      <c r="X518">
        <v>1.03</v>
      </c>
      <c r="Y518">
        <v>0</v>
      </c>
      <c r="Z518">
        <v>0</v>
      </c>
      <c r="AA518">
        <v>0</v>
      </c>
      <c r="AB518">
        <v>8.5299999999999994</v>
      </c>
      <c r="AC518">
        <v>0</v>
      </c>
      <c r="AD518">
        <v>1</v>
      </c>
      <c r="AE518">
        <v>1</v>
      </c>
      <c r="AF518" t="s">
        <v>179</v>
      </c>
      <c r="AG518">
        <v>1.3905000000000001</v>
      </c>
      <c r="AH518">
        <v>2</v>
      </c>
      <c r="AI518">
        <v>24685488</v>
      </c>
      <c r="AJ518">
        <v>510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ROW(Source!A592)</f>
        <v>592</v>
      </c>
      <c r="B519">
        <v>24685492</v>
      </c>
      <c r="C519">
        <v>24685487</v>
      </c>
      <c r="D519">
        <v>14668593</v>
      </c>
      <c r="E519">
        <v>1</v>
      </c>
      <c r="F519">
        <v>1</v>
      </c>
      <c r="G519">
        <v>1</v>
      </c>
      <c r="H519">
        <v>2</v>
      </c>
      <c r="I519" t="s">
        <v>1224</v>
      </c>
      <c r="J519" t="s">
        <v>1251</v>
      </c>
      <c r="K519" t="s">
        <v>1226</v>
      </c>
      <c r="L519">
        <v>1368</v>
      </c>
      <c r="N519">
        <v>1011</v>
      </c>
      <c r="O519" t="s">
        <v>1152</v>
      </c>
      <c r="P519" t="s">
        <v>1152</v>
      </c>
      <c r="Q519">
        <v>1</v>
      </c>
      <c r="X519">
        <v>0.16</v>
      </c>
      <c r="Y519">
        <v>0</v>
      </c>
      <c r="Z519">
        <v>87.17</v>
      </c>
      <c r="AA519">
        <v>11.6</v>
      </c>
      <c r="AB519">
        <v>0</v>
      </c>
      <c r="AC519">
        <v>0</v>
      </c>
      <c r="AD519">
        <v>1</v>
      </c>
      <c r="AE519">
        <v>0</v>
      </c>
      <c r="AF519" t="s">
        <v>179</v>
      </c>
      <c r="AG519">
        <v>0.21600000000000003</v>
      </c>
      <c r="AH519">
        <v>2</v>
      </c>
      <c r="AI519">
        <v>24685489</v>
      </c>
      <c r="AJ519">
        <v>511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ROW(Source!A592)</f>
        <v>592</v>
      </c>
      <c r="B520">
        <v>24685493</v>
      </c>
      <c r="C520">
        <v>24685487</v>
      </c>
      <c r="D520">
        <v>14665295</v>
      </c>
      <c r="E520">
        <v>1</v>
      </c>
      <c r="F520">
        <v>1</v>
      </c>
      <c r="G520">
        <v>1</v>
      </c>
      <c r="H520">
        <v>3</v>
      </c>
      <c r="I520" t="s">
        <v>1159</v>
      </c>
      <c r="J520" t="s">
        <v>1168</v>
      </c>
      <c r="K520" t="s">
        <v>1169</v>
      </c>
      <c r="L520">
        <v>1344</v>
      </c>
      <c r="N520">
        <v>1008</v>
      </c>
      <c r="O520" t="s">
        <v>1170</v>
      </c>
      <c r="P520" t="s">
        <v>1170</v>
      </c>
      <c r="Q520">
        <v>1</v>
      </c>
      <c r="X520">
        <v>0.18</v>
      </c>
      <c r="Y520">
        <v>1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0.18</v>
      </c>
      <c r="AH520">
        <v>2</v>
      </c>
      <c r="AI520">
        <v>24685490</v>
      </c>
      <c r="AJ520">
        <v>512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ROW(Source!A593)</f>
        <v>593</v>
      </c>
      <c r="B521">
        <v>24687238</v>
      </c>
      <c r="C521">
        <v>24687235</v>
      </c>
      <c r="D521">
        <v>9430636</v>
      </c>
      <c r="E521">
        <v>1</v>
      </c>
      <c r="F521">
        <v>1</v>
      </c>
      <c r="G521">
        <v>1</v>
      </c>
      <c r="H521">
        <v>1</v>
      </c>
      <c r="I521" t="s">
        <v>1274</v>
      </c>
      <c r="J521" t="s">
        <v>3</v>
      </c>
      <c r="K521" t="s">
        <v>1275</v>
      </c>
      <c r="L521">
        <v>1369</v>
      </c>
      <c r="N521">
        <v>1013</v>
      </c>
      <c r="O521" t="s">
        <v>1148</v>
      </c>
      <c r="P521" t="s">
        <v>1148</v>
      </c>
      <c r="Q521">
        <v>1</v>
      </c>
      <c r="X521">
        <v>0.22</v>
      </c>
      <c r="Y521">
        <v>0</v>
      </c>
      <c r="Z521">
        <v>0</v>
      </c>
      <c r="AA521">
        <v>0</v>
      </c>
      <c r="AB521">
        <v>9.4</v>
      </c>
      <c r="AC521">
        <v>0</v>
      </c>
      <c r="AD521">
        <v>1</v>
      </c>
      <c r="AE521">
        <v>1</v>
      </c>
      <c r="AF521" t="s">
        <v>179</v>
      </c>
      <c r="AG521">
        <v>0.29700000000000004</v>
      </c>
      <c r="AH521">
        <v>2</v>
      </c>
      <c r="AI521">
        <v>24687236</v>
      </c>
      <c r="AJ521">
        <v>513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ROW(Source!A593)</f>
        <v>593</v>
      </c>
      <c r="B522">
        <v>24687239</v>
      </c>
      <c r="C522">
        <v>24687235</v>
      </c>
      <c r="D522">
        <v>22865650</v>
      </c>
      <c r="E522">
        <v>1</v>
      </c>
      <c r="F522">
        <v>1</v>
      </c>
      <c r="G522">
        <v>1</v>
      </c>
      <c r="H522">
        <v>3</v>
      </c>
      <c r="I522" t="s">
        <v>1159</v>
      </c>
      <c r="J522" t="s">
        <v>1160</v>
      </c>
      <c r="K522" t="s">
        <v>1161</v>
      </c>
      <c r="L522">
        <v>1374</v>
      </c>
      <c r="N522">
        <v>1013</v>
      </c>
      <c r="O522" t="s">
        <v>1162</v>
      </c>
      <c r="P522" t="s">
        <v>1162</v>
      </c>
      <c r="Q522">
        <v>1</v>
      </c>
      <c r="X522">
        <v>0.04</v>
      </c>
      <c r="Y522">
        <v>1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0.04</v>
      </c>
      <c r="AH522">
        <v>2</v>
      </c>
      <c r="AI522">
        <v>24687237</v>
      </c>
      <c r="AJ522">
        <v>514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ROW(Source!A594)</f>
        <v>594</v>
      </c>
      <c r="B523">
        <v>24686398</v>
      </c>
      <c r="C523">
        <v>24686385</v>
      </c>
      <c r="D523">
        <v>9451081</v>
      </c>
      <c r="E523">
        <v>1</v>
      </c>
      <c r="F523">
        <v>1</v>
      </c>
      <c r="G523">
        <v>1</v>
      </c>
      <c r="H523">
        <v>1</v>
      </c>
      <c r="I523" t="s">
        <v>1245</v>
      </c>
      <c r="J523" t="s">
        <v>3</v>
      </c>
      <c r="K523" t="s">
        <v>1246</v>
      </c>
      <c r="L523">
        <v>1369</v>
      </c>
      <c r="N523">
        <v>1013</v>
      </c>
      <c r="O523" t="s">
        <v>1148</v>
      </c>
      <c r="P523" t="s">
        <v>1148</v>
      </c>
      <c r="Q523">
        <v>1</v>
      </c>
      <c r="X523">
        <v>20.2</v>
      </c>
      <c r="Y523">
        <v>0</v>
      </c>
      <c r="Z523">
        <v>0</v>
      </c>
      <c r="AA523">
        <v>0</v>
      </c>
      <c r="AB523">
        <v>8.9700000000000006</v>
      </c>
      <c r="AC523">
        <v>0</v>
      </c>
      <c r="AD523">
        <v>1</v>
      </c>
      <c r="AE523">
        <v>1</v>
      </c>
      <c r="AF523" t="s">
        <v>179</v>
      </c>
      <c r="AG523">
        <v>27.27</v>
      </c>
      <c r="AH523">
        <v>2</v>
      </c>
      <c r="AI523">
        <v>24686386</v>
      </c>
      <c r="AJ523">
        <v>515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ROW(Source!A594)</f>
        <v>594</v>
      </c>
      <c r="B524">
        <v>24686399</v>
      </c>
      <c r="C524">
        <v>24686385</v>
      </c>
      <c r="D524">
        <v>121548</v>
      </c>
      <c r="E524">
        <v>1</v>
      </c>
      <c r="F524">
        <v>1</v>
      </c>
      <c r="G524">
        <v>1</v>
      </c>
      <c r="H524">
        <v>1</v>
      </c>
      <c r="I524" t="s">
        <v>40</v>
      </c>
      <c r="J524" t="s">
        <v>3</v>
      </c>
      <c r="K524" t="s">
        <v>1173</v>
      </c>
      <c r="L524">
        <v>608254</v>
      </c>
      <c r="N524">
        <v>1013</v>
      </c>
      <c r="O524" t="s">
        <v>1174</v>
      </c>
      <c r="P524" t="s">
        <v>1174</v>
      </c>
      <c r="Q524">
        <v>1</v>
      </c>
      <c r="X524">
        <v>0.43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2</v>
      </c>
      <c r="AF524" t="s">
        <v>179</v>
      </c>
      <c r="AG524">
        <v>0.58050000000000002</v>
      </c>
      <c r="AH524">
        <v>2</v>
      </c>
      <c r="AI524">
        <v>24686387</v>
      </c>
      <c r="AJ524">
        <v>516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ROW(Source!A594)</f>
        <v>594</v>
      </c>
      <c r="B525">
        <v>24686400</v>
      </c>
      <c r="C525">
        <v>24686385</v>
      </c>
      <c r="D525">
        <v>14665537</v>
      </c>
      <c r="E525">
        <v>1</v>
      </c>
      <c r="F525">
        <v>1</v>
      </c>
      <c r="G525">
        <v>1</v>
      </c>
      <c r="H525">
        <v>2</v>
      </c>
      <c r="I525" t="s">
        <v>1218</v>
      </c>
      <c r="J525" t="s">
        <v>1247</v>
      </c>
      <c r="K525" t="s">
        <v>1220</v>
      </c>
      <c r="L525">
        <v>1368</v>
      </c>
      <c r="N525">
        <v>1011</v>
      </c>
      <c r="O525" t="s">
        <v>1152</v>
      </c>
      <c r="P525" t="s">
        <v>1152</v>
      </c>
      <c r="Q525">
        <v>1</v>
      </c>
      <c r="X525">
        <v>0.43</v>
      </c>
      <c r="Y525">
        <v>0</v>
      </c>
      <c r="Z525">
        <v>134.65</v>
      </c>
      <c r="AA525">
        <v>13.5</v>
      </c>
      <c r="AB525">
        <v>0</v>
      </c>
      <c r="AC525">
        <v>0</v>
      </c>
      <c r="AD525">
        <v>1</v>
      </c>
      <c r="AE525">
        <v>0</v>
      </c>
      <c r="AF525" t="s">
        <v>179</v>
      </c>
      <c r="AG525">
        <v>0.58050000000000002</v>
      </c>
      <c r="AH525">
        <v>2</v>
      </c>
      <c r="AI525">
        <v>24686388</v>
      </c>
      <c r="AJ525">
        <v>517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ROW(Source!A594)</f>
        <v>594</v>
      </c>
      <c r="B526">
        <v>24686401</v>
      </c>
      <c r="C526">
        <v>24686385</v>
      </c>
      <c r="D526">
        <v>14665720</v>
      </c>
      <c r="E526">
        <v>1</v>
      </c>
      <c r="F526">
        <v>1</v>
      </c>
      <c r="G526">
        <v>1</v>
      </c>
      <c r="H526">
        <v>2</v>
      </c>
      <c r="I526" t="s">
        <v>1248</v>
      </c>
      <c r="J526" t="s">
        <v>1249</v>
      </c>
      <c r="K526" t="s">
        <v>1250</v>
      </c>
      <c r="L526">
        <v>1368</v>
      </c>
      <c r="N526">
        <v>1011</v>
      </c>
      <c r="O526" t="s">
        <v>1152</v>
      </c>
      <c r="P526" t="s">
        <v>1152</v>
      </c>
      <c r="Q526">
        <v>1</v>
      </c>
      <c r="X526">
        <v>0.63</v>
      </c>
      <c r="Y526">
        <v>0</v>
      </c>
      <c r="Z526">
        <v>1.7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179</v>
      </c>
      <c r="AG526">
        <v>0.85050000000000003</v>
      </c>
      <c r="AH526">
        <v>2</v>
      </c>
      <c r="AI526">
        <v>24686389</v>
      </c>
      <c r="AJ526">
        <v>518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ROW(Source!A594)</f>
        <v>594</v>
      </c>
      <c r="B527">
        <v>24686402</v>
      </c>
      <c r="C527">
        <v>24686385</v>
      </c>
      <c r="D527">
        <v>14668593</v>
      </c>
      <c r="E527">
        <v>1</v>
      </c>
      <c r="F527">
        <v>1</v>
      </c>
      <c r="G527">
        <v>1</v>
      </c>
      <c r="H527">
        <v>2</v>
      </c>
      <c r="I527" t="s">
        <v>1224</v>
      </c>
      <c r="J527" t="s">
        <v>1251</v>
      </c>
      <c r="K527" t="s">
        <v>1226</v>
      </c>
      <c r="L527">
        <v>1368</v>
      </c>
      <c r="N527">
        <v>1011</v>
      </c>
      <c r="O527" t="s">
        <v>1152</v>
      </c>
      <c r="P527" t="s">
        <v>1152</v>
      </c>
      <c r="Q527">
        <v>1</v>
      </c>
      <c r="X527">
        <v>0.52</v>
      </c>
      <c r="Y527">
        <v>0</v>
      </c>
      <c r="Z527">
        <v>87.17</v>
      </c>
      <c r="AA527">
        <v>11.6</v>
      </c>
      <c r="AB527">
        <v>0</v>
      </c>
      <c r="AC527">
        <v>0</v>
      </c>
      <c r="AD527">
        <v>1</v>
      </c>
      <c r="AE527">
        <v>0</v>
      </c>
      <c r="AF527" t="s">
        <v>179</v>
      </c>
      <c r="AG527">
        <v>0.70200000000000007</v>
      </c>
      <c r="AH527">
        <v>2</v>
      </c>
      <c r="AI527">
        <v>24686390</v>
      </c>
      <c r="AJ527">
        <v>519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ROW(Source!A594)</f>
        <v>594</v>
      </c>
      <c r="B528">
        <v>24686403</v>
      </c>
      <c r="C528">
        <v>24686385</v>
      </c>
      <c r="D528">
        <v>14610615</v>
      </c>
      <c r="E528">
        <v>1</v>
      </c>
      <c r="F528">
        <v>1</v>
      </c>
      <c r="G528">
        <v>1</v>
      </c>
      <c r="H528">
        <v>3</v>
      </c>
      <c r="I528" t="s">
        <v>1252</v>
      </c>
      <c r="J528" t="s">
        <v>1253</v>
      </c>
      <c r="K528" t="s">
        <v>1254</v>
      </c>
      <c r="L528">
        <v>1346</v>
      </c>
      <c r="N528">
        <v>1009</v>
      </c>
      <c r="O528" t="s">
        <v>1181</v>
      </c>
      <c r="P528" t="s">
        <v>1181</v>
      </c>
      <c r="Q528">
        <v>1</v>
      </c>
      <c r="X528">
        <v>3.56E-2</v>
      </c>
      <c r="Y528">
        <v>28.22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3.56E-2</v>
      </c>
      <c r="AH528">
        <v>2</v>
      </c>
      <c r="AI528">
        <v>24686391</v>
      </c>
      <c r="AJ528">
        <v>520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ROW(Source!A594)</f>
        <v>594</v>
      </c>
      <c r="B529">
        <v>24686404</v>
      </c>
      <c r="C529">
        <v>24686385</v>
      </c>
      <c r="D529">
        <v>14610619</v>
      </c>
      <c r="E529">
        <v>1</v>
      </c>
      <c r="F529">
        <v>1</v>
      </c>
      <c r="G529">
        <v>1</v>
      </c>
      <c r="H529">
        <v>3</v>
      </c>
      <c r="I529" t="s">
        <v>1255</v>
      </c>
      <c r="J529" t="s">
        <v>1256</v>
      </c>
      <c r="K529" t="s">
        <v>1257</v>
      </c>
      <c r="L529">
        <v>1346</v>
      </c>
      <c r="N529">
        <v>1009</v>
      </c>
      <c r="O529" t="s">
        <v>1181</v>
      </c>
      <c r="P529" t="s">
        <v>1181</v>
      </c>
      <c r="Q529">
        <v>1</v>
      </c>
      <c r="X529">
        <v>0.58399999999999996</v>
      </c>
      <c r="Y529">
        <v>26.32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0.58399999999999996</v>
      </c>
      <c r="AH529">
        <v>2</v>
      </c>
      <c r="AI529">
        <v>24686392</v>
      </c>
      <c r="AJ529">
        <v>521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ROW(Source!A594)</f>
        <v>594</v>
      </c>
      <c r="B530">
        <v>24686405</v>
      </c>
      <c r="C530">
        <v>24686385</v>
      </c>
      <c r="D530">
        <v>14682025</v>
      </c>
      <c r="E530">
        <v>1</v>
      </c>
      <c r="F530">
        <v>1</v>
      </c>
      <c r="G530">
        <v>1</v>
      </c>
      <c r="H530">
        <v>3</v>
      </c>
      <c r="I530" t="s">
        <v>1258</v>
      </c>
      <c r="J530" t="s">
        <v>1259</v>
      </c>
      <c r="K530" t="s">
        <v>1260</v>
      </c>
      <c r="L530">
        <v>1348</v>
      </c>
      <c r="N530">
        <v>1009</v>
      </c>
      <c r="O530" t="s">
        <v>1185</v>
      </c>
      <c r="P530" t="s">
        <v>1185</v>
      </c>
      <c r="Q530">
        <v>1000</v>
      </c>
      <c r="X530">
        <v>2.0000000000000002E-5</v>
      </c>
      <c r="Y530">
        <v>28300.400000000001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0</v>
      </c>
      <c r="AF530" t="s">
        <v>3</v>
      </c>
      <c r="AG530">
        <v>2.0000000000000002E-5</v>
      </c>
      <c r="AH530">
        <v>2</v>
      </c>
      <c r="AI530">
        <v>24686393</v>
      </c>
      <c r="AJ530">
        <v>522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ROW(Source!A594)</f>
        <v>594</v>
      </c>
      <c r="B531">
        <v>24686406</v>
      </c>
      <c r="C531">
        <v>24686385</v>
      </c>
      <c r="D531">
        <v>14627308</v>
      </c>
      <c r="E531">
        <v>1</v>
      </c>
      <c r="F531">
        <v>1</v>
      </c>
      <c r="G531">
        <v>1</v>
      </c>
      <c r="H531">
        <v>3</v>
      </c>
      <c r="I531" t="s">
        <v>1261</v>
      </c>
      <c r="J531" t="s">
        <v>1262</v>
      </c>
      <c r="K531" t="s">
        <v>1263</v>
      </c>
      <c r="L531">
        <v>1301</v>
      </c>
      <c r="N531">
        <v>1003</v>
      </c>
      <c r="O531" t="s">
        <v>970</v>
      </c>
      <c r="P531" t="s">
        <v>970</v>
      </c>
      <c r="Q531">
        <v>1</v>
      </c>
      <c r="X531">
        <v>1</v>
      </c>
      <c r="Y531">
        <v>10.7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1</v>
      </c>
      <c r="AH531">
        <v>2</v>
      </c>
      <c r="AI531">
        <v>24686394</v>
      </c>
      <c r="AJ531">
        <v>523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ROW(Source!A594)</f>
        <v>594</v>
      </c>
      <c r="B532">
        <v>24686407</v>
      </c>
      <c r="C532">
        <v>24686385</v>
      </c>
      <c r="D532">
        <v>14665220</v>
      </c>
      <c r="E532">
        <v>1</v>
      </c>
      <c r="F532">
        <v>1</v>
      </c>
      <c r="G532">
        <v>1</v>
      </c>
      <c r="H532">
        <v>3</v>
      </c>
      <c r="I532" t="s">
        <v>1264</v>
      </c>
      <c r="J532" t="s">
        <v>1265</v>
      </c>
      <c r="K532" t="s">
        <v>1266</v>
      </c>
      <c r="L532">
        <v>1346</v>
      </c>
      <c r="N532">
        <v>1009</v>
      </c>
      <c r="O532" t="s">
        <v>1181</v>
      </c>
      <c r="P532" t="s">
        <v>1181</v>
      </c>
      <c r="Q532">
        <v>1</v>
      </c>
      <c r="X532">
        <v>0.01</v>
      </c>
      <c r="Y532">
        <v>114.22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0.01</v>
      </c>
      <c r="AH532">
        <v>2</v>
      </c>
      <c r="AI532">
        <v>24686395</v>
      </c>
      <c r="AJ532">
        <v>524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ROW(Source!A594)</f>
        <v>594</v>
      </c>
      <c r="B533">
        <v>24686408</v>
      </c>
      <c r="C533">
        <v>24686385</v>
      </c>
      <c r="D533">
        <v>14697288</v>
      </c>
      <c r="E533">
        <v>1</v>
      </c>
      <c r="F533">
        <v>1</v>
      </c>
      <c r="G533">
        <v>1</v>
      </c>
      <c r="H533">
        <v>3</v>
      </c>
      <c r="I533" t="s">
        <v>1267</v>
      </c>
      <c r="J533" t="s">
        <v>1268</v>
      </c>
      <c r="K533" t="s">
        <v>1269</v>
      </c>
      <c r="L533">
        <v>1354</v>
      </c>
      <c r="N533">
        <v>1010</v>
      </c>
      <c r="O533" t="s">
        <v>209</v>
      </c>
      <c r="P533" t="s">
        <v>209</v>
      </c>
      <c r="Q533">
        <v>1</v>
      </c>
      <c r="X533">
        <v>4</v>
      </c>
      <c r="Y533">
        <v>3.65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4</v>
      </c>
      <c r="AH533">
        <v>2</v>
      </c>
      <c r="AI533">
        <v>24686396</v>
      </c>
      <c r="AJ533">
        <v>525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ROW(Source!A594)</f>
        <v>594</v>
      </c>
      <c r="B534">
        <v>24686409</v>
      </c>
      <c r="C534">
        <v>24686385</v>
      </c>
      <c r="D534">
        <v>14665295</v>
      </c>
      <c r="E534">
        <v>1</v>
      </c>
      <c r="F534">
        <v>1</v>
      </c>
      <c r="G534">
        <v>1</v>
      </c>
      <c r="H534">
        <v>3</v>
      </c>
      <c r="I534" t="s">
        <v>1159</v>
      </c>
      <c r="J534" t="s">
        <v>1168</v>
      </c>
      <c r="K534" t="s">
        <v>1169</v>
      </c>
      <c r="L534">
        <v>1344</v>
      </c>
      <c r="N534">
        <v>1008</v>
      </c>
      <c r="O534" t="s">
        <v>1170</v>
      </c>
      <c r="P534" t="s">
        <v>1170</v>
      </c>
      <c r="Q534">
        <v>1</v>
      </c>
      <c r="X534">
        <v>3.62</v>
      </c>
      <c r="Y534">
        <v>1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3.62</v>
      </c>
      <c r="AH534">
        <v>2</v>
      </c>
      <c r="AI534">
        <v>24686397</v>
      </c>
      <c r="AJ534">
        <v>526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ROW(Source!A595)</f>
        <v>595</v>
      </c>
      <c r="B535">
        <v>24686413</v>
      </c>
      <c r="C535">
        <v>24686410</v>
      </c>
      <c r="D535">
        <v>9436423</v>
      </c>
      <c r="E535">
        <v>1</v>
      </c>
      <c r="F535">
        <v>1</v>
      </c>
      <c r="G535">
        <v>1</v>
      </c>
      <c r="H535">
        <v>1</v>
      </c>
      <c r="I535" t="s">
        <v>1243</v>
      </c>
      <c r="J535" t="s">
        <v>3</v>
      </c>
      <c r="K535" t="s">
        <v>1244</v>
      </c>
      <c r="L535">
        <v>1369</v>
      </c>
      <c r="N535">
        <v>1013</v>
      </c>
      <c r="O535" t="s">
        <v>1148</v>
      </c>
      <c r="P535" t="s">
        <v>1148</v>
      </c>
      <c r="Q535">
        <v>1</v>
      </c>
      <c r="X535">
        <v>124</v>
      </c>
      <c r="Y535">
        <v>0</v>
      </c>
      <c r="Z535">
        <v>0</v>
      </c>
      <c r="AA535">
        <v>0</v>
      </c>
      <c r="AB535">
        <v>12.92</v>
      </c>
      <c r="AC535">
        <v>0</v>
      </c>
      <c r="AD535">
        <v>1</v>
      </c>
      <c r="AE535">
        <v>1</v>
      </c>
      <c r="AF535" t="s">
        <v>179</v>
      </c>
      <c r="AG535">
        <v>167.4</v>
      </c>
      <c r="AH535">
        <v>2</v>
      </c>
      <c r="AI535">
        <v>24686411</v>
      </c>
      <c r="AJ535">
        <v>527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ROW(Source!A595)</f>
        <v>595</v>
      </c>
      <c r="B536">
        <v>24686414</v>
      </c>
      <c r="C536">
        <v>24686410</v>
      </c>
      <c r="D536">
        <v>14665295</v>
      </c>
      <c r="E536">
        <v>1</v>
      </c>
      <c r="F536">
        <v>1</v>
      </c>
      <c r="G536">
        <v>1</v>
      </c>
      <c r="H536">
        <v>3</v>
      </c>
      <c r="I536" t="s">
        <v>1159</v>
      </c>
      <c r="J536" t="s">
        <v>1168</v>
      </c>
      <c r="K536" t="s">
        <v>1169</v>
      </c>
      <c r="L536">
        <v>1344</v>
      </c>
      <c r="N536">
        <v>1008</v>
      </c>
      <c r="O536" t="s">
        <v>1170</v>
      </c>
      <c r="P536" t="s">
        <v>1170</v>
      </c>
      <c r="Q536">
        <v>1</v>
      </c>
      <c r="X536">
        <v>32.04</v>
      </c>
      <c r="Y536">
        <v>1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32.04</v>
      </c>
      <c r="AH536">
        <v>2</v>
      </c>
      <c r="AI536">
        <v>24686412</v>
      </c>
      <c r="AJ536">
        <v>528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ROW(Source!A596)</f>
        <v>596</v>
      </c>
      <c r="B537">
        <v>24910610</v>
      </c>
      <c r="C537">
        <v>24814932</v>
      </c>
      <c r="D537">
        <v>9436423</v>
      </c>
      <c r="E537">
        <v>1</v>
      </c>
      <c r="F537">
        <v>1</v>
      </c>
      <c r="G537">
        <v>1</v>
      </c>
      <c r="H537">
        <v>1</v>
      </c>
      <c r="I537" t="s">
        <v>1243</v>
      </c>
      <c r="J537" t="s">
        <v>3</v>
      </c>
      <c r="K537" t="s">
        <v>1244</v>
      </c>
      <c r="L537">
        <v>1369</v>
      </c>
      <c r="N537">
        <v>1013</v>
      </c>
      <c r="O537" t="s">
        <v>1148</v>
      </c>
      <c r="P537" t="s">
        <v>1148</v>
      </c>
      <c r="Q537">
        <v>1</v>
      </c>
      <c r="X537">
        <v>124</v>
      </c>
      <c r="Y537">
        <v>0</v>
      </c>
      <c r="Z537">
        <v>0</v>
      </c>
      <c r="AA537">
        <v>0</v>
      </c>
      <c r="AB537">
        <v>12.92</v>
      </c>
      <c r="AC537">
        <v>0</v>
      </c>
      <c r="AD537">
        <v>1</v>
      </c>
      <c r="AE537">
        <v>1</v>
      </c>
      <c r="AF537" t="s">
        <v>179</v>
      </c>
      <c r="AG537">
        <v>167.4</v>
      </c>
      <c r="AH537">
        <v>2</v>
      </c>
      <c r="AI537">
        <v>24910610</v>
      </c>
      <c r="AJ537">
        <v>529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ROW(Source!A596)</f>
        <v>596</v>
      </c>
      <c r="B538">
        <v>24910611</v>
      </c>
      <c r="C538">
        <v>24814932</v>
      </c>
      <c r="D538">
        <v>22865650</v>
      </c>
      <c r="E538">
        <v>1</v>
      </c>
      <c r="F538">
        <v>1</v>
      </c>
      <c r="G538">
        <v>1</v>
      </c>
      <c r="H538">
        <v>3</v>
      </c>
      <c r="I538" t="s">
        <v>1159</v>
      </c>
      <c r="J538" t="s">
        <v>1160</v>
      </c>
      <c r="K538" t="s">
        <v>1161</v>
      </c>
      <c r="L538">
        <v>1374</v>
      </c>
      <c r="N538">
        <v>1013</v>
      </c>
      <c r="O538" t="s">
        <v>1162</v>
      </c>
      <c r="P538" t="s">
        <v>1162</v>
      </c>
      <c r="Q538">
        <v>1</v>
      </c>
      <c r="X538">
        <v>32.04</v>
      </c>
      <c r="Y538">
        <v>1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32.04</v>
      </c>
      <c r="AH538">
        <v>2</v>
      </c>
      <c r="AI538">
        <v>24910611</v>
      </c>
      <c r="AJ538">
        <v>530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ROW(Source!A597)</f>
        <v>597</v>
      </c>
      <c r="B539">
        <v>24919924</v>
      </c>
      <c r="C539">
        <v>24919920</v>
      </c>
      <c r="D539">
        <v>9430857</v>
      </c>
      <c r="E539">
        <v>1</v>
      </c>
      <c r="F539">
        <v>1</v>
      </c>
      <c r="G539">
        <v>1</v>
      </c>
      <c r="H539">
        <v>1</v>
      </c>
      <c r="I539" t="s">
        <v>1270</v>
      </c>
      <c r="J539" t="s">
        <v>3</v>
      </c>
      <c r="K539" t="s">
        <v>1271</v>
      </c>
      <c r="L539">
        <v>1369</v>
      </c>
      <c r="N539">
        <v>1013</v>
      </c>
      <c r="O539" t="s">
        <v>1148</v>
      </c>
      <c r="P539" t="s">
        <v>1148</v>
      </c>
      <c r="Q539">
        <v>1</v>
      </c>
      <c r="X539">
        <v>1.03</v>
      </c>
      <c r="Y539">
        <v>0</v>
      </c>
      <c r="Z539">
        <v>0</v>
      </c>
      <c r="AA539">
        <v>0</v>
      </c>
      <c r="AB539">
        <v>8.64</v>
      </c>
      <c r="AC539">
        <v>0</v>
      </c>
      <c r="AD539">
        <v>1</v>
      </c>
      <c r="AE539">
        <v>1</v>
      </c>
      <c r="AF539" t="s">
        <v>179</v>
      </c>
      <c r="AG539">
        <v>1.3905000000000001</v>
      </c>
      <c r="AH539">
        <v>2</v>
      </c>
      <c r="AI539">
        <v>24919921</v>
      </c>
      <c r="AJ539">
        <v>531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ROW(Source!A597)</f>
        <v>597</v>
      </c>
      <c r="B540">
        <v>24919925</v>
      </c>
      <c r="C540">
        <v>24919920</v>
      </c>
      <c r="D540">
        <v>22794575</v>
      </c>
      <c r="E540">
        <v>1</v>
      </c>
      <c r="F540">
        <v>1</v>
      </c>
      <c r="G540">
        <v>1</v>
      </c>
      <c r="H540">
        <v>2</v>
      </c>
      <c r="I540" t="s">
        <v>1224</v>
      </c>
      <c r="J540" t="s">
        <v>1225</v>
      </c>
      <c r="K540" t="s">
        <v>1226</v>
      </c>
      <c r="L540">
        <v>1368</v>
      </c>
      <c r="N540">
        <v>1011</v>
      </c>
      <c r="O540" t="s">
        <v>1152</v>
      </c>
      <c r="P540" t="s">
        <v>1152</v>
      </c>
      <c r="Q540">
        <v>1</v>
      </c>
      <c r="X540">
        <v>0.01</v>
      </c>
      <c r="Y540">
        <v>0</v>
      </c>
      <c r="Z540">
        <v>87.17</v>
      </c>
      <c r="AA540">
        <v>11.6</v>
      </c>
      <c r="AB540">
        <v>0</v>
      </c>
      <c r="AC540">
        <v>0</v>
      </c>
      <c r="AD540">
        <v>1</v>
      </c>
      <c r="AE540">
        <v>0</v>
      </c>
      <c r="AF540" t="s">
        <v>179</v>
      </c>
      <c r="AG540">
        <v>1.3500000000000002E-2</v>
      </c>
      <c r="AH540">
        <v>2</v>
      </c>
      <c r="AI540">
        <v>24919922</v>
      </c>
      <c r="AJ540">
        <v>532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ROW(Source!A597)</f>
        <v>597</v>
      </c>
      <c r="B541">
        <v>24919926</v>
      </c>
      <c r="C541">
        <v>24919920</v>
      </c>
      <c r="D541">
        <v>22865650</v>
      </c>
      <c r="E541">
        <v>1</v>
      </c>
      <c r="F541">
        <v>1</v>
      </c>
      <c r="G541">
        <v>1</v>
      </c>
      <c r="H541">
        <v>3</v>
      </c>
      <c r="I541" t="s">
        <v>1159</v>
      </c>
      <c r="J541" t="s">
        <v>1160</v>
      </c>
      <c r="K541" t="s">
        <v>1161</v>
      </c>
      <c r="L541">
        <v>1374</v>
      </c>
      <c r="N541">
        <v>1013</v>
      </c>
      <c r="O541" t="s">
        <v>1162</v>
      </c>
      <c r="P541" t="s">
        <v>1162</v>
      </c>
      <c r="Q541">
        <v>1</v>
      </c>
      <c r="X541">
        <v>0.18</v>
      </c>
      <c r="Y541">
        <v>1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0.18</v>
      </c>
      <c r="AH541">
        <v>2</v>
      </c>
      <c r="AI541">
        <v>24919923</v>
      </c>
      <c r="AJ541">
        <v>533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ROW(Source!A598)</f>
        <v>598</v>
      </c>
      <c r="B542">
        <v>24686419</v>
      </c>
      <c r="C542">
        <v>24686415</v>
      </c>
      <c r="D542">
        <v>9431933</v>
      </c>
      <c r="E542">
        <v>1</v>
      </c>
      <c r="F542">
        <v>1</v>
      </c>
      <c r="G542">
        <v>1</v>
      </c>
      <c r="H542">
        <v>1</v>
      </c>
      <c r="I542" t="s">
        <v>1272</v>
      </c>
      <c r="J542" t="s">
        <v>3</v>
      </c>
      <c r="K542" t="s">
        <v>1273</v>
      </c>
      <c r="L542">
        <v>1369</v>
      </c>
      <c r="N542">
        <v>1013</v>
      </c>
      <c r="O542" t="s">
        <v>1148</v>
      </c>
      <c r="P542" t="s">
        <v>1148</v>
      </c>
      <c r="Q542">
        <v>1</v>
      </c>
      <c r="X542">
        <v>1.03</v>
      </c>
      <c r="Y542">
        <v>0</v>
      </c>
      <c r="Z542">
        <v>0</v>
      </c>
      <c r="AA542">
        <v>0</v>
      </c>
      <c r="AB542">
        <v>8.5299999999999994</v>
      </c>
      <c r="AC542">
        <v>0</v>
      </c>
      <c r="AD542">
        <v>1</v>
      </c>
      <c r="AE542">
        <v>1</v>
      </c>
      <c r="AF542" t="s">
        <v>179</v>
      </c>
      <c r="AG542">
        <v>1.3905000000000001</v>
      </c>
      <c r="AH542">
        <v>2</v>
      </c>
      <c r="AI542">
        <v>24686416</v>
      </c>
      <c r="AJ542">
        <v>534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ROW(Source!A598)</f>
        <v>598</v>
      </c>
      <c r="B543">
        <v>24686420</v>
      </c>
      <c r="C543">
        <v>24686415</v>
      </c>
      <c r="D543">
        <v>14668593</v>
      </c>
      <c r="E543">
        <v>1</v>
      </c>
      <c r="F543">
        <v>1</v>
      </c>
      <c r="G543">
        <v>1</v>
      </c>
      <c r="H543">
        <v>2</v>
      </c>
      <c r="I543" t="s">
        <v>1224</v>
      </c>
      <c r="J543" t="s">
        <v>1251</v>
      </c>
      <c r="K543" t="s">
        <v>1226</v>
      </c>
      <c r="L543">
        <v>1368</v>
      </c>
      <c r="N543">
        <v>1011</v>
      </c>
      <c r="O543" t="s">
        <v>1152</v>
      </c>
      <c r="P543" t="s">
        <v>1152</v>
      </c>
      <c r="Q543">
        <v>1</v>
      </c>
      <c r="X543">
        <v>0.16</v>
      </c>
      <c r="Y543">
        <v>0</v>
      </c>
      <c r="Z543">
        <v>87.17</v>
      </c>
      <c r="AA543">
        <v>11.6</v>
      </c>
      <c r="AB543">
        <v>0</v>
      </c>
      <c r="AC543">
        <v>0</v>
      </c>
      <c r="AD543">
        <v>1</v>
      </c>
      <c r="AE543">
        <v>0</v>
      </c>
      <c r="AF543" t="s">
        <v>179</v>
      </c>
      <c r="AG543">
        <v>0.21600000000000003</v>
      </c>
      <c r="AH543">
        <v>2</v>
      </c>
      <c r="AI543">
        <v>24686417</v>
      </c>
      <c r="AJ543">
        <v>535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ROW(Source!A598)</f>
        <v>598</v>
      </c>
      <c r="B544">
        <v>24686421</v>
      </c>
      <c r="C544">
        <v>24686415</v>
      </c>
      <c r="D544">
        <v>14665295</v>
      </c>
      <c r="E544">
        <v>1</v>
      </c>
      <c r="F544">
        <v>1</v>
      </c>
      <c r="G544">
        <v>1</v>
      </c>
      <c r="H544">
        <v>3</v>
      </c>
      <c r="I544" t="s">
        <v>1159</v>
      </c>
      <c r="J544" t="s">
        <v>1168</v>
      </c>
      <c r="K544" t="s">
        <v>1169</v>
      </c>
      <c r="L544">
        <v>1344</v>
      </c>
      <c r="N544">
        <v>1008</v>
      </c>
      <c r="O544" t="s">
        <v>1170</v>
      </c>
      <c r="P544" t="s">
        <v>1170</v>
      </c>
      <c r="Q544">
        <v>1</v>
      </c>
      <c r="X544">
        <v>0.18</v>
      </c>
      <c r="Y544">
        <v>1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0.18</v>
      </c>
      <c r="AH544">
        <v>2</v>
      </c>
      <c r="AI544">
        <v>24686418</v>
      </c>
      <c r="AJ544">
        <v>536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ROW(Source!A599)</f>
        <v>599</v>
      </c>
      <c r="B545">
        <v>24686433</v>
      </c>
      <c r="C545">
        <v>24686429</v>
      </c>
      <c r="D545">
        <v>9431933</v>
      </c>
      <c r="E545">
        <v>1</v>
      </c>
      <c r="F545">
        <v>1</v>
      </c>
      <c r="G545">
        <v>1</v>
      </c>
      <c r="H545">
        <v>1</v>
      </c>
      <c r="I545" t="s">
        <v>1272</v>
      </c>
      <c r="J545" t="s">
        <v>3</v>
      </c>
      <c r="K545" t="s">
        <v>1273</v>
      </c>
      <c r="L545">
        <v>1369</v>
      </c>
      <c r="N545">
        <v>1013</v>
      </c>
      <c r="O545" t="s">
        <v>1148</v>
      </c>
      <c r="P545" t="s">
        <v>1148</v>
      </c>
      <c r="Q545">
        <v>1</v>
      </c>
      <c r="X545">
        <v>1.03</v>
      </c>
      <c r="Y545">
        <v>0</v>
      </c>
      <c r="Z545">
        <v>0</v>
      </c>
      <c r="AA545">
        <v>0</v>
      </c>
      <c r="AB545">
        <v>8.5299999999999994</v>
      </c>
      <c r="AC545">
        <v>0</v>
      </c>
      <c r="AD545">
        <v>1</v>
      </c>
      <c r="AE545">
        <v>1</v>
      </c>
      <c r="AF545" t="s">
        <v>179</v>
      </c>
      <c r="AG545">
        <v>1.3905000000000001</v>
      </c>
      <c r="AH545">
        <v>2</v>
      </c>
      <c r="AI545">
        <v>24686430</v>
      </c>
      <c r="AJ545">
        <v>537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ROW(Source!A599)</f>
        <v>599</v>
      </c>
      <c r="B546">
        <v>24686434</v>
      </c>
      <c r="C546">
        <v>24686429</v>
      </c>
      <c r="D546">
        <v>14668593</v>
      </c>
      <c r="E546">
        <v>1</v>
      </c>
      <c r="F546">
        <v>1</v>
      </c>
      <c r="G546">
        <v>1</v>
      </c>
      <c r="H546">
        <v>2</v>
      </c>
      <c r="I546" t="s">
        <v>1224</v>
      </c>
      <c r="J546" t="s">
        <v>1251</v>
      </c>
      <c r="K546" t="s">
        <v>1226</v>
      </c>
      <c r="L546">
        <v>1368</v>
      </c>
      <c r="N546">
        <v>1011</v>
      </c>
      <c r="O546" t="s">
        <v>1152</v>
      </c>
      <c r="P546" t="s">
        <v>1152</v>
      </c>
      <c r="Q546">
        <v>1</v>
      </c>
      <c r="X546">
        <v>0.16</v>
      </c>
      <c r="Y546">
        <v>0</v>
      </c>
      <c r="Z546">
        <v>87.17</v>
      </c>
      <c r="AA546">
        <v>11.6</v>
      </c>
      <c r="AB546">
        <v>0</v>
      </c>
      <c r="AC546">
        <v>0</v>
      </c>
      <c r="AD546">
        <v>1</v>
      </c>
      <c r="AE546">
        <v>0</v>
      </c>
      <c r="AF546" t="s">
        <v>179</v>
      </c>
      <c r="AG546">
        <v>0.21600000000000003</v>
      </c>
      <c r="AH546">
        <v>2</v>
      </c>
      <c r="AI546">
        <v>24686431</v>
      </c>
      <c r="AJ546">
        <v>538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ROW(Source!A599)</f>
        <v>599</v>
      </c>
      <c r="B547">
        <v>24686435</v>
      </c>
      <c r="C547">
        <v>24686429</v>
      </c>
      <c r="D547">
        <v>14665295</v>
      </c>
      <c r="E547">
        <v>1</v>
      </c>
      <c r="F547">
        <v>1</v>
      </c>
      <c r="G547">
        <v>1</v>
      </c>
      <c r="H547">
        <v>3</v>
      </c>
      <c r="I547" t="s">
        <v>1159</v>
      </c>
      <c r="J547" t="s">
        <v>1168</v>
      </c>
      <c r="K547" t="s">
        <v>1169</v>
      </c>
      <c r="L547">
        <v>1344</v>
      </c>
      <c r="N547">
        <v>1008</v>
      </c>
      <c r="O547" t="s">
        <v>1170</v>
      </c>
      <c r="P547" t="s">
        <v>1170</v>
      </c>
      <c r="Q547">
        <v>1</v>
      </c>
      <c r="X547">
        <v>0.18</v>
      </c>
      <c r="Y547">
        <v>1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0.18</v>
      </c>
      <c r="AH547">
        <v>2</v>
      </c>
      <c r="AI547">
        <v>24686432</v>
      </c>
      <c r="AJ547">
        <v>539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ROW(Source!A600)</f>
        <v>600</v>
      </c>
      <c r="B548">
        <v>24687243</v>
      </c>
      <c r="C548">
        <v>24687240</v>
      </c>
      <c r="D548">
        <v>9430636</v>
      </c>
      <c r="E548">
        <v>1</v>
      </c>
      <c r="F548">
        <v>1</v>
      </c>
      <c r="G548">
        <v>1</v>
      </c>
      <c r="H548">
        <v>1</v>
      </c>
      <c r="I548" t="s">
        <v>1274</v>
      </c>
      <c r="J548" t="s">
        <v>3</v>
      </c>
      <c r="K548" t="s">
        <v>1275</v>
      </c>
      <c r="L548">
        <v>1369</v>
      </c>
      <c r="N548">
        <v>1013</v>
      </c>
      <c r="O548" t="s">
        <v>1148</v>
      </c>
      <c r="P548" t="s">
        <v>1148</v>
      </c>
      <c r="Q548">
        <v>1</v>
      </c>
      <c r="X548">
        <v>0.22</v>
      </c>
      <c r="Y548">
        <v>0</v>
      </c>
      <c r="Z548">
        <v>0</v>
      </c>
      <c r="AA548">
        <v>0</v>
      </c>
      <c r="AB548">
        <v>9.4</v>
      </c>
      <c r="AC548">
        <v>0</v>
      </c>
      <c r="AD548">
        <v>1</v>
      </c>
      <c r="AE548">
        <v>1</v>
      </c>
      <c r="AF548" t="s">
        <v>179</v>
      </c>
      <c r="AG548">
        <v>0.29700000000000004</v>
      </c>
      <c r="AH548">
        <v>2</v>
      </c>
      <c r="AI548">
        <v>24687241</v>
      </c>
      <c r="AJ548">
        <v>540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ROW(Source!A600)</f>
        <v>600</v>
      </c>
      <c r="B549">
        <v>24687244</v>
      </c>
      <c r="C549">
        <v>24687240</v>
      </c>
      <c r="D549">
        <v>22865650</v>
      </c>
      <c r="E549">
        <v>1</v>
      </c>
      <c r="F549">
        <v>1</v>
      </c>
      <c r="G549">
        <v>1</v>
      </c>
      <c r="H549">
        <v>3</v>
      </c>
      <c r="I549" t="s">
        <v>1159</v>
      </c>
      <c r="J549" t="s">
        <v>1160</v>
      </c>
      <c r="K549" t="s">
        <v>1161</v>
      </c>
      <c r="L549">
        <v>1374</v>
      </c>
      <c r="N549">
        <v>1013</v>
      </c>
      <c r="O549" t="s">
        <v>1162</v>
      </c>
      <c r="P549" t="s">
        <v>1162</v>
      </c>
      <c r="Q549">
        <v>1</v>
      </c>
      <c r="X549">
        <v>0.04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0.04</v>
      </c>
      <c r="AH549">
        <v>2</v>
      </c>
      <c r="AI549">
        <v>24687242</v>
      </c>
      <c r="AJ549">
        <v>541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ROW(Source!A601)</f>
        <v>601</v>
      </c>
      <c r="B550">
        <v>24910501</v>
      </c>
      <c r="C550">
        <v>24910488</v>
      </c>
      <c r="D550">
        <v>9451081</v>
      </c>
      <c r="E550">
        <v>1</v>
      </c>
      <c r="F550">
        <v>1</v>
      </c>
      <c r="G550">
        <v>1</v>
      </c>
      <c r="H550">
        <v>1</v>
      </c>
      <c r="I550" t="s">
        <v>1245</v>
      </c>
      <c r="J550" t="s">
        <v>3</v>
      </c>
      <c r="K550" t="s">
        <v>1246</v>
      </c>
      <c r="L550">
        <v>1369</v>
      </c>
      <c r="N550">
        <v>1013</v>
      </c>
      <c r="O550" t="s">
        <v>1148</v>
      </c>
      <c r="P550" t="s">
        <v>1148</v>
      </c>
      <c r="Q550">
        <v>1</v>
      </c>
      <c r="X550">
        <v>20.2</v>
      </c>
      <c r="Y550">
        <v>0</v>
      </c>
      <c r="Z550">
        <v>0</v>
      </c>
      <c r="AA550">
        <v>0</v>
      </c>
      <c r="AB550">
        <v>8.9700000000000006</v>
      </c>
      <c r="AC550">
        <v>0</v>
      </c>
      <c r="AD550">
        <v>1</v>
      </c>
      <c r="AE550">
        <v>1</v>
      </c>
      <c r="AF550" t="s">
        <v>179</v>
      </c>
      <c r="AG550">
        <v>27.27</v>
      </c>
      <c r="AH550">
        <v>2</v>
      </c>
      <c r="AI550">
        <v>24910489</v>
      </c>
      <c r="AJ550">
        <v>542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ROW(Source!A601)</f>
        <v>601</v>
      </c>
      <c r="B551">
        <v>24910502</v>
      </c>
      <c r="C551">
        <v>24910488</v>
      </c>
      <c r="D551">
        <v>121548</v>
      </c>
      <c r="E551">
        <v>1</v>
      </c>
      <c r="F551">
        <v>1</v>
      </c>
      <c r="G551">
        <v>1</v>
      </c>
      <c r="H551">
        <v>1</v>
      </c>
      <c r="I551" t="s">
        <v>40</v>
      </c>
      <c r="J551" t="s">
        <v>3</v>
      </c>
      <c r="K551" t="s">
        <v>1173</v>
      </c>
      <c r="L551">
        <v>608254</v>
      </c>
      <c r="N551">
        <v>1013</v>
      </c>
      <c r="O551" t="s">
        <v>1174</v>
      </c>
      <c r="P551" t="s">
        <v>1174</v>
      </c>
      <c r="Q551">
        <v>1</v>
      </c>
      <c r="X551">
        <v>0.43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2</v>
      </c>
      <c r="AF551" t="s">
        <v>179</v>
      </c>
      <c r="AG551">
        <v>0.58050000000000002</v>
      </c>
      <c r="AH551">
        <v>2</v>
      </c>
      <c r="AI551">
        <v>24910490</v>
      </c>
      <c r="AJ551">
        <v>543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ROW(Source!A601)</f>
        <v>601</v>
      </c>
      <c r="B552">
        <v>24910503</v>
      </c>
      <c r="C552">
        <v>24910488</v>
      </c>
      <c r="D552">
        <v>14665537</v>
      </c>
      <c r="E552">
        <v>1</v>
      </c>
      <c r="F552">
        <v>1</v>
      </c>
      <c r="G552">
        <v>1</v>
      </c>
      <c r="H552">
        <v>2</v>
      </c>
      <c r="I552" t="s">
        <v>1218</v>
      </c>
      <c r="J552" t="s">
        <v>1247</v>
      </c>
      <c r="K552" t="s">
        <v>1220</v>
      </c>
      <c r="L552">
        <v>1368</v>
      </c>
      <c r="N552">
        <v>1011</v>
      </c>
      <c r="O552" t="s">
        <v>1152</v>
      </c>
      <c r="P552" t="s">
        <v>1152</v>
      </c>
      <c r="Q552">
        <v>1</v>
      </c>
      <c r="X552">
        <v>0.43</v>
      </c>
      <c r="Y552">
        <v>0</v>
      </c>
      <c r="Z552">
        <v>134.65</v>
      </c>
      <c r="AA552">
        <v>13.5</v>
      </c>
      <c r="AB552">
        <v>0</v>
      </c>
      <c r="AC552">
        <v>0</v>
      </c>
      <c r="AD552">
        <v>1</v>
      </c>
      <c r="AE552">
        <v>0</v>
      </c>
      <c r="AF552" t="s">
        <v>179</v>
      </c>
      <c r="AG552">
        <v>0.58050000000000002</v>
      </c>
      <c r="AH552">
        <v>2</v>
      </c>
      <c r="AI552">
        <v>24910491</v>
      </c>
      <c r="AJ552">
        <v>544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ROW(Source!A601)</f>
        <v>601</v>
      </c>
      <c r="B553">
        <v>24910504</v>
      </c>
      <c r="C553">
        <v>24910488</v>
      </c>
      <c r="D553">
        <v>14665720</v>
      </c>
      <c r="E553">
        <v>1</v>
      </c>
      <c r="F553">
        <v>1</v>
      </c>
      <c r="G553">
        <v>1</v>
      </c>
      <c r="H553">
        <v>2</v>
      </c>
      <c r="I553" t="s">
        <v>1248</v>
      </c>
      <c r="J553" t="s">
        <v>1249</v>
      </c>
      <c r="K553" t="s">
        <v>1250</v>
      </c>
      <c r="L553">
        <v>1368</v>
      </c>
      <c r="N553">
        <v>1011</v>
      </c>
      <c r="O553" t="s">
        <v>1152</v>
      </c>
      <c r="P553" t="s">
        <v>1152</v>
      </c>
      <c r="Q553">
        <v>1</v>
      </c>
      <c r="X553">
        <v>0.63</v>
      </c>
      <c r="Y553">
        <v>0</v>
      </c>
      <c r="Z553">
        <v>1.7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179</v>
      </c>
      <c r="AG553">
        <v>0.85050000000000003</v>
      </c>
      <c r="AH553">
        <v>2</v>
      </c>
      <c r="AI553">
        <v>24910492</v>
      </c>
      <c r="AJ553">
        <v>545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ROW(Source!A601)</f>
        <v>601</v>
      </c>
      <c r="B554">
        <v>24910505</v>
      </c>
      <c r="C554">
        <v>24910488</v>
      </c>
      <c r="D554">
        <v>14668593</v>
      </c>
      <c r="E554">
        <v>1</v>
      </c>
      <c r="F554">
        <v>1</v>
      </c>
      <c r="G554">
        <v>1</v>
      </c>
      <c r="H554">
        <v>2</v>
      </c>
      <c r="I554" t="s">
        <v>1224</v>
      </c>
      <c r="J554" t="s">
        <v>1251</v>
      </c>
      <c r="K554" t="s">
        <v>1226</v>
      </c>
      <c r="L554">
        <v>1368</v>
      </c>
      <c r="N554">
        <v>1011</v>
      </c>
      <c r="O554" t="s">
        <v>1152</v>
      </c>
      <c r="P554" t="s">
        <v>1152</v>
      </c>
      <c r="Q554">
        <v>1</v>
      </c>
      <c r="X554">
        <v>0.52</v>
      </c>
      <c r="Y554">
        <v>0</v>
      </c>
      <c r="Z554">
        <v>87.17</v>
      </c>
      <c r="AA554">
        <v>11.6</v>
      </c>
      <c r="AB554">
        <v>0</v>
      </c>
      <c r="AC554">
        <v>0</v>
      </c>
      <c r="AD554">
        <v>1</v>
      </c>
      <c r="AE554">
        <v>0</v>
      </c>
      <c r="AF554" t="s">
        <v>179</v>
      </c>
      <c r="AG554">
        <v>0.70200000000000007</v>
      </c>
      <c r="AH554">
        <v>2</v>
      </c>
      <c r="AI554">
        <v>24910493</v>
      </c>
      <c r="AJ554">
        <v>546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ROW(Source!A601)</f>
        <v>601</v>
      </c>
      <c r="B555">
        <v>24910506</v>
      </c>
      <c r="C555">
        <v>24910488</v>
      </c>
      <c r="D555">
        <v>14610615</v>
      </c>
      <c r="E555">
        <v>1</v>
      </c>
      <c r="F555">
        <v>1</v>
      </c>
      <c r="G555">
        <v>1</v>
      </c>
      <c r="H555">
        <v>3</v>
      </c>
      <c r="I555" t="s">
        <v>1252</v>
      </c>
      <c r="J555" t="s">
        <v>1253</v>
      </c>
      <c r="K555" t="s">
        <v>1254</v>
      </c>
      <c r="L555">
        <v>1346</v>
      </c>
      <c r="N555">
        <v>1009</v>
      </c>
      <c r="O555" t="s">
        <v>1181</v>
      </c>
      <c r="P555" t="s">
        <v>1181</v>
      </c>
      <c r="Q555">
        <v>1</v>
      </c>
      <c r="X555">
        <v>3.56E-2</v>
      </c>
      <c r="Y555">
        <v>28.22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3.56E-2</v>
      </c>
      <c r="AH555">
        <v>2</v>
      </c>
      <c r="AI555">
        <v>24910494</v>
      </c>
      <c r="AJ555">
        <v>547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ROW(Source!A601)</f>
        <v>601</v>
      </c>
      <c r="B556">
        <v>24910507</v>
      </c>
      <c r="C556">
        <v>24910488</v>
      </c>
      <c r="D556">
        <v>14610619</v>
      </c>
      <c r="E556">
        <v>1</v>
      </c>
      <c r="F556">
        <v>1</v>
      </c>
      <c r="G556">
        <v>1</v>
      </c>
      <c r="H556">
        <v>3</v>
      </c>
      <c r="I556" t="s">
        <v>1255</v>
      </c>
      <c r="J556" t="s">
        <v>1256</v>
      </c>
      <c r="K556" t="s">
        <v>1257</v>
      </c>
      <c r="L556">
        <v>1346</v>
      </c>
      <c r="N556">
        <v>1009</v>
      </c>
      <c r="O556" t="s">
        <v>1181</v>
      </c>
      <c r="P556" t="s">
        <v>1181</v>
      </c>
      <c r="Q556">
        <v>1</v>
      </c>
      <c r="X556">
        <v>0.58399999999999996</v>
      </c>
      <c r="Y556">
        <v>26.32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0.58399999999999996</v>
      </c>
      <c r="AH556">
        <v>2</v>
      </c>
      <c r="AI556">
        <v>24910495</v>
      </c>
      <c r="AJ556">
        <v>548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ROW(Source!A601)</f>
        <v>601</v>
      </c>
      <c r="B557">
        <v>24910508</v>
      </c>
      <c r="C557">
        <v>24910488</v>
      </c>
      <c r="D557">
        <v>14682025</v>
      </c>
      <c r="E557">
        <v>1</v>
      </c>
      <c r="F557">
        <v>1</v>
      </c>
      <c r="G557">
        <v>1</v>
      </c>
      <c r="H557">
        <v>3</v>
      </c>
      <c r="I557" t="s">
        <v>1258</v>
      </c>
      <c r="J557" t="s">
        <v>1259</v>
      </c>
      <c r="K557" t="s">
        <v>1260</v>
      </c>
      <c r="L557">
        <v>1348</v>
      </c>
      <c r="N557">
        <v>1009</v>
      </c>
      <c r="O557" t="s">
        <v>1185</v>
      </c>
      <c r="P557" t="s">
        <v>1185</v>
      </c>
      <c r="Q557">
        <v>1000</v>
      </c>
      <c r="X557">
        <v>2.0000000000000002E-5</v>
      </c>
      <c r="Y557">
        <v>28300.400000000001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2.0000000000000002E-5</v>
      </c>
      <c r="AH557">
        <v>2</v>
      </c>
      <c r="AI557">
        <v>24910496</v>
      </c>
      <c r="AJ557">
        <v>549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ROW(Source!A601)</f>
        <v>601</v>
      </c>
      <c r="B558">
        <v>24910509</v>
      </c>
      <c r="C558">
        <v>24910488</v>
      </c>
      <c r="D558">
        <v>14627308</v>
      </c>
      <c r="E558">
        <v>1</v>
      </c>
      <c r="F558">
        <v>1</v>
      </c>
      <c r="G558">
        <v>1</v>
      </c>
      <c r="H558">
        <v>3</v>
      </c>
      <c r="I558" t="s">
        <v>1261</v>
      </c>
      <c r="J558" t="s">
        <v>1262</v>
      </c>
      <c r="K558" t="s">
        <v>1263</v>
      </c>
      <c r="L558">
        <v>1301</v>
      </c>
      <c r="N558">
        <v>1003</v>
      </c>
      <c r="O558" t="s">
        <v>970</v>
      </c>
      <c r="P558" t="s">
        <v>970</v>
      </c>
      <c r="Q558">
        <v>1</v>
      </c>
      <c r="X558">
        <v>1</v>
      </c>
      <c r="Y558">
        <v>10.7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1</v>
      </c>
      <c r="AH558">
        <v>2</v>
      </c>
      <c r="AI558">
        <v>24910497</v>
      </c>
      <c r="AJ558">
        <v>550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ROW(Source!A601)</f>
        <v>601</v>
      </c>
      <c r="B559">
        <v>24910510</v>
      </c>
      <c r="C559">
        <v>24910488</v>
      </c>
      <c r="D559">
        <v>14665220</v>
      </c>
      <c r="E559">
        <v>1</v>
      </c>
      <c r="F559">
        <v>1</v>
      </c>
      <c r="G559">
        <v>1</v>
      </c>
      <c r="H559">
        <v>3</v>
      </c>
      <c r="I559" t="s">
        <v>1264</v>
      </c>
      <c r="J559" t="s">
        <v>1265</v>
      </c>
      <c r="K559" t="s">
        <v>1266</v>
      </c>
      <c r="L559">
        <v>1346</v>
      </c>
      <c r="N559">
        <v>1009</v>
      </c>
      <c r="O559" t="s">
        <v>1181</v>
      </c>
      <c r="P559" t="s">
        <v>1181</v>
      </c>
      <c r="Q559">
        <v>1</v>
      </c>
      <c r="X559">
        <v>0.01</v>
      </c>
      <c r="Y559">
        <v>114.22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0.01</v>
      </c>
      <c r="AH559">
        <v>2</v>
      </c>
      <c r="AI559">
        <v>24910498</v>
      </c>
      <c r="AJ559">
        <v>551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ROW(Source!A601)</f>
        <v>601</v>
      </c>
      <c r="B560">
        <v>24910511</v>
      </c>
      <c r="C560">
        <v>24910488</v>
      </c>
      <c r="D560">
        <v>14697288</v>
      </c>
      <c r="E560">
        <v>1</v>
      </c>
      <c r="F560">
        <v>1</v>
      </c>
      <c r="G560">
        <v>1</v>
      </c>
      <c r="H560">
        <v>3</v>
      </c>
      <c r="I560" t="s">
        <v>1267</v>
      </c>
      <c r="J560" t="s">
        <v>1268</v>
      </c>
      <c r="K560" t="s">
        <v>1269</v>
      </c>
      <c r="L560">
        <v>1354</v>
      </c>
      <c r="N560">
        <v>1010</v>
      </c>
      <c r="O560" t="s">
        <v>209</v>
      </c>
      <c r="P560" t="s">
        <v>209</v>
      </c>
      <c r="Q560">
        <v>1</v>
      </c>
      <c r="X560">
        <v>4</v>
      </c>
      <c r="Y560">
        <v>3.65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4</v>
      </c>
      <c r="AH560">
        <v>2</v>
      </c>
      <c r="AI560">
        <v>24910499</v>
      </c>
      <c r="AJ560">
        <v>552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ROW(Source!A601)</f>
        <v>601</v>
      </c>
      <c r="B561">
        <v>24910512</v>
      </c>
      <c r="C561">
        <v>24910488</v>
      </c>
      <c r="D561">
        <v>14665295</v>
      </c>
      <c r="E561">
        <v>1</v>
      </c>
      <c r="F561">
        <v>1</v>
      </c>
      <c r="G561">
        <v>1</v>
      </c>
      <c r="H561">
        <v>3</v>
      </c>
      <c r="I561" t="s">
        <v>1159</v>
      </c>
      <c r="J561" t="s">
        <v>1168</v>
      </c>
      <c r="K561" t="s">
        <v>1169</v>
      </c>
      <c r="L561">
        <v>1344</v>
      </c>
      <c r="N561">
        <v>1008</v>
      </c>
      <c r="O561" t="s">
        <v>1170</v>
      </c>
      <c r="P561" t="s">
        <v>1170</v>
      </c>
      <c r="Q561">
        <v>1</v>
      </c>
      <c r="X561">
        <v>3.62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3.62</v>
      </c>
      <c r="AH561">
        <v>2</v>
      </c>
      <c r="AI561">
        <v>24910500</v>
      </c>
      <c r="AJ561">
        <v>553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ROW(Source!A602)</f>
        <v>602</v>
      </c>
      <c r="B562">
        <v>24910516</v>
      </c>
      <c r="C562">
        <v>24910513</v>
      </c>
      <c r="D562">
        <v>9436423</v>
      </c>
      <c r="E562">
        <v>1</v>
      </c>
      <c r="F562">
        <v>1</v>
      </c>
      <c r="G562">
        <v>1</v>
      </c>
      <c r="H562">
        <v>1</v>
      </c>
      <c r="I562" t="s">
        <v>1243</v>
      </c>
      <c r="J562" t="s">
        <v>3</v>
      </c>
      <c r="K562" t="s">
        <v>1244</v>
      </c>
      <c r="L562">
        <v>1369</v>
      </c>
      <c r="N562">
        <v>1013</v>
      </c>
      <c r="O562" t="s">
        <v>1148</v>
      </c>
      <c r="P562" t="s">
        <v>1148</v>
      </c>
      <c r="Q562">
        <v>1</v>
      </c>
      <c r="X562">
        <v>124</v>
      </c>
      <c r="Y562">
        <v>0</v>
      </c>
      <c r="Z562">
        <v>0</v>
      </c>
      <c r="AA562">
        <v>0</v>
      </c>
      <c r="AB562">
        <v>12.92</v>
      </c>
      <c r="AC562">
        <v>0</v>
      </c>
      <c r="AD562">
        <v>1</v>
      </c>
      <c r="AE562">
        <v>1</v>
      </c>
      <c r="AF562" t="s">
        <v>179</v>
      </c>
      <c r="AG562">
        <v>167.4</v>
      </c>
      <c r="AH562">
        <v>2</v>
      </c>
      <c r="AI562">
        <v>24910514</v>
      </c>
      <c r="AJ562">
        <v>554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ROW(Source!A602)</f>
        <v>602</v>
      </c>
      <c r="B563">
        <v>24910517</v>
      </c>
      <c r="C563">
        <v>24910513</v>
      </c>
      <c r="D563">
        <v>14665295</v>
      </c>
      <c r="E563">
        <v>1</v>
      </c>
      <c r="F563">
        <v>1</v>
      </c>
      <c r="G563">
        <v>1</v>
      </c>
      <c r="H563">
        <v>3</v>
      </c>
      <c r="I563" t="s">
        <v>1159</v>
      </c>
      <c r="J563" t="s">
        <v>1168</v>
      </c>
      <c r="K563" t="s">
        <v>1169</v>
      </c>
      <c r="L563">
        <v>1344</v>
      </c>
      <c r="N563">
        <v>1008</v>
      </c>
      <c r="O563" t="s">
        <v>1170</v>
      </c>
      <c r="P563" t="s">
        <v>1170</v>
      </c>
      <c r="Q563">
        <v>1</v>
      </c>
      <c r="X563">
        <v>32.04</v>
      </c>
      <c r="Y563">
        <v>1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32.04</v>
      </c>
      <c r="AH563">
        <v>2</v>
      </c>
      <c r="AI563">
        <v>24910515</v>
      </c>
      <c r="AJ563">
        <v>555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ROW(Source!A603)</f>
        <v>603</v>
      </c>
      <c r="B564">
        <v>24911463</v>
      </c>
      <c r="C564">
        <v>24911460</v>
      </c>
      <c r="D564">
        <v>9436423</v>
      </c>
      <c r="E564">
        <v>1</v>
      </c>
      <c r="F564">
        <v>1</v>
      </c>
      <c r="G564">
        <v>1</v>
      </c>
      <c r="H564">
        <v>1</v>
      </c>
      <c r="I564" t="s">
        <v>1243</v>
      </c>
      <c r="J564" t="s">
        <v>3</v>
      </c>
      <c r="K564" t="s">
        <v>1244</v>
      </c>
      <c r="L564">
        <v>1369</v>
      </c>
      <c r="N564">
        <v>1013</v>
      </c>
      <c r="O564" t="s">
        <v>1148</v>
      </c>
      <c r="P564" t="s">
        <v>1148</v>
      </c>
      <c r="Q564">
        <v>1</v>
      </c>
      <c r="X564">
        <v>124</v>
      </c>
      <c r="Y564">
        <v>0</v>
      </c>
      <c r="Z564">
        <v>0</v>
      </c>
      <c r="AA564">
        <v>0</v>
      </c>
      <c r="AB564">
        <v>12.92</v>
      </c>
      <c r="AC564">
        <v>0</v>
      </c>
      <c r="AD564">
        <v>1</v>
      </c>
      <c r="AE564">
        <v>1</v>
      </c>
      <c r="AF564" t="s">
        <v>179</v>
      </c>
      <c r="AG564">
        <v>167.4</v>
      </c>
      <c r="AH564">
        <v>2</v>
      </c>
      <c r="AI564">
        <v>24911461</v>
      </c>
      <c r="AJ564">
        <v>556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ROW(Source!A603)</f>
        <v>603</v>
      </c>
      <c r="B565">
        <v>24911464</v>
      </c>
      <c r="C565">
        <v>24911460</v>
      </c>
      <c r="D565">
        <v>22865650</v>
      </c>
      <c r="E565">
        <v>1</v>
      </c>
      <c r="F565">
        <v>1</v>
      </c>
      <c r="G565">
        <v>1</v>
      </c>
      <c r="H565">
        <v>3</v>
      </c>
      <c r="I565" t="s">
        <v>1159</v>
      </c>
      <c r="J565" t="s">
        <v>1160</v>
      </c>
      <c r="K565" t="s">
        <v>1161</v>
      </c>
      <c r="L565">
        <v>1374</v>
      </c>
      <c r="N565">
        <v>1013</v>
      </c>
      <c r="O565" t="s">
        <v>1162</v>
      </c>
      <c r="P565" t="s">
        <v>1162</v>
      </c>
      <c r="Q565">
        <v>1</v>
      </c>
      <c r="X565">
        <v>32.04</v>
      </c>
      <c r="Y565">
        <v>1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32.04</v>
      </c>
      <c r="AH565">
        <v>2</v>
      </c>
      <c r="AI565">
        <v>24911462</v>
      </c>
      <c r="AJ565">
        <v>557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ROW(Source!A604)</f>
        <v>604</v>
      </c>
      <c r="B566">
        <v>24910527</v>
      </c>
      <c r="C566">
        <v>24910523</v>
      </c>
      <c r="D566">
        <v>9431933</v>
      </c>
      <c r="E566">
        <v>1</v>
      </c>
      <c r="F566">
        <v>1</v>
      </c>
      <c r="G566">
        <v>1</v>
      </c>
      <c r="H566">
        <v>1</v>
      </c>
      <c r="I566" t="s">
        <v>1272</v>
      </c>
      <c r="J566" t="s">
        <v>3</v>
      </c>
      <c r="K566" t="s">
        <v>1273</v>
      </c>
      <c r="L566">
        <v>1369</v>
      </c>
      <c r="N566">
        <v>1013</v>
      </c>
      <c r="O566" t="s">
        <v>1148</v>
      </c>
      <c r="P566" t="s">
        <v>1148</v>
      </c>
      <c r="Q566">
        <v>1</v>
      </c>
      <c r="X566">
        <v>1.03</v>
      </c>
      <c r="Y566">
        <v>0</v>
      </c>
      <c r="Z566">
        <v>0</v>
      </c>
      <c r="AA566">
        <v>0</v>
      </c>
      <c r="AB566">
        <v>8.5299999999999994</v>
      </c>
      <c r="AC566">
        <v>0</v>
      </c>
      <c r="AD566">
        <v>1</v>
      </c>
      <c r="AE566">
        <v>1</v>
      </c>
      <c r="AF566" t="s">
        <v>179</v>
      </c>
      <c r="AG566">
        <v>1.3905000000000001</v>
      </c>
      <c r="AH566">
        <v>2</v>
      </c>
      <c r="AI566">
        <v>24910524</v>
      </c>
      <c r="AJ566">
        <v>558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ROW(Source!A604)</f>
        <v>604</v>
      </c>
      <c r="B567">
        <v>24910528</v>
      </c>
      <c r="C567">
        <v>24910523</v>
      </c>
      <c r="D567">
        <v>14668593</v>
      </c>
      <c r="E567">
        <v>1</v>
      </c>
      <c r="F567">
        <v>1</v>
      </c>
      <c r="G567">
        <v>1</v>
      </c>
      <c r="H567">
        <v>2</v>
      </c>
      <c r="I567" t="s">
        <v>1224</v>
      </c>
      <c r="J567" t="s">
        <v>1251</v>
      </c>
      <c r="K567" t="s">
        <v>1226</v>
      </c>
      <c r="L567">
        <v>1368</v>
      </c>
      <c r="N567">
        <v>1011</v>
      </c>
      <c r="O567" t="s">
        <v>1152</v>
      </c>
      <c r="P567" t="s">
        <v>1152</v>
      </c>
      <c r="Q567">
        <v>1</v>
      </c>
      <c r="X567">
        <v>0.16</v>
      </c>
      <c r="Y567">
        <v>0</v>
      </c>
      <c r="Z567">
        <v>87.17</v>
      </c>
      <c r="AA567">
        <v>11.6</v>
      </c>
      <c r="AB567">
        <v>0</v>
      </c>
      <c r="AC567">
        <v>0</v>
      </c>
      <c r="AD567">
        <v>1</v>
      </c>
      <c r="AE567">
        <v>0</v>
      </c>
      <c r="AF567" t="s">
        <v>179</v>
      </c>
      <c r="AG567">
        <v>0.21600000000000003</v>
      </c>
      <c r="AH567">
        <v>2</v>
      </c>
      <c r="AI567">
        <v>24910525</v>
      </c>
      <c r="AJ567">
        <v>559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ROW(Source!A604)</f>
        <v>604</v>
      </c>
      <c r="B568">
        <v>24910529</v>
      </c>
      <c r="C568">
        <v>24910523</v>
      </c>
      <c r="D568">
        <v>14665295</v>
      </c>
      <c r="E568">
        <v>1</v>
      </c>
      <c r="F568">
        <v>1</v>
      </c>
      <c r="G568">
        <v>1</v>
      </c>
      <c r="H568">
        <v>3</v>
      </c>
      <c r="I568" t="s">
        <v>1159</v>
      </c>
      <c r="J568" t="s">
        <v>1168</v>
      </c>
      <c r="K568" t="s">
        <v>1169</v>
      </c>
      <c r="L568">
        <v>1344</v>
      </c>
      <c r="N568">
        <v>1008</v>
      </c>
      <c r="O568" t="s">
        <v>1170</v>
      </c>
      <c r="P568" t="s">
        <v>1170</v>
      </c>
      <c r="Q568">
        <v>1</v>
      </c>
      <c r="X568">
        <v>0.18</v>
      </c>
      <c r="Y568">
        <v>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0.18</v>
      </c>
      <c r="AH568">
        <v>2</v>
      </c>
      <c r="AI568">
        <v>24910526</v>
      </c>
      <c r="AJ568">
        <v>560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ROW(Source!A605)</f>
        <v>605</v>
      </c>
      <c r="B569">
        <v>24910534</v>
      </c>
      <c r="C569">
        <v>24910530</v>
      </c>
      <c r="D569">
        <v>9431933</v>
      </c>
      <c r="E569">
        <v>1</v>
      </c>
      <c r="F569">
        <v>1</v>
      </c>
      <c r="G569">
        <v>1</v>
      </c>
      <c r="H569">
        <v>1</v>
      </c>
      <c r="I569" t="s">
        <v>1272</v>
      </c>
      <c r="J569" t="s">
        <v>3</v>
      </c>
      <c r="K569" t="s">
        <v>1273</v>
      </c>
      <c r="L569">
        <v>1369</v>
      </c>
      <c r="N569">
        <v>1013</v>
      </c>
      <c r="O569" t="s">
        <v>1148</v>
      </c>
      <c r="P569" t="s">
        <v>1148</v>
      </c>
      <c r="Q569">
        <v>1</v>
      </c>
      <c r="X569">
        <v>1.03</v>
      </c>
      <c r="Y569">
        <v>0</v>
      </c>
      <c r="Z569">
        <v>0</v>
      </c>
      <c r="AA569">
        <v>0</v>
      </c>
      <c r="AB569">
        <v>8.5299999999999994</v>
      </c>
      <c r="AC569">
        <v>0</v>
      </c>
      <c r="AD569">
        <v>1</v>
      </c>
      <c r="AE569">
        <v>1</v>
      </c>
      <c r="AF569" t="s">
        <v>179</v>
      </c>
      <c r="AG569">
        <v>1.3905000000000001</v>
      </c>
      <c r="AH569">
        <v>2</v>
      </c>
      <c r="AI569">
        <v>24910531</v>
      </c>
      <c r="AJ569">
        <v>561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ROW(Source!A605)</f>
        <v>605</v>
      </c>
      <c r="B570">
        <v>24910535</v>
      </c>
      <c r="C570">
        <v>24910530</v>
      </c>
      <c r="D570">
        <v>14668593</v>
      </c>
      <c r="E570">
        <v>1</v>
      </c>
      <c r="F570">
        <v>1</v>
      </c>
      <c r="G570">
        <v>1</v>
      </c>
      <c r="H570">
        <v>2</v>
      </c>
      <c r="I570" t="s">
        <v>1224</v>
      </c>
      <c r="J570" t="s">
        <v>1251</v>
      </c>
      <c r="K570" t="s">
        <v>1226</v>
      </c>
      <c r="L570">
        <v>1368</v>
      </c>
      <c r="N570">
        <v>1011</v>
      </c>
      <c r="O570" t="s">
        <v>1152</v>
      </c>
      <c r="P570" t="s">
        <v>1152</v>
      </c>
      <c r="Q570">
        <v>1</v>
      </c>
      <c r="X570">
        <v>0.16</v>
      </c>
      <c r="Y570">
        <v>0</v>
      </c>
      <c r="Z570">
        <v>87.17</v>
      </c>
      <c r="AA570">
        <v>11.6</v>
      </c>
      <c r="AB570">
        <v>0</v>
      </c>
      <c r="AC570">
        <v>0</v>
      </c>
      <c r="AD570">
        <v>1</v>
      </c>
      <c r="AE570">
        <v>0</v>
      </c>
      <c r="AF570" t="s">
        <v>179</v>
      </c>
      <c r="AG570">
        <v>0.21600000000000003</v>
      </c>
      <c r="AH570">
        <v>2</v>
      </c>
      <c r="AI570">
        <v>24910532</v>
      </c>
      <c r="AJ570">
        <v>562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ROW(Source!A605)</f>
        <v>605</v>
      </c>
      <c r="B571">
        <v>24910536</v>
      </c>
      <c r="C571">
        <v>24910530</v>
      </c>
      <c r="D571">
        <v>14665295</v>
      </c>
      <c r="E571">
        <v>1</v>
      </c>
      <c r="F571">
        <v>1</v>
      </c>
      <c r="G571">
        <v>1</v>
      </c>
      <c r="H571">
        <v>3</v>
      </c>
      <c r="I571" t="s">
        <v>1159</v>
      </c>
      <c r="J571" t="s">
        <v>1168</v>
      </c>
      <c r="K571" t="s">
        <v>1169</v>
      </c>
      <c r="L571">
        <v>1344</v>
      </c>
      <c r="N571">
        <v>1008</v>
      </c>
      <c r="O571" t="s">
        <v>1170</v>
      </c>
      <c r="P571" t="s">
        <v>1170</v>
      </c>
      <c r="Q571">
        <v>1</v>
      </c>
      <c r="X571">
        <v>0.18</v>
      </c>
      <c r="Y571">
        <v>1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0.18</v>
      </c>
      <c r="AH571">
        <v>2</v>
      </c>
      <c r="AI571">
        <v>24910533</v>
      </c>
      <c r="AJ571">
        <v>563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ROW(Source!A606)</f>
        <v>606</v>
      </c>
      <c r="B572">
        <v>24910540</v>
      </c>
      <c r="C572">
        <v>24910537</v>
      </c>
      <c r="D572">
        <v>9430636</v>
      </c>
      <c r="E572">
        <v>1</v>
      </c>
      <c r="F572">
        <v>1</v>
      </c>
      <c r="G572">
        <v>1</v>
      </c>
      <c r="H572">
        <v>1</v>
      </c>
      <c r="I572" t="s">
        <v>1274</v>
      </c>
      <c r="J572" t="s">
        <v>3</v>
      </c>
      <c r="K572" t="s">
        <v>1275</v>
      </c>
      <c r="L572">
        <v>1369</v>
      </c>
      <c r="N572">
        <v>1013</v>
      </c>
      <c r="O572" t="s">
        <v>1148</v>
      </c>
      <c r="P572" t="s">
        <v>1148</v>
      </c>
      <c r="Q572">
        <v>1</v>
      </c>
      <c r="X572">
        <v>0.22</v>
      </c>
      <c r="Y572">
        <v>0</v>
      </c>
      <c r="Z572">
        <v>0</v>
      </c>
      <c r="AA572">
        <v>0</v>
      </c>
      <c r="AB572">
        <v>9.4</v>
      </c>
      <c r="AC572">
        <v>0</v>
      </c>
      <c r="AD572">
        <v>1</v>
      </c>
      <c r="AE572">
        <v>1</v>
      </c>
      <c r="AF572" t="s">
        <v>179</v>
      </c>
      <c r="AG572">
        <v>0.29700000000000004</v>
      </c>
      <c r="AH572">
        <v>2</v>
      </c>
      <c r="AI572">
        <v>24910538</v>
      </c>
      <c r="AJ572">
        <v>564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ROW(Source!A606)</f>
        <v>606</v>
      </c>
      <c r="B573">
        <v>24910541</v>
      </c>
      <c r="C573">
        <v>24910537</v>
      </c>
      <c r="D573">
        <v>22865650</v>
      </c>
      <c r="E573">
        <v>1</v>
      </c>
      <c r="F573">
        <v>1</v>
      </c>
      <c r="G573">
        <v>1</v>
      </c>
      <c r="H573">
        <v>3</v>
      </c>
      <c r="I573" t="s">
        <v>1159</v>
      </c>
      <c r="J573" t="s">
        <v>1160</v>
      </c>
      <c r="K573" t="s">
        <v>1161</v>
      </c>
      <c r="L573">
        <v>1374</v>
      </c>
      <c r="N573">
        <v>1013</v>
      </c>
      <c r="O573" t="s">
        <v>1162</v>
      </c>
      <c r="P573" t="s">
        <v>1162</v>
      </c>
      <c r="Q573">
        <v>1</v>
      </c>
      <c r="X573">
        <v>0.04</v>
      </c>
      <c r="Y573">
        <v>1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0.04</v>
      </c>
      <c r="AH573">
        <v>2</v>
      </c>
      <c r="AI573">
        <v>24910539</v>
      </c>
      <c r="AJ573">
        <v>565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ROW(Source!A607)</f>
        <v>607</v>
      </c>
      <c r="B574">
        <v>24686484</v>
      </c>
      <c r="C574">
        <v>24686478</v>
      </c>
      <c r="D574">
        <v>9430710</v>
      </c>
      <c r="E574">
        <v>1</v>
      </c>
      <c r="F574">
        <v>1</v>
      </c>
      <c r="G574">
        <v>1</v>
      </c>
      <c r="H574">
        <v>1</v>
      </c>
      <c r="I574" t="s">
        <v>1166</v>
      </c>
      <c r="J574" t="s">
        <v>3</v>
      </c>
      <c r="K574" t="s">
        <v>1167</v>
      </c>
      <c r="L574">
        <v>1369</v>
      </c>
      <c r="N574">
        <v>1013</v>
      </c>
      <c r="O574" t="s">
        <v>1148</v>
      </c>
      <c r="P574" t="s">
        <v>1148</v>
      </c>
      <c r="Q574">
        <v>1</v>
      </c>
      <c r="X574">
        <v>2.25</v>
      </c>
      <c r="Y574">
        <v>0</v>
      </c>
      <c r="Z574">
        <v>0</v>
      </c>
      <c r="AA574">
        <v>0</v>
      </c>
      <c r="AB574">
        <v>9.6199999999999992</v>
      </c>
      <c r="AC574">
        <v>0</v>
      </c>
      <c r="AD574">
        <v>1</v>
      </c>
      <c r="AE574">
        <v>1</v>
      </c>
      <c r="AF574" t="s">
        <v>179</v>
      </c>
      <c r="AG574">
        <v>3.0375000000000001</v>
      </c>
      <c r="AH574">
        <v>2</v>
      </c>
      <c r="AI574">
        <v>24686479</v>
      </c>
      <c r="AJ574">
        <v>566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ROW(Source!A607)</f>
        <v>607</v>
      </c>
      <c r="B575">
        <v>24686485</v>
      </c>
      <c r="C575">
        <v>24686478</v>
      </c>
      <c r="D575">
        <v>22820081</v>
      </c>
      <c r="E575">
        <v>1</v>
      </c>
      <c r="F575">
        <v>1</v>
      </c>
      <c r="G575">
        <v>1</v>
      </c>
      <c r="H575">
        <v>3</v>
      </c>
      <c r="I575" t="s">
        <v>1189</v>
      </c>
      <c r="J575" t="s">
        <v>1190</v>
      </c>
      <c r="K575" t="s">
        <v>1191</v>
      </c>
      <c r="L575">
        <v>1346</v>
      </c>
      <c r="N575">
        <v>1009</v>
      </c>
      <c r="O575" t="s">
        <v>1181</v>
      </c>
      <c r="P575" t="s">
        <v>1181</v>
      </c>
      <c r="Q575">
        <v>1</v>
      </c>
      <c r="X575">
        <v>0.11</v>
      </c>
      <c r="Y575">
        <v>9.0399999999999991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0.11</v>
      </c>
      <c r="AH575">
        <v>2</v>
      </c>
      <c r="AI575">
        <v>24686480</v>
      </c>
      <c r="AJ575">
        <v>567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ROW(Source!A607)</f>
        <v>607</v>
      </c>
      <c r="B576">
        <v>24686486</v>
      </c>
      <c r="C576">
        <v>24686478</v>
      </c>
      <c r="D576">
        <v>22820483</v>
      </c>
      <c r="E576">
        <v>1</v>
      </c>
      <c r="F576">
        <v>1</v>
      </c>
      <c r="G576">
        <v>1</v>
      </c>
      <c r="H576">
        <v>3</v>
      </c>
      <c r="I576" t="s">
        <v>1455</v>
      </c>
      <c r="J576" t="s">
        <v>1456</v>
      </c>
      <c r="K576" t="s">
        <v>1457</v>
      </c>
      <c r="L576">
        <v>1346</v>
      </c>
      <c r="N576">
        <v>1009</v>
      </c>
      <c r="O576" t="s">
        <v>1181</v>
      </c>
      <c r="P576" t="s">
        <v>1181</v>
      </c>
      <c r="Q576">
        <v>1</v>
      </c>
      <c r="X576">
        <v>0.4</v>
      </c>
      <c r="Y576">
        <v>12.66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0.4</v>
      </c>
      <c r="AH576">
        <v>2</v>
      </c>
      <c r="AI576">
        <v>24686481</v>
      </c>
      <c r="AJ576">
        <v>568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ROW(Source!A607)</f>
        <v>607</v>
      </c>
      <c r="B577">
        <v>24686487</v>
      </c>
      <c r="C577">
        <v>24686478</v>
      </c>
      <c r="D577">
        <v>22810417</v>
      </c>
      <c r="E577">
        <v>1</v>
      </c>
      <c r="F577">
        <v>1</v>
      </c>
      <c r="G577">
        <v>1</v>
      </c>
      <c r="H577">
        <v>3</v>
      </c>
      <c r="I577" t="s">
        <v>1458</v>
      </c>
      <c r="J577" t="s">
        <v>1459</v>
      </c>
      <c r="K577" t="s">
        <v>1460</v>
      </c>
      <c r="L577">
        <v>1348</v>
      </c>
      <c r="N577">
        <v>1009</v>
      </c>
      <c r="O577" t="s">
        <v>1185</v>
      </c>
      <c r="P577" t="s">
        <v>1185</v>
      </c>
      <c r="Q577">
        <v>1000</v>
      </c>
      <c r="X577">
        <v>2E-3</v>
      </c>
      <c r="Y577">
        <v>7418.82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2E-3</v>
      </c>
      <c r="AH577">
        <v>2</v>
      </c>
      <c r="AI577">
        <v>24686482</v>
      </c>
      <c r="AJ577">
        <v>569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ROW(Source!A607)</f>
        <v>607</v>
      </c>
      <c r="B578">
        <v>24686488</v>
      </c>
      <c r="C578">
        <v>24686478</v>
      </c>
      <c r="D578">
        <v>22865650</v>
      </c>
      <c r="E578">
        <v>1</v>
      </c>
      <c r="F578">
        <v>1</v>
      </c>
      <c r="G578">
        <v>1</v>
      </c>
      <c r="H578">
        <v>3</v>
      </c>
      <c r="I578" t="s">
        <v>1159</v>
      </c>
      <c r="J578" t="s">
        <v>1160</v>
      </c>
      <c r="K578" t="s">
        <v>1161</v>
      </c>
      <c r="L578">
        <v>1374</v>
      </c>
      <c r="N578">
        <v>1013</v>
      </c>
      <c r="O578" t="s">
        <v>1162</v>
      </c>
      <c r="P578" t="s">
        <v>1162</v>
      </c>
      <c r="Q578">
        <v>1</v>
      </c>
      <c r="X578">
        <v>0.43</v>
      </c>
      <c r="Y578">
        <v>1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0.43</v>
      </c>
      <c r="AH578">
        <v>2</v>
      </c>
      <c r="AI578">
        <v>24686483</v>
      </c>
      <c r="AJ578">
        <v>570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ROW(Source!A608)</f>
        <v>608</v>
      </c>
      <c r="B579">
        <v>23986710</v>
      </c>
      <c r="C579">
        <v>23986702</v>
      </c>
      <c r="D579">
        <v>9430710</v>
      </c>
      <c r="E579">
        <v>1</v>
      </c>
      <c r="F579">
        <v>1</v>
      </c>
      <c r="G579">
        <v>1</v>
      </c>
      <c r="H579">
        <v>1</v>
      </c>
      <c r="I579" t="s">
        <v>1166</v>
      </c>
      <c r="J579" t="s">
        <v>3</v>
      </c>
      <c r="K579" t="s">
        <v>1167</v>
      </c>
      <c r="L579">
        <v>1369</v>
      </c>
      <c r="N579">
        <v>1013</v>
      </c>
      <c r="O579" t="s">
        <v>1148</v>
      </c>
      <c r="P579" t="s">
        <v>1148</v>
      </c>
      <c r="Q579">
        <v>1</v>
      </c>
      <c r="X579">
        <v>5.76</v>
      </c>
      <c r="Y579">
        <v>0</v>
      </c>
      <c r="Z579">
        <v>0</v>
      </c>
      <c r="AA579">
        <v>0</v>
      </c>
      <c r="AB579">
        <v>9.6199999999999992</v>
      </c>
      <c r="AC579">
        <v>0</v>
      </c>
      <c r="AD579">
        <v>1</v>
      </c>
      <c r="AE579">
        <v>1</v>
      </c>
      <c r="AF579" t="s">
        <v>179</v>
      </c>
      <c r="AG579">
        <v>7.7759999999999998</v>
      </c>
      <c r="AH579">
        <v>2</v>
      </c>
      <c r="AI579">
        <v>23986703</v>
      </c>
      <c r="AJ579">
        <v>571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ROW(Source!A608)</f>
        <v>608</v>
      </c>
      <c r="B580">
        <v>23986711</v>
      </c>
      <c r="C580">
        <v>23986702</v>
      </c>
      <c r="D580">
        <v>22794186</v>
      </c>
      <c r="E580">
        <v>1</v>
      </c>
      <c r="F580">
        <v>1</v>
      </c>
      <c r="G580">
        <v>1</v>
      </c>
      <c r="H580">
        <v>2</v>
      </c>
      <c r="I580" t="s">
        <v>1448</v>
      </c>
      <c r="J580" t="s">
        <v>1487</v>
      </c>
      <c r="K580" t="s">
        <v>1450</v>
      </c>
      <c r="L580">
        <v>1368</v>
      </c>
      <c r="N580">
        <v>1011</v>
      </c>
      <c r="O580" t="s">
        <v>1152</v>
      </c>
      <c r="P580" t="s">
        <v>1152</v>
      </c>
      <c r="Q580">
        <v>1</v>
      </c>
      <c r="X580">
        <v>0.13</v>
      </c>
      <c r="Y580">
        <v>0</v>
      </c>
      <c r="Z580">
        <v>1.95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179</v>
      </c>
      <c r="AG580">
        <v>0.17550000000000002</v>
      </c>
      <c r="AH580">
        <v>2</v>
      </c>
      <c r="AI580">
        <v>23986704</v>
      </c>
      <c r="AJ580">
        <v>572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ROW(Source!A608)</f>
        <v>608</v>
      </c>
      <c r="B581">
        <v>23986712</v>
      </c>
      <c r="C581">
        <v>23986702</v>
      </c>
      <c r="D581">
        <v>22813091</v>
      </c>
      <c r="E581">
        <v>1</v>
      </c>
      <c r="F581">
        <v>1</v>
      </c>
      <c r="G581">
        <v>1</v>
      </c>
      <c r="H581">
        <v>3</v>
      </c>
      <c r="I581" t="s">
        <v>1186</v>
      </c>
      <c r="J581" t="s">
        <v>1187</v>
      </c>
      <c r="K581" t="s">
        <v>1188</v>
      </c>
      <c r="L581">
        <v>1346</v>
      </c>
      <c r="N581">
        <v>1009</v>
      </c>
      <c r="O581" t="s">
        <v>1181</v>
      </c>
      <c r="P581" t="s">
        <v>1181</v>
      </c>
      <c r="Q581">
        <v>1</v>
      </c>
      <c r="X581">
        <v>1.1999999999999999E-3</v>
      </c>
      <c r="Y581">
        <v>27.74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1.1999999999999999E-3</v>
      </c>
      <c r="AH581">
        <v>2</v>
      </c>
      <c r="AI581">
        <v>23986705</v>
      </c>
      <c r="AJ581">
        <v>573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ROW(Source!A608)</f>
        <v>608</v>
      </c>
      <c r="B582">
        <v>23986713</v>
      </c>
      <c r="C582">
        <v>23986702</v>
      </c>
      <c r="D582">
        <v>22820293</v>
      </c>
      <c r="E582">
        <v>1</v>
      </c>
      <c r="F582">
        <v>1</v>
      </c>
      <c r="G582">
        <v>1</v>
      </c>
      <c r="H582">
        <v>3</v>
      </c>
      <c r="I582" t="s">
        <v>1192</v>
      </c>
      <c r="J582" t="s">
        <v>1193</v>
      </c>
      <c r="K582" t="s">
        <v>1194</v>
      </c>
      <c r="L582">
        <v>1358</v>
      </c>
      <c r="N582">
        <v>1010</v>
      </c>
      <c r="O582" t="s">
        <v>189</v>
      </c>
      <c r="P582" t="s">
        <v>189</v>
      </c>
      <c r="Q582">
        <v>10</v>
      </c>
      <c r="X582">
        <v>0.3</v>
      </c>
      <c r="Y582">
        <v>8.3000000000000007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0.3</v>
      </c>
      <c r="AH582">
        <v>2</v>
      </c>
      <c r="AI582">
        <v>23986706</v>
      </c>
      <c r="AJ582">
        <v>574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ROW(Source!A608)</f>
        <v>608</v>
      </c>
      <c r="B583">
        <v>23986714</v>
      </c>
      <c r="C583">
        <v>23986702</v>
      </c>
      <c r="D583">
        <v>22804344</v>
      </c>
      <c r="E583">
        <v>1</v>
      </c>
      <c r="F583">
        <v>1</v>
      </c>
      <c r="G583">
        <v>1</v>
      </c>
      <c r="H583">
        <v>3</v>
      </c>
      <c r="I583" t="s">
        <v>1201</v>
      </c>
      <c r="J583" t="s">
        <v>1202</v>
      </c>
      <c r="K583" t="s">
        <v>1203</v>
      </c>
      <c r="L583">
        <v>1348</v>
      </c>
      <c r="N583">
        <v>1009</v>
      </c>
      <c r="O583" t="s">
        <v>1185</v>
      </c>
      <c r="P583" t="s">
        <v>1185</v>
      </c>
      <c r="Q583">
        <v>1000</v>
      </c>
      <c r="X583">
        <v>2.0000000000000002E-5</v>
      </c>
      <c r="Y583">
        <v>729.98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2.0000000000000002E-5</v>
      </c>
      <c r="AH583">
        <v>2</v>
      </c>
      <c r="AI583">
        <v>23986707</v>
      </c>
      <c r="AJ583">
        <v>575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ROW(Source!A608)</f>
        <v>608</v>
      </c>
      <c r="B584">
        <v>23986715</v>
      </c>
      <c r="C584">
        <v>23986702</v>
      </c>
      <c r="D584">
        <v>22850609</v>
      </c>
      <c r="E584">
        <v>1</v>
      </c>
      <c r="F584">
        <v>1</v>
      </c>
      <c r="G584">
        <v>1</v>
      </c>
      <c r="H584">
        <v>3</v>
      </c>
      <c r="I584" t="s">
        <v>1207</v>
      </c>
      <c r="J584" t="s">
        <v>1208</v>
      </c>
      <c r="K584" t="s">
        <v>1209</v>
      </c>
      <c r="L584">
        <v>1346</v>
      </c>
      <c r="N584">
        <v>1009</v>
      </c>
      <c r="O584" t="s">
        <v>1181</v>
      </c>
      <c r="P584" t="s">
        <v>1181</v>
      </c>
      <c r="Q584">
        <v>1</v>
      </c>
      <c r="X584">
        <v>1.2E-2</v>
      </c>
      <c r="Y584">
        <v>65.75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1.2E-2</v>
      </c>
      <c r="AH584">
        <v>2</v>
      </c>
      <c r="AI584">
        <v>23986708</v>
      </c>
      <c r="AJ584">
        <v>576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ROW(Source!A608)</f>
        <v>608</v>
      </c>
      <c r="B585">
        <v>23986716</v>
      </c>
      <c r="C585">
        <v>23986702</v>
      </c>
      <c r="D585">
        <v>22865650</v>
      </c>
      <c r="E585">
        <v>1</v>
      </c>
      <c r="F585">
        <v>1</v>
      </c>
      <c r="G585">
        <v>1</v>
      </c>
      <c r="H585">
        <v>3</v>
      </c>
      <c r="I585" t="s">
        <v>1159</v>
      </c>
      <c r="J585" t="s">
        <v>1160</v>
      </c>
      <c r="K585" t="s">
        <v>1161</v>
      </c>
      <c r="L585">
        <v>1374</v>
      </c>
      <c r="N585">
        <v>1013</v>
      </c>
      <c r="O585" t="s">
        <v>1162</v>
      </c>
      <c r="P585" t="s">
        <v>1162</v>
      </c>
      <c r="Q585">
        <v>1</v>
      </c>
      <c r="X585">
        <v>1.1100000000000001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1.1100000000000001</v>
      </c>
      <c r="AH585">
        <v>2</v>
      </c>
      <c r="AI585">
        <v>23986709</v>
      </c>
      <c r="AJ585">
        <v>577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ROW(Source!A609)</f>
        <v>609</v>
      </c>
      <c r="B586">
        <v>23986318</v>
      </c>
      <c r="C586">
        <v>23986317</v>
      </c>
      <c r="D586">
        <v>9431933</v>
      </c>
      <c r="E586">
        <v>1</v>
      </c>
      <c r="F586">
        <v>1</v>
      </c>
      <c r="G586">
        <v>1</v>
      </c>
      <c r="H586">
        <v>1</v>
      </c>
      <c r="I586" t="s">
        <v>1272</v>
      </c>
      <c r="J586" t="s">
        <v>3</v>
      </c>
      <c r="K586" t="s">
        <v>1273</v>
      </c>
      <c r="L586">
        <v>1369</v>
      </c>
      <c r="N586">
        <v>1013</v>
      </c>
      <c r="O586" t="s">
        <v>1148</v>
      </c>
      <c r="P586" t="s">
        <v>1148</v>
      </c>
      <c r="Q586">
        <v>1</v>
      </c>
      <c r="X586">
        <v>1.03</v>
      </c>
      <c r="Y586">
        <v>0</v>
      </c>
      <c r="Z586">
        <v>0</v>
      </c>
      <c r="AA586">
        <v>0</v>
      </c>
      <c r="AB586">
        <v>8.5299999999999994</v>
      </c>
      <c r="AC586">
        <v>0</v>
      </c>
      <c r="AD586">
        <v>1</v>
      </c>
      <c r="AE586">
        <v>1</v>
      </c>
      <c r="AF586" t="s">
        <v>179</v>
      </c>
      <c r="AG586">
        <v>1.3905000000000001</v>
      </c>
      <c r="AH586">
        <v>2</v>
      </c>
      <c r="AI586">
        <v>23986318</v>
      </c>
      <c r="AJ586">
        <v>578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ROW(Source!A609)</f>
        <v>609</v>
      </c>
      <c r="B587">
        <v>23986319</v>
      </c>
      <c r="C587">
        <v>23986317</v>
      </c>
      <c r="D587">
        <v>22794575</v>
      </c>
      <c r="E587">
        <v>1</v>
      </c>
      <c r="F587">
        <v>1</v>
      </c>
      <c r="G587">
        <v>1</v>
      </c>
      <c r="H587">
        <v>2</v>
      </c>
      <c r="I587" t="s">
        <v>1224</v>
      </c>
      <c r="J587" t="s">
        <v>1225</v>
      </c>
      <c r="K587" t="s">
        <v>1226</v>
      </c>
      <c r="L587">
        <v>1368</v>
      </c>
      <c r="N587">
        <v>1011</v>
      </c>
      <c r="O587" t="s">
        <v>1152</v>
      </c>
      <c r="P587" t="s">
        <v>1152</v>
      </c>
      <c r="Q587">
        <v>1</v>
      </c>
      <c r="X587">
        <v>0.16</v>
      </c>
      <c r="Y587">
        <v>0</v>
      </c>
      <c r="Z587">
        <v>87.17</v>
      </c>
      <c r="AA587">
        <v>11.6</v>
      </c>
      <c r="AB587">
        <v>0</v>
      </c>
      <c r="AC587">
        <v>0</v>
      </c>
      <c r="AD587">
        <v>1</v>
      </c>
      <c r="AE587">
        <v>0</v>
      </c>
      <c r="AF587" t="s">
        <v>179</v>
      </c>
      <c r="AG587">
        <v>0.21600000000000003</v>
      </c>
      <c r="AH587">
        <v>2</v>
      </c>
      <c r="AI587">
        <v>23986319</v>
      </c>
      <c r="AJ587">
        <v>579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ROW(Source!A609)</f>
        <v>609</v>
      </c>
      <c r="B588">
        <v>23986320</v>
      </c>
      <c r="C588">
        <v>23986317</v>
      </c>
      <c r="D588">
        <v>22865650</v>
      </c>
      <c r="E588">
        <v>1</v>
      </c>
      <c r="F588">
        <v>1</v>
      </c>
      <c r="G588">
        <v>1</v>
      </c>
      <c r="H588">
        <v>3</v>
      </c>
      <c r="I588" t="s">
        <v>1159</v>
      </c>
      <c r="J588" t="s">
        <v>1160</v>
      </c>
      <c r="K588" t="s">
        <v>1161</v>
      </c>
      <c r="L588">
        <v>1374</v>
      </c>
      <c r="N588">
        <v>1013</v>
      </c>
      <c r="O588" t="s">
        <v>1162</v>
      </c>
      <c r="P588" t="s">
        <v>1162</v>
      </c>
      <c r="Q588">
        <v>1</v>
      </c>
      <c r="X588">
        <v>0.18</v>
      </c>
      <c r="Y588">
        <v>1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0.18</v>
      </c>
      <c r="AH588">
        <v>2</v>
      </c>
      <c r="AI588">
        <v>23986320</v>
      </c>
      <c r="AJ588">
        <v>580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ROW(Source!A610)</f>
        <v>610</v>
      </c>
      <c r="B589">
        <v>24910575</v>
      </c>
      <c r="C589">
        <v>24910571</v>
      </c>
      <c r="D589">
        <v>9431933</v>
      </c>
      <c r="E589">
        <v>1</v>
      </c>
      <c r="F589">
        <v>1</v>
      </c>
      <c r="G589">
        <v>1</v>
      </c>
      <c r="H589">
        <v>1</v>
      </c>
      <c r="I589" t="s">
        <v>1272</v>
      </c>
      <c r="J589" t="s">
        <v>3</v>
      </c>
      <c r="K589" t="s">
        <v>1273</v>
      </c>
      <c r="L589">
        <v>1369</v>
      </c>
      <c r="N589">
        <v>1013</v>
      </c>
      <c r="O589" t="s">
        <v>1148</v>
      </c>
      <c r="P589" t="s">
        <v>1148</v>
      </c>
      <c r="Q589">
        <v>1</v>
      </c>
      <c r="X589">
        <v>1.03</v>
      </c>
      <c r="Y589">
        <v>0</v>
      </c>
      <c r="Z589">
        <v>0</v>
      </c>
      <c r="AA589">
        <v>0</v>
      </c>
      <c r="AB589">
        <v>8.5299999999999994</v>
      </c>
      <c r="AC589">
        <v>0</v>
      </c>
      <c r="AD589">
        <v>1</v>
      </c>
      <c r="AE589">
        <v>1</v>
      </c>
      <c r="AF589" t="s">
        <v>179</v>
      </c>
      <c r="AG589">
        <v>1.3905000000000001</v>
      </c>
      <c r="AH589">
        <v>2</v>
      </c>
      <c r="AI589">
        <v>24910572</v>
      </c>
      <c r="AJ589">
        <v>581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ROW(Source!A610)</f>
        <v>610</v>
      </c>
      <c r="B590">
        <v>24910576</v>
      </c>
      <c r="C590">
        <v>24910571</v>
      </c>
      <c r="D590">
        <v>22794575</v>
      </c>
      <c r="E590">
        <v>1</v>
      </c>
      <c r="F590">
        <v>1</v>
      </c>
      <c r="G590">
        <v>1</v>
      </c>
      <c r="H590">
        <v>2</v>
      </c>
      <c r="I590" t="s">
        <v>1224</v>
      </c>
      <c r="J590" t="s">
        <v>1225</v>
      </c>
      <c r="K590" t="s">
        <v>1226</v>
      </c>
      <c r="L590">
        <v>1368</v>
      </c>
      <c r="N590">
        <v>1011</v>
      </c>
      <c r="O590" t="s">
        <v>1152</v>
      </c>
      <c r="P590" t="s">
        <v>1152</v>
      </c>
      <c r="Q590">
        <v>1</v>
      </c>
      <c r="X590">
        <v>0.16</v>
      </c>
      <c r="Y590">
        <v>0</v>
      </c>
      <c r="Z590">
        <v>87.17</v>
      </c>
      <c r="AA590">
        <v>11.6</v>
      </c>
      <c r="AB590">
        <v>0</v>
      </c>
      <c r="AC590">
        <v>0</v>
      </c>
      <c r="AD590">
        <v>1</v>
      </c>
      <c r="AE590">
        <v>0</v>
      </c>
      <c r="AF590" t="s">
        <v>179</v>
      </c>
      <c r="AG590">
        <v>0.21600000000000003</v>
      </c>
      <c r="AH590">
        <v>2</v>
      </c>
      <c r="AI590">
        <v>24910573</v>
      </c>
      <c r="AJ590">
        <v>582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ROW(Source!A610)</f>
        <v>610</v>
      </c>
      <c r="B591">
        <v>24910577</v>
      </c>
      <c r="C591">
        <v>24910571</v>
      </c>
      <c r="D591">
        <v>22865650</v>
      </c>
      <c r="E591">
        <v>1</v>
      </c>
      <c r="F591">
        <v>1</v>
      </c>
      <c r="G591">
        <v>1</v>
      </c>
      <c r="H591">
        <v>3</v>
      </c>
      <c r="I591" t="s">
        <v>1159</v>
      </c>
      <c r="J591" t="s">
        <v>1160</v>
      </c>
      <c r="K591" t="s">
        <v>1161</v>
      </c>
      <c r="L591">
        <v>1374</v>
      </c>
      <c r="N591">
        <v>1013</v>
      </c>
      <c r="O591" t="s">
        <v>1162</v>
      </c>
      <c r="P591" t="s">
        <v>1162</v>
      </c>
      <c r="Q591">
        <v>1</v>
      </c>
      <c r="X591">
        <v>0.18</v>
      </c>
      <c r="Y591">
        <v>1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0.18</v>
      </c>
      <c r="AH591">
        <v>2</v>
      </c>
      <c r="AI591">
        <v>24910574</v>
      </c>
      <c r="AJ591">
        <v>583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ROW(Source!A611)</f>
        <v>611</v>
      </c>
      <c r="B592">
        <v>24686558</v>
      </c>
      <c r="C592">
        <v>24686545</v>
      </c>
      <c r="D592">
        <v>9451081</v>
      </c>
      <c r="E592">
        <v>1</v>
      </c>
      <c r="F592">
        <v>1</v>
      </c>
      <c r="G592">
        <v>1</v>
      </c>
      <c r="H592">
        <v>1</v>
      </c>
      <c r="I592" t="s">
        <v>1245</v>
      </c>
      <c r="J592" t="s">
        <v>3</v>
      </c>
      <c r="K592" t="s">
        <v>1246</v>
      </c>
      <c r="L592">
        <v>1369</v>
      </c>
      <c r="N592">
        <v>1013</v>
      </c>
      <c r="O592" t="s">
        <v>1148</v>
      </c>
      <c r="P592" t="s">
        <v>1148</v>
      </c>
      <c r="Q592">
        <v>1</v>
      </c>
      <c r="X592">
        <v>20.2</v>
      </c>
      <c r="Y592">
        <v>0</v>
      </c>
      <c r="Z592">
        <v>0</v>
      </c>
      <c r="AA592">
        <v>0</v>
      </c>
      <c r="AB592">
        <v>8.9700000000000006</v>
      </c>
      <c r="AC592">
        <v>0</v>
      </c>
      <c r="AD592">
        <v>1</v>
      </c>
      <c r="AE592">
        <v>1</v>
      </c>
      <c r="AF592" t="s">
        <v>179</v>
      </c>
      <c r="AG592">
        <v>27.27</v>
      </c>
      <c r="AH592">
        <v>2</v>
      </c>
      <c r="AI592">
        <v>24686546</v>
      </c>
      <c r="AJ592">
        <v>584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ROW(Source!A611)</f>
        <v>611</v>
      </c>
      <c r="B593">
        <v>24686559</v>
      </c>
      <c r="C593">
        <v>24686545</v>
      </c>
      <c r="D593">
        <v>121548</v>
      </c>
      <c r="E593">
        <v>1</v>
      </c>
      <c r="F593">
        <v>1</v>
      </c>
      <c r="G593">
        <v>1</v>
      </c>
      <c r="H593">
        <v>1</v>
      </c>
      <c r="I593" t="s">
        <v>40</v>
      </c>
      <c r="J593" t="s">
        <v>3</v>
      </c>
      <c r="K593" t="s">
        <v>1173</v>
      </c>
      <c r="L593">
        <v>608254</v>
      </c>
      <c r="N593">
        <v>1013</v>
      </c>
      <c r="O593" t="s">
        <v>1174</v>
      </c>
      <c r="P593" t="s">
        <v>1174</v>
      </c>
      <c r="Q593">
        <v>1</v>
      </c>
      <c r="X593">
        <v>0.43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2</v>
      </c>
      <c r="AF593" t="s">
        <v>179</v>
      </c>
      <c r="AG593">
        <v>0.58050000000000002</v>
      </c>
      <c r="AH593">
        <v>2</v>
      </c>
      <c r="AI593">
        <v>24686547</v>
      </c>
      <c r="AJ593">
        <v>585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ROW(Source!A611)</f>
        <v>611</v>
      </c>
      <c r="B594">
        <v>24686560</v>
      </c>
      <c r="C594">
        <v>24686545</v>
      </c>
      <c r="D594">
        <v>14665537</v>
      </c>
      <c r="E594">
        <v>1</v>
      </c>
      <c r="F594">
        <v>1</v>
      </c>
      <c r="G594">
        <v>1</v>
      </c>
      <c r="H594">
        <v>2</v>
      </c>
      <c r="I594" t="s">
        <v>1218</v>
      </c>
      <c r="J594" t="s">
        <v>1247</v>
      </c>
      <c r="K594" t="s">
        <v>1220</v>
      </c>
      <c r="L594">
        <v>1368</v>
      </c>
      <c r="N594">
        <v>1011</v>
      </c>
      <c r="O594" t="s">
        <v>1152</v>
      </c>
      <c r="P594" t="s">
        <v>1152</v>
      </c>
      <c r="Q594">
        <v>1</v>
      </c>
      <c r="X594">
        <v>0.43</v>
      </c>
      <c r="Y594">
        <v>0</v>
      </c>
      <c r="Z594">
        <v>134.65</v>
      </c>
      <c r="AA594">
        <v>13.5</v>
      </c>
      <c r="AB594">
        <v>0</v>
      </c>
      <c r="AC594">
        <v>0</v>
      </c>
      <c r="AD594">
        <v>1</v>
      </c>
      <c r="AE594">
        <v>0</v>
      </c>
      <c r="AF594" t="s">
        <v>179</v>
      </c>
      <c r="AG594">
        <v>0.58050000000000002</v>
      </c>
      <c r="AH594">
        <v>2</v>
      </c>
      <c r="AI594">
        <v>24686548</v>
      </c>
      <c r="AJ594">
        <v>586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ROW(Source!A611)</f>
        <v>611</v>
      </c>
      <c r="B595">
        <v>24686561</v>
      </c>
      <c r="C595">
        <v>24686545</v>
      </c>
      <c r="D595">
        <v>14665720</v>
      </c>
      <c r="E595">
        <v>1</v>
      </c>
      <c r="F595">
        <v>1</v>
      </c>
      <c r="G595">
        <v>1</v>
      </c>
      <c r="H595">
        <v>2</v>
      </c>
      <c r="I595" t="s">
        <v>1248</v>
      </c>
      <c r="J595" t="s">
        <v>1249</v>
      </c>
      <c r="K595" t="s">
        <v>1250</v>
      </c>
      <c r="L595">
        <v>1368</v>
      </c>
      <c r="N595">
        <v>1011</v>
      </c>
      <c r="O595" t="s">
        <v>1152</v>
      </c>
      <c r="P595" t="s">
        <v>1152</v>
      </c>
      <c r="Q595">
        <v>1</v>
      </c>
      <c r="X595">
        <v>0.63</v>
      </c>
      <c r="Y595">
        <v>0</v>
      </c>
      <c r="Z595">
        <v>1.7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179</v>
      </c>
      <c r="AG595">
        <v>0.85050000000000003</v>
      </c>
      <c r="AH595">
        <v>2</v>
      </c>
      <c r="AI595">
        <v>24686549</v>
      </c>
      <c r="AJ595">
        <v>587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ROW(Source!A611)</f>
        <v>611</v>
      </c>
      <c r="B596">
        <v>24686562</v>
      </c>
      <c r="C596">
        <v>24686545</v>
      </c>
      <c r="D596">
        <v>14668593</v>
      </c>
      <c r="E596">
        <v>1</v>
      </c>
      <c r="F596">
        <v>1</v>
      </c>
      <c r="G596">
        <v>1</v>
      </c>
      <c r="H596">
        <v>2</v>
      </c>
      <c r="I596" t="s">
        <v>1224</v>
      </c>
      <c r="J596" t="s">
        <v>1251</v>
      </c>
      <c r="K596" t="s">
        <v>1226</v>
      </c>
      <c r="L596">
        <v>1368</v>
      </c>
      <c r="N596">
        <v>1011</v>
      </c>
      <c r="O596" t="s">
        <v>1152</v>
      </c>
      <c r="P596" t="s">
        <v>1152</v>
      </c>
      <c r="Q596">
        <v>1</v>
      </c>
      <c r="X596">
        <v>0.52</v>
      </c>
      <c r="Y596">
        <v>0</v>
      </c>
      <c r="Z596">
        <v>87.17</v>
      </c>
      <c r="AA596">
        <v>11.6</v>
      </c>
      <c r="AB596">
        <v>0</v>
      </c>
      <c r="AC596">
        <v>0</v>
      </c>
      <c r="AD596">
        <v>1</v>
      </c>
      <c r="AE596">
        <v>0</v>
      </c>
      <c r="AF596" t="s">
        <v>179</v>
      </c>
      <c r="AG596">
        <v>0.70200000000000007</v>
      </c>
      <c r="AH596">
        <v>2</v>
      </c>
      <c r="AI596">
        <v>24686550</v>
      </c>
      <c r="AJ596">
        <v>588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ROW(Source!A611)</f>
        <v>611</v>
      </c>
      <c r="B597">
        <v>24686563</v>
      </c>
      <c r="C597">
        <v>24686545</v>
      </c>
      <c r="D597">
        <v>14610615</v>
      </c>
      <c r="E597">
        <v>1</v>
      </c>
      <c r="F597">
        <v>1</v>
      </c>
      <c r="G597">
        <v>1</v>
      </c>
      <c r="H597">
        <v>3</v>
      </c>
      <c r="I597" t="s">
        <v>1252</v>
      </c>
      <c r="J597" t="s">
        <v>1253</v>
      </c>
      <c r="K597" t="s">
        <v>1254</v>
      </c>
      <c r="L597">
        <v>1346</v>
      </c>
      <c r="N597">
        <v>1009</v>
      </c>
      <c r="O597" t="s">
        <v>1181</v>
      </c>
      <c r="P597" t="s">
        <v>1181</v>
      </c>
      <c r="Q597">
        <v>1</v>
      </c>
      <c r="X597">
        <v>3.56E-2</v>
      </c>
      <c r="Y597">
        <v>28.22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3.56E-2</v>
      </c>
      <c r="AH597">
        <v>2</v>
      </c>
      <c r="AI597">
        <v>24686551</v>
      </c>
      <c r="AJ597">
        <v>589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ROW(Source!A611)</f>
        <v>611</v>
      </c>
      <c r="B598">
        <v>24686564</v>
      </c>
      <c r="C598">
        <v>24686545</v>
      </c>
      <c r="D598">
        <v>14610619</v>
      </c>
      <c r="E598">
        <v>1</v>
      </c>
      <c r="F598">
        <v>1</v>
      </c>
      <c r="G598">
        <v>1</v>
      </c>
      <c r="H598">
        <v>3</v>
      </c>
      <c r="I598" t="s">
        <v>1255</v>
      </c>
      <c r="J598" t="s">
        <v>1256</v>
      </c>
      <c r="K598" t="s">
        <v>1257</v>
      </c>
      <c r="L598">
        <v>1346</v>
      </c>
      <c r="N598">
        <v>1009</v>
      </c>
      <c r="O598" t="s">
        <v>1181</v>
      </c>
      <c r="P598" t="s">
        <v>1181</v>
      </c>
      <c r="Q598">
        <v>1</v>
      </c>
      <c r="X598">
        <v>0.58399999999999996</v>
      </c>
      <c r="Y598">
        <v>26.32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0.58399999999999996</v>
      </c>
      <c r="AH598">
        <v>2</v>
      </c>
      <c r="AI598">
        <v>24686552</v>
      </c>
      <c r="AJ598">
        <v>590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ROW(Source!A611)</f>
        <v>611</v>
      </c>
      <c r="B599">
        <v>24686565</v>
      </c>
      <c r="C599">
        <v>24686545</v>
      </c>
      <c r="D599">
        <v>14682025</v>
      </c>
      <c r="E599">
        <v>1</v>
      </c>
      <c r="F599">
        <v>1</v>
      </c>
      <c r="G599">
        <v>1</v>
      </c>
      <c r="H599">
        <v>3</v>
      </c>
      <c r="I599" t="s">
        <v>1258</v>
      </c>
      <c r="J599" t="s">
        <v>1259</v>
      </c>
      <c r="K599" t="s">
        <v>1260</v>
      </c>
      <c r="L599">
        <v>1348</v>
      </c>
      <c r="N599">
        <v>1009</v>
      </c>
      <c r="O599" t="s">
        <v>1185</v>
      </c>
      <c r="P599" t="s">
        <v>1185</v>
      </c>
      <c r="Q599">
        <v>1000</v>
      </c>
      <c r="X599">
        <v>2.0000000000000002E-5</v>
      </c>
      <c r="Y599">
        <v>28300.400000000001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2.0000000000000002E-5</v>
      </c>
      <c r="AH599">
        <v>2</v>
      </c>
      <c r="AI599">
        <v>24686553</v>
      </c>
      <c r="AJ599">
        <v>591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ROW(Source!A611)</f>
        <v>611</v>
      </c>
      <c r="B600">
        <v>24686566</v>
      </c>
      <c r="C600">
        <v>24686545</v>
      </c>
      <c r="D600">
        <v>14627308</v>
      </c>
      <c r="E600">
        <v>1</v>
      </c>
      <c r="F600">
        <v>1</v>
      </c>
      <c r="G600">
        <v>1</v>
      </c>
      <c r="H600">
        <v>3</v>
      </c>
      <c r="I600" t="s">
        <v>1261</v>
      </c>
      <c r="J600" t="s">
        <v>1262</v>
      </c>
      <c r="K600" t="s">
        <v>1263</v>
      </c>
      <c r="L600">
        <v>1301</v>
      </c>
      <c r="N600">
        <v>1003</v>
      </c>
      <c r="O600" t="s">
        <v>970</v>
      </c>
      <c r="P600" t="s">
        <v>970</v>
      </c>
      <c r="Q600">
        <v>1</v>
      </c>
      <c r="X600">
        <v>1</v>
      </c>
      <c r="Y600">
        <v>10.7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1</v>
      </c>
      <c r="AH600">
        <v>2</v>
      </c>
      <c r="AI600">
        <v>24686554</v>
      </c>
      <c r="AJ600">
        <v>592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ROW(Source!A611)</f>
        <v>611</v>
      </c>
      <c r="B601">
        <v>24686567</v>
      </c>
      <c r="C601">
        <v>24686545</v>
      </c>
      <c r="D601">
        <v>14665220</v>
      </c>
      <c r="E601">
        <v>1</v>
      </c>
      <c r="F601">
        <v>1</v>
      </c>
      <c r="G601">
        <v>1</v>
      </c>
      <c r="H601">
        <v>3</v>
      </c>
      <c r="I601" t="s">
        <v>1264</v>
      </c>
      <c r="J601" t="s">
        <v>1265</v>
      </c>
      <c r="K601" t="s">
        <v>1266</v>
      </c>
      <c r="L601">
        <v>1346</v>
      </c>
      <c r="N601">
        <v>1009</v>
      </c>
      <c r="O601" t="s">
        <v>1181</v>
      </c>
      <c r="P601" t="s">
        <v>1181</v>
      </c>
      <c r="Q601">
        <v>1</v>
      </c>
      <c r="X601">
        <v>0.01</v>
      </c>
      <c r="Y601">
        <v>114.22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0.01</v>
      </c>
      <c r="AH601">
        <v>2</v>
      </c>
      <c r="AI601">
        <v>24686555</v>
      </c>
      <c r="AJ601">
        <v>593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ROW(Source!A611)</f>
        <v>611</v>
      </c>
      <c r="B602">
        <v>24686568</v>
      </c>
      <c r="C602">
        <v>24686545</v>
      </c>
      <c r="D602">
        <v>14697288</v>
      </c>
      <c r="E602">
        <v>1</v>
      </c>
      <c r="F602">
        <v>1</v>
      </c>
      <c r="G602">
        <v>1</v>
      </c>
      <c r="H602">
        <v>3</v>
      </c>
      <c r="I602" t="s">
        <v>1267</v>
      </c>
      <c r="J602" t="s">
        <v>1268</v>
      </c>
      <c r="K602" t="s">
        <v>1269</v>
      </c>
      <c r="L602">
        <v>1354</v>
      </c>
      <c r="N602">
        <v>1010</v>
      </c>
      <c r="O602" t="s">
        <v>209</v>
      </c>
      <c r="P602" t="s">
        <v>209</v>
      </c>
      <c r="Q602">
        <v>1</v>
      </c>
      <c r="X602">
        <v>4</v>
      </c>
      <c r="Y602">
        <v>3.65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4</v>
      </c>
      <c r="AH602">
        <v>2</v>
      </c>
      <c r="AI602">
        <v>24686556</v>
      </c>
      <c r="AJ602">
        <v>594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ROW(Source!A611)</f>
        <v>611</v>
      </c>
      <c r="B603">
        <v>24686569</v>
      </c>
      <c r="C603">
        <v>24686545</v>
      </c>
      <c r="D603">
        <v>14665295</v>
      </c>
      <c r="E603">
        <v>1</v>
      </c>
      <c r="F603">
        <v>1</v>
      </c>
      <c r="G603">
        <v>1</v>
      </c>
      <c r="H603">
        <v>3</v>
      </c>
      <c r="I603" t="s">
        <v>1159</v>
      </c>
      <c r="J603" t="s">
        <v>1168</v>
      </c>
      <c r="K603" t="s">
        <v>1169</v>
      </c>
      <c r="L603">
        <v>1344</v>
      </c>
      <c r="N603">
        <v>1008</v>
      </c>
      <c r="O603" t="s">
        <v>1170</v>
      </c>
      <c r="P603" t="s">
        <v>1170</v>
      </c>
      <c r="Q603">
        <v>1</v>
      </c>
      <c r="X603">
        <v>3.62</v>
      </c>
      <c r="Y603">
        <v>1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3.62</v>
      </c>
      <c r="AH603">
        <v>2</v>
      </c>
      <c r="AI603">
        <v>24686557</v>
      </c>
      <c r="AJ603">
        <v>595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ROW(Source!A612)</f>
        <v>612</v>
      </c>
      <c r="B604">
        <v>24686493</v>
      </c>
      <c r="C604">
        <v>24686490</v>
      </c>
      <c r="D604">
        <v>9436423</v>
      </c>
      <c r="E604">
        <v>1</v>
      </c>
      <c r="F604">
        <v>1</v>
      </c>
      <c r="G604">
        <v>1</v>
      </c>
      <c r="H604">
        <v>1</v>
      </c>
      <c r="I604" t="s">
        <v>1243</v>
      </c>
      <c r="J604" t="s">
        <v>3</v>
      </c>
      <c r="K604" t="s">
        <v>1244</v>
      </c>
      <c r="L604">
        <v>1369</v>
      </c>
      <c r="N604">
        <v>1013</v>
      </c>
      <c r="O604" t="s">
        <v>1148</v>
      </c>
      <c r="P604" t="s">
        <v>1148</v>
      </c>
      <c r="Q604">
        <v>1</v>
      </c>
      <c r="X604">
        <v>124</v>
      </c>
      <c r="Y604">
        <v>0</v>
      </c>
      <c r="Z604">
        <v>0</v>
      </c>
      <c r="AA604">
        <v>0</v>
      </c>
      <c r="AB604">
        <v>12.92</v>
      </c>
      <c r="AC604">
        <v>0</v>
      </c>
      <c r="AD604">
        <v>1</v>
      </c>
      <c r="AE604">
        <v>1</v>
      </c>
      <c r="AF604" t="s">
        <v>179</v>
      </c>
      <c r="AG604">
        <v>167.4</v>
      </c>
      <c r="AH604">
        <v>2</v>
      </c>
      <c r="AI604">
        <v>24686491</v>
      </c>
      <c r="AJ604">
        <v>596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ROW(Source!A612)</f>
        <v>612</v>
      </c>
      <c r="B605">
        <v>24686494</v>
      </c>
      <c r="C605">
        <v>24686490</v>
      </c>
      <c r="D605">
        <v>14665295</v>
      </c>
      <c r="E605">
        <v>1</v>
      </c>
      <c r="F605">
        <v>1</v>
      </c>
      <c r="G605">
        <v>1</v>
      </c>
      <c r="H605">
        <v>3</v>
      </c>
      <c r="I605" t="s">
        <v>1159</v>
      </c>
      <c r="J605" t="s">
        <v>1168</v>
      </c>
      <c r="K605" t="s">
        <v>1169</v>
      </c>
      <c r="L605">
        <v>1344</v>
      </c>
      <c r="N605">
        <v>1008</v>
      </c>
      <c r="O605" t="s">
        <v>1170</v>
      </c>
      <c r="P605" t="s">
        <v>1170</v>
      </c>
      <c r="Q605">
        <v>1</v>
      </c>
      <c r="X605">
        <v>32.04</v>
      </c>
      <c r="Y605">
        <v>1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32.04</v>
      </c>
      <c r="AH605">
        <v>2</v>
      </c>
      <c r="AI605">
        <v>24686492</v>
      </c>
      <c r="AJ605">
        <v>597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ROW(Source!A613)</f>
        <v>613</v>
      </c>
      <c r="B606">
        <v>24910615</v>
      </c>
      <c r="C606">
        <v>24814938</v>
      </c>
      <c r="D606">
        <v>9436423</v>
      </c>
      <c r="E606">
        <v>1</v>
      </c>
      <c r="F606">
        <v>1</v>
      </c>
      <c r="G606">
        <v>1</v>
      </c>
      <c r="H606">
        <v>1</v>
      </c>
      <c r="I606" t="s">
        <v>1243</v>
      </c>
      <c r="J606" t="s">
        <v>3</v>
      </c>
      <c r="K606" t="s">
        <v>1244</v>
      </c>
      <c r="L606">
        <v>1369</v>
      </c>
      <c r="N606">
        <v>1013</v>
      </c>
      <c r="O606" t="s">
        <v>1148</v>
      </c>
      <c r="P606" t="s">
        <v>1148</v>
      </c>
      <c r="Q606">
        <v>1</v>
      </c>
      <c r="X606">
        <v>124</v>
      </c>
      <c r="Y606">
        <v>0</v>
      </c>
      <c r="Z606">
        <v>0</v>
      </c>
      <c r="AA606">
        <v>0</v>
      </c>
      <c r="AB606">
        <v>12.92</v>
      </c>
      <c r="AC606">
        <v>0</v>
      </c>
      <c r="AD606">
        <v>1</v>
      </c>
      <c r="AE606">
        <v>1</v>
      </c>
      <c r="AF606" t="s">
        <v>179</v>
      </c>
      <c r="AG606">
        <v>167.4</v>
      </c>
      <c r="AH606">
        <v>2</v>
      </c>
      <c r="AI606">
        <v>24910615</v>
      </c>
      <c r="AJ606">
        <v>598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ROW(Source!A613)</f>
        <v>613</v>
      </c>
      <c r="B607">
        <v>24910616</v>
      </c>
      <c r="C607">
        <v>24814938</v>
      </c>
      <c r="D607">
        <v>22865650</v>
      </c>
      <c r="E607">
        <v>1</v>
      </c>
      <c r="F607">
        <v>1</v>
      </c>
      <c r="G607">
        <v>1</v>
      </c>
      <c r="H607">
        <v>3</v>
      </c>
      <c r="I607" t="s">
        <v>1159</v>
      </c>
      <c r="J607" t="s">
        <v>1160</v>
      </c>
      <c r="K607" t="s">
        <v>1161</v>
      </c>
      <c r="L607">
        <v>1374</v>
      </c>
      <c r="N607">
        <v>1013</v>
      </c>
      <c r="O607" t="s">
        <v>1162</v>
      </c>
      <c r="P607" t="s">
        <v>1162</v>
      </c>
      <c r="Q607">
        <v>1</v>
      </c>
      <c r="X607">
        <v>32.04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32.04</v>
      </c>
      <c r="AH607">
        <v>2</v>
      </c>
      <c r="AI607">
        <v>24910616</v>
      </c>
      <c r="AJ607">
        <v>599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ROW(Source!A614)</f>
        <v>614</v>
      </c>
      <c r="B608">
        <v>24919938</v>
      </c>
      <c r="C608">
        <v>24919934</v>
      </c>
      <c r="D608">
        <v>9430857</v>
      </c>
      <c r="E608">
        <v>1</v>
      </c>
      <c r="F608">
        <v>1</v>
      </c>
      <c r="G608">
        <v>1</v>
      </c>
      <c r="H608">
        <v>1</v>
      </c>
      <c r="I608" t="s">
        <v>1270</v>
      </c>
      <c r="J608" t="s">
        <v>3</v>
      </c>
      <c r="K608" t="s">
        <v>1271</v>
      </c>
      <c r="L608">
        <v>1369</v>
      </c>
      <c r="N608">
        <v>1013</v>
      </c>
      <c r="O608" t="s">
        <v>1148</v>
      </c>
      <c r="P608" t="s">
        <v>1148</v>
      </c>
      <c r="Q608">
        <v>1</v>
      </c>
      <c r="X608">
        <v>1.03</v>
      </c>
      <c r="Y608">
        <v>0</v>
      </c>
      <c r="Z608">
        <v>0</v>
      </c>
      <c r="AA608">
        <v>0</v>
      </c>
      <c r="AB608">
        <v>8.64</v>
      </c>
      <c r="AC608">
        <v>0</v>
      </c>
      <c r="AD608">
        <v>1</v>
      </c>
      <c r="AE608">
        <v>1</v>
      </c>
      <c r="AF608" t="s">
        <v>179</v>
      </c>
      <c r="AG608">
        <v>1.3905000000000001</v>
      </c>
      <c r="AH608">
        <v>2</v>
      </c>
      <c r="AI608">
        <v>24919935</v>
      </c>
      <c r="AJ608">
        <v>600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ROW(Source!A614)</f>
        <v>614</v>
      </c>
      <c r="B609">
        <v>24919939</v>
      </c>
      <c r="C609">
        <v>24919934</v>
      </c>
      <c r="D609">
        <v>22794575</v>
      </c>
      <c r="E609">
        <v>1</v>
      </c>
      <c r="F609">
        <v>1</v>
      </c>
      <c r="G609">
        <v>1</v>
      </c>
      <c r="H609">
        <v>2</v>
      </c>
      <c r="I609" t="s">
        <v>1224</v>
      </c>
      <c r="J609" t="s">
        <v>1225</v>
      </c>
      <c r="K609" t="s">
        <v>1226</v>
      </c>
      <c r="L609">
        <v>1368</v>
      </c>
      <c r="N609">
        <v>1011</v>
      </c>
      <c r="O609" t="s">
        <v>1152</v>
      </c>
      <c r="P609" t="s">
        <v>1152</v>
      </c>
      <c r="Q609">
        <v>1</v>
      </c>
      <c r="X609">
        <v>0.01</v>
      </c>
      <c r="Y609">
        <v>0</v>
      </c>
      <c r="Z609">
        <v>87.17</v>
      </c>
      <c r="AA609">
        <v>11.6</v>
      </c>
      <c r="AB609">
        <v>0</v>
      </c>
      <c r="AC609">
        <v>0</v>
      </c>
      <c r="AD609">
        <v>1</v>
      </c>
      <c r="AE609">
        <v>0</v>
      </c>
      <c r="AF609" t="s">
        <v>179</v>
      </c>
      <c r="AG609">
        <v>1.3500000000000002E-2</v>
      </c>
      <c r="AH609">
        <v>2</v>
      </c>
      <c r="AI609">
        <v>24919936</v>
      </c>
      <c r="AJ609">
        <v>601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ROW(Source!A614)</f>
        <v>614</v>
      </c>
      <c r="B610">
        <v>24919940</v>
      </c>
      <c r="C610">
        <v>24919934</v>
      </c>
      <c r="D610">
        <v>22865650</v>
      </c>
      <c r="E610">
        <v>1</v>
      </c>
      <c r="F610">
        <v>1</v>
      </c>
      <c r="G610">
        <v>1</v>
      </c>
      <c r="H610">
        <v>3</v>
      </c>
      <c r="I610" t="s">
        <v>1159</v>
      </c>
      <c r="J610" t="s">
        <v>1160</v>
      </c>
      <c r="K610" t="s">
        <v>1161</v>
      </c>
      <c r="L610">
        <v>1374</v>
      </c>
      <c r="N610">
        <v>1013</v>
      </c>
      <c r="O610" t="s">
        <v>1162</v>
      </c>
      <c r="P610" t="s">
        <v>1162</v>
      </c>
      <c r="Q610">
        <v>1</v>
      </c>
      <c r="X610">
        <v>0.18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0.18</v>
      </c>
      <c r="AH610">
        <v>2</v>
      </c>
      <c r="AI610">
        <v>24919937</v>
      </c>
      <c r="AJ610">
        <v>602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ROW(Source!A615)</f>
        <v>615</v>
      </c>
      <c r="B611">
        <v>24686499</v>
      </c>
      <c r="C611">
        <v>24686495</v>
      </c>
      <c r="D611">
        <v>9431933</v>
      </c>
      <c r="E611">
        <v>1</v>
      </c>
      <c r="F611">
        <v>1</v>
      </c>
      <c r="G611">
        <v>1</v>
      </c>
      <c r="H611">
        <v>1</v>
      </c>
      <c r="I611" t="s">
        <v>1272</v>
      </c>
      <c r="J611" t="s">
        <v>3</v>
      </c>
      <c r="K611" t="s">
        <v>1273</v>
      </c>
      <c r="L611">
        <v>1369</v>
      </c>
      <c r="N611">
        <v>1013</v>
      </c>
      <c r="O611" t="s">
        <v>1148</v>
      </c>
      <c r="P611" t="s">
        <v>1148</v>
      </c>
      <c r="Q611">
        <v>1</v>
      </c>
      <c r="X611">
        <v>1.03</v>
      </c>
      <c r="Y611">
        <v>0</v>
      </c>
      <c r="Z611">
        <v>0</v>
      </c>
      <c r="AA611">
        <v>0</v>
      </c>
      <c r="AB611">
        <v>8.5299999999999994</v>
      </c>
      <c r="AC611">
        <v>0</v>
      </c>
      <c r="AD611">
        <v>1</v>
      </c>
      <c r="AE611">
        <v>1</v>
      </c>
      <c r="AF611" t="s">
        <v>179</v>
      </c>
      <c r="AG611">
        <v>1.3905000000000001</v>
      </c>
      <c r="AH611">
        <v>2</v>
      </c>
      <c r="AI611">
        <v>24686496</v>
      </c>
      <c r="AJ611">
        <v>603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ROW(Source!A615)</f>
        <v>615</v>
      </c>
      <c r="B612">
        <v>24686500</v>
      </c>
      <c r="C612">
        <v>24686495</v>
      </c>
      <c r="D612">
        <v>14668593</v>
      </c>
      <c r="E612">
        <v>1</v>
      </c>
      <c r="F612">
        <v>1</v>
      </c>
      <c r="G612">
        <v>1</v>
      </c>
      <c r="H612">
        <v>2</v>
      </c>
      <c r="I612" t="s">
        <v>1224</v>
      </c>
      <c r="J612" t="s">
        <v>1251</v>
      </c>
      <c r="K612" t="s">
        <v>1226</v>
      </c>
      <c r="L612">
        <v>1368</v>
      </c>
      <c r="N612">
        <v>1011</v>
      </c>
      <c r="O612" t="s">
        <v>1152</v>
      </c>
      <c r="P612" t="s">
        <v>1152</v>
      </c>
      <c r="Q612">
        <v>1</v>
      </c>
      <c r="X612">
        <v>0.16</v>
      </c>
      <c r="Y612">
        <v>0</v>
      </c>
      <c r="Z612">
        <v>87.17</v>
      </c>
      <c r="AA612">
        <v>11.6</v>
      </c>
      <c r="AB612">
        <v>0</v>
      </c>
      <c r="AC612">
        <v>0</v>
      </c>
      <c r="AD612">
        <v>1</v>
      </c>
      <c r="AE612">
        <v>0</v>
      </c>
      <c r="AF612" t="s">
        <v>179</v>
      </c>
      <c r="AG612">
        <v>0.21600000000000003</v>
      </c>
      <c r="AH612">
        <v>2</v>
      </c>
      <c r="AI612">
        <v>24686497</v>
      </c>
      <c r="AJ612">
        <v>604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ROW(Source!A615)</f>
        <v>615</v>
      </c>
      <c r="B613">
        <v>24686501</v>
      </c>
      <c r="C613">
        <v>24686495</v>
      </c>
      <c r="D613">
        <v>14665295</v>
      </c>
      <c r="E613">
        <v>1</v>
      </c>
      <c r="F613">
        <v>1</v>
      </c>
      <c r="G613">
        <v>1</v>
      </c>
      <c r="H613">
        <v>3</v>
      </c>
      <c r="I613" t="s">
        <v>1159</v>
      </c>
      <c r="J613" t="s">
        <v>1168</v>
      </c>
      <c r="K613" t="s">
        <v>1169</v>
      </c>
      <c r="L613">
        <v>1344</v>
      </c>
      <c r="N613">
        <v>1008</v>
      </c>
      <c r="O613" t="s">
        <v>1170</v>
      </c>
      <c r="P613" t="s">
        <v>1170</v>
      </c>
      <c r="Q613">
        <v>1</v>
      </c>
      <c r="X613">
        <v>0.18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0.18</v>
      </c>
      <c r="AH613">
        <v>2</v>
      </c>
      <c r="AI613">
        <v>24686498</v>
      </c>
      <c r="AJ613">
        <v>605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ROW(Source!A616)</f>
        <v>616</v>
      </c>
      <c r="B614">
        <v>24686513</v>
      </c>
      <c r="C614">
        <v>24686509</v>
      </c>
      <c r="D614">
        <v>9431933</v>
      </c>
      <c r="E614">
        <v>1</v>
      </c>
      <c r="F614">
        <v>1</v>
      </c>
      <c r="G614">
        <v>1</v>
      </c>
      <c r="H614">
        <v>1</v>
      </c>
      <c r="I614" t="s">
        <v>1272</v>
      </c>
      <c r="J614" t="s">
        <v>3</v>
      </c>
      <c r="K614" t="s">
        <v>1273</v>
      </c>
      <c r="L614">
        <v>1369</v>
      </c>
      <c r="N614">
        <v>1013</v>
      </c>
      <c r="O614" t="s">
        <v>1148</v>
      </c>
      <c r="P614" t="s">
        <v>1148</v>
      </c>
      <c r="Q614">
        <v>1</v>
      </c>
      <c r="X614">
        <v>1.03</v>
      </c>
      <c r="Y614">
        <v>0</v>
      </c>
      <c r="Z614">
        <v>0</v>
      </c>
      <c r="AA614">
        <v>0</v>
      </c>
      <c r="AB614">
        <v>8.5299999999999994</v>
      </c>
      <c r="AC614">
        <v>0</v>
      </c>
      <c r="AD614">
        <v>1</v>
      </c>
      <c r="AE614">
        <v>1</v>
      </c>
      <c r="AF614" t="s">
        <v>179</v>
      </c>
      <c r="AG614">
        <v>1.3905000000000001</v>
      </c>
      <c r="AH614">
        <v>2</v>
      </c>
      <c r="AI614">
        <v>24686510</v>
      </c>
      <c r="AJ614">
        <v>606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ROW(Source!A616)</f>
        <v>616</v>
      </c>
      <c r="B615">
        <v>24686514</v>
      </c>
      <c r="C615">
        <v>24686509</v>
      </c>
      <c r="D615">
        <v>14668593</v>
      </c>
      <c r="E615">
        <v>1</v>
      </c>
      <c r="F615">
        <v>1</v>
      </c>
      <c r="G615">
        <v>1</v>
      </c>
      <c r="H615">
        <v>2</v>
      </c>
      <c r="I615" t="s">
        <v>1224</v>
      </c>
      <c r="J615" t="s">
        <v>1251</v>
      </c>
      <c r="K615" t="s">
        <v>1226</v>
      </c>
      <c r="L615">
        <v>1368</v>
      </c>
      <c r="N615">
        <v>1011</v>
      </c>
      <c r="O615" t="s">
        <v>1152</v>
      </c>
      <c r="P615" t="s">
        <v>1152</v>
      </c>
      <c r="Q615">
        <v>1</v>
      </c>
      <c r="X615">
        <v>0.16</v>
      </c>
      <c r="Y615">
        <v>0</v>
      </c>
      <c r="Z615">
        <v>87.17</v>
      </c>
      <c r="AA615">
        <v>11.6</v>
      </c>
      <c r="AB615">
        <v>0</v>
      </c>
      <c r="AC615">
        <v>0</v>
      </c>
      <c r="AD615">
        <v>1</v>
      </c>
      <c r="AE615">
        <v>0</v>
      </c>
      <c r="AF615" t="s">
        <v>179</v>
      </c>
      <c r="AG615">
        <v>0.21600000000000003</v>
      </c>
      <c r="AH615">
        <v>2</v>
      </c>
      <c r="AI615">
        <v>24686511</v>
      </c>
      <c r="AJ615">
        <v>607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ROW(Source!A616)</f>
        <v>616</v>
      </c>
      <c r="B616">
        <v>24686515</v>
      </c>
      <c r="C616">
        <v>24686509</v>
      </c>
      <c r="D616">
        <v>14665295</v>
      </c>
      <c r="E616">
        <v>1</v>
      </c>
      <c r="F616">
        <v>1</v>
      </c>
      <c r="G616">
        <v>1</v>
      </c>
      <c r="H616">
        <v>3</v>
      </c>
      <c r="I616" t="s">
        <v>1159</v>
      </c>
      <c r="J616" t="s">
        <v>1168</v>
      </c>
      <c r="K616" t="s">
        <v>1169</v>
      </c>
      <c r="L616">
        <v>1344</v>
      </c>
      <c r="N616">
        <v>1008</v>
      </c>
      <c r="O616" t="s">
        <v>1170</v>
      </c>
      <c r="P616" t="s">
        <v>1170</v>
      </c>
      <c r="Q616">
        <v>1</v>
      </c>
      <c r="X616">
        <v>0.18</v>
      </c>
      <c r="Y616">
        <v>1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0.18</v>
      </c>
      <c r="AH616">
        <v>2</v>
      </c>
      <c r="AI616">
        <v>24686512</v>
      </c>
      <c r="AJ616">
        <v>608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ROW(Source!A617)</f>
        <v>617</v>
      </c>
      <c r="B617">
        <v>24687222</v>
      </c>
      <c r="C617">
        <v>24686516</v>
      </c>
      <c r="D617">
        <v>9430636</v>
      </c>
      <c r="E617">
        <v>1</v>
      </c>
      <c r="F617">
        <v>1</v>
      </c>
      <c r="G617">
        <v>1</v>
      </c>
      <c r="H617">
        <v>1</v>
      </c>
      <c r="I617" t="s">
        <v>1274</v>
      </c>
      <c r="J617" t="s">
        <v>3</v>
      </c>
      <c r="K617" t="s">
        <v>1275</v>
      </c>
      <c r="L617">
        <v>1369</v>
      </c>
      <c r="N617">
        <v>1013</v>
      </c>
      <c r="O617" t="s">
        <v>1148</v>
      </c>
      <c r="P617" t="s">
        <v>1148</v>
      </c>
      <c r="Q617">
        <v>1</v>
      </c>
      <c r="X617">
        <v>0.22</v>
      </c>
      <c r="Y617">
        <v>0</v>
      </c>
      <c r="Z617">
        <v>0</v>
      </c>
      <c r="AA617">
        <v>0</v>
      </c>
      <c r="AB617">
        <v>9.4</v>
      </c>
      <c r="AC617">
        <v>0</v>
      </c>
      <c r="AD617">
        <v>1</v>
      </c>
      <c r="AE617">
        <v>1</v>
      </c>
      <c r="AF617" t="s">
        <v>179</v>
      </c>
      <c r="AG617">
        <v>0.29700000000000004</v>
      </c>
      <c r="AH617">
        <v>2</v>
      </c>
      <c r="AI617">
        <v>24687222</v>
      </c>
      <c r="AJ617">
        <v>609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ROW(Source!A617)</f>
        <v>617</v>
      </c>
      <c r="B618">
        <v>24687223</v>
      </c>
      <c r="C618">
        <v>24686516</v>
      </c>
      <c r="D618">
        <v>22865650</v>
      </c>
      <c r="E618">
        <v>1</v>
      </c>
      <c r="F618">
        <v>1</v>
      </c>
      <c r="G618">
        <v>1</v>
      </c>
      <c r="H618">
        <v>3</v>
      </c>
      <c r="I618" t="s">
        <v>1159</v>
      </c>
      <c r="J618" t="s">
        <v>1160</v>
      </c>
      <c r="K618" t="s">
        <v>1161</v>
      </c>
      <c r="L618">
        <v>1374</v>
      </c>
      <c r="N618">
        <v>1013</v>
      </c>
      <c r="O618" t="s">
        <v>1162</v>
      </c>
      <c r="P618" t="s">
        <v>1162</v>
      </c>
      <c r="Q618">
        <v>1</v>
      </c>
      <c r="X618">
        <v>0.04</v>
      </c>
      <c r="Y618">
        <v>1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0.04</v>
      </c>
      <c r="AH618">
        <v>2</v>
      </c>
      <c r="AI618">
        <v>24687223</v>
      </c>
      <c r="AJ618">
        <v>610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ROW(Source!A618)</f>
        <v>618</v>
      </c>
      <c r="B619">
        <v>24686585</v>
      </c>
      <c r="C619">
        <v>24686572</v>
      </c>
      <c r="D619">
        <v>9451081</v>
      </c>
      <c r="E619">
        <v>1</v>
      </c>
      <c r="F619">
        <v>1</v>
      </c>
      <c r="G619">
        <v>1</v>
      </c>
      <c r="H619">
        <v>1</v>
      </c>
      <c r="I619" t="s">
        <v>1245</v>
      </c>
      <c r="J619" t="s">
        <v>3</v>
      </c>
      <c r="K619" t="s">
        <v>1246</v>
      </c>
      <c r="L619">
        <v>1369</v>
      </c>
      <c r="N619">
        <v>1013</v>
      </c>
      <c r="O619" t="s">
        <v>1148</v>
      </c>
      <c r="P619" t="s">
        <v>1148</v>
      </c>
      <c r="Q619">
        <v>1</v>
      </c>
      <c r="X619">
        <v>20.2</v>
      </c>
      <c r="Y619">
        <v>0</v>
      </c>
      <c r="Z619">
        <v>0</v>
      </c>
      <c r="AA619">
        <v>0</v>
      </c>
      <c r="AB619">
        <v>8.9700000000000006</v>
      </c>
      <c r="AC619">
        <v>0</v>
      </c>
      <c r="AD619">
        <v>1</v>
      </c>
      <c r="AE619">
        <v>1</v>
      </c>
      <c r="AF619" t="s">
        <v>179</v>
      </c>
      <c r="AG619">
        <v>27.27</v>
      </c>
      <c r="AH619">
        <v>2</v>
      </c>
      <c r="AI619">
        <v>24686573</v>
      </c>
      <c r="AJ619">
        <v>611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ROW(Source!A618)</f>
        <v>618</v>
      </c>
      <c r="B620">
        <v>24686586</v>
      </c>
      <c r="C620">
        <v>24686572</v>
      </c>
      <c r="D620">
        <v>121548</v>
      </c>
      <c r="E620">
        <v>1</v>
      </c>
      <c r="F620">
        <v>1</v>
      </c>
      <c r="G620">
        <v>1</v>
      </c>
      <c r="H620">
        <v>1</v>
      </c>
      <c r="I620" t="s">
        <v>40</v>
      </c>
      <c r="J620" t="s">
        <v>3</v>
      </c>
      <c r="K620" t="s">
        <v>1173</v>
      </c>
      <c r="L620">
        <v>608254</v>
      </c>
      <c r="N620">
        <v>1013</v>
      </c>
      <c r="O620" t="s">
        <v>1174</v>
      </c>
      <c r="P620" t="s">
        <v>1174</v>
      </c>
      <c r="Q620">
        <v>1</v>
      </c>
      <c r="X620">
        <v>0.43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2</v>
      </c>
      <c r="AF620" t="s">
        <v>179</v>
      </c>
      <c r="AG620">
        <v>0.58050000000000002</v>
      </c>
      <c r="AH620">
        <v>2</v>
      </c>
      <c r="AI620">
        <v>24686574</v>
      </c>
      <c r="AJ620">
        <v>612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ROW(Source!A618)</f>
        <v>618</v>
      </c>
      <c r="B621">
        <v>24686587</v>
      </c>
      <c r="C621">
        <v>24686572</v>
      </c>
      <c r="D621">
        <v>14665537</v>
      </c>
      <c r="E621">
        <v>1</v>
      </c>
      <c r="F621">
        <v>1</v>
      </c>
      <c r="G621">
        <v>1</v>
      </c>
      <c r="H621">
        <v>2</v>
      </c>
      <c r="I621" t="s">
        <v>1218</v>
      </c>
      <c r="J621" t="s">
        <v>1247</v>
      </c>
      <c r="K621" t="s">
        <v>1220</v>
      </c>
      <c r="L621">
        <v>1368</v>
      </c>
      <c r="N621">
        <v>1011</v>
      </c>
      <c r="O621" t="s">
        <v>1152</v>
      </c>
      <c r="P621" t="s">
        <v>1152</v>
      </c>
      <c r="Q621">
        <v>1</v>
      </c>
      <c r="X621">
        <v>0.43</v>
      </c>
      <c r="Y621">
        <v>0</v>
      </c>
      <c r="Z621">
        <v>134.65</v>
      </c>
      <c r="AA621">
        <v>13.5</v>
      </c>
      <c r="AB621">
        <v>0</v>
      </c>
      <c r="AC621">
        <v>0</v>
      </c>
      <c r="AD621">
        <v>1</v>
      </c>
      <c r="AE621">
        <v>0</v>
      </c>
      <c r="AF621" t="s">
        <v>179</v>
      </c>
      <c r="AG621">
        <v>0.58050000000000002</v>
      </c>
      <c r="AH621">
        <v>2</v>
      </c>
      <c r="AI621">
        <v>24686575</v>
      </c>
      <c r="AJ621">
        <v>613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ROW(Source!A618)</f>
        <v>618</v>
      </c>
      <c r="B622">
        <v>24686588</v>
      </c>
      <c r="C622">
        <v>24686572</v>
      </c>
      <c r="D622">
        <v>14665720</v>
      </c>
      <c r="E622">
        <v>1</v>
      </c>
      <c r="F622">
        <v>1</v>
      </c>
      <c r="G622">
        <v>1</v>
      </c>
      <c r="H622">
        <v>2</v>
      </c>
      <c r="I622" t="s">
        <v>1248</v>
      </c>
      <c r="J622" t="s">
        <v>1249</v>
      </c>
      <c r="K622" t="s">
        <v>1250</v>
      </c>
      <c r="L622">
        <v>1368</v>
      </c>
      <c r="N622">
        <v>1011</v>
      </c>
      <c r="O622" t="s">
        <v>1152</v>
      </c>
      <c r="P622" t="s">
        <v>1152</v>
      </c>
      <c r="Q622">
        <v>1</v>
      </c>
      <c r="X622">
        <v>0.63</v>
      </c>
      <c r="Y622">
        <v>0</v>
      </c>
      <c r="Z622">
        <v>1.7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179</v>
      </c>
      <c r="AG622">
        <v>0.85050000000000003</v>
      </c>
      <c r="AH622">
        <v>2</v>
      </c>
      <c r="AI622">
        <v>24686576</v>
      </c>
      <c r="AJ622">
        <v>614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ROW(Source!A618)</f>
        <v>618</v>
      </c>
      <c r="B623">
        <v>24686589</v>
      </c>
      <c r="C623">
        <v>24686572</v>
      </c>
      <c r="D623">
        <v>14668593</v>
      </c>
      <c r="E623">
        <v>1</v>
      </c>
      <c r="F623">
        <v>1</v>
      </c>
      <c r="G623">
        <v>1</v>
      </c>
      <c r="H623">
        <v>2</v>
      </c>
      <c r="I623" t="s">
        <v>1224</v>
      </c>
      <c r="J623" t="s">
        <v>1251</v>
      </c>
      <c r="K623" t="s">
        <v>1226</v>
      </c>
      <c r="L623">
        <v>1368</v>
      </c>
      <c r="N623">
        <v>1011</v>
      </c>
      <c r="O623" t="s">
        <v>1152</v>
      </c>
      <c r="P623" t="s">
        <v>1152</v>
      </c>
      <c r="Q623">
        <v>1</v>
      </c>
      <c r="X623">
        <v>0.52</v>
      </c>
      <c r="Y623">
        <v>0</v>
      </c>
      <c r="Z623">
        <v>87.17</v>
      </c>
      <c r="AA623">
        <v>11.6</v>
      </c>
      <c r="AB623">
        <v>0</v>
      </c>
      <c r="AC623">
        <v>0</v>
      </c>
      <c r="AD623">
        <v>1</v>
      </c>
      <c r="AE623">
        <v>0</v>
      </c>
      <c r="AF623" t="s">
        <v>179</v>
      </c>
      <c r="AG623">
        <v>0.70200000000000007</v>
      </c>
      <c r="AH623">
        <v>2</v>
      </c>
      <c r="AI623">
        <v>24686577</v>
      </c>
      <c r="AJ623">
        <v>615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ROW(Source!A618)</f>
        <v>618</v>
      </c>
      <c r="B624">
        <v>24686590</v>
      </c>
      <c r="C624">
        <v>24686572</v>
      </c>
      <c r="D624">
        <v>14610615</v>
      </c>
      <c r="E624">
        <v>1</v>
      </c>
      <c r="F624">
        <v>1</v>
      </c>
      <c r="G624">
        <v>1</v>
      </c>
      <c r="H624">
        <v>3</v>
      </c>
      <c r="I624" t="s">
        <v>1252</v>
      </c>
      <c r="J624" t="s">
        <v>1253</v>
      </c>
      <c r="K624" t="s">
        <v>1254</v>
      </c>
      <c r="L624">
        <v>1346</v>
      </c>
      <c r="N624">
        <v>1009</v>
      </c>
      <c r="O624" t="s">
        <v>1181</v>
      </c>
      <c r="P624" t="s">
        <v>1181</v>
      </c>
      <c r="Q624">
        <v>1</v>
      </c>
      <c r="X624">
        <v>3.56E-2</v>
      </c>
      <c r="Y624">
        <v>28.22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3.56E-2</v>
      </c>
      <c r="AH624">
        <v>2</v>
      </c>
      <c r="AI624">
        <v>24686578</v>
      </c>
      <c r="AJ624">
        <v>616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ROW(Source!A618)</f>
        <v>618</v>
      </c>
      <c r="B625">
        <v>24686591</v>
      </c>
      <c r="C625">
        <v>24686572</v>
      </c>
      <c r="D625">
        <v>14610619</v>
      </c>
      <c r="E625">
        <v>1</v>
      </c>
      <c r="F625">
        <v>1</v>
      </c>
      <c r="G625">
        <v>1</v>
      </c>
      <c r="H625">
        <v>3</v>
      </c>
      <c r="I625" t="s">
        <v>1255</v>
      </c>
      <c r="J625" t="s">
        <v>1256</v>
      </c>
      <c r="K625" t="s">
        <v>1257</v>
      </c>
      <c r="L625">
        <v>1346</v>
      </c>
      <c r="N625">
        <v>1009</v>
      </c>
      <c r="O625" t="s">
        <v>1181</v>
      </c>
      <c r="P625" t="s">
        <v>1181</v>
      </c>
      <c r="Q625">
        <v>1</v>
      </c>
      <c r="X625">
        <v>0.58399999999999996</v>
      </c>
      <c r="Y625">
        <v>26.32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0.58399999999999996</v>
      </c>
      <c r="AH625">
        <v>2</v>
      </c>
      <c r="AI625">
        <v>24686579</v>
      </c>
      <c r="AJ625">
        <v>617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ROW(Source!A618)</f>
        <v>618</v>
      </c>
      <c r="B626">
        <v>24686592</v>
      </c>
      <c r="C626">
        <v>24686572</v>
      </c>
      <c r="D626">
        <v>14682025</v>
      </c>
      <c r="E626">
        <v>1</v>
      </c>
      <c r="F626">
        <v>1</v>
      </c>
      <c r="G626">
        <v>1</v>
      </c>
      <c r="H626">
        <v>3</v>
      </c>
      <c r="I626" t="s">
        <v>1258</v>
      </c>
      <c r="J626" t="s">
        <v>1259</v>
      </c>
      <c r="K626" t="s">
        <v>1260</v>
      </c>
      <c r="L626">
        <v>1348</v>
      </c>
      <c r="N626">
        <v>1009</v>
      </c>
      <c r="O626" t="s">
        <v>1185</v>
      </c>
      <c r="P626" t="s">
        <v>1185</v>
      </c>
      <c r="Q626">
        <v>1000</v>
      </c>
      <c r="X626">
        <v>2.0000000000000002E-5</v>
      </c>
      <c r="Y626">
        <v>28300.400000000001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2.0000000000000002E-5</v>
      </c>
      <c r="AH626">
        <v>2</v>
      </c>
      <c r="AI626">
        <v>24686580</v>
      </c>
      <c r="AJ626">
        <v>618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ROW(Source!A618)</f>
        <v>618</v>
      </c>
      <c r="B627">
        <v>24686593</v>
      </c>
      <c r="C627">
        <v>24686572</v>
      </c>
      <c r="D627">
        <v>14627308</v>
      </c>
      <c r="E627">
        <v>1</v>
      </c>
      <c r="F627">
        <v>1</v>
      </c>
      <c r="G627">
        <v>1</v>
      </c>
      <c r="H627">
        <v>3</v>
      </c>
      <c r="I627" t="s">
        <v>1261</v>
      </c>
      <c r="J627" t="s">
        <v>1262</v>
      </c>
      <c r="K627" t="s">
        <v>1263</v>
      </c>
      <c r="L627">
        <v>1301</v>
      </c>
      <c r="N627">
        <v>1003</v>
      </c>
      <c r="O627" t="s">
        <v>970</v>
      </c>
      <c r="P627" t="s">
        <v>970</v>
      </c>
      <c r="Q627">
        <v>1</v>
      </c>
      <c r="X627">
        <v>1</v>
      </c>
      <c r="Y627">
        <v>10.7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1</v>
      </c>
      <c r="AH627">
        <v>2</v>
      </c>
      <c r="AI627">
        <v>24686581</v>
      </c>
      <c r="AJ627">
        <v>619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ROW(Source!A618)</f>
        <v>618</v>
      </c>
      <c r="B628">
        <v>24686594</v>
      </c>
      <c r="C628">
        <v>24686572</v>
      </c>
      <c r="D628">
        <v>14665220</v>
      </c>
      <c r="E628">
        <v>1</v>
      </c>
      <c r="F628">
        <v>1</v>
      </c>
      <c r="G628">
        <v>1</v>
      </c>
      <c r="H628">
        <v>3</v>
      </c>
      <c r="I628" t="s">
        <v>1264</v>
      </c>
      <c r="J628" t="s">
        <v>1265</v>
      </c>
      <c r="K628" t="s">
        <v>1266</v>
      </c>
      <c r="L628">
        <v>1346</v>
      </c>
      <c r="N628">
        <v>1009</v>
      </c>
      <c r="O628" t="s">
        <v>1181</v>
      </c>
      <c r="P628" t="s">
        <v>1181</v>
      </c>
      <c r="Q628">
        <v>1</v>
      </c>
      <c r="X628">
        <v>0.01</v>
      </c>
      <c r="Y628">
        <v>114.22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0.01</v>
      </c>
      <c r="AH628">
        <v>2</v>
      </c>
      <c r="AI628">
        <v>24686582</v>
      </c>
      <c r="AJ628">
        <v>620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ROW(Source!A618)</f>
        <v>618</v>
      </c>
      <c r="B629">
        <v>24686595</v>
      </c>
      <c r="C629">
        <v>24686572</v>
      </c>
      <c r="D629">
        <v>14697288</v>
      </c>
      <c r="E629">
        <v>1</v>
      </c>
      <c r="F629">
        <v>1</v>
      </c>
      <c r="G629">
        <v>1</v>
      </c>
      <c r="H629">
        <v>3</v>
      </c>
      <c r="I629" t="s">
        <v>1267</v>
      </c>
      <c r="J629" t="s">
        <v>1268</v>
      </c>
      <c r="K629" t="s">
        <v>1269</v>
      </c>
      <c r="L629">
        <v>1354</v>
      </c>
      <c r="N629">
        <v>1010</v>
      </c>
      <c r="O629" t="s">
        <v>209</v>
      </c>
      <c r="P629" t="s">
        <v>209</v>
      </c>
      <c r="Q629">
        <v>1</v>
      </c>
      <c r="X629">
        <v>4</v>
      </c>
      <c r="Y629">
        <v>3.65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4</v>
      </c>
      <c r="AH629">
        <v>2</v>
      </c>
      <c r="AI629">
        <v>24686583</v>
      </c>
      <c r="AJ629">
        <v>621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ROW(Source!A618)</f>
        <v>618</v>
      </c>
      <c r="B630">
        <v>24686596</v>
      </c>
      <c r="C630">
        <v>24686572</v>
      </c>
      <c r="D630">
        <v>14665295</v>
      </c>
      <c r="E630">
        <v>1</v>
      </c>
      <c r="F630">
        <v>1</v>
      </c>
      <c r="G630">
        <v>1</v>
      </c>
      <c r="H630">
        <v>3</v>
      </c>
      <c r="I630" t="s">
        <v>1159</v>
      </c>
      <c r="J630" t="s">
        <v>1168</v>
      </c>
      <c r="K630" t="s">
        <v>1169</v>
      </c>
      <c r="L630">
        <v>1344</v>
      </c>
      <c r="N630">
        <v>1008</v>
      </c>
      <c r="O630" t="s">
        <v>1170</v>
      </c>
      <c r="P630" t="s">
        <v>1170</v>
      </c>
      <c r="Q630">
        <v>1</v>
      </c>
      <c r="X630">
        <v>3.62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3.62</v>
      </c>
      <c r="AH630">
        <v>2</v>
      </c>
      <c r="AI630">
        <v>24686584</v>
      </c>
      <c r="AJ630">
        <v>622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ROW(Source!A619)</f>
        <v>619</v>
      </c>
      <c r="B631">
        <v>24686600</v>
      </c>
      <c r="C631">
        <v>24686597</v>
      </c>
      <c r="D631">
        <v>9436423</v>
      </c>
      <c r="E631">
        <v>1</v>
      </c>
      <c r="F631">
        <v>1</v>
      </c>
      <c r="G631">
        <v>1</v>
      </c>
      <c r="H631">
        <v>1</v>
      </c>
      <c r="I631" t="s">
        <v>1243</v>
      </c>
      <c r="J631" t="s">
        <v>3</v>
      </c>
      <c r="K631" t="s">
        <v>1244</v>
      </c>
      <c r="L631">
        <v>1369</v>
      </c>
      <c r="N631">
        <v>1013</v>
      </c>
      <c r="O631" t="s">
        <v>1148</v>
      </c>
      <c r="P631" t="s">
        <v>1148</v>
      </c>
      <c r="Q631">
        <v>1</v>
      </c>
      <c r="X631">
        <v>124</v>
      </c>
      <c r="Y631">
        <v>0</v>
      </c>
      <c r="Z631">
        <v>0</v>
      </c>
      <c r="AA631">
        <v>0</v>
      </c>
      <c r="AB631">
        <v>12.92</v>
      </c>
      <c r="AC631">
        <v>0</v>
      </c>
      <c r="AD631">
        <v>1</v>
      </c>
      <c r="AE631">
        <v>1</v>
      </c>
      <c r="AF631" t="s">
        <v>179</v>
      </c>
      <c r="AG631">
        <v>167.4</v>
      </c>
      <c r="AH631">
        <v>2</v>
      </c>
      <c r="AI631">
        <v>24686598</v>
      </c>
      <c r="AJ631">
        <v>623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ROW(Source!A619)</f>
        <v>619</v>
      </c>
      <c r="B632">
        <v>24686601</v>
      </c>
      <c r="C632">
        <v>24686597</v>
      </c>
      <c r="D632">
        <v>14665295</v>
      </c>
      <c r="E632">
        <v>1</v>
      </c>
      <c r="F632">
        <v>1</v>
      </c>
      <c r="G632">
        <v>1</v>
      </c>
      <c r="H632">
        <v>3</v>
      </c>
      <c r="I632" t="s">
        <v>1159</v>
      </c>
      <c r="J632" t="s">
        <v>1168</v>
      </c>
      <c r="K632" t="s">
        <v>1169</v>
      </c>
      <c r="L632">
        <v>1344</v>
      </c>
      <c r="N632">
        <v>1008</v>
      </c>
      <c r="O632" t="s">
        <v>1170</v>
      </c>
      <c r="P632" t="s">
        <v>1170</v>
      </c>
      <c r="Q632">
        <v>1</v>
      </c>
      <c r="X632">
        <v>32.04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32.04</v>
      </c>
      <c r="AH632">
        <v>2</v>
      </c>
      <c r="AI632">
        <v>24686599</v>
      </c>
      <c r="AJ632">
        <v>624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ROW(Source!A620)</f>
        <v>620</v>
      </c>
      <c r="B633">
        <v>24910618</v>
      </c>
      <c r="C633">
        <v>24814944</v>
      </c>
      <c r="D633">
        <v>9436423</v>
      </c>
      <c r="E633">
        <v>1</v>
      </c>
      <c r="F633">
        <v>1</v>
      </c>
      <c r="G633">
        <v>1</v>
      </c>
      <c r="H633">
        <v>1</v>
      </c>
      <c r="I633" t="s">
        <v>1243</v>
      </c>
      <c r="J633" t="s">
        <v>3</v>
      </c>
      <c r="K633" t="s">
        <v>1244</v>
      </c>
      <c r="L633">
        <v>1369</v>
      </c>
      <c r="N633">
        <v>1013</v>
      </c>
      <c r="O633" t="s">
        <v>1148</v>
      </c>
      <c r="P633" t="s">
        <v>1148</v>
      </c>
      <c r="Q633">
        <v>1</v>
      </c>
      <c r="X633">
        <v>124</v>
      </c>
      <c r="Y633">
        <v>0</v>
      </c>
      <c r="Z633">
        <v>0</v>
      </c>
      <c r="AA633">
        <v>0</v>
      </c>
      <c r="AB633">
        <v>12.92</v>
      </c>
      <c r="AC633">
        <v>0</v>
      </c>
      <c r="AD633">
        <v>1</v>
      </c>
      <c r="AE633">
        <v>1</v>
      </c>
      <c r="AF633" t="s">
        <v>179</v>
      </c>
      <c r="AG633">
        <v>167.4</v>
      </c>
      <c r="AH633">
        <v>2</v>
      </c>
      <c r="AI633">
        <v>24910618</v>
      </c>
      <c r="AJ633">
        <v>625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ROW(Source!A620)</f>
        <v>620</v>
      </c>
      <c r="B634">
        <v>24910619</v>
      </c>
      <c r="C634">
        <v>24814944</v>
      </c>
      <c r="D634">
        <v>22865650</v>
      </c>
      <c r="E634">
        <v>1</v>
      </c>
      <c r="F634">
        <v>1</v>
      </c>
      <c r="G634">
        <v>1</v>
      </c>
      <c r="H634">
        <v>3</v>
      </c>
      <c r="I634" t="s">
        <v>1159</v>
      </c>
      <c r="J634" t="s">
        <v>1160</v>
      </c>
      <c r="K634" t="s">
        <v>1161</v>
      </c>
      <c r="L634">
        <v>1374</v>
      </c>
      <c r="N634">
        <v>1013</v>
      </c>
      <c r="O634" t="s">
        <v>1162</v>
      </c>
      <c r="P634" t="s">
        <v>1162</v>
      </c>
      <c r="Q634">
        <v>1</v>
      </c>
      <c r="X634">
        <v>32.04</v>
      </c>
      <c r="Y634">
        <v>1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32.04</v>
      </c>
      <c r="AH634">
        <v>2</v>
      </c>
      <c r="AI634">
        <v>24910619</v>
      </c>
      <c r="AJ634">
        <v>626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ROW(Source!A621)</f>
        <v>621</v>
      </c>
      <c r="B635">
        <v>24919945</v>
      </c>
      <c r="C635">
        <v>24919941</v>
      </c>
      <c r="D635">
        <v>9430857</v>
      </c>
      <c r="E635">
        <v>1</v>
      </c>
      <c r="F635">
        <v>1</v>
      </c>
      <c r="G635">
        <v>1</v>
      </c>
      <c r="H635">
        <v>1</v>
      </c>
      <c r="I635" t="s">
        <v>1270</v>
      </c>
      <c r="J635" t="s">
        <v>3</v>
      </c>
      <c r="K635" t="s">
        <v>1271</v>
      </c>
      <c r="L635">
        <v>1369</v>
      </c>
      <c r="N635">
        <v>1013</v>
      </c>
      <c r="O635" t="s">
        <v>1148</v>
      </c>
      <c r="P635" t="s">
        <v>1148</v>
      </c>
      <c r="Q635">
        <v>1</v>
      </c>
      <c r="X635">
        <v>1.03</v>
      </c>
      <c r="Y635">
        <v>0</v>
      </c>
      <c r="Z635">
        <v>0</v>
      </c>
      <c r="AA635">
        <v>0</v>
      </c>
      <c r="AB635">
        <v>8.64</v>
      </c>
      <c r="AC635">
        <v>0</v>
      </c>
      <c r="AD635">
        <v>1</v>
      </c>
      <c r="AE635">
        <v>1</v>
      </c>
      <c r="AF635" t="s">
        <v>179</v>
      </c>
      <c r="AG635">
        <v>1.3905000000000001</v>
      </c>
      <c r="AH635">
        <v>2</v>
      </c>
      <c r="AI635">
        <v>24919942</v>
      </c>
      <c r="AJ635">
        <v>627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ROW(Source!A621)</f>
        <v>621</v>
      </c>
      <c r="B636">
        <v>24919946</v>
      </c>
      <c r="C636">
        <v>24919941</v>
      </c>
      <c r="D636">
        <v>22794575</v>
      </c>
      <c r="E636">
        <v>1</v>
      </c>
      <c r="F636">
        <v>1</v>
      </c>
      <c r="G636">
        <v>1</v>
      </c>
      <c r="H636">
        <v>2</v>
      </c>
      <c r="I636" t="s">
        <v>1224</v>
      </c>
      <c r="J636" t="s">
        <v>1225</v>
      </c>
      <c r="K636" t="s">
        <v>1226</v>
      </c>
      <c r="L636">
        <v>1368</v>
      </c>
      <c r="N636">
        <v>1011</v>
      </c>
      <c r="O636" t="s">
        <v>1152</v>
      </c>
      <c r="P636" t="s">
        <v>1152</v>
      </c>
      <c r="Q636">
        <v>1</v>
      </c>
      <c r="X636">
        <v>0.01</v>
      </c>
      <c r="Y636">
        <v>0</v>
      </c>
      <c r="Z636">
        <v>87.17</v>
      </c>
      <c r="AA636">
        <v>11.6</v>
      </c>
      <c r="AB636">
        <v>0</v>
      </c>
      <c r="AC636">
        <v>0</v>
      </c>
      <c r="AD636">
        <v>1</v>
      </c>
      <c r="AE636">
        <v>0</v>
      </c>
      <c r="AF636" t="s">
        <v>179</v>
      </c>
      <c r="AG636">
        <v>1.3500000000000002E-2</v>
      </c>
      <c r="AH636">
        <v>2</v>
      </c>
      <c r="AI636">
        <v>24919943</v>
      </c>
      <c r="AJ636">
        <v>628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ROW(Source!A621)</f>
        <v>621</v>
      </c>
      <c r="B637">
        <v>24919947</v>
      </c>
      <c r="C637">
        <v>24919941</v>
      </c>
      <c r="D637">
        <v>22865650</v>
      </c>
      <c r="E637">
        <v>1</v>
      </c>
      <c r="F637">
        <v>1</v>
      </c>
      <c r="G637">
        <v>1</v>
      </c>
      <c r="H637">
        <v>3</v>
      </c>
      <c r="I637" t="s">
        <v>1159</v>
      </c>
      <c r="J637" t="s">
        <v>1160</v>
      </c>
      <c r="K637" t="s">
        <v>1161</v>
      </c>
      <c r="L637">
        <v>1374</v>
      </c>
      <c r="N637">
        <v>1013</v>
      </c>
      <c r="O637" t="s">
        <v>1162</v>
      </c>
      <c r="P637" t="s">
        <v>1162</v>
      </c>
      <c r="Q637">
        <v>1</v>
      </c>
      <c r="X637">
        <v>0.18</v>
      </c>
      <c r="Y637">
        <v>1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0.18</v>
      </c>
      <c r="AH637">
        <v>2</v>
      </c>
      <c r="AI637">
        <v>24919944</v>
      </c>
      <c r="AJ637">
        <v>629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ROW(Source!A622)</f>
        <v>622</v>
      </c>
      <c r="B638">
        <v>24686606</v>
      </c>
      <c r="C638">
        <v>24686602</v>
      </c>
      <c r="D638">
        <v>9431933</v>
      </c>
      <c r="E638">
        <v>1</v>
      </c>
      <c r="F638">
        <v>1</v>
      </c>
      <c r="G638">
        <v>1</v>
      </c>
      <c r="H638">
        <v>1</v>
      </c>
      <c r="I638" t="s">
        <v>1272</v>
      </c>
      <c r="J638" t="s">
        <v>3</v>
      </c>
      <c r="K638" t="s">
        <v>1273</v>
      </c>
      <c r="L638">
        <v>1369</v>
      </c>
      <c r="N638">
        <v>1013</v>
      </c>
      <c r="O638" t="s">
        <v>1148</v>
      </c>
      <c r="P638" t="s">
        <v>1148</v>
      </c>
      <c r="Q638">
        <v>1</v>
      </c>
      <c r="X638">
        <v>1.03</v>
      </c>
      <c r="Y638">
        <v>0</v>
      </c>
      <c r="Z638">
        <v>0</v>
      </c>
      <c r="AA638">
        <v>0</v>
      </c>
      <c r="AB638">
        <v>8.5299999999999994</v>
      </c>
      <c r="AC638">
        <v>0</v>
      </c>
      <c r="AD638">
        <v>1</v>
      </c>
      <c r="AE638">
        <v>1</v>
      </c>
      <c r="AF638" t="s">
        <v>179</v>
      </c>
      <c r="AG638">
        <v>1.3905000000000001</v>
      </c>
      <c r="AH638">
        <v>2</v>
      </c>
      <c r="AI638">
        <v>24686603</v>
      </c>
      <c r="AJ638">
        <v>630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ROW(Source!A622)</f>
        <v>622</v>
      </c>
      <c r="B639">
        <v>24686607</v>
      </c>
      <c r="C639">
        <v>24686602</v>
      </c>
      <c r="D639">
        <v>14668593</v>
      </c>
      <c r="E639">
        <v>1</v>
      </c>
      <c r="F639">
        <v>1</v>
      </c>
      <c r="G639">
        <v>1</v>
      </c>
      <c r="H639">
        <v>2</v>
      </c>
      <c r="I639" t="s">
        <v>1224</v>
      </c>
      <c r="J639" t="s">
        <v>1251</v>
      </c>
      <c r="K639" t="s">
        <v>1226</v>
      </c>
      <c r="L639">
        <v>1368</v>
      </c>
      <c r="N639">
        <v>1011</v>
      </c>
      <c r="O639" t="s">
        <v>1152</v>
      </c>
      <c r="P639" t="s">
        <v>1152</v>
      </c>
      <c r="Q639">
        <v>1</v>
      </c>
      <c r="X639">
        <v>0.16</v>
      </c>
      <c r="Y639">
        <v>0</v>
      </c>
      <c r="Z639">
        <v>87.17</v>
      </c>
      <c r="AA639">
        <v>11.6</v>
      </c>
      <c r="AB639">
        <v>0</v>
      </c>
      <c r="AC639">
        <v>0</v>
      </c>
      <c r="AD639">
        <v>1</v>
      </c>
      <c r="AE639">
        <v>0</v>
      </c>
      <c r="AF639" t="s">
        <v>179</v>
      </c>
      <c r="AG639">
        <v>0.21600000000000003</v>
      </c>
      <c r="AH639">
        <v>2</v>
      </c>
      <c r="AI639">
        <v>24686604</v>
      </c>
      <c r="AJ639">
        <v>631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ROW(Source!A622)</f>
        <v>622</v>
      </c>
      <c r="B640">
        <v>24686608</v>
      </c>
      <c r="C640">
        <v>24686602</v>
      </c>
      <c r="D640">
        <v>14665295</v>
      </c>
      <c r="E640">
        <v>1</v>
      </c>
      <c r="F640">
        <v>1</v>
      </c>
      <c r="G640">
        <v>1</v>
      </c>
      <c r="H640">
        <v>3</v>
      </c>
      <c r="I640" t="s">
        <v>1159</v>
      </c>
      <c r="J640" t="s">
        <v>1168</v>
      </c>
      <c r="K640" t="s">
        <v>1169</v>
      </c>
      <c r="L640">
        <v>1344</v>
      </c>
      <c r="N640">
        <v>1008</v>
      </c>
      <c r="O640" t="s">
        <v>1170</v>
      </c>
      <c r="P640" t="s">
        <v>1170</v>
      </c>
      <c r="Q640">
        <v>1</v>
      </c>
      <c r="X640">
        <v>0.18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0.18</v>
      </c>
      <c r="AH640">
        <v>2</v>
      </c>
      <c r="AI640">
        <v>24686605</v>
      </c>
      <c r="AJ640">
        <v>632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ROW(Source!A623)</f>
        <v>623</v>
      </c>
      <c r="B641">
        <v>24686620</v>
      </c>
      <c r="C641">
        <v>24686616</v>
      </c>
      <c r="D641">
        <v>9431933</v>
      </c>
      <c r="E641">
        <v>1</v>
      </c>
      <c r="F641">
        <v>1</v>
      </c>
      <c r="G641">
        <v>1</v>
      </c>
      <c r="H641">
        <v>1</v>
      </c>
      <c r="I641" t="s">
        <v>1272</v>
      </c>
      <c r="J641" t="s">
        <v>3</v>
      </c>
      <c r="K641" t="s">
        <v>1273</v>
      </c>
      <c r="L641">
        <v>1369</v>
      </c>
      <c r="N641">
        <v>1013</v>
      </c>
      <c r="O641" t="s">
        <v>1148</v>
      </c>
      <c r="P641" t="s">
        <v>1148</v>
      </c>
      <c r="Q641">
        <v>1</v>
      </c>
      <c r="X641">
        <v>1.03</v>
      </c>
      <c r="Y641">
        <v>0</v>
      </c>
      <c r="Z641">
        <v>0</v>
      </c>
      <c r="AA641">
        <v>0</v>
      </c>
      <c r="AB641">
        <v>8.5299999999999994</v>
      </c>
      <c r="AC641">
        <v>0</v>
      </c>
      <c r="AD641">
        <v>1</v>
      </c>
      <c r="AE641">
        <v>1</v>
      </c>
      <c r="AF641" t="s">
        <v>179</v>
      </c>
      <c r="AG641">
        <v>1.3905000000000001</v>
      </c>
      <c r="AH641">
        <v>2</v>
      </c>
      <c r="AI641">
        <v>24686617</v>
      </c>
      <c r="AJ641">
        <v>633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ROW(Source!A623)</f>
        <v>623</v>
      </c>
      <c r="B642">
        <v>24686621</v>
      </c>
      <c r="C642">
        <v>24686616</v>
      </c>
      <c r="D642">
        <v>14668593</v>
      </c>
      <c r="E642">
        <v>1</v>
      </c>
      <c r="F642">
        <v>1</v>
      </c>
      <c r="G642">
        <v>1</v>
      </c>
      <c r="H642">
        <v>2</v>
      </c>
      <c r="I642" t="s">
        <v>1224</v>
      </c>
      <c r="J642" t="s">
        <v>1251</v>
      </c>
      <c r="K642" t="s">
        <v>1226</v>
      </c>
      <c r="L642">
        <v>1368</v>
      </c>
      <c r="N642">
        <v>1011</v>
      </c>
      <c r="O642" t="s">
        <v>1152</v>
      </c>
      <c r="P642" t="s">
        <v>1152</v>
      </c>
      <c r="Q642">
        <v>1</v>
      </c>
      <c r="X642">
        <v>0.16</v>
      </c>
      <c r="Y642">
        <v>0</v>
      </c>
      <c r="Z642">
        <v>87.17</v>
      </c>
      <c r="AA642">
        <v>11.6</v>
      </c>
      <c r="AB642">
        <v>0</v>
      </c>
      <c r="AC642">
        <v>0</v>
      </c>
      <c r="AD642">
        <v>1</v>
      </c>
      <c r="AE642">
        <v>0</v>
      </c>
      <c r="AF642" t="s">
        <v>179</v>
      </c>
      <c r="AG642">
        <v>0.21600000000000003</v>
      </c>
      <c r="AH642">
        <v>2</v>
      </c>
      <c r="AI642">
        <v>24686618</v>
      </c>
      <c r="AJ642">
        <v>634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ROW(Source!A623)</f>
        <v>623</v>
      </c>
      <c r="B643">
        <v>24686622</v>
      </c>
      <c r="C643">
        <v>24686616</v>
      </c>
      <c r="D643">
        <v>14665295</v>
      </c>
      <c r="E643">
        <v>1</v>
      </c>
      <c r="F643">
        <v>1</v>
      </c>
      <c r="G643">
        <v>1</v>
      </c>
      <c r="H643">
        <v>3</v>
      </c>
      <c r="I643" t="s">
        <v>1159</v>
      </c>
      <c r="J643" t="s">
        <v>1168</v>
      </c>
      <c r="K643" t="s">
        <v>1169</v>
      </c>
      <c r="L643">
        <v>1344</v>
      </c>
      <c r="N643">
        <v>1008</v>
      </c>
      <c r="O643" t="s">
        <v>1170</v>
      </c>
      <c r="P643" t="s">
        <v>1170</v>
      </c>
      <c r="Q643">
        <v>1</v>
      </c>
      <c r="X643">
        <v>0.18</v>
      </c>
      <c r="Y643">
        <v>1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0.18</v>
      </c>
      <c r="AH643">
        <v>2</v>
      </c>
      <c r="AI643">
        <v>24686619</v>
      </c>
      <c r="AJ643">
        <v>635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ROW(Source!A624)</f>
        <v>624</v>
      </c>
      <c r="B644">
        <v>24687233</v>
      </c>
      <c r="C644">
        <v>24687230</v>
      </c>
      <c r="D644">
        <v>9430636</v>
      </c>
      <c r="E644">
        <v>1</v>
      </c>
      <c r="F644">
        <v>1</v>
      </c>
      <c r="G644">
        <v>1</v>
      </c>
      <c r="H644">
        <v>1</v>
      </c>
      <c r="I644" t="s">
        <v>1274</v>
      </c>
      <c r="J644" t="s">
        <v>3</v>
      </c>
      <c r="K644" t="s">
        <v>1275</v>
      </c>
      <c r="L644">
        <v>1369</v>
      </c>
      <c r="N644">
        <v>1013</v>
      </c>
      <c r="O644" t="s">
        <v>1148</v>
      </c>
      <c r="P644" t="s">
        <v>1148</v>
      </c>
      <c r="Q644">
        <v>1</v>
      </c>
      <c r="X644">
        <v>0.22</v>
      </c>
      <c r="Y644">
        <v>0</v>
      </c>
      <c r="Z644">
        <v>0</v>
      </c>
      <c r="AA644">
        <v>0</v>
      </c>
      <c r="AB644">
        <v>9.4</v>
      </c>
      <c r="AC644">
        <v>0</v>
      </c>
      <c r="AD644">
        <v>1</v>
      </c>
      <c r="AE644">
        <v>1</v>
      </c>
      <c r="AF644" t="s">
        <v>179</v>
      </c>
      <c r="AG644">
        <v>0.29700000000000004</v>
      </c>
      <c r="AH644">
        <v>2</v>
      </c>
      <c r="AI644">
        <v>24687231</v>
      </c>
      <c r="AJ644">
        <v>636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ROW(Source!A624)</f>
        <v>624</v>
      </c>
      <c r="B645">
        <v>24687234</v>
      </c>
      <c r="C645">
        <v>24687230</v>
      </c>
      <c r="D645">
        <v>22865650</v>
      </c>
      <c r="E645">
        <v>1</v>
      </c>
      <c r="F645">
        <v>1</v>
      </c>
      <c r="G645">
        <v>1</v>
      </c>
      <c r="H645">
        <v>3</v>
      </c>
      <c r="I645" t="s">
        <v>1159</v>
      </c>
      <c r="J645" t="s">
        <v>1160</v>
      </c>
      <c r="K645" t="s">
        <v>1161</v>
      </c>
      <c r="L645">
        <v>1374</v>
      </c>
      <c r="N645">
        <v>1013</v>
      </c>
      <c r="O645" t="s">
        <v>1162</v>
      </c>
      <c r="P645" t="s">
        <v>1162</v>
      </c>
      <c r="Q645">
        <v>1</v>
      </c>
      <c r="X645">
        <v>0.04</v>
      </c>
      <c r="Y645">
        <v>1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0.04</v>
      </c>
      <c r="AH645">
        <v>2</v>
      </c>
      <c r="AI645">
        <v>24687232</v>
      </c>
      <c r="AJ645">
        <v>637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ROW(Source!A625)</f>
        <v>625</v>
      </c>
      <c r="B646">
        <v>24686694</v>
      </c>
      <c r="C646">
        <v>24686688</v>
      </c>
      <c r="D646">
        <v>9430710</v>
      </c>
      <c r="E646">
        <v>1</v>
      </c>
      <c r="F646">
        <v>1</v>
      </c>
      <c r="G646">
        <v>1</v>
      </c>
      <c r="H646">
        <v>1</v>
      </c>
      <c r="I646" t="s">
        <v>1166</v>
      </c>
      <c r="J646" t="s">
        <v>3</v>
      </c>
      <c r="K646" t="s">
        <v>1167</v>
      </c>
      <c r="L646">
        <v>1369</v>
      </c>
      <c r="N646">
        <v>1013</v>
      </c>
      <c r="O646" t="s">
        <v>1148</v>
      </c>
      <c r="P646" t="s">
        <v>1148</v>
      </c>
      <c r="Q646">
        <v>1</v>
      </c>
      <c r="X646">
        <v>88.3</v>
      </c>
      <c r="Y646">
        <v>0</v>
      </c>
      <c r="Z646">
        <v>0</v>
      </c>
      <c r="AA646">
        <v>0</v>
      </c>
      <c r="AB646">
        <v>9.6199999999999992</v>
      </c>
      <c r="AC646">
        <v>0</v>
      </c>
      <c r="AD646">
        <v>1</v>
      </c>
      <c r="AE646">
        <v>1</v>
      </c>
      <c r="AF646" t="s">
        <v>179</v>
      </c>
      <c r="AG646">
        <v>119.205</v>
      </c>
      <c r="AH646">
        <v>2</v>
      </c>
      <c r="AI646">
        <v>24686689</v>
      </c>
      <c r="AJ646">
        <v>638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ROW(Source!A625)</f>
        <v>625</v>
      </c>
      <c r="B647">
        <v>24686695</v>
      </c>
      <c r="C647">
        <v>24686688</v>
      </c>
      <c r="D647">
        <v>121548</v>
      </c>
      <c r="E647">
        <v>1</v>
      </c>
      <c r="F647">
        <v>1</v>
      </c>
      <c r="G647">
        <v>1</v>
      </c>
      <c r="H647">
        <v>1</v>
      </c>
      <c r="I647" t="s">
        <v>40</v>
      </c>
      <c r="J647" t="s">
        <v>3</v>
      </c>
      <c r="K647" t="s">
        <v>1173</v>
      </c>
      <c r="L647">
        <v>608254</v>
      </c>
      <c r="N647">
        <v>1013</v>
      </c>
      <c r="O647" t="s">
        <v>1174</v>
      </c>
      <c r="P647" t="s">
        <v>1174</v>
      </c>
      <c r="Q647">
        <v>1</v>
      </c>
      <c r="X647">
        <v>3.49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2</v>
      </c>
      <c r="AF647" t="s">
        <v>179</v>
      </c>
      <c r="AG647">
        <v>4.7115000000000009</v>
      </c>
      <c r="AH647">
        <v>2</v>
      </c>
      <c r="AI647">
        <v>24686690</v>
      </c>
      <c r="AJ647">
        <v>639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ROW(Source!A625)</f>
        <v>625</v>
      </c>
      <c r="B648">
        <v>24686696</v>
      </c>
      <c r="C648">
        <v>24686688</v>
      </c>
      <c r="D648">
        <v>14665676</v>
      </c>
      <c r="E648">
        <v>1</v>
      </c>
      <c r="F648">
        <v>1</v>
      </c>
      <c r="G648">
        <v>1</v>
      </c>
      <c r="H648">
        <v>2</v>
      </c>
      <c r="I648" t="s">
        <v>1175</v>
      </c>
      <c r="J648" t="s">
        <v>1239</v>
      </c>
      <c r="K648" t="s">
        <v>1177</v>
      </c>
      <c r="L648">
        <v>1368</v>
      </c>
      <c r="N648">
        <v>1011</v>
      </c>
      <c r="O648" t="s">
        <v>1152</v>
      </c>
      <c r="P648" t="s">
        <v>1152</v>
      </c>
      <c r="Q648">
        <v>1</v>
      </c>
      <c r="X648">
        <v>3.49</v>
      </c>
      <c r="Y648">
        <v>0</v>
      </c>
      <c r="Z648">
        <v>89.99</v>
      </c>
      <c r="AA648">
        <v>10.06</v>
      </c>
      <c r="AB648">
        <v>0</v>
      </c>
      <c r="AC648">
        <v>0</v>
      </c>
      <c r="AD648">
        <v>1</v>
      </c>
      <c r="AE648">
        <v>0</v>
      </c>
      <c r="AF648" t="s">
        <v>179</v>
      </c>
      <c r="AG648">
        <v>4.7115000000000009</v>
      </c>
      <c r="AH648">
        <v>2</v>
      </c>
      <c r="AI648">
        <v>24686691</v>
      </c>
      <c r="AJ648">
        <v>640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ROW(Source!A625)</f>
        <v>625</v>
      </c>
      <c r="B649">
        <v>24686697</v>
      </c>
      <c r="C649">
        <v>24686688</v>
      </c>
      <c r="D649">
        <v>14613879</v>
      </c>
      <c r="E649">
        <v>1</v>
      </c>
      <c r="F649">
        <v>1</v>
      </c>
      <c r="G649">
        <v>1</v>
      </c>
      <c r="H649">
        <v>3</v>
      </c>
      <c r="I649" t="s">
        <v>1240</v>
      </c>
      <c r="J649" t="s">
        <v>1241</v>
      </c>
      <c r="K649" t="s">
        <v>1242</v>
      </c>
      <c r="L649">
        <v>1355</v>
      </c>
      <c r="N649">
        <v>1010</v>
      </c>
      <c r="O649" t="s">
        <v>910</v>
      </c>
      <c r="P649" t="s">
        <v>910</v>
      </c>
      <c r="Q649">
        <v>100</v>
      </c>
      <c r="X649">
        <v>0.1</v>
      </c>
      <c r="Y649">
        <v>86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0.1</v>
      </c>
      <c r="AH649">
        <v>2</v>
      </c>
      <c r="AI649">
        <v>24686692</v>
      </c>
      <c r="AJ649">
        <v>641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ROW(Source!A625)</f>
        <v>625</v>
      </c>
      <c r="B650">
        <v>24686698</v>
      </c>
      <c r="C650">
        <v>24686688</v>
      </c>
      <c r="D650">
        <v>14665281</v>
      </c>
      <c r="E650">
        <v>1</v>
      </c>
      <c r="F650">
        <v>1</v>
      </c>
      <c r="G650">
        <v>1</v>
      </c>
      <c r="H650">
        <v>3</v>
      </c>
      <c r="I650" t="s">
        <v>1311</v>
      </c>
      <c r="J650" t="s">
        <v>1695</v>
      </c>
      <c r="K650" t="s">
        <v>1313</v>
      </c>
      <c r="L650">
        <v>1348</v>
      </c>
      <c r="N650">
        <v>1009</v>
      </c>
      <c r="O650" t="s">
        <v>1185</v>
      </c>
      <c r="P650" t="s">
        <v>1185</v>
      </c>
      <c r="Q650">
        <v>1000</v>
      </c>
      <c r="X650">
        <v>0.14000000000000001</v>
      </c>
      <c r="Y650">
        <v>0</v>
      </c>
      <c r="Z650">
        <v>0</v>
      </c>
      <c r="AA650">
        <v>0</v>
      </c>
      <c r="AB650">
        <v>0</v>
      </c>
      <c r="AC650">
        <v>1</v>
      </c>
      <c r="AD650">
        <v>0</v>
      </c>
      <c r="AE650">
        <v>0</v>
      </c>
      <c r="AF650" t="s">
        <v>3</v>
      </c>
      <c r="AG650">
        <v>0.14000000000000001</v>
      </c>
      <c r="AH650">
        <v>3</v>
      </c>
      <c r="AI650">
        <v>-1</v>
      </c>
      <c r="AJ650" t="s">
        <v>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ROW(Source!A625)</f>
        <v>625</v>
      </c>
      <c r="B651">
        <v>24686699</v>
      </c>
      <c r="C651">
        <v>24686688</v>
      </c>
      <c r="D651">
        <v>14665295</v>
      </c>
      <c r="E651">
        <v>1</v>
      </c>
      <c r="F651">
        <v>1</v>
      </c>
      <c r="G651">
        <v>1</v>
      </c>
      <c r="H651">
        <v>3</v>
      </c>
      <c r="I651" t="s">
        <v>1159</v>
      </c>
      <c r="J651" t="s">
        <v>1168</v>
      </c>
      <c r="K651" t="s">
        <v>1169</v>
      </c>
      <c r="L651">
        <v>1344</v>
      </c>
      <c r="N651">
        <v>1008</v>
      </c>
      <c r="O651" t="s">
        <v>1170</v>
      </c>
      <c r="P651" t="s">
        <v>1170</v>
      </c>
      <c r="Q651">
        <v>1</v>
      </c>
      <c r="X651">
        <v>16.989999999999998</v>
      </c>
      <c r="Y651">
        <v>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16.989999999999998</v>
      </c>
      <c r="AH651">
        <v>2</v>
      </c>
      <c r="AI651">
        <v>24686693</v>
      </c>
      <c r="AJ651">
        <v>642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ROW(Source!A626)</f>
        <v>626</v>
      </c>
      <c r="B652">
        <v>24725476</v>
      </c>
      <c r="C652">
        <v>24686700</v>
      </c>
      <c r="D652">
        <v>9436423</v>
      </c>
      <c r="E652">
        <v>1</v>
      </c>
      <c r="F652">
        <v>1</v>
      </c>
      <c r="G652">
        <v>1</v>
      </c>
      <c r="H652">
        <v>1</v>
      </c>
      <c r="I652" t="s">
        <v>1243</v>
      </c>
      <c r="J652" t="s">
        <v>3</v>
      </c>
      <c r="K652" t="s">
        <v>1244</v>
      </c>
      <c r="L652">
        <v>1369</v>
      </c>
      <c r="N652">
        <v>1013</v>
      </c>
      <c r="O652" t="s">
        <v>1148</v>
      </c>
      <c r="P652" t="s">
        <v>1148</v>
      </c>
      <c r="Q652">
        <v>1</v>
      </c>
      <c r="X652">
        <v>243</v>
      </c>
      <c r="Y652">
        <v>0</v>
      </c>
      <c r="Z652">
        <v>0</v>
      </c>
      <c r="AA652">
        <v>0</v>
      </c>
      <c r="AB652">
        <v>12.92</v>
      </c>
      <c r="AC652">
        <v>0</v>
      </c>
      <c r="AD652">
        <v>1</v>
      </c>
      <c r="AE652">
        <v>1</v>
      </c>
      <c r="AF652" t="s">
        <v>179</v>
      </c>
      <c r="AG652">
        <v>328.05</v>
      </c>
      <c r="AH652">
        <v>2</v>
      </c>
      <c r="AI652">
        <v>24725476</v>
      </c>
      <c r="AJ652">
        <v>643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ROW(Source!A626)</f>
        <v>626</v>
      </c>
      <c r="B653">
        <v>24725477</v>
      </c>
      <c r="C653">
        <v>24686700</v>
      </c>
      <c r="D653">
        <v>22865650</v>
      </c>
      <c r="E653">
        <v>1</v>
      </c>
      <c r="F653">
        <v>1</v>
      </c>
      <c r="G653">
        <v>1</v>
      </c>
      <c r="H653">
        <v>3</v>
      </c>
      <c r="I653" t="s">
        <v>1159</v>
      </c>
      <c r="J653" t="s">
        <v>1160</v>
      </c>
      <c r="K653" t="s">
        <v>1161</v>
      </c>
      <c r="L653">
        <v>1374</v>
      </c>
      <c r="N653">
        <v>1013</v>
      </c>
      <c r="O653" t="s">
        <v>1162</v>
      </c>
      <c r="P653" t="s">
        <v>1162</v>
      </c>
      <c r="Q653">
        <v>1</v>
      </c>
      <c r="X653">
        <v>62.79</v>
      </c>
      <c r="Y653">
        <v>1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62.79</v>
      </c>
      <c r="AH653">
        <v>2</v>
      </c>
      <c r="AI653">
        <v>24725477</v>
      </c>
      <c r="AJ653">
        <v>644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ROW(Source!A627)</f>
        <v>627</v>
      </c>
      <c r="B654">
        <v>24910620</v>
      </c>
      <c r="C654">
        <v>24910600</v>
      </c>
      <c r="D654">
        <v>9436423</v>
      </c>
      <c r="E654">
        <v>1</v>
      </c>
      <c r="F654">
        <v>1</v>
      </c>
      <c r="G654">
        <v>1</v>
      </c>
      <c r="H654">
        <v>1</v>
      </c>
      <c r="I654" t="s">
        <v>1243</v>
      </c>
      <c r="J654" t="s">
        <v>3</v>
      </c>
      <c r="K654" t="s">
        <v>1244</v>
      </c>
      <c r="L654">
        <v>1369</v>
      </c>
      <c r="N654">
        <v>1013</v>
      </c>
      <c r="O654" t="s">
        <v>1148</v>
      </c>
      <c r="P654" t="s">
        <v>1148</v>
      </c>
      <c r="Q654">
        <v>1</v>
      </c>
      <c r="X654">
        <v>124</v>
      </c>
      <c r="Y654">
        <v>0</v>
      </c>
      <c r="Z654">
        <v>0</v>
      </c>
      <c r="AA654">
        <v>0</v>
      </c>
      <c r="AB654">
        <v>12.92</v>
      </c>
      <c r="AC654">
        <v>0</v>
      </c>
      <c r="AD654">
        <v>1</v>
      </c>
      <c r="AE654">
        <v>1</v>
      </c>
      <c r="AF654" t="s">
        <v>179</v>
      </c>
      <c r="AG654">
        <v>167.4</v>
      </c>
      <c r="AH654">
        <v>2</v>
      </c>
      <c r="AI654">
        <v>24910620</v>
      </c>
      <c r="AJ654">
        <v>645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ROW(Source!A627)</f>
        <v>627</v>
      </c>
      <c r="B655">
        <v>24910621</v>
      </c>
      <c r="C655">
        <v>24910600</v>
      </c>
      <c r="D655">
        <v>22865650</v>
      </c>
      <c r="E655">
        <v>1</v>
      </c>
      <c r="F655">
        <v>1</v>
      </c>
      <c r="G655">
        <v>1</v>
      </c>
      <c r="H655">
        <v>3</v>
      </c>
      <c r="I655" t="s">
        <v>1159</v>
      </c>
      <c r="J655" t="s">
        <v>1160</v>
      </c>
      <c r="K655" t="s">
        <v>1161</v>
      </c>
      <c r="L655">
        <v>1374</v>
      </c>
      <c r="N655">
        <v>1013</v>
      </c>
      <c r="O655" t="s">
        <v>1162</v>
      </c>
      <c r="P655" t="s">
        <v>1162</v>
      </c>
      <c r="Q655">
        <v>1</v>
      </c>
      <c r="X655">
        <v>32.04</v>
      </c>
      <c r="Y655">
        <v>1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32.04</v>
      </c>
      <c r="AH655">
        <v>2</v>
      </c>
      <c r="AI655">
        <v>24910621</v>
      </c>
      <c r="AJ655">
        <v>646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ROW(Source!A628)</f>
        <v>628</v>
      </c>
      <c r="B656">
        <v>24725502</v>
      </c>
      <c r="C656">
        <v>24725496</v>
      </c>
      <c r="D656">
        <v>9430710</v>
      </c>
      <c r="E656">
        <v>1</v>
      </c>
      <c r="F656">
        <v>1</v>
      </c>
      <c r="G656">
        <v>1</v>
      </c>
      <c r="H656">
        <v>1</v>
      </c>
      <c r="I656" t="s">
        <v>1166</v>
      </c>
      <c r="J656" t="s">
        <v>3</v>
      </c>
      <c r="K656" t="s">
        <v>1167</v>
      </c>
      <c r="L656">
        <v>1369</v>
      </c>
      <c r="N656">
        <v>1013</v>
      </c>
      <c r="O656" t="s">
        <v>1148</v>
      </c>
      <c r="P656" t="s">
        <v>1148</v>
      </c>
      <c r="Q656">
        <v>1</v>
      </c>
      <c r="X656">
        <v>88.3</v>
      </c>
      <c r="Y656">
        <v>0</v>
      </c>
      <c r="Z656">
        <v>0</v>
      </c>
      <c r="AA656">
        <v>0</v>
      </c>
      <c r="AB656">
        <v>9.6199999999999992</v>
      </c>
      <c r="AC656">
        <v>0</v>
      </c>
      <c r="AD656">
        <v>1</v>
      </c>
      <c r="AE656">
        <v>1</v>
      </c>
      <c r="AF656" t="s">
        <v>179</v>
      </c>
      <c r="AG656">
        <v>119.205</v>
      </c>
      <c r="AH656">
        <v>2</v>
      </c>
      <c r="AI656">
        <v>24725497</v>
      </c>
      <c r="AJ656">
        <v>647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ROW(Source!A628)</f>
        <v>628</v>
      </c>
      <c r="B657">
        <v>24725503</v>
      </c>
      <c r="C657">
        <v>24725496</v>
      </c>
      <c r="D657">
        <v>121548</v>
      </c>
      <c r="E657">
        <v>1</v>
      </c>
      <c r="F657">
        <v>1</v>
      </c>
      <c r="G657">
        <v>1</v>
      </c>
      <c r="H657">
        <v>1</v>
      </c>
      <c r="I657" t="s">
        <v>40</v>
      </c>
      <c r="J657" t="s">
        <v>3</v>
      </c>
      <c r="K657" t="s">
        <v>1173</v>
      </c>
      <c r="L657">
        <v>608254</v>
      </c>
      <c r="N657">
        <v>1013</v>
      </c>
      <c r="O657" t="s">
        <v>1174</v>
      </c>
      <c r="P657" t="s">
        <v>1174</v>
      </c>
      <c r="Q657">
        <v>1</v>
      </c>
      <c r="X657">
        <v>3.49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2</v>
      </c>
      <c r="AF657" t="s">
        <v>179</v>
      </c>
      <c r="AG657">
        <v>4.7115000000000009</v>
      </c>
      <c r="AH657">
        <v>2</v>
      </c>
      <c r="AI657">
        <v>24725498</v>
      </c>
      <c r="AJ657">
        <v>648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ROW(Source!A628)</f>
        <v>628</v>
      </c>
      <c r="B658">
        <v>24725504</v>
      </c>
      <c r="C658">
        <v>24725496</v>
      </c>
      <c r="D658">
        <v>14665676</v>
      </c>
      <c r="E658">
        <v>1</v>
      </c>
      <c r="F658">
        <v>1</v>
      </c>
      <c r="G658">
        <v>1</v>
      </c>
      <c r="H658">
        <v>2</v>
      </c>
      <c r="I658" t="s">
        <v>1175</v>
      </c>
      <c r="J658" t="s">
        <v>1239</v>
      </c>
      <c r="K658" t="s">
        <v>1177</v>
      </c>
      <c r="L658">
        <v>1368</v>
      </c>
      <c r="N658">
        <v>1011</v>
      </c>
      <c r="O658" t="s">
        <v>1152</v>
      </c>
      <c r="P658" t="s">
        <v>1152</v>
      </c>
      <c r="Q658">
        <v>1</v>
      </c>
      <c r="X658">
        <v>3.49</v>
      </c>
      <c r="Y658">
        <v>0</v>
      </c>
      <c r="Z658">
        <v>89.99</v>
      </c>
      <c r="AA658">
        <v>10.06</v>
      </c>
      <c r="AB658">
        <v>0</v>
      </c>
      <c r="AC658">
        <v>0</v>
      </c>
      <c r="AD658">
        <v>1</v>
      </c>
      <c r="AE658">
        <v>0</v>
      </c>
      <c r="AF658" t="s">
        <v>179</v>
      </c>
      <c r="AG658">
        <v>4.7115000000000009</v>
      </c>
      <c r="AH658">
        <v>2</v>
      </c>
      <c r="AI658">
        <v>24725499</v>
      </c>
      <c r="AJ658">
        <v>649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ROW(Source!A628)</f>
        <v>628</v>
      </c>
      <c r="B659">
        <v>24725505</v>
      </c>
      <c r="C659">
        <v>24725496</v>
      </c>
      <c r="D659">
        <v>14613879</v>
      </c>
      <c r="E659">
        <v>1</v>
      </c>
      <c r="F659">
        <v>1</v>
      </c>
      <c r="G659">
        <v>1</v>
      </c>
      <c r="H659">
        <v>3</v>
      </c>
      <c r="I659" t="s">
        <v>1240</v>
      </c>
      <c r="J659" t="s">
        <v>1241</v>
      </c>
      <c r="K659" t="s">
        <v>1242</v>
      </c>
      <c r="L659">
        <v>1355</v>
      </c>
      <c r="N659">
        <v>1010</v>
      </c>
      <c r="O659" t="s">
        <v>910</v>
      </c>
      <c r="P659" t="s">
        <v>910</v>
      </c>
      <c r="Q659">
        <v>100</v>
      </c>
      <c r="X659">
        <v>0.1</v>
      </c>
      <c r="Y659">
        <v>86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0.1</v>
      </c>
      <c r="AH659">
        <v>2</v>
      </c>
      <c r="AI659">
        <v>24725500</v>
      </c>
      <c r="AJ659">
        <v>650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ROW(Source!A628)</f>
        <v>628</v>
      </c>
      <c r="B660">
        <v>24725506</v>
      </c>
      <c r="C660">
        <v>24725496</v>
      </c>
      <c r="D660">
        <v>14665281</v>
      </c>
      <c r="E660">
        <v>1</v>
      </c>
      <c r="F660">
        <v>1</v>
      </c>
      <c r="G660">
        <v>1</v>
      </c>
      <c r="H660">
        <v>3</v>
      </c>
      <c r="I660" t="s">
        <v>1311</v>
      </c>
      <c r="J660" t="s">
        <v>1695</v>
      </c>
      <c r="K660" t="s">
        <v>1313</v>
      </c>
      <c r="L660">
        <v>1348</v>
      </c>
      <c r="N660">
        <v>1009</v>
      </c>
      <c r="O660" t="s">
        <v>1185</v>
      </c>
      <c r="P660" t="s">
        <v>1185</v>
      </c>
      <c r="Q660">
        <v>1000</v>
      </c>
      <c r="X660">
        <v>0.14000000000000001</v>
      </c>
      <c r="Y660">
        <v>0</v>
      </c>
      <c r="Z660">
        <v>0</v>
      </c>
      <c r="AA660">
        <v>0</v>
      </c>
      <c r="AB660">
        <v>0</v>
      </c>
      <c r="AC660">
        <v>1</v>
      </c>
      <c r="AD660">
        <v>0</v>
      </c>
      <c r="AE660">
        <v>0</v>
      </c>
      <c r="AF660" t="s">
        <v>3</v>
      </c>
      <c r="AG660">
        <v>0.14000000000000001</v>
      </c>
      <c r="AH660">
        <v>3</v>
      </c>
      <c r="AI660">
        <v>-1</v>
      </c>
      <c r="AJ660" t="s">
        <v>3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ROW(Source!A628)</f>
        <v>628</v>
      </c>
      <c r="B661">
        <v>24725507</v>
      </c>
      <c r="C661">
        <v>24725496</v>
      </c>
      <c r="D661">
        <v>14665295</v>
      </c>
      <c r="E661">
        <v>1</v>
      </c>
      <c r="F661">
        <v>1</v>
      </c>
      <c r="G661">
        <v>1</v>
      </c>
      <c r="H661">
        <v>3</v>
      </c>
      <c r="I661" t="s">
        <v>1159</v>
      </c>
      <c r="J661" t="s">
        <v>1168</v>
      </c>
      <c r="K661" t="s">
        <v>1169</v>
      </c>
      <c r="L661">
        <v>1344</v>
      </c>
      <c r="N661">
        <v>1008</v>
      </c>
      <c r="O661" t="s">
        <v>1170</v>
      </c>
      <c r="P661" t="s">
        <v>1170</v>
      </c>
      <c r="Q661">
        <v>1</v>
      </c>
      <c r="X661">
        <v>16.989999999999998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16.989999999999998</v>
      </c>
      <c r="AH661">
        <v>2</v>
      </c>
      <c r="AI661">
        <v>24725501</v>
      </c>
      <c r="AJ661">
        <v>651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ROW(Source!A629)</f>
        <v>629</v>
      </c>
      <c r="B662">
        <v>24725511</v>
      </c>
      <c r="C662">
        <v>24725508</v>
      </c>
      <c r="D662">
        <v>9436423</v>
      </c>
      <c r="E662">
        <v>1</v>
      </c>
      <c r="F662">
        <v>1</v>
      </c>
      <c r="G662">
        <v>1</v>
      </c>
      <c r="H662">
        <v>1</v>
      </c>
      <c r="I662" t="s">
        <v>1243</v>
      </c>
      <c r="J662" t="s">
        <v>3</v>
      </c>
      <c r="K662" t="s">
        <v>1244</v>
      </c>
      <c r="L662">
        <v>1369</v>
      </c>
      <c r="N662">
        <v>1013</v>
      </c>
      <c r="O662" t="s">
        <v>1148</v>
      </c>
      <c r="P662" t="s">
        <v>1148</v>
      </c>
      <c r="Q662">
        <v>1</v>
      </c>
      <c r="X662">
        <v>243</v>
      </c>
      <c r="Y662">
        <v>0</v>
      </c>
      <c r="Z662">
        <v>0</v>
      </c>
      <c r="AA662">
        <v>0</v>
      </c>
      <c r="AB662">
        <v>12.92</v>
      </c>
      <c r="AC662">
        <v>0</v>
      </c>
      <c r="AD662">
        <v>1</v>
      </c>
      <c r="AE662">
        <v>1</v>
      </c>
      <c r="AF662" t="s">
        <v>179</v>
      </c>
      <c r="AG662">
        <v>328.05</v>
      </c>
      <c r="AH662">
        <v>2</v>
      </c>
      <c r="AI662">
        <v>24725509</v>
      </c>
      <c r="AJ662">
        <v>652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ROW(Source!A629)</f>
        <v>629</v>
      </c>
      <c r="B663">
        <v>24725512</v>
      </c>
      <c r="C663">
        <v>24725508</v>
      </c>
      <c r="D663">
        <v>22865650</v>
      </c>
      <c r="E663">
        <v>1</v>
      </c>
      <c r="F663">
        <v>1</v>
      </c>
      <c r="G663">
        <v>1</v>
      </c>
      <c r="H663">
        <v>3</v>
      </c>
      <c r="I663" t="s">
        <v>1159</v>
      </c>
      <c r="J663" t="s">
        <v>1160</v>
      </c>
      <c r="K663" t="s">
        <v>1161</v>
      </c>
      <c r="L663">
        <v>1374</v>
      </c>
      <c r="N663">
        <v>1013</v>
      </c>
      <c r="O663" t="s">
        <v>1162</v>
      </c>
      <c r="P663" t="s">
        <v>1162</v>
      </c>
      <c r="Q663">
        <v>1</v>
      </c>
      <c r="X663">
        <v>62.79</v>
      </c>
      <c r="Y663">
        <v>1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62.79</v>
      </c>
      <c r="AH663">
        <v>2</v>
      </c>
      <c r="AI663">
        <v>24725510</v>
      </c>
      <c r="AJ663">
        <v>653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ROW(Source!A630)</f>
        <v>630</v>
      </c>
      <c r="B664">
        <v>24910645</v>
      </c>
      <c r="C664">
        <v>24910640</v>
      </c>
      <c r="D664">
        <v>9436423</v>
      </c>
      <c r="E664">
        <v>1</v>
      </c>
      <c r="F664">
        <v>1</v>
      </c>
      <c r="G664">
        <v>1</v>
      </c>
      <c r="H664">
        <v>1</v>
      </c>
      <c r="I664" t="s">
        <v>1243</v>
      </c>
      <c r="J664" t="s">
        <v>3</v>
      </c>
      <c r="K664" t="s">
        <v>1244</v>
      </c>
      <c r="L664">
        <v>1369</v>
      </c>
      <c r="N664">
        <v>1013</v>
      </c>
      <c r="O664" t="s">
        <v>1148</v>
      </c>
      <c r="P664" t="s">
        <v>1148</v>
      </c>
      <c r="Q664">
        <v>1</v>
      </c>
      <c r="X664">
        <v>124</v>
      </c>
      <c r="Y664">
        <v>0</v>
      </c>
      <c r="Z664">
        <v>0</v>
      </c>
      <c r="AA664">
        <v>0</v>
      </c>
      <c r="AB664">
        <v>12.92</v>
      </c>
      <c r="AC664">
        <v>0</v>
      </c>
      <c r="AD664">
        <v>1</v>
      </c>
      <c r="AE664">
        <v>1</v>
      </c>
      <c r="AF664" t="s">
        <v>179</v>
      </c>
      <c r="AG664">
        <v>167.4</v>
      </c>
      <c r="AH664">
        <v>2</v>
      </c>
      <c r="AI664">
        <v>24910645</v>
      </c>
      <c r="AJ664">
        <v>654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ROW(Source!A630)</f>
        <v>630</v>
      </c>
      <c r="B665">
        <v>24910646</v>
      </c>
      <c r="C665">
        <v>24910640</v>
      </c>
      <c r="D665">
        <v>22865650</v>
      </c>
      <c r="E665">
        <v>1</v>
      </c>
      <c r="F665">
        <v>1</v>
      </c>
      <c r="G665">
        <v>1</v>
      </c>
      <c r="H665">
        <v>3</v>
      </c>
      <c r="I665" t="s">
        <v>1159</v>
      </c>
      <c r="J665" t="s">
        <v>1160</v>
      </c>
      <c r="K665" t="s">
        <v>1161</v>
      </c>
      <c r="L665">
        <v>1374</v>
      </c>
      <c r="N665">
        <v>1013</v>
      </c>
      <c r="O665" t="s">
        <v>1162</v>
      </c>
      <c r="P665" t="s">
        <v>1162</v>
      </c>
      <c r="Q665">
        <v>1</v>
      </c>
      <c r="X665">
        <v>32.04</v>
      </c>
      <c r="Y665">
        <v>1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32.04</v>
      </c>
      <c r="AH665">
        <v>2</v>
      </c>
      <c r="AI665">
        <v>24910646</v>
      </c>
      <c r="AJ665">
        <v>655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ROW(Source!A631)</f>
        <v>631</v>
      </c>
      <c r="B666">
        <v>24686713</v>
      </c>
      <c r="C666">
        <v>24686707</v>
      </c>
      <c r="D666">
        <v>9430710</v>
      </c>
      <c r="E666">
        <v>1</v>
      </c>
      <c r="F666">
        <v>1</v>
      </c>
      <c r="G666">
        <v>1</v>
      </c>
      <c r="H666">
        <v>1</v>
      </c>
      <c r="I666" t="s">
        <v>1166</v>
      </c>
      <c r="J666" t="s">
        <v>3</v>
      </c>
      <c r="K666" t="s">
        <v>1167</v>
      </c>
      <c r="L666">
        <v>1369</v>
      </c>
      <c r="N666">
        <v>1013</v>
      </c>
      <c r="O666" t="s">
        <v>1148</v>
      </c>
      <c r="P666" t="s">
        <v>1148</v>
      </c>
      <c r="Q666">
        <v>1</v>
      </c>
      <c r="X666">
        <v>88.3</v>
      </c>
      <c r="Y666">
        <v>0</v>
      </c>
      <c r="Z666">
        <v>0</v>
      </c>
      <c r="AA666">
        <v>0</v>
      </c>
      <c r="AB666">
        <v>9.6199999999999992</v>
      </c>
      <c r="AC666">
        <v>0</v>
      </c>
      <c r="AD666">
        <v>1</v>
      </c>
      <c r="AE666">
        <v>1</v>
      </c>
      <c r="AF666" t="s">
        <v>179</v>
      </c>
      <c r="AG666">
        <v>119.205</v>
      </c>
      <c r="AH666">
        <v>2</v>
      </c>
      <c r="AI666">
        <v>24686708</v>
      </c>
      <c r="AJ666">
        <v>656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ROW(Source!A631)</f>
        <v>631</v>
      </c>
      <c r="B667">
        <v>24686714</v>
      </c>
      <c r="C667">
        <v>24686707</v>
      </c>
      <c r="D667">
        <v>121548</v>
      </c>
      <c r="E667">
        <v>1</v>
      </c>
      <c r="F667">
        <v>1</v>
      </c>
      <c r="G667">
        <v>1</v>
      </c>
      <c r="H667">
        <v>1</v>
      </c>
      <c r="I667" t="s">
        <v>40</v>
      </c>
      <c r="J667" t="s">
        <v>3</v>
      </c>
      <c r="K667" t="s">
        <v>1173</v>
      </c>
      <c r="L667">
        <v>608254</v>
      </c>
      <c r="N667">
        <v>1013</v>
      </c>
      <c r="O667" t="s">
        <v>1174</v>
      </c>
      <c r="P667" t="s">
        <v>1174</v>
      </c>
      <c r="Q667">
        <v>1</v>
      </c>
      <c r="X667">
        <v>3.49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2</v>
      </c>
      <c r="AF667" t="s">
        <v>179</v>
      </c>
      <c r="AG667">
        <v>4.7115000000000009</v>
      </c>
      <c r="AH667">
        <v>2</v>
      </c>
      <c r="AI667">
        <v>24686709</v>
      </c>
      <c r="AJ667">
        <v>657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ROW(Source!A631)</f>
        <v>631</v>
      </c>
      <c r="B668">
        <v>24686715</v>
      </c>
      <c r="C668">
        <v>24686707</v>
      </c>
      <c r="D668">
        <v>14665676</v>
      </c>
      <c r="E668">
        <v>1</v>
      </c>
      <c r="F668">
        <v>1</v>
      </c>
      <c r="G668">
        <v>1</v>
      </c>
      <c r="H668">
        <v>2</v>
      </c>
      <c r="I668" t="s">
        <v>1175</v>
      </c>
      <c r="J668" t="s">
        <v>1239</v>
      </c>
      <c r="K668" t="s">
        <v>1177</v>
      </c>
      <c r="L668">
        <v>1368</v>
      </c>
      <c r="N668">
        <v>1011</v>
      </c>
      <c r="O668" t="s">
        <v>1152</v>
      </c>
      <c r="P668" t="s">
        <v>1152</v>
      </c>
      <c r="Q668">
        <v>1</v>
      </c>
      <c r="X668">
        <v>3.49</v>
      </c>
      <c r="Y668">
        <v>0</v>
      </c>
      <c r="Z668">
        <v>89.99</v>
      </c>
      <c r="AA668">
        <v>10.06</v>
      </c>
      <c r="AB668">
        <v>0</v>
      </c>
      <c r="AC668">
        <v>0</v>
      </c>
      <c r="AD668">
        <v>1</v>
      </c>
      <c r="AE668">
        <v>0</v>
      </c>
      <c r="AF668" t="s">
        <v>179</v>
      </c>
      <c r="AG668">
        <v>4.7115000000000009</v>
      </c>
      <c r="AH668">
        <v>2</v>
      </c>
      <c r="AI668">
        <v>24686710</v>
      </c>
      <c r="AJ668">
        <v>658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ROW(Source!A631)</f>
        <v>631</v>
      </c>
      <c r="B669">
        <v>24686716</v>
      </c>
      <c r="C669">
        <v>24686707</v>
      </c>
      <c r="D669">
        <v>14613879</v>
      </c>
      <c r="E669">
        <v>1</v>
      </c>
      <c r="F669">
        <v>1</v>
      </c>
      <c r="G669">
        <v>1</v>
      </c>
      <c r="H669">
        <v>3</v>
      </c>
      <c r="I669" t="s">
        <v>1240</v>
      </c>
      <c r="J669" t="s">
        <v>1241</v>
      </c>
      <c r="K669" t="s">
        <v>1242</v>
      </c>
      <c r="L669">
        <v>1355</v>
      </c>
      <c r="N669">
        <v>1010</v>
      </c>
      <c r="O669" t="s">
        <v>910</v>
      </c>
      <c r="P669" t="s">
        <v>910</v>
      </c>
      <c r="Q669">
        <v>100</v>
      </c>
      <c r="X669">
        <v>0.1</v>
      </c>
      <c r="Y669">
        <v>86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0.1</v>
      </c>
      <c r="AH669">
        <v>2</v>
      </c>
      <c r="AI669">
        <v>24686711</v>
      </c>
      <c r="AJ669">
        <v>659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ROW(Source!A631)</f>
        <v>631</v>
      </c>
      <c r="B670">
        <v>24686717</v>
      </c>
      <c r="C670">
        <v>24686707</v>
      </c>
      <c r="D670">
        <v>14665281</v>
      </c>
      <c r="E670">
        <v>1</v>
      </c>
      <c r="F670">
        <v>1</v>
      </c>
      <c r="G670">
        <v>1</v>
      </c>
      <c r="H670">
        <v>3</v>
      </c>
      <c r="I670" t="s">
        <v>1311</v>
      </c>
      <c r="J670" t="s">
        <v>1695</v>
      </c>
      <c r="K670" t="s">
        <v>1313</v>
      </c>
      <c r="L670">
        <v>1348</v>
      </c>
      <c r="N670">
        <v>1009</v>
      </c>
      <c r="O670" t="s">
        <v>1185</v>
      </c>
      <c r="P670" t="s">
        <v>1185</v>
      </c>
      <c r="Q670">
        <v>1000</v>
      </c>
      <c r="X670">
        <v>0.14000000000000001</v>
      </c>
      <c r="Y670">
        <v>0</v>
      </c>
      <c r="Z670">
        <v>0</v>
      </c>
      <c r="AA670">
        <v>0</v>
      </c>
      <c r="AB670">
        <v>0</v>
      </c>
      <c r="AC670">
        <v>1</v>
      </c>
      <c r="AD670">
        <v>0</v>
      </c>
      <c r="AE670">
        <v>0</v>
      </c>
      <c r="AF670" t="s">
        <v>3</v>
      </c>
      <c r="AG670">
        <v>0.14000000000000001</v>
      </c>
      <c r="AH670">
        <v>3</v>
      </c>
      <c r="AI670">
        <v>-1</v>
      </c>
      <c r="AJ670" t="s">
        <v>3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ROW(Source!A631)</f>
        <v>631</v>
      </c>
      <c r="B671">
        <v>24686718</v>
      </c>
      <c r="C671">
        <v>24686707</v>
      </c>
      <c r="D671">
        <v>14665295</v>
      </c>
      <c r="E671">
        <v>1</v>
      </c>
      <c r="F671">
        <v>1</v>
      </c>
      <c r="G671">
        <v>1</v>
      </c>
      <c r="H671">
        <v>3</v>
      </c>
      <c r="I671" t="s">
        <v>1159</v>
      </c>
      <c r="J671" t="s">
        <v>1168</v>
      </c>
      <c r="K671" t="s">
        <v>1169</v>
      </c>
      <c r="L671">
        <v>1344</v>
      </c>
      <c r="N671">
        <v>1008</v>
      </c>
      <c r="O671" t="s">
        <v>1170</v>
      </c>
      <c r="P671" t="s">
        <v>1170</v>
      </c>
      <c r="Q671">
        <v>1</v>
      </c>
      <c r="X671">
        <v>16.989999999999998</v>
      </c>
      <c r="Y671">
        <v>1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16.989999999999998</v>
      </c>
      <c r="AH671">
        <v>2</v>
      </c>
      <c r="AI671">
        <v>24686712</v>
      </c>
      <c r="AJ671">
        <v>660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ROW(Source!A632)</f>
        <v>632</v>
      </c>
      <c r="B672">
        <v>24725515</v>
      </c>
      <c r="C672">
        <v>24686719</v>
      </c>
      <c r="D672">
        <v>9436423</v>
      </c>
      <c r="E672">
        <v>1</v>
      </c>
      <c r="F672">
        <v>1</v>
      </c>
      <c r="G672">
        <v>1</v>
      </c>
      <c r="H672">
        <v>1</v>
      </c>
      <c r="I672" t="s">
        <v>1243</v>
      </c>
      <c r="J672" t="s">
        <v>3</v>
      </c>
      <c r="K672" t="s">
        <v>1244</v>
      </c>
      <c r="L672">
        <v>1369</v>
      </c>
      <c r="N672">
        <v>1013</v>
      </c>
      <c r="O672" t="s">
        <v>1148</v>
      </c>
      <c r="P672" t="s">
        <v>1148</v>
      </c>
      <c r="Q672">
        <v>1</v>
      </c>
      <c r="X672">
        <v>243</v>
      </c>
      <c r="Y672">
        <v>0</v>
      </c>
      <c r="Z672">
        <v>0</v>
      </c>
      <c r="AA672">
        <v>0</v>
      </c>
      <c r="AB672">
        <v>12.92</v>
      </c>
      <c r="AC672">
        <v>0</v>
      </c>
      <c r="AD672">
        <v>1</v>
      </c>
      <c r="AE672">
        <v>1</v>
      </c>
      <c r="AF672" t="s">
        <v>179</v>
      </c>
      <c r="AG672">
        <v>328.05</v>
      </c>
      <c r="AH672">
        <v>2</v>
      </c>
      <c r="AI672">
        <v>24725515</v>
      </c>
      <c r="AJ672">
        <v>661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ROW(Source!A632)</f>
        <v>632</v>
      </c>
      <c r="B673">
        <v>24725516</v>
      </c>
      <c r="C673">
        <v>24686719</v>
      </c>
      <c r="D673">
        <v>22865650</v>
      </c>
      <c r="E673">
        <v>1</v>
      </c>
      <c r="F673">
        <v>1</v>
      </c>
      <c r="G673">
        <v>1</v>
      </c>
      <c r="H673">
        <v>3</v>
      </c>
      <c r="I673" t="s">
        <v>1159</v>
      </c>
      <c r="J673" t="s">
        <v>1160</v>
      </c>
      <c r="K673" t="s">
        <v>1161</v>
      </c>
      <c r="L673">
        <v>1374</v>
      </c>
      <c r="N673">
        <v>1013</v>
      </c>
      <c r="O673" t="s">
        <v>1162</v>
      </c>
      <c r="P673" t="s">
        <v>1162</v>
      </c>
      <c r="Q673">
        <v>1</v>
      </c>
      <c r="X673">
        <v>62.79</v>
      </c>
      <c r="Y673">
        <v>1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62.79</v>
      </c>
      <c r="AH673">
        <v>2</v>
      </c>
      <c r="AI673">
        <v>24725516</v>
      </c>
      <c r="AJ673">
        <v>662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ROW(Source!A633)</f>
        <v>633</v>
      </c>
      <c r="B674">
        <v>24686776</v>
      </c>
      <c r="C674">
        <v>24686759</v>
      </c>
      <c r="D674">
        <v>9436266</v>
      </c>
      <c r="E674">
        <v>1</v>
      </c>
      <c r="F674">
        <v>1</v>
      </c>
      <c r="G674">
        <v>1</v>
      </c>
      <c r="H674">
        <v>1</v>
      </c>
      <c r="I674" t="s">
        <v>1171</v>
      </c>
      <c r="J674" t="s">
        <v>3</v>
      </c>
      <c r="K674" t="s">
        <v>1172</v>
      </c>
      <c r="L674">
        <v>1369</v>
      </c>
      <c r="N674">
        <v>1013</v>
      </c>
      <c r="O674" t="s">
        <v>1148</v>
      </c>
      <c r="P674" t="s">
        <v>1148</v>
      </c>
      <c r="Q674">
        <v>1</v>
      </c>
      <c r="X674">
        <v>10.1</v>
      </c>
      <c r="Y674">
        <v>0</v>
      </c>
      <c r="Z674">
        <v>0</v>
      </c>
      <c r="AA674">
        <v>0</v>
      </c>
      <c r="AB674">
        <v>11.09</v>
      </c>
      <c r="AC674">
        <v>0</v>
      </c>
      <c r="AD674">
        <v>1</v>
      </c>
      <c r="AE674">
        <v>1</v>
      </c>
      <c r="AF674" t="s">
        <v>179</v>
      </c>
      <c r="AG674">
        <v>13.635</v>
      </c>
      <c r="AH674">
        <v>2</v>
      </c>
      <c r="AI674">
        <v>24686760</v>
      </c>
      <c r="AJ674">
        <v>663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ROW(Source!A633)</f>
        <v>633</v>
      </c>
      <c r="B675">
        <v>24686777</v>
      </c>
      <c r="C675">
        <v>24686759</v>
      </c>
      <c r="D675">
        <v>121548</v>
      </c>
      <c r="E675">
        <v>1</v>
      </c>
      <c r="F675">
        <v>1</v>
      </c>
      <c r="G675">
        <v>1</v>
      </c>
      <c r="H675">
        <v>1</v>
      </c>
      <c r="I675" t="s">
        <v>40</v>
      </c>
      <c r="J675" t="s">
        <v>3</v>
      </c>
      <c r="K675" t="s">
        <v>1173</v>
      </c>
      <c r="L675">
        <v>608254</v>
      </c>
      <c r="N675">
        <v>1013</v>
      </c>
      <c r="O675" t="s">
        <v>1174</v>
      </c>
      <c r="P675" t="s">
        <v>1174</v>
      </c>
      <c r="Q675">
        <v>1</v>
      </c>
      <c r="X675">
        <v>0.44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2</v>
      </c>
      <c r="AF675" t="s">
        <v>179</v>
      </c>
      <c r="AG675">
        <v>0.59400000000000008</v>
      </c>
      <c r="AH675">
        <v>2</v>
      </c>
      <c r="AI675">
        <v>24686761</v>
      </c>
      <c r="AJ675">
        <v>664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ROW(Source!A633)</f>
        <v>633</v>
      </c>
      <c r="B676">
        <v>24686778</v>
      </c>
      <c r="C676">
        <v>24686759</v>
      </c>
      <c r="D676">
        <v>14665676</v>
      </c>
      <c r="E676">
        <v>1</v>
      </c>
      <c r="F676">
        <v>1</v>
      </c>
      <c r="G676">
        <v>1</v>
      </c>
      <c r="H676">
        <v>2</v>
      </c>
      <c r="I676" t="s">
        <v>1175</v>
      </c>
      <c r="J676" t="s">
        <v>1239</v>
      </c>
      <c r="K676" t="s">
        <v>1177</v>
      </c>
      <c r="L676">
        <v>1368</v>
      </c>
      <c r="N676">
        <v>1011</v>
      </c>
      <c r="O676" t="s">
        <v>1152</v>
      </c>
      <c r="P676" t="s">
        <v>1152</v>
      </c>
      <c r="Q676">
        <v>1</v>
      </c>
      <c r="X676">
        <v>0.44</v>
      </c>
      <c r="Y676">
        <v>0</v>
      </c>
      <c r="Z676">
        <v>89.99</v>
      </c>
      <c r="AA676">
        <v>10.06</v>
      </c>
      <c r="AB676">
        <v>0</v>
      </c>
      <c r="AC676">
        <v>0</v>
      </c>
      <c r="AD676">
        <v>1</v>
      </c>
      <c r="AE676">
        <v>0</v>
      </c>
      <c r="AF676" t="s">
        <v>179</v>
      </c>
      <c r="AG676">
        <v>0.59400000000000008</v>
      </c>
      <c r="AH676">
        <v>2</v>
      </c>
      <c r="AI676">
        <v>24686762</v>
      </c>
      <c r="AJ676">
        <v>665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ROW(Source!A633)</f>
        <v>633</v>
      </c>
      <c r="B677">
        <v>24686779</v>
      </c>
      <c r="C677">
        <v>24686759</v>
      </c>
      <c r="D677">
        <v>14610134</v>
      </c>
      <c r="E677">
        <v>1</v>
      </c>
      <c r="F677">
        <v>1</v>
      </c>
      <c r="G677">
        <v>1</v>
      </c>
      <c r="H677">
        <v>3</v>
      </c>
      <c r="I677" t="s">
        <v>1178</v>
      </c>
      <c r="J677" t="s">
        <v>1488</v>
      </c>
      <c r="K677" t="s">
        <v>1180</v>
      </c>
      <c r="L677">
        <v>1346</v>
      </c>
      <c r="N677">
        <v>1009</v>
      </c>
      <c r="O677" t="s">
        <v>1181</v>
      </c>
      <c r="P677" t="s">
        <v>1181</v>
      </c>
      <c r="Q677">
        <v>1</v>
      </c>
      <c r="X677">
        <v>0.03</v>
      </c>
      <c r="Y677">
        <v>35.630000000000003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0.03</v>
      </c>
      <c r="AH677">
        <v>2</v>
      </c>
      <c r="AI677">
        <v>24686763</v>
      </c>
      <c r="AJ677">
        <v>666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ROW(Source!A633)</f>
        <v>633</v>
      </c>
      <c r="B678">
        <v>24686780</v>
      </c>
      <c r="C678">
        <v>24686759</v>
      </c>
      <c r="D678">
        <v>14610520</v>
      </c>
      <c r="E678">
        <v>1</v>
      </c>
      <c r="F678">
        <v>1</v>
      </c>
      <c r="G678">
        <v>1</v>
      </c>
      <c r="H678">
        <v>3</v>
      </c>
      <c r="I678" t="s">
        <v>1182</v>
      </c>
      <c r="J678" t="s">
        <v>1489</v>
      </c>
      <c r="K678" t="s">
        <v>1184</v>
      </c>
      <c r="L678">
        <v>1348</v>
      </c>
      <c r="N678">
        <v>1009</v>
      </c>
      <c r="O678" t="s">
        <v>1185</v>
      </c>
      <c r="P678" t="s">
        <v>1185</v>
      </c>
      <c r="Q678">
        <v>1000</v>
      </c>
      <c r="X678">
        <v>2.0000000000000002E-5</v>
      </c>
      <c r="Y678">
        <v>15481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2.0000000000000002E-5</v>
      </c>
      <c r="AH678">
        <v>2</v>
      </c>
      <c r="AI678">
        <v>24686764</v>
      </c>
      <c r="AJ678">
        <v>667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ROW(Source!A633)</f>
        <v>633</v>
      </c>
      <c r="B679">
        <v>24686781</v>
      </c>
      <c r="C679">
        <v>24686759</v>
      </c>
      <c r="D679">
        <v>14610524</v>
      </c>
      <c r="E679">
        <v>1</v>
      </c>
      <c r="F679">
        <v>1</v>
      </c>
      <c r="G679">
        <v>1</v>
      </c>
      <c r="H679">
        <v>3</v>
      </c>
      <c r="I679" t="s">
        <v>1186</v>
      </c>
      <c r="J679" t="s">
        <v>1451</v>
      </c>
      <c r="K679" t="s">
        <v>1188</v>
      </c>
      <c r="L679">
        <v>1346</v>
      </c>
      <c r="N679">
        <v>1009</v>
      </c>
      <c r="O679" t="s">
        <v>1181</v>
      </c>
      <c r="P679" t="s">
        <v>1181</v>
      </c>
      <c r="Q679">
        <v>1</v>
      </c>
      <c r="X679">
        <v>0.01</v>
      </c>
      <c r="Y679">
        <v>27.74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0.01</v>
      </c>
      <c r="AH679">
        <v>2</v>
      </c>
      <c r="AI679">
        <v>24686765</v>
      </c>
      <c r="AJ679">
        <v>668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ROW(Source!A633)</f>
        <v>633</v>
      </c>
      <c r="B680">
        <v>24686782</v>
      </c>
      <c r="C680">
        <v>24686759</v>
      </c>
      <c r="D680">
        <v>14610539</v>
      </c>
      <c r="E680">
        <v>1</v>
      </c>
      <c r="F680">
        <v>1</v>
      </c>
      <c r="G680">
        <v>1</v>
      </c>
      <c r="H680">
        <v>3</v>
      </c>
      <c r="I680" t="s">
        <v>1189</v>
      </c>
      <c r="J680" t="s">
        <v>1461</v>
      </c>
      <c r="K680" t="s">
        <v>1191</v>
      </c>
      <c r="L680">
        <v>1346</v>
      </c>
      <c r="N680">
        <v>1009</v>
      </c>
      <c r="O680" t="s">
        <v>1181</v>
      </c>
      <c r="P680" t="s">
        <v>1181</v>
      </c>
      <c r="Q680">
        <v>1</v>
      </c>
      <c r="X680">
        <v>0.3</v>
      </c>
      <c r="Y680">
        <v>9.0399999999999991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0.3</v>
      </c>
      <c r="AH680">
        <v>2</v>
      </c>
      <c r="AI680">
        <v>24686766</v>
      </c>
      <c r="AJ680">
        <v>669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ROW(Source!A633)</f>
        <v>633</v>
      </c>
      <c r="B681">
        <v>24686783</v>
      </c>
      <c r="C681">
        <v>24686759</v>
      </c>
      <c r="D681">
        <v>14610834</v>
      </c>
      <c r="E681">
        <v>1</v>
      </c>
      <c r="F681">
        <v>1</v>
      </c>
      <c r="G681">
        <v>1</v>
      </c>
      <c r="H681">
        <v>3</v>
      </c>
      <c r="I681" t="s">
        <v>1192</v>
      </c>
      <c r="J681" t="s">
        <v>1452</v>
      </c>
      <c r="K681" t="s">
        <v>1194</v>
      </c>
      <c r="L681">
        <v>1358</v>
      </c>
      <c r="N681">
        <v>1010</v>
      </c>
      <c r="O681" t="s">
        <v>189</v>
      </c>
      <c r="P681" t="s">
        <v>189</v>
      </c>
      <c r="Q681">
        <v>10</v>
      </c>
      <c r="X681">
        <v>1</v>
      </c>
      <c r="Y681">
        <v>8.3000000000000007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1</v>
      </c>
      <c r="AH681">
        <v>2</v>
      </c>
      <c r="AI681">
        <v>24686767</v>
      </c>
      <c r="AJ681">
        <v>670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ROW(Source!A633)</f>
        <v>633</v>
      </c>
      <c r="B682">
        <v>24686784</v>
      </c>
      <c r="C682">
        <v>24686759</v>
      </c>
      <c r="D682">
        <v>14611294</v>
      </c>
      <c r="E682">
        <v>1</v>
      </c>
      <c r="F682">
        <v>1</v>
      </c>
      <c r="G682">
        <v>1</v>
      </c>
      <c r="H682">
        <v>3</v>
      </c>
      <c r="I682" t="s">
        <v>1195</v>
      </c>
      <c r="J682" t="s">
        <v>1490</v>
      </c>
      <c r="K682" t="s">
        <v>1197</v>
      </c>
      <c r="L682">
        <v>1346</v>
      </c>
      <c r="N682">
        <v>1009</v>
      </c>
      <c r="O682" t="s">
        <v>1181</v>
      </c>
      <c r="P682" t="s">
        <v>1181</v>
      </c>
      <c r="Q682">
        <v>1</v>
      </c>
      <c r="X682">
        <v>0.02</v>
      </c>
      <c r="Y682">
        <v>91.29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0.02</v>
      </c>
      <c r="AH682">
        <v>2</v>
      </c>
      <c r="AI682">
        <v>24686768</v>
      </c>
      <c r="AJ682">
        <v>671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ROW(Source!A633)</f>
        <v>633</v>
      </c>
      <c r="B683">
        <v>24686785</v>
      </c>
      <c r="C683">
        <v>24686759</v>
      </c>
      <c r="D683">
        <v>14680937</v>
      </c>
      <c r="E683">
        <v>1</v>
      </c>
      <c r="F683">
        <v>1</v>
      </c>
      <c r="G683">
        <v>1</v>
      </c>
      <c r="H683">
        <v>3</v>
      </c>
      <c r="I683" t="s">
        <v>1198</v>
      </c>
      <c r="J683" t="s">
        <v>1491</v>
      </c>
      <c r="K683" t="s">
        <v>1200</v>
      </c>
      <c r="L683">
        <v>1346</v>
      </c>
      <c r="N683">
        <v>1009</v>
      </c>
      <c r="O683" t="s">
        <v>1181</v>
      </c>
      <c r="P683" t="s">
        <v>1181</v>
      </c>
      <c r="Q683">
        <v>1</v>
      </c>
      <c r="X683">
        <v>0.02</v>
      </c>
      <c r="Y683">
        <v>15.37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0.02</v>
      </c>
      <c r="AH683">
        <v>2</v>
      </c>
      <c r="AI683">
        <v>24686769</v>
      </c>
      <c r="AJ683">
        <v>672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ROW(Source!A633)</f>
        <v>633</v>
      </c>
      <c r="B684">
        <v>24686786</v>
      </c>
      <c r="C684">
        <v>24686759</v>
      </c>
      <c r="D684">
        <v>14652403</v>
      </c>
      <c r="E684">
        <v>1</v>
      </c>
      <c r="F684">
        <v>1</v>
      </c>
      <c r="G684">
        <v>1</v>
      </c>
      <c r="H684">
        <v>3</v>
      </c>
      <c r="I684" t="s">
        <v>1201</v>
      </c>
      <c r="J684" t="s">
        <v>1453</v>
      </c>
      <c r="K684" t="s">
        <v>1203</v>
      </c>
      <c r="L684">
        <v>1348</v>
      </c>
      <c r="N684">
        <v>1009</v>
      </c>
      <c r="O684" t="s">
        <v>1185</v>
      </c>
      <c r="P684" t="s">
        <v>1185</v>
      </c>
      <c r="Q684">
        <v>1000</v>
      </c>
      <c r="X684">
        <v>2.9999999999999997E-4</v>
      </c>
      <c r="Y684">
        <v>729.98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2.9999999999999997E-4</v>
      </c>
      <c r="AH684">
        <v>2</v>
      </c>
      <c r="AI684">
        <v>24686770</v>
      </c>
      <c r="AJ684">
        <v>673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ROW(Source!A633)</f>
        <v>633</v>
      </c>
      <c r="B685">
        <v>24686787</v>
      </c>
      <c r="C685">
        <v>24686759</v>
      </c>
      <c r="D685">
        <v>14664232</v>
      </c>
      <c r="E685">
        <v>1</v>
      </c>
      <c r="F685">
        <v>1</v>
      </c>
      <c r="G685">
        <v>1</v>
      </c>
      <c r="H685">
        <v>3</v>
      </c>
      <c r="I685" t="s">
        <v>1204</v>
      </c>
      <c r="J685" t="s">
        <v>1492</v>
      </c>
      <c r="K685" t="s">
        <v>1206</v>
      </c>
      <c r="L685">
        <v>1348</v>
      </c>
      <c r="N685">
        <v>1009</v>
      </c>
      <c r="O685" t="s">
        <v>1185</v>
      </c>
      <c r="P685" t="s">
        <v>1185</v>
      </c>
      <c r="Q685">
        <v>1000</v>
      </c>
      <c r="X685">
        <v>1E-4</v>
      </c>
      <c r="Y685">
        <v>37517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1E-4</v>
      </c>
      <c r="AH685">
        <v>2</v>
      </c>
      <c r="AI685">
        <v>24686771</v>
      </c>
      <c r="AJ685">
        <v>674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ROW(Source!A633)</f>
        <v>633</v>
      </c>
      <c r="B686">
        <v>24686788</v>
      </c>
      <c r="C686">
        <v>24686759</v>
      </c>
      <c r="D686">
        <v>14665222</v>
      </c>
      <c r="E686">
        <v>1</v>
      </c>
      <c r="F686">
        <v>1</v>
      </c>
      <c r="G686">
        <v>1</v>
      </c>
      <c r="H686">
        <v>3</v>
      </c>
      <c r="I686" t="s">
        <v>1207</v>
      </c>
      <c r="J686" t="s">
        <v>1454</v>
      </c>
      <c r="K686" t="s">
        <v>1209</v>
      </c>
      <c r="L686">
        <v>1346</v>
      </c>
      <c r="N686">
        <v>1009</v>
      </c>
      <c r="O686" t="s">
        <v>1181</v>
      </c>
      <c r="P686" t="s">
        <v>1181</v>
      </c>
      <c r="Q686">
        <v>1</v>
      </c>
      <c r="X686">
        <v>0.06</v>
      </c>
      <c r="Y686">
        <v>65.75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0.06</v>
      </c>
      <c r="AH686">
        <v>2</v>
      </c>
      <c r="AI686">
        <v>24686772</v>
      </c>
      <c r="AJ686">
        <v>675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ROW(Source!A633)</f>
        <v>633</v>
      </c>
      <c r="B687">
        <v>24686789</v>
      </c>
      <c r="C687">
        <v>24686759</v>
      </c>
      <c r="D687">
        <v>14689643</v>
      </c>
      <c r="E687">
        <v>1</v>
      </c>
      <c r="F687">
        <v>1</v>
      </c>
      <c r="G687">
        <v>1</v>
      </c>
      <c r="H687">
        <v>3</v>
      </c>
      <c r="I687" t="s">
        <v>1210</v>
      </c>
      <c r="J687" t="s">
        <v>1493</v>
      </c>
      <c r="K687" t="s">
        <v>1212</v>
      </c>
      <c r="L687">
        <v>1346</v>
      </c>
      <c r="N687">
        <v>1009</v>
      </c>
      <c r="O687" t="s">
        <v>1181</v>
      </c>
      <c r="P687" t="s">
        <v>1181</v>
      </c>
      <c r="Q687">
        <v>1</v>
      </c>
      <c r="X687">
        <v>0.08</v>
      </c>
      <c r="Y687">
        <v>38.340000000000003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0.08</v>
      </c>
      <c r="AH687">
        <v>2</v>
      </c>
      <c r="AI687">
        <v>24686773</v>
      </c>
      <c r="AJ687">
        <v>676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ROW(Source!A633)</f>
        <v>633</v>
      </c>
      <c r="B688">
        <v>24686790</v>
      </c>
      <c r="C688">
        <v>24686759</v>
      </c>
      <c r="D688">
        <v>14697310</v>
      </c>
      <c r="E688">
        <v>1</v>
      </c>
      <c r="F688">
        <v>1</v>
      </c>
      <c r="G688">
        <v>1</v>
      </c>
      <c r="H688">
        <v>3</v>
      </c>
      <c r="I688" t="s">
        <v>1213</v>
      </c>
      <c r="J688" t="s">
        <v>1494</v>
      </c>
      <c r="K688" t="s">
        <v>1215</v>
      </c>
      <c r="L688">
        <v>1354</v>
      </c>
      <c r="N688">
        <v>1010</v>
      </c>
      <c r="O688" t="s">
        <v>209</v>
      </c>
      <c r="P688" t="s">
        <v>209</v>
      </c>
      <c r="Q688">
        <v>1</v>
      </c>
      <c r="X688">
        <v>10</v>
      </c>
      <c r="Y688">
        <v>2.0299999999999998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10</v>
      </c>
      <c r="AH688">
        <v>2</v>
      </c>
      <c r="AI688">
        <v>24686774</v>
      </c>
      <c r="AJ688">
        <v>677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ROW(Source!A633)</f>
        <v>633</v>
      </c>
      <c r="B689">
        <v>24686791</v>
      </c>
      <c r="C689">
        <v>24686759</v>
      </c>
      <c r="D689">
        <v>14665281</v>
      </c>
      <c r="E689">
        <v>1</v>
      </c>
      <c r="F689">
        <v>1</v>
      </c>
      <c r="G689">
        <v>1</v>
      </c>
      <c r="H689">
        <v>3</v>
      </c>
      <c r="I689" t="s">
        <v>1311</v>
      </c>
      <c r="J689" t="s">
        <v>1695</v>
      </c>
      <c r="K689" t="s">
        <v>1313</v>
      </c>
      <c r="L689">
        <v>1348</v>
      </c>
      <c r="N689">
        <v>1009</v>
      </c>
      <c r="O689" t="s">
        <v>1185</v>
      </c>
      <c r="P689" t="s">
        <v>1185</v>
      </c>
      <c r="Q689">
        <v>1000</v>
      </c>
      <c r="X689">
        <v>1E-3</v>
      </c>
      <c r="Y689">
        <v>0</v>
      </c>
      <c r="Z689">
        <v>0</v>
      </c>
      <c r="AA689">
        <v>0</v>
      </c>
      <c r="AB689">
        <v>0</v>
      </c>
      <c r="AC689">
        <v>1</v>
      </c>
      <c r="AD689">
        <v>0</v>
      </c>
      <c r="AE689">
        <v>0</v>
      </c>
      <c r="AF689" t="s">
        <v>3</v>
      </c>
      <c r="AG689">
        <v>1E-3</v>
      </c>
      <c r="AH689">
        <v>3</v>
      </c>
      <c r="AI689">
        <v>-1</v>
      </c>
      <c r="AJ689" t="s">
        <v>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ROW(Source!A633)</f>
        <v>633</v>
      </c>
      <c r="B690">
        <v>24686792</v>
      </c>
      <c r="C690">
        <v>24686759</v>
      </c>
      <c r="D690">
        <v>14665295</v>
      </c>
      <c r="E690">
        <v>1</v>
      </c>
      <c r="F690">
        <v>1</v>
      </c>
      <c r="G690">
        <v>1</v>
      </c>
      <c r="H690">
        <v>3</v>
      </c>
      <c r="I690" t="s">
        <v>1159</v>
      </c>
      <c r="J690" t="s">
        <v>1168</v>
      </c>
      <c r="K690" t="s">
        <v>1169</v>
      </c>
      <c r="L690">
        <v>1344</v>
      </c>
      <c r="N690">
        <v>1008</v>
      </c>
      <c r="O690" t="s">
        <v>1170</v>
      </c>
      <c r="P690" t="s">
        <v>1170</v>
      </c>
      <c r="Q690">
        <v>1</v>
      </c>
      <c r="X690">
        <v>2.2400000000000002</v>
      </c>
      <c r="Y690">
        <v>1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2.2400000000000002</v>
      </c>
      <c r="AH690">
        <v>2</v>
      </c>
      <c r="AI690">
        <v>24686775</v>
      </c>
      <c r="AJ690">
        <v>678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ROW(Source!A634)</f>
        <v>634</v>
      </c>
      <c r="B691">
        <v>24686811</v>
      </c>
      <c r="C691">
        <v>24686794</v>
      </c>
      <c r="D691">
        <v>9436266</v>
      </c>
      <c r="E691">
        <v>1</v>
      </c>
      <c r="F691">
        <v>1</v>
      </c>
      <c r="G691">
        <v>1</v>
      </c>
      <c r="H691">
        <v>1</v>
      </c>
      <c r="I691" t="s">
        <v>1171</v>
      </c>
      <c r="J691" t="s">
        <v>3</v>
      </c>
      <c r="K691" t="s">
        <v>1172</v>
      </c>
      <c r="L691">
        <v>1369</v>
      </c>
      <c r="N691">
        <v>1013</v>
      </c>
      <c r="O691" t="s">
        <v>1148</v>
      </c>
      <c r="P691" t="s">
        <v>1148</v>
      </c>
      <c r="Q691">
        <v>1</v>
      </c>
      <c r="X691">
        <v>10.1</v>
      </c>
      <c r="Y691">
        <v>0</v>
      </c>
      <c r="Z691">
        <v>0</v>
      </c>
      <c r="AA691">
        <v>0</v>
      </c>
      <c r="AB691">
        <v>11.09</v>
      </c>
      <c r="AC691">
        <v>0</v>
      </c>
      <c r="AD691">
        <v>1</v>
      </c>
      <c r="AE691">
        <v>1</v>
      </c>
      <c r="AF691" t="s">
        <v>179</v>
      </c>
      <c r="AG691">
        <v>13.635</v>
      </c>
      <c r="AH691">
        <v>2</v>
      </c>
      <c r="AI691">
        <v>24686795</v>
      </c>
      <c r="AJ691">
        <v>679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ROW(Source!A634)</f>
        <v>634</v>
      </c>
      <c r="B692">
        <v>24686812</v>
      </c>
      <c r="C692">
        <v>24686794</v>
      </c>
      <c r="D692">
        <v>121548</v>
      </c>
      <c r="E692">
        <v>1</v>
      </c>
      <c r="F692">
        <v>1</v>
      </c>
      <c r="G692">
        <v>1</v>
      </c>
      <c r="H692">
        <v>1</v>
      </c>
      <c r="I692" t="s">
        <v>40</v>
      </c>
      <c r="J692" t="s">
        <v>3</v>
      </c>
      <c r="K692" t="s">
        <v>1173</v>
      </c>
      <c r="L692">
        <v>608254</v>
      </c>
      <c r="N692">
        <v>1013</v>
      </c>
      <c r="O692" t="s">
        <v>1174</v>
      </c>
      <c r="P692" t="s">
        <v>1174</v>
      </c>
      <c r="Q692">
        <v>1</v>
      </c>
      <c r="X692">
        <v>0.44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2</v>
      </c>
      <c r="AF692" t="s">
        <v>179</v>
      </c>
      <c r="AG692">
        <v>0.59400000000000008</v>
      </c>
      <c r="AH692">
        <v>2</v>
      </c>
      <c r="AI692">
        <v>24686796</v>
      </c>
      <c r="AJ692">
        <v>680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ROW(Source!A634)</f>
        <v>634</v>
      </c>
      <c r="B693">
        <v>24686813</v>
      </c>
      <c r="C693">
        <v>24686794</v>
      </c>
      <c r="D693">
        <v>14665676</v>
      </c>
      <c r="E693">
        <v>1</v>
      </c>
      <c r="F693">
        <v>1</v>
      </c>
      <c r="G693">
        <v>1</v>
      </c>
      <c r="H693">
        <v>2</v>
      </c>
      <c r="I693" t="s">
        <v>1175</v>
      </c>
      <c r="J693" t="s">
        <v>1239</v>
      </c>
      <c r="K693" t="s">
        <v>1177</v>
      </c>
      <c r="L693">
        <v>1368</v>
      </c>
      <c r="N693">
        <v>1011</v>
      </c>
      <c r="O693" t="s">
        <v>1152</v>
      </c>
      <c r="P693" t="s">
        <v>1152</v>
      </c>
      <c r="Q693">
        <v>1</v>
      </c>
      <c r="X693">
        <v>0.44</v>
      </c>
      <c r="Y693">
        <v>0</v>
      </c>
      <c r="Z693">
        <v>89.99</v>
      </c>
      <c r="AA693">
        <v>10.06</v>
      </c>
      <c r="AB693">
        <v>0</v>
      </c>
      <c r="AC693">
        <v>0</v>
      </c>
      <c r="AD693">
        <v>1</v>
      </c>
      <c r="AE693">
        <v>0</v>
      </c>
      <c r="AF693" t="s">
        <v>179</v>
      </c>
      <c r="AG693">
        <v>0.59400000000000008</v>
      </c>
      <c r="AH693">
        <v>2</v>
      </c>
      <c r="AI693">
        <v>24686797</v>
      </c>
      <c r="AJ693">
        <v>681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ROW(Source!A634)</f>
        <v>634</v>
      </c>
      <c r="B694">
        <v>24686814</v>
      </c>
      <c r="C694">
        <v>24686794</v>
      </c>
      <c r="D694">
        <v>14610134</v>
      </c>
      <c r="E694">
        <v>1</v>
      </c>
      <c r="F694">
        <v>1</v>
      </c>
      <c r="G694">
        <v>1</v>
      </c>
      <c r="H694">
        <v>3</v>
      </c>
      <c r="I694" t="s">
        <v>1178</v>
      </c>
      <c r="J694" t="s">
        <v>1488</v>
      </c>
      <c r="K694" t="s">
        <v>1180</v>
      </c>
      <c r="L694">
        <v>1346</v>
      </c>
      <c r="N694">
        <v>1009</v>
      </c>
      <c r="O694" t="s">
        <v>1181</v>
      </c>
      <c r="P694" t="s">
        <v>1181</v>
      </c>
      <c r="Q694">
        <v>1</v>
      </c>
      <c r="X694">
        <v>0.03</v>
      </c>
      <c r="Y694">
        <v>35.630000000000003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0.03</v>
      </c>
      <c r="AH694">
        <v>2</v>
      </c>
      <c r="AI694">
        <v>24686798</v>
      </c>
      <c r="AJ694">
        <v>682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ROW(Source!A634)</f>
        <v>634</v>
      </c>
      <c r="B695">
        <v>24686815</v>
      </c>
      <c r="C695">
        <v>24686794</v>
      </c>
      <c r="D695">
        <v>14610520</v>
      </c>
      <c r="E695">
        <v>1</v>
      </c>
      <c r="F695">
        <v>1</v>
      </c>
      <c r="G695">
        <v>1</v>
      </c>
      <c r="H695">
        <v>3</v>
      </c>
      <c r="I695" t="s">
        <v>1182</v>
      </c>
      <c r="J695" t="s">
        <v>1489</v>
      </c>
      <c r="K695" t="s">
        <v>1184</v>
      </c>
      <c r="L695">
        <v>1348</v>
      </c>
      <c r="N695">
        <v>1009</v>
      </c>
      <c r="O695" t="s">
        <v>1185</v>
      </c>
      <c r="P695" t="s">
        <v>1185</v>
      </c>
      <c r="Q695">
        <v>1000</v>
      </c>
      <c r="X695">
        <v>2.0000000000000002E-5</v>
      </c>
      <c r="Y695">
        <v>15481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2.0000000000000002E-5</v>
      </c>
      <c r="AH695">
        <v>2</v>
      </c>
      <c r="AI695">
        <v>24686799</v>
      </c>
      <c r="AJ695">
        <v>683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ROW(Source!A634)</f>
        <v>634</v>
      </c>
      <c r="B696">
        <v>24686816</v>
      </c>
      <c r="C696">
        <v>24686794</v>
      </c>
      <c r="D696">
        <v>14610524</v>
      </c>
      <c r="E696">
        <v>1</v>
      </c>
      <c r="F696">
        <v>1</v>
      </c>
      <c r="G696">
        <v>1</v>
      </c>
      <c r="H696">
        <v>3</v>
      </c>
      <c r="I696" t="s">
        <v>1186</v>
      </c>
      <c r="J696" t="s">
        <v>1451</v>
      </c>
      <c r="K696" t="s">
        <v>1188</v>
      </c>
      <c r="L696">
        <v>1346</v>
      </c>
      <c r="N696">
        <v>1009</v>
      </c>
      <c r="O696" t="s">
        <v>1181</v>
      </c>
      <c r="P696" t="s">
        <v>1181</v>
      </c>
      <c r="Q696">
        <v>1</v>
      </c>
      <c r="X696">
        <v>0.01</v>
      </c>
      <c r="Y696">
        <v>27.74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0.01</v>
      </c>
      <c r="AH696">
        <v>2</v>
      </c>
      <c r="AI696">
        <v>24686800</v>
      </c>
      <c r="AJ696">
        <v>684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ROW(Source!A634)</f>
        <v>634</v>
      </c>
      <c r="B697">
        <v>24686817</v>
      </c>
      <c r="C697">
        <v>24686794</v>
      </c>
      <c r="D697">
        <v>14610539</v>
      </c>
      <c r="E697">
        <v>1</v>
      </c>
      <c r="F697">
        <v>1</v>
      </c>
      <c r="G697">
        <v>1</v>
      </c>
      <c r="H697">
        <v>3</v>
      </c>
      <c r="I697" t="s">
        <v>1189</v>
      </c>
      <c r="J697" t="s">
        <v>1461</v>
      </c>
      <c r="K697" t="s">
        <v>1191</v>
      </c>
      <c r="L697">
        <v>1346</v>
      </c>
      <c r="N697">
        <v>1009</v>
      </c>
      <c r="O697" t="s">
        <v>1181</v>
      </c>
      <c r="P697" t="s">
        <v>1181</v>
      </c>
      <c r="Q697">
        <v>1</v>
      </c>
      <c r="X697">
        <v>0.3</v>
      </c>
      <c r="Y697">
        <v>9.0399999999999991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0.3</v>
      </c>
      <c r="AH697">
        <v>2</v>
      </c>
      <c r="AI697">
        <v>24686801</v>
      </c>
      <c r="AJ697">
        <v>685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ROW(Source!A634)</f>
        <v>634</v>
      </c>
      <c r="B698">
        <v>24686818</v>
      </c>
      <c r="C698">
        <v>24686794</v>
      </c>
      <c r="D698">
        <v>14610834</v>
      </c>
      <c r="E698">
        <v>1</v>
      </c>
      <c r="F698">
        <v>1</v>
      </c>
      <c r="G698">
        <v>1</v>
      </c>
      <c r="H698">
        <v>3</v>
      </c>
      <c r="I698" t="s">
        <v>1192</v>
      </c>
      <c r="J698" t="s">
        <v>1452</v>
      </c>
      <c r="K698" t="s">
        <v>1194</v>
      </c>
      <c r="L698">
        <v>1358</v>
      </c>
      <c r="N698">
        <v>1010</v>
      </c>
      <c r="O698" t="s">
        <v>189</v>
      </c>
      <c r="P698" t="s">
        <v>189</v>
      </c>
      <c r="Q698">
        <v>10</v>
      </c>
      <c r="X698">
        <v>1</v>
      </c>
      <c r="Y698">
        <v>8.3000000000000007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1</v>
      </c>
      <c r="AH698">
        <v>2</v>
      </c>
      <c r="AI698">
        <v>24686802</v>
      </c>
      <c r="AJ698">
        <v>686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ROW(Source!A634)</f>
        <v>634</v>
      </c>
      <c r="B699">
        <v>24686819</v>
      </c>
      <c r="C699">
        <v>24686794</v>
      </c>
      <c r="D699">
        <v>14611294</v>
      </c>
      <c r="E699">
        <v>1</v>
      </c>
      <c r="F699">
        <v>1</v>
      </c>
      <c r="G699">
        <v>1</v>
      </c>
      <c r="H699">
        <v>3</v>
      </c>
      <c r="I699" t="s">
        <v>1195</v>
      </c>
      <c r="J699" t="s">
        <v>1490</v>
      </c>
      <c r="K699" t="s">
        <v>1197</v>
      </c>
      <c r="L699">
        <v>1346</v>
      </c>
      <c r="N699">
        <v>1009</v>
      </c>
      <c r="O699" t="s">
        <v>1181</v>
      </c>
      <c r="P699" t="s">
        <v>1181</v>
      </c>
      <c r="Q699">
        <v>1</v>
      </c>
      <c r="X699">
        <v>0.02</v>
      </c>
      <c r="Y699">
        <v>91.29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0.02</v>
      </c>
      <c r="AH699">
        <v>2</v>
      </c>
      <c r="AI699">
        <v>24686803</v>
      </c>
      <c r="AJ699">
        <v>687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ROW(Source!A634)</f>
        <v>634</v>
      </c>
      <c r="B700">
        <v>24686820</v>
      </c>
      <c r="C700">
        <v>24686794</v>
      </c>
      <c r="D700">
        <v>14680937</v>
      </c>
      <c r="E700">
        <v>1</v>
      </c>
      <c r="F700">
        <v>1</v>
      </c>
      <c r="G700">
        <v>1</v>
      </c>
      <c r="H700">
        <v>3</v>
      </c>
      <c r="I700" t="s">
        <v>1198</v>
      </c>
      <c r="J700" t="s">
        <v>1491</v>
      </c>
      <c r="K700" t="s">
        <v>1200</v>
      </c>
      <c r="L700">
        <v>1346</v>
      </c>
      <c r="N700">
        <v>1009</v>
      </c>
      <c r="O700" t="s">
        <v>1181</v>
      </c>
      <c r="P700" t="s">
        <v>1181</v>
      </c>
      <c r="Q700">
        <v>1</v>
      </c>
      <c r="X700">
        <v>0.02</v>
      </c>
      <c r="Y700">
        <v>15.37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0.02</v>
      </c>
      <c r="AH700">
        <v>2</v>
      </c>
      <c r="AI700">
        <v>24686804</v>
      </c>
      <c r="AJ700">
        <v>688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ROW(Source!A634)</f>
        <v>634</v>
      </c>
      <c r="B701">
        <v>24686821</v>
      </c>
      <c r="C701">
        <v>24686794</v>
      </c>
      <c r="D701">
        <v>14652403</v>
      </c>
      <c r="E701">
        <v>1</v>
      </c>
      <c r="F701">
        <v>1</v>
      </c>
      <c r="G701">
        <v>1</v>
      </c>
      <c r="H701">
        <v>3</v>
      </c>
      <c r="I701" t="s">
        <v>1201</v>
      </c>
      <c r="J701" t="s">
        <v>1453</v>
      </c>
      <c r="K701" t="s">
        <v>1203</v>
      </c>
      <c r="L701">
        <v>1348</v>
      </c>
      <c r="N701">
        <v>1009</v>
      </c>
      <c r="O701" t="s">
        <v>1185</v>
      </c>
      <c r="P701" t="s">
        <v>1185</v>
      </c>
      <c r="Q701">
        <v>1000</v>
      </c>
      <c r="X701">
        <v>2.9999999999999997E-4</v>
      </c>
      <c r="Y701">
        <v>729.98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2.9999999999999997E-4</v>
      </c>
      <c r="AH701">
        <v>2</v>
      </c>
      <c r="AI701">
        <v>24686805</v>
      </c>
      <c r="AJ701">
        <v>689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ROW(Source!A634)</f>
        <v>634</v>
      </c>
      <c r="B702">
        <v>24686822</v>
      </c>
      <c r="C702">
        <v>24686794</v>
      </c>
      <c r="D702">
        <v>14664232</v>
      </c>
      <c r="E702">
        <v>1</v>
      </c>
      <c r="F702">
        <v>1</v>
      </c>
      <c r="G702">
        <v>1</v>
      </c>
      <c r="H702">
        <v>3</v>
      </c>
      <c r="I702" t="s">
        <v>1204</v>
      </c>
      <c r="J702" t="s">
        <v>1492</v>
      </c>
      <c r="K702" t="s">
        <v>1206</v>
      </c>
      <c r="L702">
        <v>1348</v>
      </c>
      <c r="N702">
        <v>1009</v>
      </c>
      <c r="O702" t="s">
        <v>1185</v>
      </c>
      <c r="P702" t="s">
        <v>1185</v>
      </c>
      <c r="Q702">
        <v>1000</v>
      </c>
      <c r="X702">
        <v>1E-4</v>
      </c>
      <c r="Y702">
        <v>37517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1E-4</v>
      </c>
      <c r="AH702">
        <v>2</v>
      </c>
      <c r="AI702">
        <v>24686806</v>
      </c>
      <c r="AJ702">
        <v>690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ROW(Source!A634)</f>
        <v>634</v>
      </c>
      <c r="B703">
        <v>24686823</v>
      </c>
      <c r="C703">
        <v>24686794</v>
      </c>
      <c r="D703">
        <v>14665222</v>
      </c>
      <c r="E703">
        <v>1</v>
      </c>
      <c r="F703">
        <v>1</v>
      </c>
      <c r="G703">
        <v>1</v>
      </c>
      <c r="H703">
        <v>3</v>
      </c>
      <c r="I703" t="s">
        <v>1207</v>
      </c>
      <c r="J703" t="s">
        <v>1454</v>
      </c>
      <c r="K703" t="s">
        <v>1209</v>
      </c>
      <c r="L703">
        <v>1346</v>
      </c>
      <c r="N703">
        <v>1009</v>
      </c>
      <c r="O703" t="s">
        <v>1181</v>
      </c>
      <c r="P703" t="s">
        <v>1181</v>
      </c>
      <c r="Q703">
        <v>1</v>
      </c>
      <c r="X703">
        <v>0.06</v>
      </c>
      <c r="Y703">
        <v>65.75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0.06</v>
      </c>
      <c r="AH703">
        <v>2</v>
      </c>
      <c r="AI703">
        <v>24686807</v>
      </c>
      <c r="AJ703">
        <v>691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ROW(Source!A634)</f>
        <v>634</v>
      </c>
      <c r="B704">
        <v>24686824</v>
      </c>
      <c r="C704">
        <v>24686794</v>
      </c>
      <c r="D704">
        <v>14689643</v>
      </c>
      <c r="E704">
        <v>1</v>
      </c>
      <c r="F704">
        <v>1</v>
      </c>
      <c r="G704">
        <v>1</v>
      </c>
      <c r="H704">
        <v>3</v>
      </c>
      <c r="I704" t="s">
        <v>1210</v>
      </c>
      <c r="J704" t="s">
        <v>1493</v>
      </c>
      <c r="K704" t="s">
        <v>1212</v>
      </c>
      <c r="L704">
        <v>1346</v>
      </c>
      <c r="N704">
        <v>1009</v>
      </c>
      <c r="O704" t="s">
        <v>1181</v>
      </c>
      <c r="P704" t="s">
        <v>1181</v>
      </c>
      <c r="Q704">
        <v>1</v>
      </c>
      <c r="X704">
        <v>0.08</v>
      </c>
      <c r="Y704">
        <v>38.340000000000003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0.08</v>
      </c>
      <c r="AH704">
        <v>2</v>
      </c>
      <c r="AI704">
        <v>24686808</v>
      </c>
      <c r="AJ704">
        <v>692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ROW(Source!A634)</f>
        <v>634</v>
      </c>
      <c r="B705">
        <v>24686825</v>
      </c>
      <c r="C705">
        <v>24686794</v>
      </c>
      <c r="D705">
        <v>14697310</v>
      </c>
      <c r="E705">
        <v>1</v>
      </c>
      <c r="F705">
        <v>1</v>
      </c>
      <c r="G705">
        <v>1</v>
      </c>
      <c r="H705">
        <v>3</v>
      </c>
      <c r="I705" t="s">
        <v>1213</v>
      </c>
      <c r="J705" t="s">
        <v>1494</v>
      </c>
      <c r="K705" t="s">
        <v>1215</v>
      </c>
      <c r="L705">
        <v>1354</v>
      </c>
      <c r="N705">
        <v>1010</v>
      </c>
      <c r="O705" t="s">
        <v>209</v>
      </c>
      <c r="P705" t="s">
        <v>209</v>
      </c>
      <c r="Q705">
        <v>1</v>
      </c>
      <c r="X705">
        <v>10</v>
      </c>
      <c r="Y705">
        <v>2.0299999999999998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10</v>
      </c>
      <c r="AH705">
        <v>2</v>
      </c>
      <c r="AI705">
        <v>24686809</v>
      </c>
      <c r="AJ705">
        <v>693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ROW(Source!A634)</f>
        <v>634</v>
      </c>
      <c r="B706">
        <v>24686826</v>
      </c>
      <c r="C706">
        <v>24686794</v>
      </c>
      <c r="D706">
        <v>14665281</v>
      </c>
      <c r="E706">
        <v>1</v>
      </c>
      <c r="F706">
        <v>1</v>
      </c>
      <c r="G706">
        <v>1</v>
      </c>
      <c r="H706">
        <v>3</v>
      </c>
      <c r="I706" t="s">
        <v>1311</v>
      </c>
      <c r="J706" t="s">
        <v>1695</v>
      </c>
      <c r="K706" t="s">
        <v>1313</v>
      </c>
      <c r="L706">
        <v>1348</v>
      </c>
      <c r="N706">
        <v>1009</v>
      </c>
      <c r="O706" t="s">
        <v>1185</v>
      </c>
      <c r="P706" t="s">
        <v>1185</v>
      </c>
      <c r="Q706">
        <v>1000</v>
      </c>
      <c r="X706">
        <v>1E-3</v>
      </c>
      <c r="Y706">
        <v>0</v>
      </c>
      <c r="Z706">
        <v>0</v>
      </c>
      <c r="AA706">
        <v>0</v>
      </c>
      <c r="AB706">
        <v>0</v>
      </c>
      <c r="AC706">
        <v>1</v>
      </c>
      <c r="AD706">
        <v>0</v>
      </c>
      <c r="AE706">
        <v>0</v>
      </c>
      <c r="AF706" t="s">
        <v>3</v>
      </c>
      <c r="AG706">
        <v>1E-3</v>
      </c>
      <c r="AH706">
        <v>3</v>
      </c>
      <c r="AI706">
        <v>-1</v>
      </c>
      <c r="AJ706" t="s">
        <v>3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ROW(Source!A634)</f>
        <v>634</v>
      </c>
      <c r="B707">
        <v>24686827</v>
      </c>
      <c r="C707">
        <v>24686794</v>
      </c>
      <c r="D707">
        <v>14665295</v>
      </c>
      <c r="E707">
        <v>1</v>
      </c>
      <c r="F707">
        <v>1</v>
      </c>
      <c r="G707">
        <v>1</v>
      </c>
      <c r="H707">
        <v>3</v>
      </c>
      <c r="I707" t="s">
        <v>1159</v>
      </c>
      <c r="J707" t="s">
        <v>1168</v>
      </c>
      <c r="K707" t="s">
        <v>1169</v>
      </c>
      <c r="L707">
        <v>1344</v>
      </c>
      <c r="N707">
        <v>1008</v>
      </c>
      <c r="O707" t="s">
        <v>1170</v>
      </c>
      <c r="P707" t="s">
        <v>1170</v>
      </c>
      <c r="Q707">
        <v>1</v>
      </c>
      <c r="X707">
        <v>2.2400000000000002</v>
      </c>
      <c r="Y707">
        <v>1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2.2400000000000002</v>
      </c>
      <c r="AH707">
        <v>2</v>
      </c>
      <c r="AI707">
        <v>24686810</v>
      </c>
      <c r="AJ707">
        <v>694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ROW(Source!A635)</f>
        <v>635</v>
      </c>
      <c r="B708">
        <v>24686880</v>
      </c>
      <c r="C708">
        <v>24686863</v>
      </c>
      <c r="D708">
        <v>9436266</v>
      </c>
      <c r="E708">
        <v>1</v>
      </c>
      <c r="F708">
        <v>1</v>
      </c>
      <c r="G708">
        <v>1</v>
      </c>
      <c r="H708">
        <v>1</v>
      </c>
      <c r="I708" t="s">
        <v>1171</v>
      </c>
      <c r="J708" t="s">
        <v>3</v>
      </c>
      <c r="K708" t="s">
        <v>1172</v>
      </c>
      <c r="L708">
        <v>1369</v>
      </c>
      <c r="N708">
        <v>1013</v>
      </c>
      <c r="O708" t="s">
        <v>1148</v>
      </c>
      <c r="P708" t="s">
        <v>1148</v>
      </c>
      <c r="Q708">
        <v>1</v>
      </c>
      <c r="X708">
        <v>10.1</v>
      </c>
      <c r="Y708">
        <v>0</v>
      </c>
      <c r="Z708">
        <v>0</v>
      </c>
      <c r="AA708">
        <v>0</v>
      </c>
      <c r="AB708">
        <v>11.09</v>
      </c>
      <c r="AC708">
        <v>0</v>
      </c>
      <c r="AD708">
        <v>1</v>
      </c>
      <c r="AE708">
        <v>1</v>
      </c>
      <c r="AF708" t="s">
        <v>179</v>
      </c>
      <c r="AG708">
        <v>13.635</v>
      </c>
      <c r="AH708">
        <v>2</v>
      </c>
      <c r="AI708">
        <v>24686864</v>
      </c>
      <c r="AJ708">
        <v>695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ROW(Source!A635)</f>
        <v>635</v>
      </c>
      <c r="B709">
        <v>24686881</v>
      </c>
      <c r="C709">
        <v>24686863</v>
      </c>
      <c r="D709">
        <v>121548</v>
      </c>
      <c r="E709">
        <v>1</v>
      </c>
      <c r="F709">
        <v>1</v>
      </c>
      <c r="G709">
        <v>1</v>
      </c>
      <c r="H709">
        <v>1</v>
      </c>
      <c r="I709" t="s">
        <v>40</v>
      </c>
      <c r="J709" t="s">
        <v>3</v>
      </c>
      <c r="K709" t="s">
        <v>1173</v>
      </c>
      <c r="L709">
        <v>608254</v>
      </c>
      <c r="N709">
        <v>1013</v>
      </c>
      <c r="O709" t="s">
        <v>1174</v>
      </c>
      <c r="P709" t="s">
        <v>1174</v>
      </c>
      <c r="Q709">
        <v>1</v>
      </c>
      <c r="X709">
        <v>0.44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2</v>
      </c>
      <c r="AF709" t="s">
        <v>179</v>
      </c>
      <c r="AG709">
        <v>0.59400000000000008</v>
      </c>
      <c r="AH709">
        <v>2</v>
      </c>
      <c r="AI709">
        <v>24686865</v>
      </c>
      <c r="AJ709">
        <v>696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ROW(Source!A635)</f>
        <v>635</v>
      </c>
      <c r="B710">
        <v>24686882</v>
      </c>
      <c r="C710">
        <v>24686863</v>
      </c>
      <c r="D710">
        <v>14665676</v>
      </c>
      <c r="E710">
        <v>1</v>
      </c>
      <c r="F710">
        <v>1</v>
      </c>
      <c r="G710">
        <v>1</v>
      </c>
      <c r="H710">
        <v>2</v>
      </c>
      <c r="I710" t="s">
        <v>1175</v>
      </c>
      <c r="J710" t="s">
        <v>1239</v>
      </c>
      <c r="K710" t="s">
        <v>1177</v>
      </c>
      <c r="L710">
        <v>1368</v>
      </c>
      <c r="N710">
        <v>1011</v>
      </c>
      <c r="O710" t="s">
        <v>1152</v>
      </c>
      <c r="P710" t="s">
        <v>1152</v>
      </c>
      <c r="Q710">
        <v>1</v>
      </c>
      <c r="X710">
        <v>0.44</v>
      </c>
      <c r="Y710">
        <v>0</v>
      </c>
      <c r="Z710">
        <v>89.99</v>
      </c>
      <c r="AA710">
        <v>10.06</v>
      </c>
      <c r="AB710">
        <v>0</v>
      </c>
      <c r="AC710">
        <v>0</v>
      </c>
      <c r="AD710">
        <v>1</v>
      </c>
      <c r="AE710">
        <v>0</v>
      </c>
      <c r="AF710" t="s">
        <v>179</v>
      </c>
      <c r="AG710">
        <v>0.59400000000000008</v>
      </c>
      <c r="AH710">
        <v>2</v>
      </c>
      <c r="AI710">
        <v>24686866</v>
      </c>
      <c r="AJ710">
        <v>697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ROW(Source!A635)</f>
        <v>635</v>
      </c>
      <c r="B711">
        <v>24686883</v>
      </c>
      <c r="C711">
        <v>24686863</v>
      </c>
      <c r="D711">
        <v>14610134</v>
      </c>
      <c r="E711">
        <v>1</v>
      </c>
      <c r="F711">
        <v>1</v>
      </c>
      <c r="G711">
        <v>1</v>
      </c>
      <c r="H711">
        <v>3</v>
      </c>
      <c r="I711" t="s">
        <v>1178</v>
      </c>
      <c r="J711" t="s">
        <v>1488</v>
      </c>
      <c r="K711" t="s">
        <v>1180</v>
      </c>
      <c r="L711">
        <v>1346</v>
      </c>
      <c r="N711">
        <v>1009</v>
      </c>
      <c r="O711" t="s">
        <v>1181</v>
      </c>
      <c r="P711" t="s">
        <v>1181</v>
      </c>
      <c r="Q711">
        <v>1</v>
      </c>
      <c r="X711">
        <v>0.03</v>
      </c>
      <c r="Y711">
        <v>35.630000000000003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0.03</v>
      </c>
      <c r="AH711">
        <v>2</v>
      </c>
      <c r="AI711">
        <v>24686867</v>
      </c>
      <c r="AJ711">
        <v>698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ROW(Source!A635)</f>
        <v>635</v>
      </c>
      <c r="B712">
        <v>24686884</v>
      </c>
      <c r="C712">
        <v>24686863</v>
      </c>
      <c r="D712">
        <v>14610520</v>
      </c>
      <c r="E712">
        <v>1</v>
      </c>
      <c r="F712">
        <v>1</v>
      </c>
      <c r="G712">
        <v>1</v>
      </c>
      <c r="H712">
        <v>3</v>
      </c>
      <c r="I712" t="s">
        <v>1182</v>
      </c>
      <c r="J712" t="s">
        <v>1489</v>
      </c>
      <c r="K712" t="s">
        <v>1184</v>
      </c>
      <c r="L712">
        <v>1348</v>
      </c>
      <c r="N712">
        <v>1009</v>
      </c>
      <c r="O712" t="s">
        <v>1185</v>
      </c>
      <c r="P712" t="s">
        <v>1185</v>
      </c>
      <c r="Q712">
        <v>1000</v>
      </c>
      <c r="X712">
        <v>2.0000000000000002E-5</v>
      </c>
      <c r="Y712">
        <v>15481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2.0000000000000002E-5</v>
      </c>
      <c r="AH712">
        <v>2</v>
      </c>
      <c r="AI712">
        <v>24686868</v>
      </c>
      <c r="AJ712">
        <v>699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ROW(Source!A635)</f>
        <v>635</v>
      </c>
      <c r="B713">
        <v>24686885</v>
      </c>
      <c r="C713">
        <v>24686863</v>
      </c>
      <c r="D713">
        <v>14610524</v>
      </c>
      <c r="E713">
        <v>1</v>
      </c>
      <c r="F713">
        <v>1</v>
      </c>
      <c r="G713">
        <v>1</v>
      </c>
      <c r="H713">
        <v>3</v>
      </c>
      <c r="I713" t="s">
        <v>1186</v>
      </c>
      <c r="J713" t="s">
        <v>1451</v>
      </c>
      <c r="K713" t="s">
        <v>1188</v>
      </c>
      <c r="L713">
        <v>1346</v>
      </c>
      <c r="N713">
        <v>1009</v>
      </c>
      <c r="O713" t="s">
        <v>1181</v>
      </c>
      <c r="P713" t="s">
        <v>1181</v>
      </c>
      <c r="Q713">
        <v>1</v>
      </c>
      <c r="X713">
        <v>0.01</v>
      </c>
      <c r="Y713">
        <v>27.74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0.01</v>
      </c>
      <c r="AH713">
        <v>2</v>
      </c>
      <c r="AI713">
        <v>24686869</v>
      </c>
      <c r="AJ713">
        <v>700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ROW(Source!A635)</f>
        <v>635</v>
      </c>
      <c r="B714">
        <v>24686886</v>
      </c>
      <c r="C714">
        <v>24686863</v>
      </c>
      <c r="D714">
        <v>14610539</v>
      </c>
      <c r="E714">
        <v>1</v>
      </c>
      <c r="F714">
        <v>1</v>
      </c>
      <c r="G714">
        <v>1</v>
      </c>
      <c r="H714">
        <v>3</v>
      </c>
      <c r="I714" t="s">
        <v>1189</v>
      </c>
      <c r="J714" t="s">
        <v>1461</v>
      </c>
      <c r="K714" t="s">
        <v>1191</v>
      </c>
      <c r="L714">
        <v>1346</v>
      </c>
      <c r="N714">
        <v>1009</v>
      </c>
      <c r="O714" t="s">
        <v>1181</v>
      </c>
      <c r="P714" t="s">
        <v>1181</v>
      </c>
      <c r="Q714">
        <v>1</v>
      </c>
      <c r="X714">
        <v>0.3</v>
      </c>
      <c r="Y714">
        <v>9.0399999999999991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0.3</v>
      </c>
      <c r="AH714">
        <v>2</v>
      </c>
      <c r="AI714">
        <v>24686870</v>
      </c>
      <c r="AJ714">
        <v>701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ROW(Source!A635)</f>
        <v>635</v>
      </c>
      <c r="B715">
        <v>24686887</v>
      </c>
      <c r="C715">
        <v>24686863</v>
      </c>
      <c r="D715">
        <v>14610834</v>
      </c>
      <c r="E715">
        <v>1</v>
      </c>
      <c r="F715">
        <v>1</v>
      </c>
      <c r="G715">
        <v>1</v>
      </c>
      <c r="H715">
        <v>3</v>
      </c>
      <c r="I715" t="s">
        <v>1192</v>
      </c>
      <c r="J715" t="s">
        <v>1452</v>
      </c>
      <c r="K715" t="s">
        <v>1194</v>
      </c>
      <c r="L715">
        <v>1358</v>
      </c>
      <c r="N715">
        <v>1010</v>
      </c>
      <c r="O715" t="s">
        <v>189</v>
      </c>
      <c r="P715" t="s">
        <v>189</v>
      </c>
      <c r="Q715">
        <v>10</v>
      </c>
      <c r="X715">
        <v>1</v>
      </c>
      <c r="Y715">
        <v>8.3000000000000007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1</v>
      </c>
      <c r="AH715">
        <v>2</v>
      </c>
      <c r="AI715">
        <v>24686871</v>
      </c>
      <c r="AJ715">
        <v>702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ROW(Source!A635)</f>
        <v>635</v>
      </c>
      <c r="B716">
        <v>24686888</v>
      </c>
      <c r="C716">
        <v>24686863</v>
      </c>
      <c r="D716">
        <v>14611294</v>
      </c>
      <c r="E716">
        <v>1</v>
      </c>
      <c r="F716">
        <v>1</v>
      </c>
      <c r="G716">
        <v>1</v>
      </c>
      <c r="H716">
        <v>3</v>
      </c>
      <c r="I716" t="s">
        <v>1195</v>
      </c>
      <c r="J716" t="s">
        <v>1490</v>
      </c>
      <c r="K716" t="s">
        <v>1197</v>
      </c>
      <c r="L716">
        <v>1346</v>
      </c>
      <c r="N716">
        <v>1009</v>
      </c>
      <c r="O716" t="s">
        <v>1181</v>
      </c>
      <c r="P716" t="s">
        <v>1181</v>
      </c>
      <c r="Q716">
        <v>1</v>
      </c>
      <c r="X716">
        <v>0.02</v>
      </c>
      <c r="Y716">
        <v>91.29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0.02</v>
      </c>
      <c r="AH716">
        <v>2</v>
      </c>
      <c r="AI716">
        <v>24686872</v>
      </c>
      <c r="AJ716">
        <v>703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ROW(Source!A635)</f>
        <v>635</v>
      </c>
      <c r="B717">
        <v>24686889</v>
      </c>
      <c r="C717">
        <v>24686863</v>
      </c>
      <c r="D717">
        <v>14680937</v>
      </c>
      <c r="E717">
        <v>1</v>
      </c>
      <c r="F717">
        <v>1</v>
      </c>
      <c r="G717">
        <v>1</v>
      </c>
      <c r="H717">
        <v>3</v>
      </c>
      <c r="I717" t="s">
        <v>1198</v>
      </c>
      <c r="J717" t="s">
        <v>1491</v>
      </c>
      <c r="K717" t="s">
        <v>1200</v>
      </c>
      <c r="L717">
        <v>1346</v>
      </c>
      <c r="N717">
        <v>1009</v>
      </c>
      <c r="O717" t="s">
        <v>1181</v>
      </c>
      <c r="P717" t="s">
        <v>1181</v>
      </c>
      <c r="Q717">
        <v>1</v>
      </c>
      <c r="X717">
        <v>0.02</v>
      </c>
      <c r="Y717">
        <v>15.37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0.02</v>
      </c>
      <c r="AH717">
        <v>2</v>
      </c>
      <c r="AI717">
        <v>24686873</v>
      </c>
      <c r="AJ717">
        <v>704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ROW(Source!A635)</f>
        <v>635</v>
      </c>
      <c r="B718">
        <v>24686890</v>
      </c>
      <c r="C718">
        <v>24686863</v>
      </c>
      <c r="D718">
        <v>14652403</v>
      </c>
      <c r="E718">
        <v>1</v>
      </c>
      <c r="F718">
        <v>1</v>
      </c>
      <c r="G718">
        <v>1</v>
      </c>
      <c r="H718">
        <v>3</v>
      </c>
      <c r="I718" t="s">
        <v>1201</v>
      </c>
      <c r="J718" t="s">
        <v>1453</v>
      </c>
      <c r="K718" t="s">
        <v>1203</v>
      </c>
      <c r="L718">
        <v>1348</v>
      </c>
      <c r="N718">
        <v>1009</v>
      </c>
      <c r="O718" t="s">
        <v>1185</v>
      </c>
      <c r="P718" t="s">
        <v>1185</v>
      </c>
      <c r="Q718">
        <v>1000</v>
      </c>
      <c r="X718">
        <v>2.9999999999999997E-4</v>
      </c>
      <c r="Y718">
        <v>729.98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2.9999999999999997E-4</v>
      </c>
      <c r="AH718">
        <v>2</v>
      </c>
      <c r="AI718">
        <v>24686874</v>
      </c>
      <c r="AJ718">
        <v>705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ROW(Source!A635)</f>
        <v>635</v>
      </c>
      <c r="B719">
        <v>24686891</v>
      </c>
      <c r="C719">
        <v>24686863</v>
      </c>
      <c r="D719">
        <v>14664232</v>
      </c>
      <c r="E719">
        <v>1</v>
      </c>
      <c r="F719">
        <v>1</v>
      </c>
      <c r="G719">
        <v>1</v>
      </c>
      <c r="H719">
        <v>3</v>
      </c>
      <c r="I719" t="s">
        <v>1204</v>
      </c>
      <c r="J719" t="s">
        <v>1492</v>
      </c>
      <c r="K719" t="s">
        <v>1206</v>
      </c>
      <c r="L719">
        <v>1348</v>
      </c>
      <c r="N719">
        <v>1009</v>
      </c>
      <c r="O719" t="s">
        <v>1185</v>
      </c>
      <c r="P719" t="s">
        <v>1185</v>
      </c>
      <c r="Q719">
        <v>1000</v>
      </c>
      <c r="X719">
        <v>1E-4</v>
      </c>
      <c r="Y719">
        <v>37517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1E-4</v>
      </c>
      <c r="AH719">
        <v>2</v>
      </c>
      <c r="AI719">
        <v>24686875</v>
      </c>
      <c r="AJ719">
        <v>706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ROW(Source!A635)</f>
        <v>635</v>
      </c>
      <c r="B720">
        <v>24686892</v>
      </c>
      <c r="C720">
        <v>24686863</v>
      </c>
      <c r="D720">
        <v>14665222</v>
      </c>
      <c r="E720">
        <v>1</v>
      </c>
      <c r="F720">
        <v>1</v>
      </c>
      <c r="G720">
        <v>1</v>
      </c>
      <c r="H720">
        <v>3</v>
      </c>
      <c r="I720" t="s">
        <v>1207</v>
      </c>
      <c r="J720" t="s">
        <v>1454</v>
      </c>
      <c r="K720" t="s">
        <v>1209</v>
      </c>
      <c r="L720">
        <v>1346</v>
      </c>
      <c r="N720">
        <v>1009</v>
      </c>
      <c r="O720" t="s">
        <v>1181</v>
      </c>
      <c r="P720" t="s">
        <v>1181</v>
      </c>
      <c r="Q720">
        <v>1</v>
      </c>
      <c r="X720">
        <v>0.06</v>
      </c>
      <c r="Y720">
        <v>65.75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0.06</v>
      </c>
      <c r="AH720">
        <v>2</v>
      </c>
      <c r="AI720">
        <v>24686876</v>
      </c>
      <c r="AJ720">
        <v>707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ROW(Source!A635)</f>
        <v>635</v>
      </c>
      <c r="B721">
        <v>24686893</v>
      </c>
      <c r="C721">
        <v>24686863</v>
      </c>
      <c r="D721">
        <v>14689643</v>
      </c>
      <c r="E721">
        <v>1</v>
      </c>
      <c r="F721">
        <v>1</v>
      </c>
      <c r="G721">
        <v>1</v>
      </c>
      <c r="H721">
        <v>3</v>
      </c>
      <c r="I721" t="s">
        <v>1210</v>
      </c>
      <c r="J721" t="s">
        <v>1493</v>
      </c>
      <c r="K721" t="s">
        <v>1212</v>
      </c>
      <c r="L721">
        <v>1346</v>
      </c>
      <c r="N721">
        <v>1009</v>
      </c>
      <c r="O721" t="s">
        <v>1181</v>
      </c>
      <c r="P721" t="s">
        <v>1181</v>
      </c>
      <c r="Q721">
        <v>1</v>
      </c>
      <c r="X721">
        <v>0.08</v>
      </c>
      <c r="Y721">
        <v>38.340000000000003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0.08</v>
      </c>
      <c r="AH721">
        <v>2</v>
      </c>
      <c r="AI721">
        <v>24686877</v>
      </c>
      <c r="AJ721">
        <v>708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ROW(Source!A635)</f>
        <v>635</v>
      </c>
      <c r="B722">
        <v>24686894</v>
      </c>
      <c r="C722">
        <v>24686863</v>
      </c>
      <c r="D722">
        <v>14697310</v>
      </c>
      <c r="E722">
        <v>1</v>
      </c>
      <c r="F722">
        <v>1</v>
      </c>
      <c r="G722">
        <v>1</v>
      </c>
      <c r="H722">
        <v>3</v>
      </c>
      <c r="I722" t="s">
        <v>1213</v>
      </c>
      <c r="J722" t="s">
        <v>1494</v>
      </c>
      <c r="K722" t="s">
        <v>1215</v>
      </c>
      <c r="L722">
        <v>1354</v>
      </c>
      <c r="N722">
        <v>1010</v>
      </c>
      <c r="O722" t="s">
        <v>209</v>
      </c>
      <c r="P722" t="s">
        <v>209</v>
      </c>
      <c r="Q722">
        <v>1</v>
      </c>
      <c r="X722">
        <v>10</v>
      </c>
      <c r="Y722">
        <v>2.0299999999999998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10</v>
      </c>
      <c r="AH722">
        <v>2</v>
      </c>
      <c r="AI722">
        <v>24686878</v>
      </c>
      <c r="AJ722">
        <v>709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ROW(Source!A635)</f>
        <v>635</v>
      </c>
      <c r="B723">
        <v>24686895</v>
      </c>
      <c r="C723">
        <v>24686863</v>
      </c>
      <c r="D723">
        <v>14665281</v>
      </c>
      <c r="E723">
        <v>1</v>
      </c>
      <c r="F723">
        <v>1</v>
      </c>
      <c r="G723">
        <v>1</v>
      </c>
      <c r="H723">
        <v>3</v>
      </c>
      <c r="I723" t="s">
        <v>1311</v>
      </c>
      <c r="J723" t="s">
        <v>1695</v>
      </c>
      <c r="K723" t="s">
        <v>1313</v>
      </c>
      <c r="L723">
        <v>1348</v>
      </c>
      <c r="N723">
        <v>1009</v>
      </c>
      <c r="O723" t="s">
        <v>1185</v>
      </c>
      <c r="P723" t="s">
        <v>1185</v>
      </c>
      <c r="Q723">
        <v>1000</v>
      </c>
      <c r="X723">
        <v>1E-3</v>
      </c>
      <c r="Y723">
        <v>0</v>
      </c>
      <c r="Z723">
        <v>0</v>
      </c>
      <c r="AA723">
        <v>0</v>
      </c>
      <c r="AB723">
        <v>0</v>
      </c>
      <c r="AC723">
        <v>1</v>
      </c>
      <c r="AD723">
        <v>0</v>
      </c>
      <c r="AE723">
        <v>0</v>
      </c>
      <c r="AF723" t="s">
        <v>3</v>
      </c>
      <c r="AG723">
        <v>1E-3</v>
      </c>
      <c r="AH723">
        <v>3</v>
      </c>
      <c r="AI723">
        <v>-1</v>
      </c>
      <c r="AJ723" t="s">
        <v>3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ROW(Source!A635)</f>
        <v>635</v>
      </c>
      <c r="B724">
        <v>24686896</v>
      </c>
      <c r="C724">
        <v>24686863</v>
      </c>
      <c r="D724">
        <v>14665295</v>
      </c>
      <c r="E724">
        <v>1</v>
      </c>
      <c r="F724">
        <v>1</v>
      </c>
      <c r="G724">
        <v>1</v>
      </c>
      <c r="H724">
        <v>3</v>
      </c>
      <c r="I724" t="s">
        <v>1159</v>
      </c>
      <c r="J724" t="s">
        <v>1168</v>
      </c>
      <c r="K724" t="s">
        <v>1169</v>
      </c>
      <c r="L724">
        <v>1344</v>
      </c>
      <c r="N724">
        <v>1008</v>
      </c>
      <c r="O724" t="s">
        <v>1170</v>
      </c>
      <c r="P724" t="s">
        <v>1170</v>
      </c>
      <c r="Q724">
        <v>1</v>
      </c>
      <c r="X724">
        <v>2.2400000000000002</v>
      </c>
      <c r="Y724">
        <v>1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2.2400000000000002</v>
      </c>
      <c r="AH724">
        <v>2</v>
      </c>
      <c r="AI724">
        <v>24686879</v>
      </c>
      <c r="AJ724">
        <v>710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ROW(Source!A636)</f>
        <v>636</v>
      </c>
      <c r="B725">
        <v>24686846</v>
      </c>
      <c r="C725">
        <v>24686829</v>
      </c>
      <c r="D725">
        <v>9436266</v>
      </c>
      <c r="E725">
        <v>1</v>
      </c>
      <c r="F725">
        <v>1</v>
      </c>
      <c r="G725">
        <v>1</v>
      </c>
      <c r="H725">
        <v>1</v>
      </c>
      <c r="I725" t="s">
        <v>1171</v>
      </c>
      <c r="J725" t="s">
        <v>3</v>
      </c>
      <c r="K725" t="s">
        <v>1172</v>
      </c>
      <c r="L725">
        <v>1369</v>
      </c>
      <c r="N725">
        <v>1013</v>
      </c>
      <c r="O725" t="s">
        <v>1148</v>
      </c>
      <c r="P725" t="s">
        <v>1148</v>
      </c>
      <c r="Q725">
        <v>1</v>
      </c>
      <c r="X725">
        <v>10.1</v>
      </c>
      <c r="Y725">
        <v>0</v>
      </c>
      <c r="Z725">
        <v>0</v>
      </c>
      <c r="AA725">
        <v>0</v>
      </c>
      <c r="AB725">
        <v>11.09</v>
      </c>
      <c r="AC725">
        <v>0</v>
      </c>
      <c r="AD725">
        <v>1</v>
      </c>
      <c r="AE725">
        <v>1</v>
      </c>
      <c r="AF725" t="s">
        <v>179</v>
      </c>
      <c r="AG725">
        <v>13.635</v>
      </c>
      <c r="AH725">
        <v>2</v>
      </c>
      <c r="AI725">
        <v>24686830</v>
      </c>
      <c r="AJ725">
        <v>711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ROW(Source!A636)</f>
        <v>636</v>
      </c>
      <c r="B726">
        <v>24686847</v>
      </c>
      <c r="C726">
        <v>24686829</v>
      </c>
      <c r="D726">
        <v>121548</v>
      </c>
      <c r="E726">
        <v>1</v>
      </c>
      <c r="F726">
        <v>1</v>
      </c>
      <c r="G726">
        <v>1</v>
      </c>
      <c r="H726">
        <v>1</v>
      </c>
      <c r="I726" t="s">
        <v>40</v>
      </c>
      <c r="J726" t="s">
        <v>3</v>
      </c>
      <c r="K726" t="s">
        <v>1173</v>
      </c>
      <c r="L726">
        <v>608254</v>
      </c>
      <c r="N726">
        <v>1013</v>
      </c>
      <c r="O726" t="s">
        <v>1174</v>
      </c>
      <c r="P726" t="s">
        <v>1174</v>
      </c>
      <c r="Q726">
        <v>1</v>
      </c>
      <c r="X726">
        <v>0.44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2</v>
      </c>
      <c r="AF726" t="s">
        <v>179</v>
      </c>
      <c r="AG726">
        <v>0.59400000000000008</v>
      </c>
      <c r="AH726">
        <v>2</v>
      </c>
      <c r="AI726">
        <v>24686831</v>
      </c>
      <c r="AJ726">
        <v>712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ROW(Source!A636)</f>
        <v>636</v>
      </c>
      <c r="B727">
        <v>24686848</v>
      </c>
      <c r="C727">
        <v>24686829</v>
      </c>
      <c r="D727">
        <v>14665676</v>
      </c>
      <c r="E727">
        <v>1</v>
      </c>
      <c r="F727">
        <v>1</v>
      </c>
      <c r="G727">
        <v>1</v>
      </c>
      <c r="H727">
        <v>2</v>
      </c>
      <c r="I727" t="s">
        <v>1175</v>
      </c>
      <c r="J727" t="s">
        <v>1239</v>
      </c>
      <c r="K727" t="s">
        <v>1177</v>
      </c>
      <c r="L727">
        <v>1368</v>
      </c>
      <c r="N727">
        <v>1011</v>
      </c>
      <c r="O727" t="s">
        <v>1152</v>
      </c>
      <c r="P727" t="s">
        <v>1152</v>
      </c>
      <c r="Q727">
        <v>1</v>
      </c>
      <c r="X727">
        <v>0.44</v>
      </c>
      <c r="Y727">
        <v>0</v>
      </c>
      <c r="Z727">
        <v>89.99</v>
      </c>
      <c r="AA727">
        <v>10.06</v>
      </c>
      <c r="AB727">
        <v>0</v>
      </c>
      <c r="AC727">
        <v>0</v>
      </c>
      <c r="AD727">
        <v>1</v>
      </c>
      <c r="AE727">
        <v>0</v>
      </c>
      <c r="AF727" t="s">
        <v>179</v>
      </c>
      <c r="AG727">
        <v>0.59400000000000008</v>
      </c>
      <c r="AH727">
        <v>2</v>
      </c>
      <c r="AI727">
        <v>24686832</v>
      </c>
      <c r="AJ727">
        <v>713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ROW(Source!A636)</f>
        <v>636</v>
      </c>
      <c r="B728">
        <v>24686849</v>
      </c>
      <c r="C728">
        <v>24686829</v>
      </c>
      <c r="D728">
        <v>14610134</v>
      </c>
      <c r="E728">
        <v>1</v>
      </c>
      <c r="F728">
        <v>1</v>
      </c>
      <c r="G728">
        <v>1</v>
      </c>
      <c r="H728">
        <v>3</v>
      </c>
      <c r="I728" t="s">
        <v>1178</v>
      </c>
      <c r="J728" t="s">
        <v>1488</v>
      </c>
      <c r="K728" t="s">
        <v>1180</v>
      </c>
      <c r="L728">
        <v>1346</v>
      </c>
      <c r="N728">
        <v>1009</v>
      </c>
      <c r="O728" t="s">
        <v>1181</v>
      </c>
      <c r="P728" t="s">
        <v>1181</v>
      </c>
      <c r="Q728">
        <v>1</v>
      </c>
      <c r="X728">
        <v>0.03</v>
      </c>
      <c r="Y728">
        <v>35.630000000000003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0.03</v>
      </c>
      <c r="AH728">
        <v>2</v>
      </c>
      <c r="AI728">
        <v>24686833</v>
      </c>
      <c r="AJ728">
        <v>714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ROW(Source!A636)</f>
        <v>636</v>
      </c>
      <c r="B729">
        <v>24686850</v>
      </c>
      <c r="C729">
        <v>24686829</v>
      </c>
      <c r="D729">
        <v>14610520</v>
      </c>
      <c r="E729">
        <v>1</v>
      </c>
      <c r="F729">
        <v>1</v>
      </c>
      <c r="G729">
        <v>1</v>
      </c>
      <c r="H729">
        <v>3</v>
      </c>
      <c r="I729" t="s">
        <v>1182</v>
      </c>
      <c r="J729" t="s">
        <v>1489</v>
      </c>
      <c r="K729" t="s">
        <v>1184</v>
      </c>
      <c r="L729">
        <v>1348</v>
      </c>
      <c r="N729">
        <v>1009</v>
      </c>
      <c r="O729" t="s">
        <v>1185</v>
      </c>
      <c r="P729" t="s">
        <v>1185</v>
      </c>
      <c r="Q729">
        <v>1000</v>
      </c>
      <c r="X729">
        <v>2.0000000000000002E-5</v>
      </c>
      <c r="Y729">
        <v>15481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2.0000000000000002E-5</v>
      </c>
      <c r="AH729">
        <v>2</v>
      </c>
      <c r="AI729">
        <v>24686834</v>
      </c>
      <c r="AJ729">
        <v>715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ROW(Source!A636)</f>
        <v>636</v>
      </c>
      <c r="B730">
        <v>24686851</v>
      </c>
      <c r="C730">
        <v>24686829</v>
      </c>
      <c r="D730">
        <v>14610524</v>
      </c>
      <c r="E730">
        <v>1</v>
      </c>
      <c r="F730">
        <v>1</v>
      </c>
      <c r="G730">
        <v>1</v>
      </c>
      <c r="H730">
        <v>3</v>
      </c>
      <c r="I730" t="s">
        <v>1186</v>
      </c>
      <c r="J730" t="s">
        <v>1451</v>
      </c>
      <c r="K730" t="s">
        <v>1188</v>
      </c>
      <c r="L730">
        <v>1346</v>
      </c>
      <c r="N730">
        <v>1009</v>
      </c>
      <c r="O730" t="s">
        <v>1181</v>
      </c>
      <c r="P730" t="s">
        <v>1181</v>
      </c>
      <c r="Q730">
        <v>1</v>
      </c>
      <c r="X730">
        <v>0.01</v>
      </c>
      <c r="Y730">
        <v>27.74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0.01</v>
      </c>
      <c r="AH730">
        <v>2</v>
      </c>
      <c r="AI730">
        <v>24686835</v>
      </c>
      <c r="AJ730">
        <v>716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ROW(Source!A636)</f>
        <v>636</v>
      </c>
      <c r="B731">
        <v>24686852</v>
      </c>
      <c r="C731">
        <v>24686829</v>
      </c>
      <c r="D731">
        <v>14610539</v>
      </c>
      <c r="E731">
        <v>1</v>
      </c>
      <c r="F731">
        <v>1</v>
      </c>
      <c r="G731">
        <v>1</v>
      </c>
      <c r="H731">
        <v>3</v>
      </c>
      <c r="I731" t="s">
        <v>1189</v>
      </c>
      <c r="J731" t="s">
        <v>1461</v>
      </c>
      <c r="K731" t="s">
        <v>1191</v>
      </c>
      <c r="L731">
        <v>1346</v>
      </c>
      <c r="N731">
        <v>1009</v>
      </c>
      <c r="O731" t="s">
        <v>1181</v>
      </c>
      <c r="P731" t="s">
        <v>1181</v>
      </c>
      <c r="Q731">
        <v>1</v>
      </c>
      <c r="X731">
        <v>0.3</v>
      </c>
      <c r="Y731">
        <v>9.0399999999999991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0.3</v>
      </c>
      <c r="AH731">
        <v>2</v>
      </c>
      <c r="AI731">
        <v>24686836</v>
      </c>
      <c r="AJ731">
        <v>717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ROW(Source!A636)</f>
        <v>636</v>
      </c>
      <c r="B732">
        <v>24686853</v>
      </c>
      <c r="C732">
        <v>24686829</v>
      </c>
      <c r="D732">
        <v>14610834</v>
      </c>
      <c r="E732">
        <v>1</v>
      </c>
      <c r="F732">
        <v>1</v>
      </c>
      <c r="G732">
        <v>1</v>
      </c>
      <c r="H732">
        <v>3</v>
      </c>
      <c r="I732" t="s">
        <v>1192</v>
      </c>
      <c r="J732" t="s">
        <v>1452</v>
      </c>
      <c r="K732" t="s">
        <v>1194</v>
      </c>
      <c r="L732">
        <v>1358</v>
      </c>
      <c r="N732">
        <v>1010</v>
      </c>
      <c r="O732" t="s">
        <v>189</v>
      </c>
      <c r="P732" t="s">
        <v>189</v>
      </c>
      <c r="Q732">
        <v>10</v>
      </c>
      <c r="X732">
        <v>1</v>
      </c>
      <c r="Y732">
        <v>8.3000000000000007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1</v>
      </c>
      <c r="AH732">
        <v>2</v>
      </c>
      <c r="AI732">
        <v>24686837</v>
      </c>
      <c r="AJ732">
        <v>718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ROW(Source!A636)</f>
        <v>636</v>
      </c>
      <c r="B733">
        <v>24686854</v>
      </c>
      <c r="C733">
        <v>24686829</v>
      </c>
      <c r="D733">
        <v>14611294</v>
      </c>
      <c r="E733">
        <v>1</v>
      </c>
      <c r="F733">
        <v>1</v>
      </c>
      <c r="G733">
        <v>1</v>
      </c>
      <c r="H733">
        <v>3</v>
      </c>
      <c r="I733" t="s">
        <v>1195</v>
      </c>
      <c r="J733" t="s">
        <v>1490</v>
      </c>
      <c r="K733" t="s">
        <v>1197</v>
      </c>
      <c r="L733">
        <v>1346</v>
      </c>
      <c r="N733">
        <v>1009</v>
      </c>
      <c r="O733" t="s">
        <v>1181</v>
      </c>
      <c r="P733" t="s">
        <v>1181</v>
      </c>
      <c r="Q733">
        <v>1</v>
      </c>
      <c r="X733">
        <v>0.02</v>
      </c>
      <c r="Y733">
        <v>91.29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0.02</v>
      </c>
      <c r="AH733">
        <v>2</v>
      </c>
      <c r="AI733">
        <v>24686838</v>
      </c>
      <c r="AJ733">
        <v>719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ROW(Source!A636)</f>
        <v>636</v>
      </c>
      <c r="B734">
        <v>24686855</v>
      </c>
      <c r="C734">
        <v>24686829</v>
      </c>
      <c r="D734">
        <v>14680937</v>
      </c>
      <c r="E734">
        <v>1</v>
      </c>
      <c r="F734">
        <v>1</v>
      </c>
      <c r="G734">
        <v>1</v>
      </c>
      <c r="H734">
        <v>3</v>
      </c>
      <c r="I734" t="s">
        <v>1198</v>
      </c>
      <c r="J734" t="s">
        <v>1491</v>
      </c>
      <c r="K734" t="s">
        <v>1200</v>
      </c>
      <c r="L734">
        <v>1346</v>
      </c>
      <c r="N734">
        <v>1009</v>
      </c>
      <c r="O734" t="s">
        <v>1181</v>
      </c>
      <c r="P734" t="s">
        <v>1181</v>
      </c>
      <c r="Q734">
        <v>1</v>
      </c>
      <c r="X734">
        <v>0.02</v>
      </c>
      <c r="Y734">
        <v>15.37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0.02</v>
      </c>
      <c r="AH734">
        <v>2</v>
      </c>
      <c r="AI734">
        <v>24686839</v>
      </c>
      <c r="AJ734">
        <v>720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ROW(Source!A636)</f>
        <v>636</v>
      </c>
      <c r="B735">
        <v>24686856</v>
      </c>
      <c r="C735">
        <v>24686829</v>
      </c>
      <c r="D735">
        <v>14652403</v>
      </c>
      <c r="E735">
        <v>1</v>
      </c>
      <c r="F735">
        <v>1</v>
      </c>
      <c r="G735">
        <v>1</v>
      </c>
      <c r="H735">
        <v>3</v>
      </c>
      <c r="I735" t="s">
        <v>1201</v>
      </c>
      <c r="J735" t="s">
        <v>1453</v>
      </c>
      <c r="K735" t="s">
        <v>1203</v>
      </c>
      <c r="L735">
        <v>1348</v>
      </c>
      <c r="N735">
        <v>1009</v>
      </c>
      <c r="O735" t="s">
        <v>1185</v>
      </c>
      <c r="P735" t="s">
        <v>1185</v>
      </c>
      <c r="Q735">
        <v>1000</v>
      </c>
      <c r="X735">
        <v>2.9999999999999997E-4</v>
      </c>
      <c r="Y735">
        <v>729.98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2.9999999999999997E-4</v>
      </c>
      <c r="AH735">
        <v>2</v>
      </c>
      <c r="AI735">
        <v>24686840</v>
      </c>
      <c r="AJ735">
        <v>721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ROW(Source!A636)</f>
        <v>636</v>
      </c>
      <c r="B736">
        <v>24686857</v>
      </c>
      <c r="C736">
        <v>24686829</v>
      </c>
      <c r="D736">
        <v>14664232</v>
      </c>
      <c r="E736">
        <v>1</v>
      </c>
      <c r="F736">
        <v>1</v>
      </c>
      <c r="G736">
        <v>1</v>
      </c>
      <c r="H736">
        <v>3</v>
      </c>
      <c r="I736" t="s">
        <v>1204</v>
      </c>
      <c r="J736" t="s">
        <v>1492</v>
      </c>
      <c r="K736" t="s">
        <v>1206</v>
      </c>
      <c r="L736">
        <v>1348</v>
      </c>
      <c r="N736">
        <v>1009</v>
      </c>
      <c r="O736" t="s">
        <v>1185</v>
      </c>
      <c r="P736" t="s">
        <v>1185</v>
      </c>
      <c r="Q736">
        <v>1000</v>
      </c>
      <c r="X736">
        <v>1E-4</v>
      </c>
      <c r="Y736">
        <v>37517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1E-4</v>
      </c>
      <c r="AH736">
        <v>2</v>
      </c>
      <c r="AI736">
        <v>24686841</v>
      </c>
      <c r="AJ736">
        <v>722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ROW(Source!A636)</f>
        <v>636</v>
      </c>
      <c r="B737">
        <v>24686858</v>
      </c>
      <c r="C737">
        <v>24686829</v>
      </c>
      <c r="D737">
        <v>14665222</v>
      </c>
      <c r="E737">
        <v>1</v>
      </c>
      <c r="F737">
        <v>1</v>
      </c>
      <c r="G737">
        <v>1</v>
      </c>
      <c r="H737">
        <v>3</v>
      </c>
      <c r="I737" t="s">
        <v>1207</v>
      </c>
      <c r="J737" t="s">
        <v>1454</v>
      </c>
      <c r="K737" t="s">
        <v>1209</v>
      </c>
      <c r="L737">
        <v>1346</v>
      </c>
      <c r="N737">
        <v>1009</v>
      </c>
      <c r="O737" t="s">
        <v>1181</v>
      </c>
      <c r="P737" t="s">
        <v>1181</v>
      </c>
      <c r="Q737">
        <v>1</v>
      </c>
      <c r="X737">
        <v>0.06</v>
      </c>
      <c r="Y737">
        <v>65.75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0.06</v>
      </c>
      <c r="AH737">
        <v>2</v>
      </c>
      <c r="AI737">
        <v>24686842</v>
      </c>
      <c r="AJ737">
        <v>723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ROW(Source!A636)</f>
        <v>636</v>
      </c>
      <c r="B738">
        <v>24686859</v>
      </c>
      <c r="C738">
        <v>24686829</v>
      </c>
      <c r="D738">
        <v>14689643</v>
      </c>
      <c r="E738">
        <v>1</v>
      </c>
      <c r="F738">
        <v>1</v>
      </c>
      <c r="G738">
        <v>1</v>
      </c>
      <c r="H738">
        <v>3</v>
      </c>
      <c r="I738" t="s">
        <v>1210</v>
      </c>
      <c r="J738" t="s">
        <v>1493</v>
      </c>
      <c r="K738" t="s">
        <v>1212</v>
      </c>
      <c r="L738">
        <v>1346</v>
      </c>
      <c r="N738">
        <v>1009</v>
      </c>
      <c r="O738" t="s">
        <v>1181</v>
      </c>
      <c r="P738" t="s">
        <v>1181</v>
      </c>
      <c r="Q738">
        <v>1</v>
      </c>
      <c r="X738">
        <v>0.08</v>
      </c>
      <c r="Y738">
        <v>38.340000000000003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0.08</v>
      </c>
      <c r="AH738">
        <v>2</v>
      </c>
      <c r="AI738">
        <v>24686843</v>
      </c>
      <c r="AJ738">
        <v>724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ROW(Source!A636)</f>
        <v>636</v>
      </c>
      <c r="B739">
        <v>24686860</v>
      </c>
      <c r="C739">
        <v>24686829</v>
      </c>
      <c r="D739">
        <v>14697310</v>
      </c>
      <c r="E739">
        <v>1</v>
      </c>
      <c r="F739">
        <v>1</v>
      </c>
      <c r="G739">
        <v>1</v>
      </c>
      <c r="H739">
        <v>3</v>
      </c>
      <c r="I739" t="s">
        <v>1213</v>
      </c>
      <c r="J739" t="s">
        <v>1494</v>
      </c>
      <c r="K739" t="s">
        <v>1215</v>
      </c>
      <c r="L739">
        <v>1354</v>
      </c>
      <c r="N739">
        <v>1010</v>
      </c>
      <c r="O739" t="s">
        <v>209</v>
      </c>
      <c r="P739" t="s">
        <v>209</v>
      </c>
      <c r="Q739">
        <v>1</v>
      </c>
      <c r="X739">
        <v>10</v>
      </c>
      <c r="Y739">
        <v>2.0299999999999998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10</v>
      </c>
      <c r="AH739">
        <v>2</v>
      </c>
      <c r="AI739">
        <v>24686844</v>
      </c>
      <c r="AJ739">
        <v>725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ROW(Source!A636)</f>
        <v>636</v>
      </c>
      <c r="B740">
        <v>24686861</v>
      </c>
      <c r="C740">
        <v>24686829</v>
      </c>
      <c r="D740">
        <v>14665281</v>
      </c>
      <c r="E740">
        <v>1</v>
      </c>
      <c r="F740">
        <v>1</v>
      </c>
      <c r="G740">
        <v>1</v>
      </c>
      <c r="H740">
        <v>3</v>
      </c>
      <c r="I740" t="s">
        <v>1311</v>
      </c>
      <c r="J740" t="s">
        <v>1695</v>
      </c>
      <c r="K740" t="s">
        <v>1313</v>
      </c>
      <c r="L740">
        <v>1348</v>
      </c>
      <c r="N740">
        <v>1009</v>
      </c>
      <c r="O740" t="s">
        <v>1185</v>
      </c>
      <c r="P740" t="s">
        <v>1185</v>
      </c>
      <c r="Q740">
        <v>1000</v>
      </c>
      <c r="X740">
        <v>1E-3</v>
      </c>
      <c r="Y740">
        <v>0</v>
      </c>
      <c r="Z740">
        <v>0</v>
      </c>
      <c r="AA740">
        <v>0</v>
      </c>
      <c r="AB740">
        <v>0</v>
      </c>
      <c r="AC740">
        <v>1</v>
      </c>
      <c r="AD740">
        <v>0</v>
      </c>
      <c r="AE740">
        <v>0</v>
      </c>
      <c r="AF740" t="s">
        <v>3</v>
      </c>
      <c r="AG740">
        <v>1E-3</v>
      </c>
      <c r="AH740">
        <v>3</v>
      </c>
      <c r="AI740">
        <v>-1</v>
      </c>
      <c r="AJ740" t="s">
        <v>3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ROW(Source!A636)</f>
        <v>636</v>
      </c>
      <c r="B741">
        <v>24686862</v>
      </c>
      <c r="C741">
        <v>24686829</v>
      </c>
      <c r="D741">
        <v>14665295</v>
      </c>
      <c r="E741">
        <v>1</v>
      </c>
      <c r="F741">
        <v>1</v>
      </c>
      <c r="G741">
        <v>1</v>
      </c>
      <c r="H741">
        <v>3</v>
      </c>
      <c r="I741" t="s">
        <v>1159</v>
      </c>
      <c r="J741" t="s">
        <v>1168</v>
      </c>
      <c r="K741" t="s">
        <v>1169</v>
      </c>
      <c r="L741">
        <v>1344</v>
      </c>
      <c r="N741">
        <v>1008</v>
      </c>
      <c r="O741" t="s">
        <v>1170</v>
      </c>
      <c r="P741" t="s">
        <v>1170</v>
      </c>
      <c r="Q741">
        <v>1</v>
      </c>
      <c r="X741">
        <v>2.2400000000000002</v>
      </c>
      <c r="Y741">
        <v>1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2.2400000000000002</v>
      </c>
      <c r="AH741">
        <v>2</v>
      </c>
      <c r="AI741">
        <v>24686845</v>
      </c>
      <c r="AJ741">
        <v>726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ROW(Source!A637)</f>
        <v>637</v>
      </c>
      <c r="B742">
        <v>24724604</v>
      </c>
      <c r="C742">
        <v>24724603</v>
      </c>
      <c r="D742">
        <v>9431572</v>
      </c>
      <c r="E742">
        <v>1</v>
      </c>
      <c r="F742">
        <v>1</v>
      </c>
      <c r="G742">
        <v>1</v>
      </c>
      <c r="H742">
        <v>1</v>
      </c>
      <c r="I742" t="s">
        <v>1495</v>
      </c>
      <c r="J742" t="s">
        <v>3</v>
      </c>
      <c r="K742" t="s">
        <v>1496</v>
      </c>
      <c r="L742">
        <v>1369</v>
      </c>
      <c r="N742">
        <v>1013</v>
      </c>
      <c r="O742" t="s">
        <v>1148</v>
      </c>
      <c r="P742" t="s">
        <v>1148</v>
      </c>
      <c r="Q742">
        <v>1</v>
      </c>
      <c r="X742">
        <v>440</v>
      </c>
      <c r="Y742">
        <v>0</v>
      </c>
      <c r="Z742">
        <v>0</v>
      </c>
      <c r="AA742">
        <v>0</v>
      </c>
      <c r="AB742">
        <v>10.210000000000001</v>
      </c>
      <c r="AC742">
        <v>0</v>
      </c>
      <c r="AD742">
        <v>1</v>
      </c>
      <c r="AE742">
        <v>1</v>
      </c>
      <c r="AF742" t="s">
        <v>179</v>
      </c>
      <c r="AG742">
        <v>594</v>
      </c>
      <c r="AH742">
        <v>2</v>
      </c>
      <c r="AI742">
        <v>24724604</v>
      </c>
      <c r="AJ742">
        <v>727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ROW(Source!A637)</f>
        <v>637</v>
      </c>
      <c r="B743">
        <v>24724605</v>
      </c>
      <c r="C743">
        <v>24724603</v>
      </c>
      <c r="D743">
        <v>22813090</v>
      </c>
      <c r="E743">
        <v>1</v>
      </c>
      <c r="F743">
        <v>1</v>
      </c>
      <c r="G743">
        <v>1</v>
      </c>
      <c r="H743">
        <v>3</v>
      </c>
      <c r="I743" t="s">
        <v>1497</v>
      </c>
      <c r="J743" t="s">
        <v>1498</v>
      </c>
      <c r="K743" t="s">
        <v>1188</v>
      </c>
      <c r="L743">
        <v>1348</v>
      </c>
      <c r="N743">
        <v>1009</v>
      </c>
      <c r="O743" t="s">
        <v>1185</v>
      </c>
      <c r="P743" t="s">
        <v>1185</v>
      </c>
      <c r="Q743">
        <v>1000</v>
      </c>
      <c r="X743">
        <v>1.1E-4</v>
      </c>
      <c r="Y743">
        <v>27740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1.1E-4</v>
      </c>
      <c r="AH743">
        <v>2</v>
      </c>
      <c r="AI743">
        <v>24724605</v>
      </c>
      <c r="AJ743">
        <v>728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ROW(Source!A637)</f>
        <v>637</v>
      </c>
      <c r="B744">
        <v>24724606</v>
      </c>
      <c r="C744">
        <v>24724603</v>
      </c>
      <c r="D744">
        <v>22813049</v>
      </c>
      <c r="E744">
        <v>1</v>
      </c>
      <c r="F744">
        <v>1</v>
      </c>
      <c r="G744">
        <v>1</v>
      </c>
      <c r="H744">
        <v>3</v>
      </c>
      <c r="I744" t="s">
        <v>1499</v>
      </c>
      <c r="J744" t="s">
        <v>1500</v>
      </c>
      <c r="K744" t="s">
        <v>1501</v>
      </c>
      <c r="L744">
        <v>1348</v>
      </c>
      <c r="N744">
        <v>1009</v>
      </c>
      <c r="O744" t="s">
        <v>1185</v>
      </c>
      <c r="P744" t="s">
        <v>1185</v>
      </c>
      <c r="Q744">
        <v>1000</v>
      </c>
      <c r="X744">
        <v>7.6999999999999996E-4</v>
      </c>
      <c r="Y744">
        <v>2606.9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7.6999999999999996E-4</v>
      </c>
      <c r="AH744">
        <v>2</v>
      </c>
      <c r="AI744">
        <v>24724606</v>
      </c>
      <c r="AJ744">
        <v>729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ROW(Source!A637)</f>
        <v>637</v>
      </c>
      <c r="B745">
        <v>24724607</v>
      </c>
      <c r="C745">
        <v>24724603</v>
      </c>
      <c r="D745">
        <v>22814836</v>
      </c>
      <c r="E745">
        <v>1</v>
      </c>
      <c r="F745">
        <v>1</v>
      </c>
      <c r="G745">
        <v>1</v>
      </c>
      <c r="H745">
        <v>3</v>
      </c>
      <c r="I745" t="s">
        <v>1502</v>
      </c>
      <c r="J745" t="s">
        <v>1503</v>
      </c>
      <c r="K745" t="s">
        <v>1504</v>
      </c>
      <c r="L745">
        <v>1348</v>
      </c>
      <c r="N745">
        <v>1009</v>
      </c>
      <c r="O745" t="s">
        <v>1185</v>
      </c>
      <c r="P745" t="s">
        <v>1185</v>
      </c>
      <c r="Q745">
        <v>1000</v>
      </c>
      <c r="X745">
        <v>9.8999999999999999E-4</v>
      </c>
      <c r="Y745">
        <v>300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9.8999999999999999E-4</v>
      </c>
      <c r="AH745">
        <v>2</v>
      </c>
      <c r="AI745">
        <v>24724607</v>
      </c>
      <c r="AJ745">
        <v>730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ROW(Source!A637)</f>
        <v>637</v>
      </c>
      <c r="B746">
        <v>24724608</v>
      </c>
      <c r="C746">
        <v>24724603</v>
      </c>
      <c r="D746">
        <v>22819248</v>
      </c>
      <c r="E746">
        <v>1</v>
      </c>
      <c r="F746">
        <v>1</v>
      </c>
      <c r="G746">
        <v>1</v>
      </c>
      <c r="H746">
        <v>3</v>
      </c>
      <c r="I746" t="s">
        <v>1505</v>
      </c>
      <c r="J746" t="s">
        <v>1506</v>
      </c>
      <c r="K746" t="s">
        <v>1507</v>
      </c>
      <c r="L746">
        <v>1348</v>
      </c>
      <c r="N746">
        <v>1009</v>
      </c>
      <c r="O746" t="s">
        <v>1185</v>
      </c>
      <c r="P746" t="s">
        <v>1185</v>
      </c>
      <c r="Q746">
        <v>1000</v>
      </c>
      <c r="X746">
        <v>2.1000000000000001E-2</v>
      </c>
      <c r="Y746">
        <v>5763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2.1000000000000001E-2</v>
      </c>
      <c r="AH746">
        <v>2</v>
      </c>
      <c r="AI746">
        <v>24724608</v>
      </c>
      <c r="AJ746">
        <v>731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ROW(Source!A637)</f>
        <v>637</v>
      </c>
      <c r="B747">
        <v>24724609</v>
      </c>
      <c r="C747">
        <v>24724603</v>
      </c>
      <c r="D747">
        <v>22820082</v>
      </c>
      <c r="E747">
        <v>1</v>
      </c>
      <c r="F747">
        <v>1</v>
      </c>
      <c r="G747">
        <v>1</v>
      </c>
      <c r="H747">
        <v>3</v>
      </c>
      <c r="I747" t="s">
        <v>1468</v>
      </c>
      <c r="J747" t="s">
        <v>1469</v>
      </c>
      <c r="K747" t="s">
        <v>1191</v>
      </c>
      <c r="L747">
        <v>1348</v>
      </c>
      <c r="N747">
        <v>1009</v>
      </c>
      <c r="O747" t="s">
        <v>1185</v>
      </c>
      <c r="P747" t="s">
        <v>1185</v>
      </c>
      <c r="Q747">
        <v>1000</v>
      </c>
      <c r="X747">
        <v>1E-3</v>
      </c>
      <c r="Y747">
        <v>9040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1E-3</v>
      </c>
      <c r="AH747">
        <v>2</v>
      </c>
      <c r="AI747">
        <v>24724609</v>
      </c>
      <c r="AJ747">
        <v>732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ROW(Source!A637)</f>
        <v>637</v>
      </c>
      <c r="B748">
        <v>24724610</v>
      </c>
      <c r="C748">
        <v>24724603</v>
      </c>
      <c r="D748">
        <v>22813501</v>
      </c>
      <c r="E748">
        <v>1</v>
      </c>
      <c r="F748">
        <v>1</v>
      </c>
      <c r="G748">
        <v>1</v>
      </c>
      <c r="H748">
        <v>3</v>
      </c>
      <c r="I748" t="s">
        <v>1294</v>
      </c>
      <c r="J748" t="s">
        <v>1295</v>
      </c>
      <c r="K748" t="s">
        <v>1296</v>
      </c>
      <c r="L748">
        <v>1346</v>
      </c>
      <c r="N748">
        <v>1009</v>
      </c>
      <c r="O748" t="s">
        <v>1181</v>
      </c>
      <c r="P748" t="s">
        <v>1181</v>
      </c>
      <c r="Q748">
        <v>1</v>
      </c>
      <c r="X748">
        <v>8.5999999999999993E-2</v>
      </c>
      <c r="Y748">
        <v>155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8.5999999999999993E-2</v>
      </c>
      <c r="AH748">
        <v>2</v>
      </c>
      <c r="AI748">
        <v>24724610</v>
      </c>
      <c r="AJ748">
        <v>733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ROW(Source!A637)</f>
        <v>637</v>
      </c>
      <c r="B749">
        <v>24724611</v>
      </c>
      <c r="C749">
        <v>24724603</v>
      </c>
      <c r="D749">
        <v>22820293</v>
      </c>
      <c r="E749">
        <v>1</v>
      </c>
      <c r="F749">
        <v>1</v>
      </c>
      <c r="G749">
        <v>1</v>
      </c>
      <c r="H749">
        <v>3</v>
      </c>
      <c r="I749" t="s">
        <v>1192</v>
      </c>
      <c r="J749" t="s">
        <v>1193</v>
      </c>
      <c r="K749" t="s">
        <v>1194</v>
      </c>
      <c r="L749">
        <v>1358</v>
      </c>
      <c r="N749">
        <v>1010</v>
      </c>
      <c r="O749" t="s">
        <v>189</v>
      </c>
      <c r="P749" t="s">
        <v>189</v>
      </c>
      <c r="Q749">
        <v>10</v>
      </c>
      <c r="X749">
        <v>1.2</v>
      </c>
      <c r="Y749">
        <v>8.3000000000000007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1.2</v>
      </c>
      <c r="AH749">
        <v>2</v>
      </c>
      <c r="AI749">
        <v>24724611</v>
      </c>
      <c r="AJ749">
        <v>734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ROW(Source!A637)</f>
        <v>637</v>
      </c>
      <c r="B750">
        <v>24724612</v>
      </c>
      <c r="C750">
        <v>24724603</v>
      </c>
      <c r="D750">
        <v>22819306</v>
      </c>
      <c r="E750">
        <v>1</v>
      </c>
      <c r="F750">
        <v>1</v>
      </c>
      <c r="G750">
        <v>1</v>
      </c>
      <c r="H750">
        <v>3</v>
      </c>
      <c r="I750" t="s">
        <v>1508</v>
      </c>
      <c r="J750" t="s">
        <v>1509</v>
      </c>
      <c r="K750" t="s">
        <v>1510</v>
      </c>
      <c r="L750">
        <v>1348</v>
      </c>
      <c r="N750">
        <v>1009</v>
      </c>
      <c r="O750" t="s">
        <v>1185</v>
      </c>
      <c r="P750" t="s">
        <v>1185</v>
      </c>
      <c r="Q750">
        <v>1000</v>
      </c>
      <c r="X750">
        <v>6.0000000000000001E-3</v>
      </c>
      <c r="Y750">
        <v>6100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6.0000000000000001E-3</v>
      </c>
      <c r="AH750">
        <v>2</v>
      </c>
      <c r="AI750">
        <v>24724612</v>
      </c>
      <c r="AJ750">
        <v>735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ROW(Source!A637)</f>
        <v>637</v>
      </c>
      <c r="B751">
        <v>24724613</v>
      </c>
      <c r="C751">
        <v>24724603</v>
      </c>
      <c r="D751">
        <v>22827012</v>
      </c>
      <c r="E751">
        <v>1</v>
      </c>
      <c r="F751">
        <v>1</v>
      </c>
      <c r="G751">
        <v>1</v>
      </c>
      <c r="H751">
        <v>3</v>
      </c>
      <c r="I751" t="s">
        <v>1511</v>
      </c>
      <c r="J751" t="s">
        <v>1512</v>
      </c>
      <c r="K751" t="s">
        <v>1513</v>
      </c>
      <c r="L751">
        <v>1355</v>
      </c>
      <c r="N751">
        <v>1010</v>
      </c>
      <c r="O751" t="s">
        <v>910</v>
      </c>
      <c r="P751" t="s">
        <v>910</v>
      </c>
      <c r="Q751">
        <v>100</v>
      </c>
      <c r="X751">
        <v>0.26</v>
      </c>
      <c r="Y751">
        <v>164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0.26</v>
      </c>
      <c r="AH751">
        <v>2</v>
      </c>
      <c r="AI751">
        <v>24724613</v>
      </c>
      <c r="AJ751">
        <v>736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ROW(Source!A637)</f>
        <v>637</v>
      </c>
      <c r="B752">
        <v>24724614</v>
      </c>
      <c r="C752">
        <v>24724603</v>
      </c>
      <c r="D752">
        <v>22827264</v>
      </c>
      <c r="E752">
        <v>1</v>
      </c>
      <c r="F752">
        <v>1</v>
      </c>
      <c r="G752">
        <v>1</v>
      </c>
      <c r="H752">
        <v>3</v>
      </c>
      <c r="I752" t="s">
        <v>1514</v>
      </c>
      <c r="J752" t="s">
        <v>1515</v>
      </c>
      <c r="K752" t="s">
        <v>1516</v>
      </c>
      <c r="L752">
        <v>1348</v>
      </c>
      <c r="N752">
        <v>1009</v>
      </c>
      <c r="O752" t="s">
        <v>1185</v>
      </c>
      <c r="P752" t="s">
        <v>1185</v>
      </c>
      <c r="Q752">
        <v>1000</v>
      </c>
      <c r="X752">
        <v>2.4000000000000001E-4</v>
      </c>
      <c r="Y752">
        <v>12600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2.4000000000000001E-4</v>
      </c>
      <c r="AH752">
        <v>2</v>
      </c>
      <c r="AI752">
        <v>24724614</v>
      </c>
      <c r="AJ752">
        <v>737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ROW(Source!A637)</f>
        <v>637</v>
      </c>
      <c r="B753">
        <v>24724615</v>
      </c>
      <c r="C753">
        <v>24724603</v>
      </c>
      <c r="D753">
        <v>22828713</v>
      </c>
      <c r="E753">
        <v>1</v>
      </c>
      <c r="F753">
        <v>1</v>
      </c>
      <c r="G753">
        <v>1</v>
      </c>
      <c r="H753">
        <v>3</v>
      </c>
      <c r="I753" t="s">
        <v>1517</v>
      </c>
      <c r="J753" t="s">
        <v>1518</v>
      </c>
      <c r="K753" t="s">
        <v>1519</v>
      </c>
      <c r="L753">
        <v>1348</v>
      </c>
      <c r="N753">
        <v>1009</v>
      </c>
      <c r="O753" t="s">
        <v>1185</v>
      </c>
      <c r="P753" t="s">
        <v>1185</v>
      </c>
      <c r="Q753">
        <v>1000</v>
      </c>
      <c r="X753">
        <v>2.15E-3</v>
      </c>
      <c r="Y753">
        <v>27278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2.15E-3</v>
      </c>
      <c r="AH753">
        <v>2</v>
      </c>
      <c r="AI753">
        <v>24724615</v>
      </c>
      <c r="AJ753">
        <v>738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ROW(Source!A637)</f>
        <v>637</v>
      </c>
      <c r="B754">
        <v>24724616</v>
      </c>
      <c r="C754">
        <v>24724603</v>
      </c>
      <c r="D754">
        <v>22848302</v>
      </c>
      <c r="E754">
        <v>1</v>
      </c>
      <c r="F754">
        <v>1</v>
      </c>
      <c r="G754">
        <v>1</v>
      </c>
      <c r="H754">
        <v>3</v>
      </c>
      <c r="I754" t="s">
        <v>1520</v>
      </c>
      <c r="J754" t="s">
        <v>1521</v>
      </c>
      <c r="K754" t="s">
        <v>1522</v>
      </c>
      <c r="L754">
        <v>1477</v>
      </c>
      <c r="N754">
        <v>1013</v>
      </c>
      <c r="O754" t="s">
        <v>333</v>
      </c>
      <c r="P754" t="s">
        <v>335</v>
      </c>
      <c r="Q754">
        <v>1</v>
      </c>
      <c r="X754">
        <v>0.06</v>
      </c>
      <c r="Y754">
        <v>500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0.06</v>
      </c>
      <c r="AH754">
        <v>2</v>
      </c>
      <c r="AI754">
        <v>24724616</v>
      </c>
      <c r="AJ754">
        <v>739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ROW(Source!A637)</f>
        <v>637</v>
      </c>
      <c r="B755">
        <v>24724617</v>
      </c>
      <c r="C755">
        <v>24724603</v>
      </c>
      <c r="D755">
        <v>22850615</v>
      </c>
      <c r="E755">
        <v>1</v>
      </c>
      <c r="F755">
        <v>1</v>
      </c>
      <c r="G755">
        <v>1</v>
      </c>
      <c r="H755">
        <v>3</v>
      </c>
      <c r="I755" t="s">
        <v>1473</v>
      </c>
      <c r="J755" t="s">
        <v>1474</v>
      </c>
      <c r="K755" t="s">
        <v>1475</v>
      </c>
      <c r="L755">
        <v>1348</v>
      </c>
      <c r="N755">
        <v>1009</v>
      </c>
      <c r="O755" t="s">
        <v>1185</v>
      </c>
      <c r="P755" t="s">
        <v>1185</v>
      </c>
      <c r="Q755">
        <v>1000</v>
      </c>
      <c r="X755">
        <v>2.5999999999999998E-4</v>
      </c>
      <c r="Y755">
        <v>85399.75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2.5999999999999998E-4</v>
      </c>
      <c r="AH755">
        <v>2</v>
      </c>
      <c r="AI755">
        <v>24724617</v>
      </c>
      <c r="AJ755">
        <v>740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ROW(Source!A637)</f>
        <v>637</v>
      </c>
      <c r="B756">
        <v>24724618</v>
      </c>
      <c r="C756">
        <v>24724603</v>
      </c>
      <c r="D756">
        <v>22857502</v>
      </c>
      <c r="E756">
        <v>1</v>
      </c>
      <c r="F756">
        <v>1</v>
      </c>
      <c r="G756">
        <v>1</v>
      </c>
      <c r="H756">
        <v>3</v>
      </c>
      <c r="I756" t="s">
        <v>1523</v>
      </c>
      <c r="J756" t="s">
        <v>1524</v>
      </c>
      <c r="K756" t="s">
        <v>1525</v>
      </c>
      <c r="L756">
        <v>1354</v>
      </c>
      <c r="N756">
        <v>1010</v>
      </c>
      <c r="O756" t="s">
        <v>209</v>
      </c>
      <c r="P756" t="s">
        <v>209</v>
      </c>
      <c r="Q756">
        <v>1</v>
      </c>
      <c r="X756">
        <v>12</v>
      </c>
      <c r="Y756">
        <v>0.53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12</v>
      </c>
      <c r="AH756">
        <v>2</v>
      </c>
      <c r="AI756">
        <v>24724618</v>
      </c>
      <c r="AJ756">
        <v>741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ROW(Source!A637)</f>
        <v>637</v>
      </c>
      <c r="B757">
        <v>24724619</v>
      </c>
      <c r="C757">
        <v>24724603</v>
      </c>
      <c r="D757">
        <v>22865358</v>
      </c>
      <c r="E757">
        <v>1</v>
      </c>
      <c r="F757">
        <v>1</v>
      </c>
      <c r="G757">
        <v>1</v>
      </c>
      <c r="H757">
        <v>3</v>
      </c>
      <c r="I757" t="s">
        <v>1526</v>
      </c>
      <c r="J757" t="s">
        <v>1527</v>
      </c>
      <c r="K757" t="s">
        <v>1528</v>
      </c>
      <c r="L757">
        <v>1346</v>
      </c>
      <c r="N757">
        <v>1009</v>
      </c>
      <c r="O757" t="s">
        <v>1181</v>
      </c>
      <c r="P757" t="s">
        <v>1181</v>
      </c>
      <c r="Q757">
        <v>1</v>
      </c>
      <c r="X757">
        <v>0.30599999999999999</v>
      </c>
      <c r="Y757">
        <v>41.7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0.30599999999999999</v>
      </c>
      <c r="AH757">
        <v>2</v>
      </c>
      <c r="AI757">
        <v>24724619</v>
      </c>
      <c r="AJ757">
        <v>742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ROW(Source!A637)</f>
        <v>637</v>
      </c>
      <c r="B758">
        <v>24724620</v>
      </c>
      <c r="C758">
        <v>24724603</v>
      </c>
      <c r="D758">
        <v>22865648</v>
      </c>
      <c r="E758">
        <v>1</v>
      </c>
      <c r="F758">
        <v>1</v>
      </c>
      <c r="G758">
        <v>1</v>
      </c>
      <c r="H758">
        <v>3</v>
      </c>
      <c r="I758" t="s">
        <v>1311</v>
      </c>
      <c r="J758" t="s">
        <v>1312</v>
      </c>
      <c r="K758" t="s">
        <v>1313</v>
      </c>
      <c r="L758">
        <v>1348</v>
      </c>
      <c r="N758">
        <v>1009</v>
      </c>
      <c r="O758" t="s">
        <v>1185</v>
      </c>
      <c r="P758" t="s">
        <v>1185</v>
      </c>
      <c r="Q758">
        <v>1000</v>
      </c>
      <c r="X758">
        <v>0.22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 t="s">
        <v>3</v>
      </c>
      <c r="AG758">
        <v>0.22</v>
      </c>
      <c r="AH758">
        <v>3</v>
      </c>
      <c r="AI758">
        <v>-1</v>
      </c>
      <c r="AJ758" t="s">
        <v>3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ROW(Source!A637)</f>
        <v>637</v>
      </c>
      <c r="B759">
        <v>24724621</v>
      </c>
      <c r="C759">
        <v>24724603</v>
      </c>
      <c r="D759">
        <v>22865650</v>
      </c>
      <c r="E759">
        <v>1</v>
      </c>
      <c r="F759">
        <v>1</v>
      </c>
      <c r="G759">
        <v>1</v>
      </c>
      <c r="H759">
        <v>3</v>
      </c>
      <c r="I759" t="s">
        <v>1159</v>
      </c>
      <c r="J759" t="s">
        <v>1160</v>
      </c>
      <c r="K759" t="s">
        <v>1161</v>
      </c>
      <c r="L759">
        <v>1374</v>
      </c>
      <c r="N759">
        <v>1013</v>
      </c>
      <c r="O759" t="s">
        <v>1162</v>
      </c>
      <c r="P759" t="s">
        <v>1162</v>
      </c>
      <c r="Q759">
        <v>1</v>
      </c>
      <c r="X759">
        <v>89.85</v>
      </c>
      <c r="Y759">
        <v>1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89.85</v>
      </c>
      <c r="AH759">
        <v>2</v>
      </c>
      <c r="AI759">
        <v>24724621</v>
      </c>
      <c r="AJ759">
        <v>743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ROW(Source!A638)</f>
        <v>638</v>
      </c>
      <c r="B760">
        <v>24724626</v>
      </c>
      <c r="C760">
        <v>24724625</v>
      </c>
      <c r="D760">
        <v>9442491</v>
      </c>
      <c r="E760">
        <v>1</v>
      </c>
      <c r="F760">
        <v>1</v>
      </c>
      <c r="G760">
        <v>1</v>
      </c>
      <c r="H760">
        <v>1</v>
      </c>
      <c r="I760" t="s">
        <v>1529</v>
      </c>
      <c r="J760" t="s">
        <v>3</v>
      </c>
      <c r="K760" t="s">
        <v>1530</v>
      </c>
      <c r="L760">
        <v>1369</v>
      </c>
      <c r="N760">
        <v>1013</v>
      </c>
      <c r="O760" t="s">
        <v>1148</v>
      </c>
      <c r="P760" t="s">
        <v>1148</v>
      </c>
      <c r="Q760">
        <v>1</v>
      </c>
      <c r="X760">
        <v>19.600000000000001</v>
      </c>
      <c r="Y760">
        <v>0</v>
      </c>
      <c r="Z760">
        <v>0</v>
      </c>
      <c r="AA760">
        <v>0</v>
      </c>
      <c r="AB760">
        <v>10.79</v>
      </c>
      <c r="AC760">
        <v>0</v>
      </c>
      <c r="AD760">
        <v>1</v>
      </c>
      <c r="AE760">
        <v>1</v>
      </c>
      <c r="AF760" t="s">
        <v>179</v>
      </c>
      <c r="AG760">
        <v>26.460000000000004</v>
      </c>
      <c r="AH760">
        <v>2</v>
      </c>
      <c r="AI760">
        <v>24724626</v>
      </c>
      <c r="AJ760">
        <v>744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ROW(Source!A638)</f>
        <v>638</v>
      </c>
      <c r="B761">
        <v>24724627</v>
      </c>
      <c r="C761">
        <v>24724625</v>
      </c>
      <c r="D761">
        <v>22819248</v>
      </c>
      <c r="E761">
        <v>1</v>
      </c>
      <c r="F761">
        <v>1</v>
      </c>
      <c r="G761">
        <v>1</v>
      </c>
      <c r="H761">
        <v>3</v>
      </c>
      <c r="I761" t="s">
        <v>1505</v>
      </c>
      <c r="J761" t="s">
        <v>1506</v>
      </c>
      <c r="K761" t="s">
        <v>1507</v>
      </c>
      <c r="L761">
        <v>1348</v>
      </c>
      <c r="N761">
        <v>1009</v>
      </c>
      <c r="O761" t="s">
        <v>1185</v>
      </c>
      <c r="P761" t="s">
        <v>1185</v>
      </c>
      <c r="Q761">
        <v>1000</v>
      </c>
      <c r="X761">
        <v>9.4199999999999996E-3</v>
      </c>
      <c r="Y761">
        <v>5763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9.4199999999999996E-3</v>
      </c>
      <c r="AH761">
        <v>2</v>
      </c>
      <c r="AI761">
        <v>24724627</v>
      </c>
      <c r="AJ761">
        <v>745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ROW(Source!A638)</f>
        <v>638</v>
      </c>
      <c r="B762">
        <v>24724628</v>
      </c>
      <c r="C762">
        <v>24724625</v>
      </c>
      <c r="D762">
        <v>22820293</v>
      </c>
      <c r="E762">
        <v>1</v>
      </c>
      <c r="F762">
        <v>1</v>
      </c>
      <c r="G762">
        <v>1</v>
      </c>
      <c r="H762">
        <v>3</v>
      </c>
      <c r="I762" t="s">
        <v>1192</v>
      </c>
      <c r="J762" t="s">
        <v>1193</v>
      </c>
      <c r="K762" t="s">
        <v>1194</v>
      </c>
      <c r="L762">
        <v>1358</v>
      </c>
      <c r="N762">
        <v>1010</v>
      </c>
      <c r="O762" t="s">
        <v>189</v>
      </c>
      <c r="P762" t="s">
        <v>189</v>
      </c>
      <c r="Q762">
        <v>10</v>
      </c>
      <c r="X762">
        <v>1.5</v>
      </c>
      <c r="Y762">
        <v>8.3000000000000007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1.5</v>
      </c>
      <c r="AH762">
        <v>2</v>
      </c>
      <c r="AI762">
        <v>24724628</v>
      </c>
      <c r="AJ762">
        <v>746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ROW(Source!A638)</f>
        <v>638</v>
      </c>
      <c r="B763">
        <v>24724629</v>
      </c>
      <c r="C763">
        <v>24724625</v>
      </c>
      <c r="D763">
        <v>22819825</v>
      </c>
      <c r="E763">
        <v>1</v>
      </c>
      <c r="F763">
        <v>1</v>
      </c>
      <c r="G763">
        <v>1</v>
      </c>
      <c r="H763">
        <v>3</v>
      </c>
      <c r="I763" t="s">
        <v>1531</v>
      </c>
      <c r="J763" t="s">
        <v>1532</v>
      </c>
      <c r="K763" t="s">
        <v>1533</v>
      </c>
      <c r="L763">
        <v>1346</v>
      </c>
      <c r="N763">
        <v>1009</v>
      </c>
      <c r="O763" t="s">
        <v>1181</v>
      </c>
      <c r="P763" t="s">
        <v>1181</v>
      </c>
      <c r="Q763">
        <v>1</v>
      </c>
      <c r="X763">
        <v>3.0000000000000001E-3</v>
      </c>
      <c r="Y763">
        <v>16.8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3.0000000000000001E-3</v>
      </c>
      <c r="AH763">
        <v>2</v>
      </c>
      <c r="AI763">
        <v>24724629</v>
      </c>
      <c r="AJ763">
        <v>747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ROW(Source!A638)</f>
        <v>638</v>
      </c>
      <c r="B764">
        <v>24724630</v>
      </c>
      <c r="C764">
        <v>24724625</v>
      </c>
      <c r="D764">
        <v>22848312</v>
      </c>
      <c r="E764">
        <v>1</v>
      </c>
      <c r="F764">
        <v>1</v>
      </c>
      <c r="G764">
        <v>1</v>
      </c>
      <c r="H764">
        <v>3</v>
      </c>
      <c r="I764" t="s">
        <v>1534</v>
      </c>
      <c r="J764" t="s">
        <v>1535</v>
      </c>
      <c r="K764" t="s">
        <v>1536</v>
      </c>
      <c r="L764">
        <v>1477</v>
      </c>
      <c r="N764">
        <v>1013</v>
      </c>
      <c r="O764" t="s">
        <v>333</v>
      </c>
      <c r="P764" t="s">
        <v>335</v>
      </c>
      <c r="Q764">
        <v>1</v>
      </c>
      <c r="X764">
        <v>1.4999999999999999E-2</v>
      </c>
      <c r="Y764">
        <v>480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1.4999999999999999E-2</v>
      </c>
      <c r="AH764">
        <v>2</v>
      </c>
      <c r="AI764">
        <v>24724630</v>
      </c>
      <c r="AJ764">
        <v>748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ROW(Source!A638)</f>
        <v>638</v>
      </c>
      <c r="B765">
        <v>24724631</v>
      </c>
      <c r="C765">
        <v>24724625</v>
      </c>
      <c r="D765">
        <v>22848293</v>
      </c>
      <c r="E765">
        <v>1</v>
      </c>
      <c r="F765">
        <v>1</v>
      </c>
      <c r="G765">
        <v>1</v>
      </c>
      <c r="H765">
        <v>3</v>
      </c>
      <c r="I765" t="s">
        <v>1537</v>
      </c>
      <c r="J765" t="s">
        <v>1538</v>
      </c>
      <c r="K765" t="s">
        <v>1539</v>
      </c>
      <c r="L765">
        <v>1477</v>
      </c>
      <c r="N765">
        <v>1013</v>
      </c>
      <c r="O765" t="s">
        <v>333</v>
      </c>
      <c r="P765" t="s">
        <v>335</v>
      </c>
      <c r="Q765">
        <v>1</v>
      </c>
      <c r="X765">
        <v>1.4999999999999999E-2</v>
      </c>
      <c r="Y765">
        <v>3625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1.4999999999999999E-2</v>
      </c>
      <c r="AH765">
        <v>2</v>
      </c>
      <c r="AI765">
        <v>24724631</v>
      </c>
      <c r="AJ765">
        <v>749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ROW(Source!A638)</f>
        <v>638</v>
      </c>
      <c r="B766">
        <v>24724632</v>
      </c>
      <c r="C766">
        <v>24724625</v>
      </c>
      <c r="D766">
        <v>22848870</v>
      </c>
      <c r="E766">
        <v>1</v>
      </c>
      <c r="F766">
        <v>1</v>
      </c>
      <c r="G766">
        <v>1</v>
      </c>
      <c r="H766">
        <v>3</v>
      </c>
      <c r="I766" t="s">
        <v>1540</v>
      </c>
      <c r="J766" t="s">
        <v>1541</v>
      </c>
      <c r="K766" t="s">
        <v>1542</v>
      </c>
      <c r="L766">
        <v>1354</v>
      </c>
      <c r="N766">
        <v>1010</v>
      </c>
      <c r="O766" t="s">
        <v>209</v>
      </c>
      <c r="P766" t="s">
        <v>209</v>
      </c>
      <c r="Q766">
        <v>1</v>
      </c>
      <c r="X766">
        <v>1</v>
      </c>
      <c r="Y766">
        <v>2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1</v>
      </c>
      <c r="AH766">
        <v>2</v>
      </c>
      <c r="AI766">
        <v>24724632</v>
      </c>
      <c r="AJ766">
        <v>750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ROW(Source!A638)</f>
        <v>638</v>
      </c>
      <c r="B767">
        <v>24724633</v>
      </c>
      <c r="C767">
        <v>24724625</v>
      </c>
      <c r="D767">
        <v>22850615</v>
      </c>
      <c r="E767">
        <v>1</v>
      </c>
      <c r="F767">
        <v>1</v>
      </c>
      <c r="G767">
        <v>1</v>
      </c>
      <c r="H767">
        <v>3</v>
      </c>
      <c r="I767" t="s">
        <v>1473</v>
      </c>
      <c r="J767" t="s">
        <v>1474</v>
      </c>
      <c r="K767" t="s">
        <v>1475</v>
      </c>
      <c r="L767">
        <v>1348</v>
      </c>
      <c r="N767">
        <v>1009</v>
      </c>
      <c r="O767" t="s">
        <v>1185</v>
      </c>
      <c r="P767" t="s">
        <v>1185</v>
      </c>
      <c r="Q767">
        <v>1000</v>
      </c>
      <c r="X767">
        <v>5.0000000000000002E-5</v>
      </c>
      <c r="Y767">
        <v>85399.75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5.0000000000000002E-5</v>
      </c>
      <c r="AH767">
        <v>2</v>
      </c>
      <c r="AI767">
        <v>24724633</v>
      </c>
      <c r="AJ767">
        <v>751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ROW(Source!A638)</f>
        <v>638</v>
      </c>
      <c r="B768">
        <v>24724634</v>
      </c>
      <c r="C768">
        <v>24724625</v>
      </c>
      <c r="D768">
        <v>22865648</v>
      </c>
      <c r="E768">
        <v>1</v>
      </c>
      <c r="F768">
        <v>1</v>
      </c>
      <c r="G768">
        <v>1</v>
      </c>
      <c r="H768">
        <v>3</v>
      </c>
      <c r="I768" t="s">
        <v>1311</v>
      </c>
      <c r="J768" t="s">
        <v>1312</v>
      </c>
      <c r="K768" t="s">
        <v>1313</v>
      </c>
      <c r="L768">
        <v>1348</v>
      </c>
      <c r="N768">
        <v>1009</v>
      </c>
      <c r="O768" t="s">
        <v>1185</v>
      </c>
      <c r="P768" t="s">
        <v>1185</v>
      </c>
      <c r="Q768">
        <v>1000</v>
      </c>
      <c r="X768">
        <v>3.0000000000000001E-3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 t="s">
        <v>3</v>
      </c>
      <c r="AG768">
        <v>3.0000000000000001E-3</v>
      </c>
      <c r="AH768">
        <v>3</v>
      </c>
      <c r="AI768">
        <v>-1</v>
      </c>
      <c r="AJ768" t="s">
        <v>3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ROW(Source!A638)</f>
        <v>638</v>
      </c>
      <c r="B769">
        <v>24724635</v>
      </c>
      <c r="C769">
        <v>24724625</v>
      </c>
      <c r="D769">
        <v>22865650</v>
      </c>
      <c r="E769">
        <v>1</v>
      </c>
      <c r="F769">
        <v>1</v>
      </c>
      <c r="G769">
        <v>1</v>
      </c>
      <c r="H769">
        <v>3</v>
      </c>
      <c r="I769" t="s">
        <v>1159</v>
      </c>
      <c r="J769" t="s">
        <v>1160</v>
      </c>
      <c r="K769" t="s">
        <v>1161</v>
      </c>
      <c r="L769">
        <v>1374</v>
      </c>
      <c r="N769">
        <v>1013</v>
      </c>
      <c r="O769" t="s">
        <v>1162</v>
      </c>
      <c r="P769" t="s">
        <v>1162</v>
      </c>
      <c r="Q769">
        <v>1</v>
      </c>
      <c r="X769">
        <v>4.2300000000000004</v>
      </c>
      <c r="Y769">
        <v>1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4.2300000000000004</v>
      </c>
      <c r="AH769">
        <v>2</v>
      </c>
      <c r="AI769">
        <v>24724635</v>
      </c>
      <c r="AJ769">
        <v>752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ROW(Source!A639)</f>
        <v>639</v>
      </c>
      <c r="B770">
        <v>24724637</v>
      </c>
      <c r="C770">
        <v>24687089</v>
      </c>
      <c r="D770">
        <v>9438100</v>
      </c>
      <c r="E770">
        <v>1</v>
      </c>
      <c r="F770">
        <v>1</v>
      </c>
      <c r="G770">
        <v>1</v>
      </c>
      <c r="H770">
        <v>1</v>
      </c>
      <c r="I770" t="s">
        <v>1276</v>
      </c>
      <c r="J770" t="s">
        <v>3</v>
      </c>
      <c r="K770" t="s">
        <v>1277</v>
      </c>
      <c r="L770">
        <v>1369</v>
      </c>
      <c r="N770">
        <v>1013</v>
      </c>
      <c r="O770" t="s">
        <v>1148</v>
      </c>
      <c r="P770" t="s">
        <v>1148</v>
      </c>
      <c r="Q770">
        <v>1</v>
      </c>
      <c r="X770">
        <v>16</v>
      </c>
      <c r="Y770">
        <v>0</v>
      </c>
      <c r="Z770">
        <v>0</v>
      </c>
      <c r="AA770">
        <v>0</v>
      </c>
      <c r="AB770">
        <v>15.49</v>
      </c>
      <c r="AC770">
        <v>0</v>
      </c>
      <c r="AD770">
        <v>1</v>
      </c>
      <c r="AE770">
        <v>1</v>
      </c>
      <c r="AF770" t="s">
        <v>179</v>
      </c>
      <c r="AG770">
        <v>21.6</v>
      </c>
      <c r="AH770">
        <v>2</v>
      </c>
      <c r="AI770">
        <v>24724637</v>
      </c>
      <c r="AJ770">
        <v>753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ROW(Source!A639)</f>
        <v>639</v>
      </c>
      <c r="B771">
        <v>24724638</v>
      </c>
      <c r="C771">
        <v>24687089</v>
      </c>
      <c r="D771">
        <v>9447024</v>
      </c>
      <c r="E771">
        <v>1</v>
      </c>
      <c r="F771">
        <v>1</v>
      </c>
      <c r="G771">
        <v>1</v>
      </c>
      <c r="H771">
        <v>1</v>
      </c>
      <c r="I771" t="s">
        <v>1278</v>
      </c>
      <c r="J771" t="s">
        <v>3</v>
      </c>
      <c r="K771" t="s">
        <v>1279</v>
      </c>
      <c r="L771">
        <v>1369</v>
      </c>
      <c r="N771">
        <v>1013</v>
      </c>
      <c r="O771" t="s">
        <v>1148</v>
      </c>
      <c r="P771" t="s">
        <v>1148</v>
      </c>
      <c r="Q771">
        <v>1</v>
      </c>
      <c r="X771">
        <v>16</v>
      </c>
      <c r="Y771">
        <v>0</v>
      </c>
      <c r="Z771">
        <v>0</v>
      </c>
      <c r="AA771">
        <v>0</v>
      </c>
      <c r="AB771">
        <v>14.09</v>
      </c>
      <c r="AC771">
        <v>0</v>
      </c>
      <c r="AD771">
        <v>1</v>
      </c>
      <c r="AE771">
        <v>1</v>
      </c>
      <c r="AF771" t="s">
        <v>179</v>
      </c>
      <c r="AG771">
        <v>21.6</v>
      </c>
      <c r="AH771">
        <v>2</v>
      </c>
      <c r="AI771">
        <v>24724638</v>
      </c>
      <c r="AJ771">
        <v>754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ROW(Source!A639)</f>
        <v>639</v>
      </c>
      <c r="B772">
        <v>24724639</v>
      </c>
      <c r="C772">
        <v>24687089</v>
      </c>
      <c r="D772">
        <v>22865650</v>
      </c>
      <c r="E772">
        <v>1</v>
      </c>
      <c r="F772">
        <v>1</v>
      </c>
      <c r="G772">
        <v>1</v>
      </c>
      <c r="H772">
        <v>3</v>
      </c>
      <c r="I772" t="s">
        <v>1159</v>
      </c>
      <c r="J772" t="s">
        <v>1160</v>
      </c>
      <c r="K772" t="s">
        <v>1161</v>
      </c>
      <c r="L772">
        <v>1374</v>
      </c>
      <c r="N772">
        <v>1013</v>
      </c>
      <c r="O772" t="s">
        <v>1162</v>
      </c>
      <c r="P772" t="s">
        <v>1162</v>
      </c>
      <c r="Q772">
        <v>1</v>
      </c>
      <c r="X772">
        <v>9.4700000000000006</v>
      </c>
      <c r="Y772">
        <v>1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9.4700000000000006</v>
      </c>
      <c r="AH772">
        <v>2</v>
      </c>
      <c r="AI772">
        <v>24724639</v>
      </c>
      <c r="AJ772">
        <v>755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ROW(Source!A640)</f>
        <v>640</v>
      </c>
      <c r="B773">
        <v>24687099</v>
      </c>
      <c r="C773">
        <v>24687096</v>
      </c>
      <c r="D773">
        <v>9436423</v>
      </c>
      <c r="E773">
        <v>1</v>
      </c>
      <c r="F773">
        <v>1</v>
      </c>
      <c r="G773">
        <v>1</v>
      </c>
      <c r="H773">
        <v>1</v>
      </c>
      <c r="I773" t="s">
        <v>1243</v>
      </c>
      <c r="J773" t="s">
        <v>3</v>
      </c>
      <c r="K773" t="s">
        <v>1244</v>
      </c>
      <c r="L773">
        <v>1369</v>
      </c>
      <c r="N773">
        <v>1013</v>
      </c>
      <c r="O773" t="s">
        <v>1148</v>
      </c>
      <c r="P773" t="s">
        <v>1148</v>
      </c>
      <c r="Q773">
        <v>1</v>
      </c>
      <c r="X773">
        <v>634</v>
      </c>
      <c r="Y773">
        <v>0</v>
      </c>
      <c r="Z773">
        <v>0</v>
      </c>
      <c r="AA773">
        <v>0</v>
      </c>
      <c r="AB773">
        <v>12.92</v>
      </c>
      <c r="AC773">
        <v>0</v>
      </c>
      <c r="AD773">
        <v>1</v>
      </c>
      <c r="AE773">
        <v>1</v>
      </c>
      <c r="AF773" t="s">
        <v>179</v>
      </c>
      <c r="AG773">
        <v>855.90000000000009</v>
      </c>
      <c r="AH773">
        <v>2</v>
      </c>
      <c r="AI773">
        <v>24687097</v>
      </c>
      <c r="AJ773">
        <v>756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ROW(Source!A640)</f>
        <v>640</v>
      </c>
      <c r="B774">
        <v>24687100</v>
      </c>
      <c r="C774">
        <v>24687096</v>
      </c>
      <c r="D774">
        <v>14665295</v>
      </c>
      <c r="E774">
        <v>1</v>
      </c>
      <c r="F774">
        <v>1</v>
      </c>
      <c r="G774">
        <v>1</v>
      </c>
      <c r="H774">
        <v>3</v>
      </c>
      <c r="I774" t="s">
        <v>1159</v>
      </c>
      <c r="J774" t="s">
        <v>1168</v>
      </c>
      <c r="K774" t="s">
        <v>1169</v>
      </c>
      <c r="L774">
        <v>1344</v>
      </c>
      <c r="N774">
        <v>1008</v>
      </c>
      <c r="O774" t="s">
        <v>1170</v>
      </c>
      <c r="P774" t="s">
        <v>1170</v>
      </c>
      <c r="Q774">
        <v>1</v>
      </c>
      <c r="X774">
        <v>163.83000000000001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163.83000000000001</v>
      </c>
      <c r="AH774">
        <v>2</v>
      </c>
      <c r="AI774">
        <v>24687098</v>
      </c>
      <c r="AJ774">
        <v>757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ROW(Source!A641)</f>
        <v>641</v>
      </c>
      <c r="B775">
        <v>24724787</v>
      </c>
      <c r="C775">
        <v>24724769</v>
      </c>
      <c r="D775">
        <v>9431572</v>
      </c>
      <c r="E775">
        <v>1</v>
      </c>
      <c r="F775">
        <v>1</v>
      </c>
      <c r="G775">
        <v>1</v>
      </c>
      <c r="H775">
        <v>1</v>
      </c>
      <c r="I775" t="s">
        <v>1495</v>
      </c>
      <c r="J775" t="s">
        <v>3</v>
      </c>
      <c r="K775" t="s">
        <v>1496</v>
      </c>
      <c r="L775">
        <v>1369</v>
      </c>
      <c r="N775">
        <v>1013</v>
      </c>
      <c r="O775" t="s">
        <v>1148</v>
      </c>
      <c r="P775" t="s">
        <v>1148</v>
      </c>
      <c r="Q775">
        <v>1</v>
      </c>
      <c r="X775">
        <v>440</v>
      </c>
      <c r="Y775">
        <v>0</v>
      </c>
      <c r="Z775">
        <v>0</v>
      </c>
      <c r="AA775">
        <v>0</v>
      </c>
      <c r="AB775">
        <v>10.210000000000001</v>
      </c>
      <c r="AC775">
        <v>0</v>
      </c>
      <c r="AD775">
        <v>1</v>
      </c>
      <c r="AE775">
        <v>1</v>
      </c>
      <c r="AF775" t="s">
        <v>179</v>
      </c>
      <c r="AG775">
        <v>594</v>
      </c>
      <c r="AH775">
        <v>2</v>
      </c>
      <c r="AI775">
        <v>24724770</v>
      </c>
      <c r="AJ775">
        <v>758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ROW(Source!A641)</f>
        <v>641</v>
      </c>
      <c r="B776">
        <v>24724788</v>
      </c>
      <c r="C776">
        <v>24724769</v>
      </c>
      <c r="D776">
        <v>22813090</v>
      </c>
      <c r="E776">
        <v>1</v>
      </c>
      <c r="F776">
        <v>1</v>
      </c>
      <c r="G776">
        <v>1</v>
      </c>
      <c r="H776">
        <v>3</v>
      </c>
      <c r="I776" t="s">
        <v>1497</v>
      </c>
      <c r="J776" t="s">
        <v>1498</v>
      </c>
      <c r="K776" t="s">
        <v>1188</v>
      </c>
      <c r="L776">
        <v>1348</v>
      </c>
      <c r="N776">
        <v>1009</v>
      </c>
      <c r="O776" t="s">
        <v>1185</v>
      </c>
      <c r="P776" t="s">
        <v>1185</v>
      </c>
      <c r="Q776">
        <v>1000</v>
      </c>
      <c r="X776">
        <v>1.1E-4</v>
      </c>
      <c r="Y776">
        <v>27740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1.1E-4</v>
      </c>
      <c r="AH776">
        <v>2</v>
      </c>
      <c r="AI776">
        <v>24724771</v>
      </c>
      <c r="AJ776">
        <v>759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ROW(Source!A641)</f>
        <v>641</v>
      </c>
      <c r="B777">
        <v>24724789</v>
      </c>
      <c r="C777">
        <v>24724769</v>
      </c>
      <c r="D777">
        <v>22813049</v>
      </c>
      <c r="E777">
        <v>1</v>
      </c>
      <c r="F777">
        <v>1</v>
      </c>
      <c r="G777">
        <v>1</v>
      </c>
      <c r="H777">
        <v>3</v>
      </c>
      <c r="I777" t="s">
        <v>1499</v>
      </c>
      <c r="J777" t="s">
        <v>1500</v>
      </c>
      <c r="K777" t="s">
        <v>1501</v>
      </c>
      <c r="L777">
        <v>1348</v>
      </c>
      <c r="N777">
        <v>1009</v>
      </c>
      <c r="O777" t="s">
        <v>1185</v>
      </c>
      <c r="P777" t="s">
        <v>1185</v>
      </c>
      <c r="Q777">
        <v>1000</v>
      </c>
      <c r="X777">
        <v>7.6999999999999996E-4</v>
      </c>
      <c r="Y777">
        <v>2606.9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7.6999999999999996E-4</v>
      </c>
      <c r="AH777">
        <v>2</v>
      </c>
      <c r="AI777">
        <v>24724772</v>
      </c>
      <c r="AJ777">
        <v>760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ROW(Source!A641)</f>
        <v>641</v>
      </c>
      <c r="B778">
        <v>24724790</v>
      </c>
      <c r="C778">
        <v>24724769</v>
      </c>
      <c r="D778">
        <v>22814836</v>
      </c>
      <c r="E778">
        <v>1</v>
      </c>
      <c r="F778">
        <v>1</v>
      </c>
      <c r="G778">
        <v>1</v>
      </c>
      <c r="H778">
        <v>3</v>
      </c>
      <c r="I778" t="s">
        <v>1502</v>
      </c>
      <c r="J778" t="s">
        <v>1503</v>
      </c>
      <c r="K778" t="s">
        <v>1504</v>
      </c>
      <c r="L778">
        <v>1348</v>
      </c>
      <c r="N778">
        <v>1009</v>
      </c>
      <c r="O778" t="s">
        <v>1185</v>
      </c>
      <c r="P778" t="s">
        <v>1185</v>
      </c>
      <c r="Q778">
        <v>1000</v>
      </c>
      <c r="X778">
        <v>9.8999999999999999E-4</v>
      </c>
      <c r="Y778">
        <v>300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9.8999999999999999E-4</v>
      </c>
      <c r="AH778">
        <v>2</v>
      </c>
      <c r="AI778">
        <v>24724773</v>
      </c>
      <c r="AJ778">
        <v>761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ROW(Source!A641)</f>
        <v>641</v>
      </c>
      <c r="B779">
        <v>24724791</v>
      </c>
      <c r="C779">
        <v>24724769</v>
      </c>
      <c r="D779">
        <v>22819248</v>
      </c>
      <c r="E779">
        <v>1</v>
      </c>
      <c r="F779">
        <v>1</v>
      </c>
      <c r="G779">
        <v>1</v>
      </c>
      <c r="H779">
        <v>3</v>
      </c>
      <c r="I779" t="s">
        <v>1505</v>
      </c>
      <c r="J779" t="s">
        <v>1506</v>
      </c>
      <c r="K779" t="s">
        <v>1507</v>
      </c>
      <c r="L779">
        <v>1348</v>
      </c>
      <c r="N779">
        <v>1009</v>
      </c>
      <c r="O779" t="s">
        <v>1185</v>
      </c>
      <c r="P779" t="s">
        <v>1185</v>
      </c>
      <c r="Q779">
        <v>1000</v>
      </c>
      <c r="X779">
        <v>2.1000000000000001E-2</v>
      </c>
      <c r="Y779">
        <v>5763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2.1000000000000001E-2</v>
      </c>
      <c r="AH779">
        <v>2</v>
      </c>
      <c r="AI779">
        <v>24724774</v>
      </c>
      <c r="AJ779">
        <v>762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ROW(Source!A641)</f>
        <v>641</v>
      </c>
      <c r="B780">
        <v>24724792</v>
      </c>
      <c r="C780">
        <v>24724769</v>
      </c>
      <c r="D780">
        <v>22820082</v>
      </c>
      <c r="E780">
        <v>1</v>
      </c>
      <c r="F780">
        <v>1</v>
      </c>
      <c r="G780">
        <v>1</v>
      </c>
      <c r="H780">
        <v>3</v>
      </c>
      <c r="I780" t="s">
        <v>1468</v>
      </c>
      <c r="J780" t="s">
        <v>1469</v>
      </c>
      <c r="K780" t="s">
        <v>1191</v>
      </c>
      <c r="L780">
        <v>1348</v>
      </c>
      <c r="N780">
        <v>1009</v>
      </c>
      <c r="O780" t="s">
        <v>1185</v>
      </c>
      <c r="P780" t="s">
        <v>1185</v>
      </c>
      <c r="Q780">
        <v>1000</v>
      </c>
      <c r="X780">
        <v>1E-3</v>
      </c>
      <c r="Y780">
        <v>9040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1E-3</v>
      </c>
      <c r="AH780">
        <v>2</v>
      </c>
      <c r="AI780">
        <v>24724775</v>
      </c>
      <c r="AJ780">
        <v>763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ROW(Source!A641)</f>
        <v>641</v>
      </c>
      <c r="B781">
        <v>24724793</v>
      </c>
      <c r="C781">
        <v>24724769</v>
      </c>
      <c r="D781">
        <v>22813501</v>
      </c>
      <c r="E781">
        <v>1</v>
      </c>
      <c r="F781">
        <v>1</v>
      </c>
      <c r="G781">
        <v>1</v>
      </c>
      <c r="H781">
        <v>3</v>
      </c>
      <c r="I781" t="s">
        <v>1294</v>
      </c>
      <c r="J781" t="s">
        <v>1295</v>
      </c>
      <c r="K781" t="s">
        <v>1296</v>
      </c>
      <c r="L781">
        <v>1346</v>
      </c>
      <c r="N781">
        <v>1009</v>
      </c>
      <c r="O781" t="s">
        <v>1181</v>
      </c>
      <c r="P781" t="s">
        <v>1181</v>
      </c>
      <c r="Q781">
        <v>1</v>
      </c>
      <c r="X781">
        <v>8.5999999999999993E-2</v>
      </c>
      <c r="Y781">
        <v>155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8.5999999999999993E-2</v>
      </c>
      <c r="AH781">
        <v>2</v>
      </c>
      <c r="AI781">
        <v>24724776</v>
      </c>
      <c r="AJ781">
        <v>764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ROW(Source!A641)</f>
        <v>641</v>
      </c>
      <c r="B782">
        <v>24724794</v>
      </c>
      <c r="C782">
        <v>24724769</v>
      </c>
      <c r="D782">
        <v>22820293</v>
      </c>
      <c r="E782">
        <v>1</v>
      </c>
      <c r="F782">
        <v>1</v>
      </c>
      <c r="G782">
        <v>1</v>
      </c>
      <c r="H782">
        <v>3</v>
      </c>
      <c r="I782" t="s">
        <v>1192</v>
      </c>
      <c r="J782" t="s">
        <v>1193</v>
      </c>
      <c r="K782" t="s">
        <v>1194</v>
      </c>
      <c r="L782">
        <v>1358</v>
      </c>
      <c r="N782">
        <v>1010</v>
      </c>
      <c r="O782" t="s">
        <v>189</v>
      </c>
      <c r="P782" t="s">
        <v>189</v>
      </c>
      <c r="Q782">
        <v>10</v>
      </c>
      <c r="X782">
        <v>1.2</v>
      </c>
      <c r="Y782">
        <v>8.3000000000000007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1.2</v>
      </c>
      <c r="AH782">
        <v>2</v>
      </c>
      <c r="AI782">
        <v>24724777</v>
      </c>
      <c r="AJ782">
        <v>765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ROW(Source!A641)</f>
        <v>641</v>
      </c>
      <c r="B783">
        <v>24724795</v>
      </c>
      <c r="C783">
        <v>24724769</v>
      </c>
      <c r="D783">
        <v>22819306</v>
      </c>
      <c r="E783">
        <v>1</v>
      </c>
      <c r="F783">
        <v>1</v>
      </c>
      <c r="G783">
        <v>1</v>
      </c>
      <c r="H783">
        <v>3</v>
      </c>
      <c r="I783" t="s">
        <v>1508</v>
      </c>
      <c r="J783" t="s">
        <v>1509</v>
      </c>
      <c r="K783" t="s">
        <v>1510</v>
      </c>
      <c r="L783">
        <v>1348</v>
      </c>
      <c r="N783">
        <v>1009</v>
      </c>
      <c r="O783" t="s">
        <v>1185</v>
      </c>
      <c r="P783" t="s">
        <v>1185</v>
      </c>
      <c r="Q783">
        <v>1000</v>
      </c>
      <c r="X783">
        <v>6.0000000000000001E-3</v>
      </c>
      <c r="Y783">
        <v>6100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6.0000000000000001E-3</v>
      </c>
      <c r="AH783">
        <v>2</v>
      </c>
      <c r="AI783">
        <v>24724778</v>
      </c>
      <c r="AJ783">
        <v>766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ROW(Source!A641)</f>
        <v>641</v>
      </c>
      <c r="B784">
        <v>24724796</v>
      </c>
      <c r="C784">
        <v>24724769</v>
      </c>
      <c r="D784">
        <v>22827012</v>
      </c>
      <c r="E784">
        <v>1</v>
      </c>
      <c r="F784">
        <v>1</v>
      </c>
      <c r="G784">
        <v>1</v>
      </c>
      <c r="H784">
        <v>3</v>
      </c>
      <c r="I784" t="s">
        <v>1511</v>
      </c>
      <c r="J784" t="s">
        <v>1512</v>
      </c>
      <c r="K784" t="s">
        <v>1513</v>
      </c>
      <c r="L784">
        <v>1355</v>
      </c>
      <c r="N784">
        <v>1010</v>
      </c>
      <c r="O784" t="s">
        <v>910</v>
      </c>
      <c r="P784" t="s">
        <v>910</v>
      </c>
      <c r="Q784">
        <v>100</v>
      </c>
      <c r="X784">
        <v>0.26</v>
      </c>
      <c r="Y784">
        <v>164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0.26</v>
      </c>
      <c r="AH784">
        <v>2</v>
      </c>
      <c r="AI784">
        <v>24724779</v>
      </c>
      <c r="AJ784">
        <v>767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ROW(Source!A641)</f>
        <v>641</v>
      </c>
      <c r="B785">
        <v>24724797</v>
      </c>
      <c r="C785">
        <v>24724769</v>
      </c>
      <c r="D785">
        <v>22827264</v>
      </c>
      <c r="E785">
        <v>1</v>
      </c>
      <c r="F785">
        <v>1</v>
      </c>
      <c r="G785">
        <v>1</v>
      </c>
      <c r="H785">
        <v>3</v>
      </c>
      <c r="I785" t="s">
        <v>1514</v>
      </c>
      <c r="J785" t="s">
        <v>1515</v>
      </c>
      <c r="K785" t="s">
        <v>1516</v>
      </c>
      <c r="L785">
        <v>1348</v>
      </c>
      <c r="N785">
        <v>1009</v>
      </c>
      <c r="O785" t="s">
        <v>1185</v>
      </c>
      <c r="P785" t="s">
        <v>1185</v>
      </c>
      <c r="Q785">
        <v>1000</v>
      </c>
      <c r="X785">
        <v>2.4000000000000001E-4</v>
      </c>
      <c r="Y785">
        <v>12600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2.4000000000000001E-4</v>
      </c>
      <c r="AH785">
        <v>2</v>
      </c>
      <c r="AI785">
        <v>24724780</v>
      </c>
      <c r="AJ785">
        <v>768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ROW(Source!A641)</f>
        <v>641</v>
      </c>
      <c r="B786">
        <v>24724798</v>
      </c>
      <c r="C786">
        <v>24724769</v>
      </c>
      <c r="D786">
        <v>22828713</v>
      </c>
      <c r="E786">
        <v>1</v>
      </c>
      <c r="F786">
        <v>1</v>
      </c>
      <c r="G786">
        <v>1</v>
      </c>
      <c r="H786">
        <v>3</v>
      </c>
      <c r="I786" t="s">
        <v>1517</v>
      </c>
      <c r="J786" t="s">
        <v>1518</v>
      </c>
      <c r="K786" t="s">
        <v>1519</v>
      </c>
      <c r="L786">
        <v>1348</v>
      </c>
      <c r="N786">
        <v>1009</v>
      </c>
      <c r="O786" t="s">
        <v>1185</v>
      </c>
      <c r="P786" t="s">
        <v>1185</v>
      </c>
      <c r="Q786">
        <v>1000</v>
      </c>
      <c r="X786">
        <v>2.15E-3</v>
      </c>
      <c r="Y786">
        <v>27278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2.15E-3</v>
      </c>
      <c r="AH786">
        <v>2</v>
      </c>
      <c r="AI786">
        <v>24724781</v>
      </c>
      <c r="AJ786">
        <v>769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ROW(Source!A641)</f>
        <v>641</v>
      </c>
      <c r="B787">
        <v>24724799</v>
      </c>
      <c r="C787">
        <v>24724769</v>
      </c>
      <c r="D787">
        <v>22848302</v>
      </c>
      <c r="E787">
        <v>1</v>
      </c>
      <c r="F787">
        <v>1</v>
      </c>
      <c r="G787">
        <v>1</v>
      </c>
      <c r="H787">
        <v>3</v>
      </c>
      <c r="I787" t="s">
        <v>1520</v>
      </c>
      <c r="J787" t="s">
        <v>1521</v>
      </c>
      <c r="K787" t="s">
        <v>1522</v>
      </c>
      <c r="L787">
        <v>1477</v>
      </c>
      <c r="N787">
        <v>1013</v>
      </c>
      <c r="O787" t="s">
        <v>333</v>
      </c>
      <c r="P787" t="s">
        <v>335</v>
      </c>
      <c r="Q787">
        <v>1</v>
      </c>
      <c r="X787">
        <v>0.06</v>
      </c>
      <c r="Y787">
        <v>500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0.06</v>
      </c>
      <c r="AH787">
        <v>2</v>
      </c>
      <c r="AI787">
        <v>24724782</v>
      </c>
      <c r="AJ787">
        <v>770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ROW(Source!A641)</f>
        <v>641</v>
      </c>
      <c r="B788">
        <v>24724800</v>
      </c>
      <c r="C788">
        <v>24724769</v>
      </c>
      <c r="D788">
        <v>22850615</v>
      </c>
      <c r="E788">
        <v>1</v>
      </c>
      <c r="F788">
        <v>1</v>
      </c>
      <c r="G788">
        <v>1</v>
      </c>
      <c r="H788">
        <v>3</v>
      </c>
      <c r="I788" t="s">
        <v>1473</v>
      </c>
      <c r="J788" t="s">
        <v>1474</v>
      </c>
      <c r="K788" t="s">
        <v>1475</v>
      </c>
      <c r="L788">
        <v>1348</v>
      </c>
      <c r="N788">
        <v>1009</v>
      </c>
      <c r="O788" t="s">
        <v>1185</v>
      </c>
      <c r="P788" t="s">
        <v>1185</v>
      </c>
      <c r="Q788">
        <v>1000</v>
      </c>
      <c r="X788">
        <v>2.5999999999999998E-4</v>
      </c>
      <c r="Y788">
        <v>85399.75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2.5999999999999998E-4</v>
      </c>
      <c r="AH788">
        <v>2</v>
      </c>
      <c r="AI788">
        <v>24724783</v>
      </c>
      <c r="AJ788">
        <v>771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ROW(Source!A641)</f>
        <v>641</v>
      </c>
      <c r="B789">
        <v>24724801</v>
      </c>
      <c r="C789">
        <v>24724769</v>
      </c>
      <c r="D789">
        <v>22857502</v>
      </c>
      <c r="E789">
        <v>1</v>
      </c>
      <c r="F789">
        <v>1</v>
      </c>
      <c r="G789">
        <v>1</v>
      </c>
      <c r="H789">
        <v>3</v>
      </c>
      <c r="I789" t="s">
        <v>1523</v>
      </c>
      <c r="J789" t="s">
        <v>1524</v>
      </c>
      <c r="K789" t="s">
        <v>1525</v>
      </c>
      <c r="L789">
        <v>1354</v>
      </c>
      <c r="N789">
        <v>1010</v>
      </c>
      <c r="O789" t="s">
        <v>209</v>
      </c>
      <c r="P789" t="s">
        <v>209</v>
      </c>
      <c r="Q789">
        <v>1</v>
      </c>
      <c r="X789">
        <v>12</v>
      </c>
      <c r="Y789">
        <v>0.53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12</v>
      </c>
      <c r="AH789">
        <v>2</v>
      </c>
      <c r="AI789">
        <v>24724784</v>
      </c>
      <c r="AJ789">
        <v>772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ROW(Source!A641)</f>
        <v>641</v>
      </c>
      <c r="B790">
        <v>24724802</v>
      </c>
      <c r="C790">
        <v>24724769</v>
      </c>
      <c r="D790">
        <v>22865358</v>
      </c>
      <c r="E790">
        <v>1</v>
      </c>
      <c r="F790">
        <v>1</v>
      </c>
      <c r="G790">
        <v>1</v>
      </c>
      <c r="H790">
        <v>3</v>
      </c>
      <c r="I790" t="s">
        <v>1526</v>
      </c>
      <c r="J790" t="s">
        <v>1527</v>
      </c>
      <c r="K790" t="s">
        <v>1528</v>
      </c>
      <c r="L790">
        <v>1346</v>
      </c>
      <c r="N790">
        <v>1009</v>
      </c>
      <c r="O790" t="s">
        <v>1181</v>
      </c>
      <c r="P790" t="s">
        <v>1181</v>
      </c>
      <c r="Q790">
        <v>1</v>
      </c>
      <c r="X790">
        <v>0.30599999999999999</v>
      </c>
      <c r="Y790">
        <v>41.7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0.30599999999999999</v>
      </c>
      <c r="AH790">
        <v>2</v>
      </c>
      <c r="AI790">
        <v>24724785</v>
      </c>
      <c r="AJ790">
        <v>773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ROW(Source!A641)</f>
        <v>641</v>
      </c>
      <c r="B791">
        <v>24724803</v>
      </c>
      <c r="C791">
        <v>24724769</v>
      </c>
      <c r="D791">
        <v>22865648</v>
      </c>
      <c r="E791">
        <v>1</v>
      </c>
      <c r="F791">
        <v>1</v>
      </c>
      <c r="G791">
        <v>1</v>
      </c>
      <c r="H791">
        <v>3</v>
      </c>
      <c r="I791" t="s">
        <v>1311</v>
      </c>
      <c r="J791" t="s">
        <v>1312</v>
      </c>
      <c r="K791" t="s">
        <v>1313</v>
      </c>
      <c r="L791">
        <v>1348</v>
      </c>
      <c r="N791">
        <v>1009</v>
      </c>
      <c r="O791" t="s">
        <v>1185</v>
      </c>
      <c r="P791" t="s">
        <v>1185</v>
      </c>
      <c r="Q791">
        <v>1000</v>
      </c>
      <c r="X791">
        <v>0.22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 t="s">
        <v>3</v>
      </c>
      <c r="AG791">
        <v>0.22</v>
      </c>
      <c r="AH791">
        <v>3</v>
      </c>
      <c r="AI791">
        <v>-1</v>
      </c>
      <c r="AJ791" t="s">
        <v>3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ROW(Source!A641)</f>
        <v>641</v>
      </c>
      <c r="B792">
        <v>24724804</v>
      </c>
      <c r="C792">
        <v>24724769</v>
      </c>
      <c r="D792">
        <v>22865650</v>
      </c>
      <c r="E792">
        <v>1</v>
      </c>
      <c r="F792">
        <v>1</v>
      </c>
      <c r="G792">
        <v>1</v>
      </c>
      <c r="H792">
        <v>3</v>
      </c>
      <c r="I792" t="s">
        <v>1159</v>
      </c>
      <c r="J792" t="s">
        <v>1160</v>
      </c>
      <c r="K792" t="s">
        <v>1161</v>
      </c>
      <c r="L792">
        <v>1374</v>
      </c>
      <c r="N792">
        <v>1013</v>
      </c>
      <c r="O792" t="s">
        <v>1162</v>
      </c>
      <c r="P792" t="s">
        <v>1162</v>
      </c>
      <c r="Q792">
        <v>1</v>
      </c>
      <c r="X792">
        <v>89.85</v>
      </c>
      <c r="Y792">
        <v>1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89.85</v>
      </c>
      <c r="AH792">
        <v>2</v>
      </c>
      <c r="AI792">
        <v>24724786</v>
      </c>
      <c r="AJ792">
        <v>774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ROW(Source!A642)</f>
        <v>642</v>
      </c>
      <c r="B793">
        <v>24911499</v>
      </c>
      <c r="C793">
        <v>24911495</v>
      </c>
      <c r="D793">
        <v>9438100</v>
      </c>
      <c r="E793">
        <v>1</v>
      </c>
      <c r="F793">
        <v>1</v>
      </c>
      <c r="G793">
        <v>1</v>
      </c>
      <c r="H793">
        <v>1</v>
      </c>
      <c r="I793" t="s">
        <v>1276</v>
      </c>
      <c r="J793" t="s">
        <v>3</v>
      </c>
      <c r="K793" t="s">
        <v>1277</v>
      </c>
      <c r="L793">
        <v>1369</v>
      </c>
      <c r="N793">
        <v>1013</v>
      </c>
      <c r="O793" t="s">
        <v>1148</v>
      </c>
      <c r="P793" t="s">
        <v>1148</v>
      </c>
      <c r="Q793">
        <v>1</v>
      </c>
      <c r="X793">
        <v>16</v>
      </c>
      <c r="Y793">
        <v>0</v>
      </c>
      <c r="Z793">
        <v>0</v>
      </c>
      <c r="AA793">
        <v>0</v>
      </c>
      <c r="AB793">
        <v>15.49</v>
      </c>
      <c r="AC793">
        <v>0</v>
      </c>
      <c r="AD793">
        <v>1</v>
      </c>
      <c r="AE793">
        <v>1</v>
      </c>
      <c r="AF793" t="s">
        <v>179</v>
      </c>
      <c r="AG793">
        <v>21.6</v>
      </c>
      <c r="AH793">
        <v>2</v>
      </c>
      <c r="AI793">
        <v>24911496</v>
      </c>
      <c r="AJ793">
        <v>775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ROW(Source!A642)</f>
        <v>642</v>
      </c>
      <c r="B794">
        <v>24911500</v>
      </c>
      <c r="C794">
        <v>24911495</v>
      </c>
      <c r="D794">
        <v>9447024</v>
      </c>
      <c r="E794">
        <v>1</v>
      </c>
      <c r="F794">
        <v>1</v>
      </c>
      <c r="G794">
        <v>1</v>
      </c>
      <c r="H794">
        <v>1</v>
      </c>
      <c r="I794" t="s">
        <v>1278</v>
      </c>
      <c r="J794" t="s">
        <v>3</v>
      </c>
      <c r="K794" t="s">
        <v>1279</v>
      </c>
      <c r="L794">
        <v>1369</v>
      </c>
      <c r="N794">
        <v>1013</v>
      </c>
      <c r="O794" t="s">
        <v>1148</v>
      </c>
      <c r="P794" t="s">
        <v>1148</v>
      </c>
      <c r="Q794">
        <v>1</v>
      </c>
      <c r="X794">
        <v>16</v>
      </c>
      <c r="Y794">
        <v>0</v>
      </c>
      <c r="Z794">
        <v>0</v>
      </c>
      <c r="AA794">
        <v>0</v>
      </c>
      <c r="AB794">
        <v>14.09</v>
      </c>
      <c r="AC794">
        <v>0</v>
      </c>
      <c r="AD794">
        <v>1</v>
      </c>
      <c r="AE794">
        <v>1</v>
      </c>
      <c r="AF794" t="s">
        <v>179</v>
      </c>
      <c r="AG794">
        <v>21.6</v>
      </c>
      <c r="AH794">
        <v>2</v>
      </c>
      <c r="AI794">
        <v>24911497</v>
      </c>
      <c r="AJ794">
        <v>776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ROW(Source!A642)</f>
        <v>642</v>
      </c>
      <c r="B795">
        <v>24911501</v>
      </c>
      <c r="C795">
        <v>24911495</v>
      </c>
      <c r="D795">
        <v>22865650</v>
      </c>
      <c r="E795">
        <v>1</v>
      </c>
      <c r="F795">
        <v>1</v>
      </c>
      <c r="G795">
        <v>1</v>
      </c>
      <c r="H795">
        <v>3</v>
      </c>
      <c r="I795" t="s">
        <v>1159</v>
      </c>
      <c r="J795" t="s">
        <v>1160</v>
      </c>
      <c r="K795" t="s">
        <v>1161</v>
      </c>
      <c r="L795">
        <v>1374</v>
      </c>
      <c r="N795">
        <v>1013</v>
      </c>
      <c r="O795" t="s">
        <v>1162</v>
      </c>
      <c r="P795" t="s">
        <v>1162</v>
      </c>
      <c r="Q795">
        <v>1</v>
      </c>
      <c r="X795">
        <v>9.4700000000000006</v>
      </c>
      <c r="Y795">
        <v>1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9.4700000000000006</v>
      </c>
      <c r="AH795">
        <v>2</v>
      </c>
      <c r="AI795">
        <v>24911498</v>
      </c>
      <c r="AJ795">
        <v>777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ROW(Source!A643)</f>
        <v>643</v>
      </c>
      <c r="B796">
        <v>24724857</v>
      </c>
      <c r="C796">
        <v>24724847</v>
      </c>
      <c r="D796">
        <v>9442491</v>
      </c>
      <c r="E796">
        <v>1</v>
      </c>
      <c r="F796">
        <v>1</v>
      </c>
      <c r="G796">
        <v>1</v>
      </c>
      <c r="H796">
        <v>1</v>
      </c>
      <c r="I796" t="s">
        <v>1529</v>
      </c>
      <c r="J796" t="s">
        <v>3</v>
      </c>
      <c r="K796" t="s">
        <v>1530</v>
      </c>
      <c r="L796">
        <v>1369</v>
      </c>
      <c r="N796">
        <v>1013</v>
      </c>
      <c r="O796" t="s">
        <v>1148</v>
      </c>
      <c r="P796" t="s">
        <v>1148</v>
      </c>
      <c r="Q796">
        <v>1</v>
      </c>
      <c r="X796">
        <v>19.600000000000001</v>
      </c>
      <c r="Y796">
        <v>0</v>
      </c>
      <c r="Z796">
        <v>0</v>
      </c>
      <c r="AA796">
        <v>0</v>
      </c>
      <c r="AB796">
        <v>10.79</v>
      </c>
      <c r="AC796">
        <v>0</v>
      </c>
      <c r="AD796">
        <v>1</v>
      </c>
      <c r="AE796">
        <v>1</v>
      </c>
      <c r="AF796" t="s">
        <v>179</v>
      </c>
      <c r="AG796">
        <v>26.460000000000004</v>
      </c>
      <c r="AH796">
        <v>2</v>
      </c>
      <c r="AI796">
        <v>24724848</v>
      </c>
      <c r="AJ796">
        <v>778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ROW(Source!A643)</f>
        <v>643</v>
      </c>
      <c r="B797">
        <v>24724858</v>
      </c>
      <c r="C797">
        <v>24724847</v>
      </c>
      <c r="D797">
        <v>22819248</v>
      </c>
      <c r="E797">
        <v>1</v>
      </c>
      <c r="F797">
        <v>1</v>
      </c>
      <c r="G797">
        <v>1</v>
      </c>
      <c r="H797">
        <v>3</v>
      </c>
      <c r="I797" t="s">
        <v>1505</v>
      </c>
      <c r="J797" t="s">
        <v>1506</v>
      </c>
      <c r="K797" t="s">
        <v>1507</v>
      </c>
      <c r="L797">
        <v>1348</v>
      </c>
      <c r="N797">
        <v>1009</v>
      </c>
      <c r="O797" t="s">
        <v>1185</v>
      </c>
      <c r="P797" t="s">
        <v>1185</v>
      </c>
      <c r="Q797">
        <v>1000</v>
      </c>
      <c r="X797">
        <v>9.4199999999999996E-3</v>
      </c>
      <c r="Y797">
        <v>5763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9.4199999999999996E-3</v>
      </c>
      <c r="AH797">
        <v>2</v>
      </c>
      <c r="AI797">
        <v>24724849</v>
      </c>
      <c r="AJ797">
        <v>779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ROW(Source!A643)</f>
        <v>643</v>
      </c>
      <c r="B798">
        <v>24724859</v>
      </c>
      <c r="C798">
        <v>24724847</v>
      </c>
      <c r="D798">
        <v>22820293</v>
      </c>
      <c r="E798">
        <v>1</v>
      </c>
      <c r="F798">
        <v>1</v>
      </c>
      <c r="G798">
        <v>1</v>
      </c>
      <c r="H798">
        <v>3</v>
      </c>
      <c r="I798" t="s">
        <v>1192</v>
      </c>
      <c r="J798" t="s">
        <v>1193</v>
      </c>
      <c r="K798" t="s">
        <v>1194</v>
      </c>
      <c r="L798">
        <v>1358</v>
      </c>
      <c r="N798">
        <v>1010</v>
      </c>
      <c r="O798" t="s">
        <v>189</v>
      </c>
      <c r="P798" t="s">
        <v>189</v>
      </c>
      <c r="Q798">
        <v>10</v>
      </c>
      <c r="X798">
        <v>1.5</v>
      </c>
      <c r="Y798">
        <v>8.3000000000000007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1.5</v>
      </c>
      <c r="AH798">
        <v>2</v>
      </c>
      <c r="AI798">
        <v>24724850</v>
      </c>
      <c r="AJ798">
        <v>780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ROW(Source!A643)</f>
        <v>643</v>
      </c>
      <c r="B799">
        <v>24724860</v>
      </c>
      <c r="C799">
        <v>24724847</v>
      </c>
      <c r="D799">
        <v>22819825</v>
      </c>
      <c r="E799">
        <v>1</v>
      </c>
      <c r="F799">
        <v>1</v>
      </c>
      <c r="G799">
        <v>1</v>
      </c>
      <c r="H799">
        <v>3</v>
      </c>
      <c r="I799" t="s">
        <v>1531</v>
      </c>
      <c r="J799" t="s">
        <v>1532</v>
      </c>
      <c r="K799" t="s">
        <v>1533</v>
      </c>
      <c r="L799">
        <v>1346</v>
      </c>
      <c r="N799">
        <v>1009</v>
      </c>
      <c r="O799" t="s">
        <v>1181</v>
      </c>
      <c r="P799" t="s">
        <v>1181</v>
      </c>
      <c r="Q799">
        <v>1</v>
      </c>
      <c r="X799">
        <v>3.0000000000000001E-3</v>
      </c>
      <c r="Y799">
        <v>16.8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3.0000000000000001E-3</v>
      </c>
      <c r="AH799">
        <v>2</v>
      </c>
      <c r="AI799">
        <v>24724851</v>
      </c>
      <c r="AJ799">
        <v>781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ROW(Source!A643)</f>
        <v>643</v>
      </c>
      <c r="B800">
        <v>24724861</v>
      </c>
      <c r="C800">
        <v>24724847</v>
      </c>
      <c r="D800">
        <v>22848312</v>
      </c>
      <c r="E800">
        <v>1</v>
      </c>
      <c r="F800">
        <v>1</v>
      </c>
      <c r="G800">
        <v>1</v>
      </c>
      <c r="H800">
        <v>3</v>
      </c>
      <c r="I800" t="s">
        <v>1534</v>
      </c>
      <c r="J800" t="s">
        <v>1535</v>
      </c>
      <c r="K800" t="s">
        <v>1536</v>
      </c>
      <c r="L800">
        <v>1477</v>
      </c>
      <c r="N800">
        <v>1013</v>
      </c>
      <c r="O800" t="s">
        <v>333</v>
      </c>
      <c r="P800" t="s">
        <v>335</v>
      </c>
      <c r="Q800">
        <v>1</v>
      </c>
      <c r="X800">
        <v>1.4999999999999999E-2</v>
      </c>
      <c r="Y800">
        <v>480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1.4999999999999999E-2</v>
      </c>
      <c r="AH800">
        <v>2</v>
      </c>
      <c r="AI800">
        <v>24724852</v>
      </c>
      <c r="AJ800">
        <v>782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ROW(Source!A643)</f>
        <v>643</v>
      </c>
      <c r="B801">
        <v>24724862</v>
      </c>
      <c r="C801">
        <v>24724847</v>
      </c>
      <c r="D801">
        <v>22848293</v>
      </c>
      <c r="E801">
        <v>1</v>
      </c>
      <c r="F801">
        <v>1</v>
      </c>
      <c r="G801">
        <v>1</v>
      </c>
      <c r="H801">
        <v>3</v>
      </c>
      <c r="I801" t="s">
        <v>1537</v>
      </c>
      <c r="J801" t="s">
        <v>1538</v>
      </c>
      <c r="K801" t="s">
        <v>1539</v>
      </c>
      <c r="L801">
        <v>1477</v>
      </c>
      <c r="N801">
        <v>1013</v>
      </c>
      <c r="O801" t="s">
        <v>333</v>
      </c>
      <c r="P801" t="s">
        <v>335</v>
      </c>
      <c r="Q801">
        <v>1</v>
      </c>
      <c r="X801">
        <v>1.4999999999999999E-2</v>
      </c>
      <c r="Y801">
        <v>3625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1.4999999999999999E-2</v>
      </c>
      <c r="AH801">
        <v>2</v>
      </c>
      <c r="AI801">
        <v>24724853</v>
      </c>
      <c r="AJ801">
        <v>783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ROW(Source!A643)</f>
        <v>643</v>
      </c>
      <c r="B802">
        <v>24724863</v>
      </c>
      <c r="C802">
        <v>24724847</v>
      </c>
      <c r="D802">
        <v>22848870</v>
      </c>
      <c r="E802">
        <v>1</v>
      </c>
      <c r="F802">
        <v>1</v>
      </c>
      <c r="G802">
        <v>1</v>
      </c>
      <c r="H802">
        <v>3</v>
      </c>
      <c r="I802" t="s">
        <v>1540</v>
      </c>
      <c r="J802" t="s">
        <v>1541</v>
      </c>
      <c r="K802" t="s">
        <v>1542</v>
      </c>
      <c r="L802">
        <v>1354</v>
      </c>
      <c r="N802">
        <v>1010</v>
      </c>
      <c r="O802" t="s">
        <v>209</v>
      </c>
      <c r="P802" t="s">
        <v>209</v>
      </c>
      <c r="Q802">
        <v>1</v>
      </c>
      <c r="X802">
        <v>1</v>
      </c>
      <c r="Y802">
        <v>2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1</v>
      </c>
      <c r="AH802">
        <v>2</v>
      </c>
      <c r="AI802">
        <v>24724854</v>
      </c>
      <c r="AJ802">
        <v>784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ROW(Source!A643)</f>
        <v>643</v>
      </c>
      <c r="B803">
        <v>24724864</v>
      </c>
      <c r="C803">
        <v>24724847</v>
      </c>
      <c r="D803">
        <v>22850615</v>
      </c>
      <c r="E803">
        <v>1</v>
      </c>
      <c r="F803">
        <v>1</v>
      </c>
      <c r="G803">
        <v>1</v>
      </c>
      <c r="H803">
        <v>3</v>
      </c>
      <c r="I803" t="s">
        <v>1473</v>
      </c>
      <c r="J803" t="s">
        <v>1474</v>
      </c>
      <c r="K803" t="s">
        <v>1475</v>
      </c>
      <c r="L803">
        <v>1348</v>
      </c>
      <c r="N803">
        <v>1009</v>
      </c>
      <c r="O803" t="s">
        <v>1185</v>
      </c>
      <c r="P803" t="s">
        <v>1185</v>
      </c>
      <c r="Q803">
        <v>1000</v>
      </c>
      <c r="X803">
        <v>5.0000000000000002E-5</v>
      </c>
      <c r="Y803">
        <v>85399.75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5.0000000000000002E-5</v>
      </c>
      <c r="AH803">
        <v>2</v>
      </c>
      <c r="AI803">
        <v>24724855</v>
      </c>
      <c r="AJ803">
        <v>785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ROW(Source!A643)</f>
        <v>643</v>
      </c>
      <c r="B804">
        <v>24724865</v>
      </c>
      <c r="C804">
        <v>24724847</v>
      </c>
      <c r="D804">
        <v>22865648</v>
      </c>
      <c r="E804">
        <v>1</v>
      </c>
      <c r="F804">
        <v>1</v>
      </c>
      <c r="G804">
        <v>1</v>
      </c>
      <c r="H804">
        <v>3</v>
      </c>
      <c r="I804" t="s">
        <v>1311</v>
      </c>
      <c r="J804" t="s">
        <v>1312</v>
      </c>
      <c r="K804" t="s">
        <v>1313</v>
      </c>
      <c r="L804">
        <v>1348</v>
      </c>
      <c r="N804">
        <v>1009</v>
      </c>
      <c r="O804" t="s">
        <v>1185</v>
      </c>
      <c r="P804" t="s">
        <v>1185</v>
      </c>
      <c r="Q804">
        <v>1000</v>
      </c>
      <c r="X804">
        <v>3.0000000000000001E-3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 t="s">
        <v>3</v>
      </c>
      <c r="AG804">
        <v>3.0000000000000001E-3</v>
      </c>
      <c r="AH804">
        <v>3</v>
      </c>
      <c r="AI804">
        <v>-1</v>
      </c>
      <c r="AJ804" t="s">
        <v>3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ROW(Source!A643)</f>
        <v>643</v>
      </c>
      <c r="B805">
        <v>24724866</v>
      </c>
      <c r="C805">
        <v>24724847</v>
      </c>
      <c r="D805">
        <v>22865650</v>
      </c>
      <c r="E805">
        <v>1</v>
      </c>
      <c r="F805">
        <v>1</v>
      </c>
      <c r="G805">
        <v>1</v>
      </c>
      <c r="H805">
        <v>3</v>
      </c>
      <c r="I805" t="s">
        <v>1159</v>
      </c>
      <c r="J805" t="s">
        <v>1160</v>
      </c>
      <c r="K805" t="s">
        <v>1161</v>
      </c>
      <c r="L805">
        <v>1374</v>
      </c>
      <c r="N805">
        <v>1013</v>
      </c>
      <c r="O805" t="s">
        <v>1162</v>
      </c>
      <c r="P805" t="s">
        <v>1162</v>
      </c>
      <c r="Q805">
        <v>1</v>
      </c>
      <c r="X805">
        <v>4.2300000000000004</v>
      </c>
      <c r="Y805">
        <v>1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4.2300000000000004</v>
      </c>
      <c r="AH805">
        <v>2</v>
      </c>
      <c r="AI805">
        <v>24724856</v>
      </c>
      <c r="AJ805">
        <v>786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ROW(Source!A644)</f>
        <v>644</v>
      </c>
      <c r="B806">
        <v>24724878</v>
      </c>
      <c r="C806">
        <v>24724868</v>
      </c>
      <c r="D806">
        <v>9442491</v>
      </c>
      <c r="E806">
        <v>1</v>
      </c>
      <c r="F806">
        <v>1</v>
      </c>
      <c r="G806">
        <v>1</v>
      </c>
      <c r="H806">
        <v>1</v>
      </c>
      <c r="I806" t="s">
        <v>1529</v>
      </c>
      <c r="J806" t="s">
        <v>3</v>
      </c>
      <c r="K806" t="s">
        <v>1530</v>
      </c>
      <c r="L806">
        <v>1369</v>
      </c>
      <c r="N806">
        <v>1013</v>
      </c>
      <c r="O806" t="s">
        <v>1148</v>
      </c>
      <c r="P806" t="s">
        <v>1148</v>
      </c>
      <c r="Q806">
        <v>1</v>
      </c>
      <c r="X806">
        <v>19.600000000000001</v>
      </c>
      <c r="Y806">
        <v>0</v>
      </c>
      <c r="Z806">
        <v>0</v>
      </c>
      <c r="AA806">
        <v>0</v>
      </c>
      <c r="AB806">
        <v>10.79</v>
      </c>
      <c r="AC806">
        <v>0</v>
      </c>
      <c r="AD806">
        <v>1</v>
      </c>
      <c r="AE806">
        <v>1</v>
      </c>
      <c r="AF806" t="s">
        <v>179</v>
      </c>
      <c r="AG806">
        <v>26.460000000000004</v>
      </c>
      <c r="AH806">
        <v>2</v>
      </c>
      <c r="AI806">
        <v>24724869</v>
      </c>
      <c r="AJ806">
        <v>787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ROW(Source!A644)</f>
        <v>644</v>
      </c>
      <c r="B807">
        <v>24724879</v>
      </c>
      <c r="C807">
        <v>24724868</v>
      </c>
      <c r="D807">
        <v>22819248</v>
      </c>
      <c r="E807">
        <v>1</v>
      </c>
      <c r="F807">
        <v>1</v>
      </c>
      <c r="G807">
        <v>1</v>
      </c>
      <c r="H807">
        <v>3</v>
      </c>
      <c r="I807" t="s">
        <v>1505</v>
      </c>
      <c r="J807" t="s">
        <v>1506</v>
      </c>
      <c r="K807" t="s">
        <v>1507</v>
      </c>
      <c r="L807">
        <v>1348</v>
      </c>
      <c r="N807">
        <v>1009</v>
      </c>
      <c r="O807" t="s">
        <v>1185</v>
      </c>
      <c r="P807" t="s">
        <v>1185</v>
      </c>
      <c r="Q807">
        <v>1000</v>
      </c>
      <c r="X807">
        <v>9.4199999999999996E-3</v>
      </c>
      <c r="Y807">
        <v>5763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9.4199999999999996E-3</v>
      </c>
      <c r="AH807">
        <v>2</v>
      </c>
      <c r="AI807">
        <v>24724870</v>
      </c>
      <c r="AJ807">
        <v>788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ROW(Source!A644)</f>
        <v>644</v>
      </c>
      <c r="B808">
        <v>24724880</v>
      </c>
      <c r="C808">
        <v>24724868</v>
      </c>
      <c r="D808">
        <v>22820293</v>
      </c>
      <c r="E808">
        <v>1</v>
      </c>
      <c r="F808">
        <v>1</v>
      </c>
      <c r="G808">
        <v>1</v>
      </c>
      <c r="H808">
        <v>3</v>
      </c>
      <c r="I808" t="s">
        <v>1192</v>
      </c>
      <c r="J808" t="s">
        <v>1193</v>
      </c>
      <c r="K808" t="s">
        <v>1194</v>
      </c>
      <c r="L808">
        <v>1358</v>
      </c>
      <c r="N808">
        <v>1010</v>
      </c>
      <c r="O808" t="s">
        <v>189</v>
      </c>
      <c r="P808" t="s">
        <v>189</v>
      </c>
      <c r="Q808">
        <v>10</v>
      </c>
      <c r="X808">
        <v>1.5</v>
      </c>
      <c r="Y808">
        <v>8.3000000000000007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1.5</v>
      </c>
      <c r="AH808">
        <v>2</v>
      </c>
      <c r="AI808">
        <v>24724871</v>
      </c>
      <c r="AJ808">
        <v>789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ROW(Source!A644)</f>
        <v>644</v>
      </c>
      <c r="B809">
        <v>24724881</v>
      </c>
      <c r="C809">
        <v>24724868</v>
      </c>
      <c r="D809">
        <v>22819825</v>
      </c>
      <c r="E809">
        <v>1</v>
      </c>
      <c r="F809">
        <v>1</v>
      </c>
      <c r="G809">
        <v>1</v>
      </c>
      <c r="H809">
        <v>3</v>
      </c>
      <c r="I809" t="s">
        <v>1531</v>
      </c>
      <c r="J809" t="s">
        <v>1532</v>
      </c>
      <c r="K809" t="s">
        <v>1533</v>
      </c>
      <c r="L809">
        <v>1346</v>
      </c>
      <c r="N809">
        <v>1009</v>
      </c>
      <c r="O809" t="s">
        <v>1181</v>
      </c>
      <c r="P809" t="s">
        <v>1181</v>
      </c>
      <c r="Q809">
        <v>1</v>
      </c>
      <c r="X809">
        <v>3.0000000000000001E-3</v>
      </c>
      <c r="Y809">
        <v>16.8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0</v>
      </c>
      <c r="AF809" t="s">
        <v>3</v>
      </c>
      <c r="AG809">
        <v>3.0000000000000001E-3</v>
      </c>
      <c r="AH809">
        <v>2</v>
      </c>
      <c r="AI809">
        <v>24724872</v>
      </c>
      <c r="AJ809">
        <v>790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ROW(Source!A644)</f>
        <v>644</v>
      </c>
      <c r="B810">
        <v>24724882</v>
      </c>
      <c r="C810">
        <v>24724868</v>
      </c>
      <c r="D810">
        <v>22848312</v>
      </c>
      <c r="E810">
        <v>1</v>
      </c>
      <c r="F810">
        <v>1</v>
      </c>
      <c r="G810">
        <v>1</v>
      </c>
      <c r="H810">
        <v>3</v>
      </c>
      <c r="I810" t="s">
        <v>1534</v>
      </c>
      <c r="J810" t="s">
        <v>1535</v>
      </c>
      <c r="K810" t="s">
        <v>1536</v>
      </c>
      <c r="L810">
        <v>1477</v>
      </c>
      <c r="N810">
        <v>1013</v>
      </c>
      <c r="O810" t="s">
        <v>333</v>
      </c>
      <c r="P810" t="s">
        <v>335</v>
      </c>
      <c r="Q810">
        <v>1</v>
      </c>
      <c r="X810">
        <v>1.4999999999999999E-2</v>
      </c>
      <c r="Y810">
        <v>480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3</v>
      </c>
      <c r="AG810">
        <v>1.4999999999999999E-2</v>
      </c>
      <c r="AH810">
        <v>2</v>
      </c>
      <c r="AI810">
        <v>24724873</v>
      </c>
      <c r="AJ810">
        <v>791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ROW(Source!A644)</f>
        <v>644</v>
      </c>
      <c r="B811">
        <v>24724883</v>
      </c>
      <c r="C811">
        <v>24724868</v>
      </c>
      <c r="D811">
        <v>22848293</v>
      </c>
      <c r="E811">
        <v>1</v>
      </c>
      <c r="F811">
        <v>1</v>
      </c>
      <c r="G811">
        <v>1</v>
      </c>
      <c r="H811">
        <v>3</v>
      </c>
      <c r="I811" t="s">
        <v>1537</v>
      </c>
      <c r="J811" t="s">
        <v>1538</v>
      </c>
      <c r="K811" t="s">
        <v>1539</v>
      </c>
      <c r="L811">
        <v>1477</v>
      </c>
      <c r="N811">
        <v>1013</v>
      </c>
      <c r="O811" t="s">
        <v>333</v>
      </c>
      <c r="P811" t="s">
        <v>335</v>
      </c>
      <c r="Q811">
        <v>1</v>
      </c>
      <c r="X811">
        <v>1.4999999999999999E-2</v>
      </c>
      <c r="Y811">
        <v>3625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1.4999999999999999E-2</v>
      </c>
      <c r="AH811">
        <v>2</v>
      </c>
      <c r="AI811">
        <v>24724874</v>
      </c>
      <c r="AJ811">
        <v>792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ROW(Source!A644)</f>
        <v>644</v>
      </c>
      <c r="B812">
        <v>24724884</v>
      </c>
      <c r="C812">
        <v>24724868</v>
      </c>
      <c r="D812">
        <v>22848870</v>
      </c>
      <c r="E812">
        <v>1</v>
      </c>
      <c r="F812">
        <v>1</v>
      </c>
      <c r="G812">
        <v>1</v>
      </c>
      <c r="H812">
        <v>3</v>
      </c>
      <c r="I812" t="s">
        <v>1540</v>
      </c>
      <c r="J812" t="s">
        <v>1541</v>
      </c>
      <c r="K812" t="s">
        <v>1542</v>
      </c>
      <c r="L812">
        <v>1354</v>
      </c>
      <c r="N812">
        <v>1010</v>
      </c>
      <c r="O812" t="s">
        <v>209</v>
      </c>
      <c r="P812" t="s">
        <v>209</v>
      </c>
      <c r="Q812">
        <v>1</v>
      </c>
      <c r="X812">
        <v>1</v>
      </c>
      <c r="Y812">
        <v>2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1</v>
      </c>
      <c r="AH812">
        <v>2</v>
      </c>
      <c r="AI812">
        <v>24724875</v>
      </c>
      <c r="AJ812">
        <v>793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ROW(Source!A644)</f>
        <v>644</v>
      </c>
      <c r="B813">
        <v>24724885</v>
      </c>
      <c r="C813">
        <v>24724868</v>
      </c>
      <c r="D813">
        <v>22850615</v>
      </c>
      <c r="E813">
        <v>1</v>
      </c>
      <c r="F813">
        <v>1</v>
      </c>
      <c r="G813">
        <v>1</v>
      </c>
      <c r="H813">
        <v>3</v>
      </c>
      <c r="I813" t="s">
        <v>1473</v>
      </c>
      <c r="J813" t="s">
        <v>1474</v>
      </c>
      <c r="K813" t="s">
        <v>1475</v>
      </c>
      <c r="L813">
        <v>1348</v>
      </c>
      <c r="N813">
        <v>1009</v>
      </c>
      <c r="O813" t="s">
        <v>1185</v>
      </c>
      <c r="P813" t="s">
        <v>1185</v>
      </c>
      <c r="Q813">
        <v>1000</v>
      </c>
      <c r="X813">
        <v>5.0000000000000002E-5</v>
      </c>
      <c r="Y813">
        <v>85399.75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5.0000000000000002E-5</v>
      </c>
      <c r="AH813">
        <v>2</v>
      </c>
      <c r="AI813">
        <v>24724876</v>
      </c>
      <c r="AJ813">
        <v>794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ROW(Source!A644)</f>
        <v>644</v>
      </c>
      <c r="B814">
        <v>24724886</v>
      </c>
      <c r="C814">
        <v>24724868</v>
      </c>
      <c r="D814">
        <v>22865648</v>
      </c>
      <c r="E814">
        <v>1</v>
      </c>
      <c r="F814">
        <v>1</v>
      </c>
      <c r="G814">
        <v>1</v>
      </c>
      <c r="H814">
        <v>3</v>
      </c>
      <c r="I814" t="s">
        <v>1311</v>
      </c>
      <c r="J814" t="s">
        <v>1312</v>
      </c>
      <c r="K814" t="s">
        <v>1313</v>
      </c>
      <c r="L814">
        <v>1348</v>
      </c>
      <c r="N814">
        <v>1009</v>
      </c>
      <c r="O814" t="s">
        <v>1185</v>
      </c>
      <c r="P814" t="s">
        <v>1185</v>
      </c>
      <c r="Q814">
        <v>1000</v>
      </c>
      <c r="X814">
        <v>3.0000000000000001E-3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 t="s">
        <v>3</v>
      </c>
      <c r="AG814">
        <v>3.0000000000000001E-3</v>
      </c>
      <c r="AH814">
        <v>3</v>
      </c>
      <c r="AI814">
        <v>-1</v>
      </c>
      <c r="AJ814" t="s">
        <v>3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ROW(Source!A644)</f>
        <v>644</v>
      </c>
      <c r="B815">
        <v>24724887</v>
      </c>
      <c r="C815">
        <v>24724868</v>
      </c>
      <c r="D815">
        <v>22865650</v>
      </c>
      <c r="E815">
        <v>1</v>
      </c>
      <c r="F815">
        <v>1</v>
      </c>
      <c r="G815">
        <v>1</v>
      </c>
      <c r="H815">
        <v>3</v>
      </c>
      <c r="I815" t="s">
        <v>1159</v>
      </c>
      <c r="J815" t="s">
        <v>1160</v>
      </c>
      <c r="K815" t="s">
        <v>1161</v>
      </c>
      <c r="L815">
        <v>1374</v>
      </c>
      <c r="N815">
        <v>1013</v>
      </c>
      <c r="O815" t="s">
        <v>1162</v>
      </c>
      <c r="P815" t="s">
        <v>1162</v>
      </c>
      <c r="Q815">
        <v>1</v>
      </c>
      <c r="X815">
        <v>4.2300000000000004</v>
      </c>
      <c r="Y815">
        <v>1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4.2300000000000004</v>
      </c>
      <c r="AH815">
        <v>2</v>
      </c>
      <c r="AI815">
        <v>24724877</v>
      </c>
      <c r="AJ815">
        <v>795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ROW(Source!A645)</f>
        <v>645</v>
      </c>
      <c r="B816">
        <v>24687162</v>
      </c>
      <c r="C816">
        <v>24687145</v>
      </c>
      <c r="D816">
        <v>9436266</v>
      </c>
      <c r="E816">
        <v>1</v>
      </c>
      <c r="F816">
        <v>1</v>
      </c>
      <c r="G816">
        <v>1</v>
      </c>
      <c r="H816">
        <v>1</v>
      </c>
      <c r="I816" t="s">
        <v>1171</v>
      </c>
      <c r="J816" t="s">
        <v>3</v>
      </c>
      <c r="K816" t="s">
        <v>1172</v>
      </c>
      <c r="L816">
        <v>1369</v>
      </c>
      <c r="N816">
        <v>1013</v>
      </c>
      <c r="O816" t="s">
        <v>1148</v>
      </c>
      <c r="P816" t="s">
        <v>1148</v>
      </c>
      <c r="Q816">
        <v>1</v>
      </c>
      <c r="X816">
        <v>10.1</v>
      </c>
      <c r="Y816">
        <v>0</v>
      </c>
      <c r="Z816">
        <v>0</v>
      </c>
      <c r="AA816">
        <v>0</v>
      </c>
      <c r="AB816">
        <v>11.09</v>
      </c>
      <c r="AC816">
        <v>0</v>
      </c>
      <c r="AD816">
        <v>1</v>
      </c>
      <c r="AE816">
        <v>1</v>
      </c>
      <c r="AF816" t="s">
        <v>179</v>
      </c>
      <c r="AG816">
        <v>13.635</v>
      </c>
      <c r="AH816">
        <v>2</v>
      </c>
      <c r="AI816">
        <v>24687146</v>
      </c>
      <c r="AJ816">
        <v>796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ROW(Source!A645)</f>
        <v>645</v>
      </c>
      <c r="B817">
        <v>24687163</v>
      </c>
      <c r="C817">
        <v>24687145</v>
      </c>
      <c r="D817">
        <v>121548</v>
      </c>
      <c r="E817">
        <v>1</v>
      </c>
      <c r="F817">
        <v>1</v>
      </c>
      <c r="G817">
        <v>1</v>
      </c>
      <c r="H817">
        <v>1</v>
      </c>
      <c r="I817" t="s">
        <v>40</v>
      </c>
      <c r="J817" t="s">
        <v>3</v>
      </c>
      <c r="K817" t="s">
        <v>1173</v>
      </c>
      <c r="L817">
        <v>608254</v>
      </c>
      <c r="N817">
        <v>1013</v>
      </c>
      <c r="O817" t="s">
        <v>1174</v>
      </c>
      <c r="P817" t="s">
        <v>1174</v>
      </c>
      <c r="Q817">
        <v>1</v>
      </c>
      <c r="X817">
        <v>0.44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2</v>
      </c>
      <c r="AF817" t="s">
        <v>179</v>
      </c>
      <c r="AG817">
        <v>0.59400000000000008</v>
      </c>
      <c r="AH817">
        <v>2</v>
      </c>
      <c r="AI817">
        <v>24687147</v>
      </c>
      <c r="AJ817">
        <v>797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ROW(Source!A645)</f>
        <v>645</v>
      </c>
      <c r="B818">
        <v>24687164</v>
      </c>
      <c r="C818">
        <v>24687145</v>
      </c>
      <c r="D818">
        <v>14665676</v>
      </c>
      <c r="E818">
        <v>1</v>
      </c>
      <c r="F818">
        <v>1</v>
      </c>
      <c r="G818">
        <v>1</v>
      </c>
      <c r="H818">
        <v>2</v>
      </c>
      <c r="I818" t="s">
        <v>1175</v>
      </c>
      <c r="J818" t="s">
        <v>1239</v>
      </c>
      <c r="K818" t="s">
        <v>1177</v>
      </c>
      <c r="L818">
        <v>1368</v>
      </c>
      <c r="N818">
        <v>1011</v>
      </c>
      <c r="O818" t="s">
        <v>1152</v>
      </c>
      <c r="P818" t="s">
        <v>1152</v>
      </c>
      <c r="Q818">
        <v>1</v>
      </c>
      <c r="X818">
        <v>0.44</v>
      </c>
      <c r="Y818">
        <v>0</v>
      </c>
      <c r="Z818">
        <v>89.99</v>
      </c>
      <c r="AA818">
        <v>10.06</v>
      </c>
      <c r="AB818">
        <v>0</v>
      </c>
      <c r="AC818">
        <v>0</v>
      </c>
      <c r="AD818">
        <v>1</v>
      </c>
      <c r="AE818">
        <v>0</v>
      </c>
      <c r="AF818" t="s">
        <v>179</v>
      </c>
      <c r="AG818">
        <v>0.59400000000000008</v>
      </c>
      <c r="AH818">
        <v>2</v>
      </c>
      <c r="AI818">
        <v>24687148</v>
      </c>
      <c r="AJ818">
        <v>798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ROW(Source!A645)</f>
        <v>645</v>
      </c>
      <c r="B819">
        <v>24687165</v>
      </c>
      <c r="C819">
        <v>24687145</v>
      </c>
      <c r="D819">
        <v>14610134</v>
      </c>
      <c r="E819">
        <v>1</v>
      </c>
      <c r="F819">
        <v>1</v>
      </c>
      <c r="G819">
        <v>1</v>
      </c>
      <c r="H819">
        <v>3</v>
      </c>
      <c r="I819" t="s">
        <v>1178</v>
      </c>
      <c r="J819" t="s">
        <v>1488</v>
      </c>
      <c r="K819" t="s">
        <v>1180</v>
      </c>
      <c r="L819">
        <v>1346</v>
      </c>
      <c r="N819">
        <v>1009</v>
      </c>
      <c r="O819" t="s">
        <v>1181</v>
      </c>
      <c r="P819" t="s">
        <v>1181</v>
      </c>
      <c r="Q819">
        <v>1</v>
      </c>
      <c r="X819">
        <v>0.03</v>
      </c>
      <c r="Y819">
        <v>35.630000000000003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0.03</v>
      </c>
      <c r="AH819">
        <v>2</v>
      </c>
      <c r="AI819">
        <v>24687149</v>
      </c>
      <c r="AJ819">
        <v>799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ROW(Source!A645)</f>
        <v>645</v>
      </c>
      <c r="B820">
        <v>24687166</v>
      </c>
      <c r="C820">
        <v>24687145</v>
      </c>
      <c r="D820">
        <v>14610520</v>
      </c>
      <c r="E820">
        <v>1</v>
      </c>
      <c r="F820">
        <v>1</v>
      </c>
      <c r="G820">
        <v>1</v>
      </c>
      <c r="H820">
        <v>3</v>
      </c>
      <c r="I820" t="s">
        <v>1182</v>
      </c>
      <c r="J820" t="s">
        <v>1489</v>
      </c>
      <c r="K820" t="s">
        <v>1184</v>
      </c>
      <c r="L820">
        <v>1348</v>
      </c>
      <c r="N820">
        <v>1009</v>
      </c>
      <c r="O820" t="s">
        <v>1185</v>
      </c>
      <c r="P820" t="s">
        <v>1185</v>
      </c>
      <c r="Q820">
        <v>1000</v>
      </c>
      <c r="X820">
        <v>2.0000000000000002E-5</v>
      </c>
      <c r="Y820">
        <v>15481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2.0000000000000002E-5</v>
      </c>
      <c r="AH820">
        <v>2</v>
      </c>
      <c r="AI820">
        <v>24687150</v>
      </c>
      <c r="AJ820">
        <v>800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ROW(Source!A645)</f>
        <v>645</v>
      </c>
      <c r="B821">
        <v>24687167</v>
      </c>
      <c r="C821">
        <v>24687145</v>
      </c>
      <c r="D821">
        <v>14610524</v>
      </c>
      <c r="E821">
        <v>1</v>
      </c>
      <c r="F821">
        <v>1</v>
      </c>
      <c r="G821">
        <v>1</v>
      </c>
      <c r="H821">
        <v>3</v>
      </c>
      <c r="I821" t="s">
        <v>1186</v>
      </c>
      <c r="J821" t="s">
        <v>1451</v>
      </c>
      <c r="K821" t="s">
        <v>1188</v>
      </c>
      <c r="L821">
        <v>1346</v>
      </c>
      <c r="N821">
        <v>1009</v>
      </c>
      <c r="O821" t="s">
        <v>1181</v>
      </c>
      <c r="P821" t="s">
        <v>1181</v>
      </c>
      <c r="Q821">
        <v>1</v>
      </c>
      <c r="X821">
        <v>0.01</v>
      </c>
      <c r="Y821">
        <v>27.74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0.01</v>
      </c>
      <c r="AH821">
        <v>2</v>
      </c>
      <c r="AI821">
        <v>24687151</v>
      </c>
      <c r="AJ821">
        <v>801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ROW(Source!A645)</f>
        <v>645</v>
      </c>
      <c r="B822">
        <v>24687168</v>
      </c>
      <c r="C822">
        <v>24687145</v>
      </c>
      <c r="D822">
        <v>14610539</v>
      </c>
      <c r="E822">
        <v>1</v>
      </c>
      <c r="F822">
        <v>1</v>
      </c>
      <c r="G822">
        <v>1</v>
      </c>
      <c r="H822">
        <v>3</v>
      </c>
      <c r="I822" t="s">
        <v>1189</v>
      </c>
      <c r="J822" t="s">
        <v>1461</v>
      </c>
      <c r="K822" t="s">
        <v>1191</v>
      </c>
      <c r="L822">
        <v>1346</v>
      </c>
      <c r="N822">
        <v>1009</v>
      </c>
      <c r="O822" t="s">
        <v>1181</v>
      </c>
      <c r="P822" t="s">
        <v>1181</v>
      </c>
      <c r="Q822">
        <v>1</v>
      </c>
      <c r="X822">
        <v>0.3</v>
      </c>
      <c r="Y822">
        <v>9.0399999999999991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0.3</v>
      </c>
      <c r="AH822">
        <v>2</v>
      </c>
      <c r="AI822">
        <v>24687152</v>
      </c>
      <c r="AJ822">
        <v>802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ROW(Source!A645)</f>
        <v>645</v>
      </c>
      <c r="B823">
        <v>24687169</v>
      </c>
      <c r="C823">
        <v>24687145</v>
      </c>
      <c r="D823">
        <v>14610834</v>
      </c>
      <c r="E823">
        <v>1</v>
      </c>
      <c r="F823">
        <v>1</v>
      </c>
      <c r="G823">
        <v>1</v>
      </c>
      <c r="H823">
        <v>3</v>
      </c>
      <c r="I823" t="s">
        <v>1192</v>
      </c>
      <c r="J823" t="s">
        <v>1452</v>
      </c>
      <c r="K823" t="s">
        <v>1194</v>
      </c>
      <c r="L823">
        <v>1358</v>
      </c>
      <c r="N823">
        <v>1010</v>
      </c>
      <c r="O823" t="s">
        <v>189</v>
      </c>
      <c r="P823" t="s">
        <v>189</v>
      </c>
      <c r="Q823">
        <v>10</v>
      </c>
      <c r="X823">
        <v>1</v>
      </c>
      <c r="Y823">
        <v>8.3000000000000007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1</v>
      </c>
      <c r="AH823">
        <v>2</v>
      </c>
      <c r="AI823">
        <v>24687153</v>
      </c>
      <c r="AJ823">
        <v>803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ROW(Source!A645)</f>
        <v>645</v>
      </c>
      <c r="B824">
        <v>24687170</v>
      </c>
      <c r="C824">
        <v>24687145</v>
      </c>
      <c r="D824">
        <v>14611294</v>
      </c>
      <c r="E824">
        <v>1</v>
      </c>
      <c r="F824">
        <v>1</v>
      </c>
      <c r="G824">
        <v>1</v>
      </c>
      <c r="H824">
        <v>3</v>
      </c>
      <c r="I824" t="s">
        <v>1195</v>
      </c>
      <c r="J824" t="s">
        <v>1490</v>
      </c>
      <c r="K824" t="s">
        <v>1197</v>
      </c>
      <c r="L824">
        <v>1346</v>
      </c>
      <c r="N824">
        <v>1009</v>
      </c>
      <c r="O824" t="s">
        <v>1181</v>
      </c>
      <c r="P824" t="s">
        <v>1181</v>
      </c>
      <c r="Q824">
        <v>1</v>
      </c>
      <c r="X824">
        <v>0.02</v>
      </c>
      <c r="Y824">
        <v>91.29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0.02</v>
      </c>
      <c r="AH824">
        <v>2</v>
      </c>
      <c r="AI824">
        <v>24687154</v>
      </c>
      <c r="AJ824">
        <v>804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ROW(Source!A645)</f>
        <v>645</v>
      </c>
      <c r="B825">
        <v>24687171</v>
      </c>
      <c r="C825">
        <v>24687145</v>
      </c>
      <c r="D825">
        <v>14680937</v>
      </c>
      <c r="E825">
        <v>1</v>
      </c>
      <c r="F825">
        <v>1</v>
      </c>
      <c r="G825">
        <v>1</v>
      </c>
      <c r="H825">
        <v>3</v>
      </c>
      <c r="I825" t="s">
        <v>1198</v>
      </c>
      <c r="J825" t="s">
        <v>1491</v>
      </c>
      <c r="K825" t="s">
        <v>1200</v>
      </c>
      <c r="L825">
        <v>1346</v>
      </c>
      <c r="N825">
        <v>1009</v>
      </c>
      <c r="O825" t="s">
        <v>1181</v>
      </c>
      <c r="P825" t="s">
        <v>1181</v>
      </c>
      <c r="Q825">
        <v>1</v>
      </c>
      <c r="X825">
        <v>0.02</v>
      </c>
      <c r="Y825">
        <v>15.37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0.02</v>
      </c>
      <c r="AH825">
        <v>2</v>
      </c>
      <c r="AI825">
        <v>24687155</v>
      </c>
      <c r="AJ825">
        <v>805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ROW(Source!A645)</f>
        <v>645</v>
      </c>
      <c r="B826">
        <v>24687172</v>
      </c>
      <c r="C826">
        <v>24687145</v>
      </c>
      <c r="D826">
        <v>14652403</v>
      </c>
      <c r="E826">
        <v>1</v>
      </c>
      <c r="F826">
        <v>1</v>
      </c>
      <c r="G826">
        <v>1</v>
      </c>
      <c r="H826">
        <v>3</v>
      </c>
      <c r="I826" t="s">
        <v>1201</v>
      </c>
      <c r="J826" t="s">
        <v>1453</v>
      </c>
      <c r="K826" t="s">
        <v>1203</v>
      </c>
      <c r="L826">
        <v>1348</v>
      </c>
      <c r="N826">
        <v>1009</v>
      </c>
      <c r="O826" t="s">
        <v>1185</v>
      </c>
      <c r="P826" t="s">
        <v>1185</v>
      </c>
      <c r="Q826">
        <v>1000</v>
      </c>
      <c r="X826">
        <v>2.9999999999999997E-4</v>
      </c>
      <c r="Y826">
        <v>729.98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2.9999999999999997E-4</v>
      </c>
      <c r="AH826">
        <v>2</v>
      </c>
      <c r="AI826">
        <v>24687156</v>
      </c>
      <c r="AJ826">
        <v>806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ROW(Source!A645)</f>
        <v>645</v>
      </c>
      <c r="B827">
        <v>24687173</v>
      </c>
      <c r="C827">
        <v>24687145</v>
      </c>
      <c r="D827">
        <v>14664232</v>
      </c>
      <c r="E827">
        <v>1</v>
      </c>
      <c r="F827">
        <v>1</v>
      </c>
      <c r="G827">
        <v>1</v>
      </c>
      <c r="H827">
        <v>3</v>
      </c>
      <c r="I827" t="s">
        <v>1204</v>
      </c>
      <c r="J827" t="s">
        <v>1492</v>
      </c>
      <c r="K827" t="s">
        <v>1206</v>
      </c>
      <c r="L827">
        <v>1348</v>
      </c>
      <c r="N827">
        <v>1009</v>
      </c>
      <c r="O827" t="s">
        <v>1185</v>
      </c>
      <c r="P827" t="s">
        <v>1185</v>
      </c>
      <c r="Q827">
        <v>1000</v>
      </c>
      <c r="X827">
        <v>1E-4</v>
      </c>
      <c r="Y827">
        <v>37517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1E-4</v>
      </c>
      <c r="AH827">
        <v>2</v>
      </c>
      <c r="AI827">
        <v>24687157</v>
      </c>
      <c r="AJ827">
        <v>807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ROW(Source!A645)</f>
        <v>645</v>
      </c>
      <c r="B828">
        <v>24687174</v>
      </c>
      <c r="C828">
        <v>24687145</v>
      </c>
      <c r="D828">
        <v>14665222</v>
      </c>
      <c r="E828">
        <v>1</v>
      </c>
      <c r="F828">
        <v>1</v>
      </c>
      <c r="G828">
        <v>1</v>
      </c>
      <c r="H828">
        <v>3</v>
      </c>
      <c r="I828" t="s">
        <v>1207</v>
      </c>
      <c r="J828" t="s">
        <v>1454</v>
      </c>
      <c r="K828" t="s">
        <v>1209</v>
      </c>
      <c r="L828">
        <v>1346</v>
      </c>
      <c r="N828">
        <v>1009</v>
      </c>
      <c r="O828" t="s">
        <v>1181</v>
      </c>
      <c r="P828" t="s">
        <v>1181</v>
      </c>
      <c r="Q828">
        <v>1</v>
      </c>
      <c r="X828">
        <v>0.06</v>
      </c>
      <c r="Y828">
        <v>65.75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0.06</v>
      </c>
      <c r="AH828">
        <v>2</v>
      </c>
      <c r="AI828">
        <v>24687158</v>
      </c>
      <c r="AJ828">
        <v>808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ROW(Source!A645)</f>
        <v>645</v>
      </c>
      <c r="B829">
        <v>24687175</v>
      </c>
      <c r="C829">
        <v>24687145</v>
      </c>
      <c r="D829">
        <v>14689643</v>
      </c>
      <c r="E829">
        <v>1</v>
      </c>
      <c r="F829">
        <v>1</v>
      </c>
      <c r="G829">
        <v>1</v>
      </c>
      <c r="H829">
        <v>3</v>
      </c>
      <c r="I829" t="s">
        <v>1210</v>
      </c>
      <c r="J829" t="s">
        <v>1493</v>
      </c>
      <c r="K829" t="s">
        <v>1212</v>
      </c>
      <c r="L829">
        <v>1346</v>
      </c>
      <c r="N829">
        <v>1009</v>
      </c>
      <c r="O829" t="s">
        <v>1181</v>
      </c>
      <c r="P829" t="s">
        <v>1181</v>
      </c>
      <c r="Q829">
        <v>1</v>
      </c>
      <c r="X829">
        <v>0.08</v>
      </c>
      <c r="Y829">
        <v>38.340000000000003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0.08</v>
      </c>
      <c r="AH829">
        <v>2</v>
      </c>
      <c r="AI829">
        <v>24687159</v>
      </c>
      <c r="AJ829">
        <v>809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ROW(Source!A645)</f>
        <v>645</v>
      </c>
      <c r="B830">
        <v>24687176</v>
      </c>
      <c r="C830">
        <v>24687145</v>
      </c>
      <c r="D830">
        <v>14697310</v>
      </c>
      <c r="E830">
        <v>1</v>
      </c>
      <c r="F830">
        <v>1</v>
      </c>
      <c r="G830">
        <v>1</v>
      </c>
      <c r="H830">
        <v>3</v>
      </c>
      <c r="I830" t="s">
        <v>1213</v>
      </c>
      <c r="J830" t="s">
        <v>1494</v>
      </c>
      <c r="K830" t="s">
        <v>1215</v>
      </c>
      <c r="L830">
        <v>1354</v>
      </c>
      <c r="N830">
        <v>1010</v>
      </c>
      <c r="O830" t="s">
        <v>209</v>
      </c>
      <c r="P830" t="s">
        <v>209</v>
      </c>
      <c r="Q830">
        <v>1</v>
      </c>
      <c r="X830">
        <v>10</v>
      </c>
      <c r="Y830">
        <v>2.0299999999999998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10</v>
      </c>
      <c r="AH830">
        <v>2</v>
      </c>
      <c r="AI830">
        <v>24687160</v>
      </c>
      <c r="AJ830">
        <v>810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ROW(Source!A645)</f>
        <v>645</v>
      </c>
      <c r="B831">
        <v>24687177</v>
      </c>
      <c r="C831">
        <v>24687145</v>
      </c>
      <c r="D831">
        <v>14665281</v>
      </c>
      <c r="E831">
        <v>1</v>
      </c>
      <c r="F831">
        <v>1</v>
      </c>
      <c r="G831">
        <v>1</v>
      </c>
      <c r="H831">
        <v>3</v>
      </c>
      <c r="I831" t="s">
        <v>1311</v>
      </c>
      <c r="J831" t="s">
        <v>1695</v>
      </c>
      <c r="K831" t="s">
        <v>1313</v>
      </c>
      <c r="L831">
        <v>1348</v>
      </c>
      <c r="N831">
        <v>1009</v>
      </c>
      <c r="O831" t="s">
        <v>1185</v>
      </c>
      <c r="P831" t="s">
        <v>1185</v>
      </c>
      <c r="Q831">
        <v>1000</v>
      </c>
      <c r="X831">
        <v>1E-3</v>
      </c>
      <c r="Y831">
        <v>0</v>
      </c>
      <c r="Z831">
        <v>0</v>
      </c>
      <c r="AA831">
        <v>0</v>
      </c>
      <c r="AB831">
        <v>0</v>
      </c>
      <c r="AC831">
        <v>1</v>
      </c>
      <c r="AD831">
        <v>0</v>
      </c>
      <c r="AE831">
        <v>0</v>
      </c>
      <c r="AF831" t="s">
        <v>3</v>
      </c>
      <c r="AG831">
        <v>1E-3</v>
      </c>
      <c r="AH831">
        <v>3</v>
      </c>
      <c r="AI831">
        <v>-1</v>
      </c>
      <c r="AJ831" t="s">
        <v>3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ROW(Source!A645)</f>
        <v>645</v>
      </c>
      <c r="B832">
        <v>24687178</v>
      </c>
      <c r="C832">
        <v>24687145</v>
      </c>
      <c r="D832">
        <v>14665295</v>
      </c>
      <c r="E832">
        <v>1</v>
      </c>
      <c r="F832">
        <v>1</v>
      </c>
      <c r="G832">
        <v>1</v>
      </c>
      <c r="H832">
        <v>3</v>
      </c>
      <c r="I832" t="s">
        <v>1159</v>
      </c>
      <c r="J832" t="s">
        <v>1168</v>
      </c>
      <c r="K832" t="s">
        <v>1169</v>
      </c>
      <c r="L832">
        <v>1344</v>
      </c>
      <c r="N832">
        <v>1008</v>
      </c>
      <c r="O832" t="s">
        <v>1170</v>
      </c>
      <c r="P832" t="s">
        <v>1170</v>
      </c>
      <c r="Q832">
        <v>1</v>
      </c>
      <c r="X832">
        <v>2.2400000000000002</v>
      </c>
      <c r="Y832">
        <v>1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2.2400000000000002</v>
      </c>
      <c r="AH832">
        <v>2</v>
      </c>
      <c r="AI832">
        <v>24687161</v>
      </c>
      <c r="AJ832">
        <v>811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ROW(Source!A646)</f>
        <v>646</v>
      </c>
      <c r="B833">
        <v>24724836</v>
      </c>
      <c r="C833">
        <v>24724826</v>
      </c>
      <c r="D833">
        <v>9442491</v>
      </c>
      <c r="E833">
        <v>1</v>
      </c>
      <c r="F833">
        <v>1</v>
      </c>
      <c r="G833">
        <v>1</v>
      </c>
      <c r="H833">
        <v>1</v>
      </c>
      <c r="I833" t="s">
        <v>1529</v>
      </c>
      <c r="J833" t="s">
        <v>3</v>
      </c>
      <c r="K833" t="s">
        <v>1530</v>
      </c>
      <c r="L833">
        <v>1369</v>
      </c>
      <c r="N833">
        <v>1013</v>
      </c>
      <c r="O833" t="s">
        <v>1148</v>
      </c>
      <c r="P833" t="s">
        <v>1148</v>
      </c>
      <c r="Q833">
        <v>1</v>
      </c>
      <c r="X833">
        <v>19.600000000000001</v>
      </c>
      <c r="Y833">
        <v>0</v>
      </c>
      <c r="Z833">
        <v>0</v>
      </c>
      <c r="AA833">
        <v>0</v>
      </c>
      <c r="AB833">
        <v>10.79</v>
      </c>
      <c r="AC833">
        <v>0</v>
      </c>
      <c r="AD833">
        <v>1</v>
      </c>
      <c r="AE833">
        <v>1</v>
      </c>
      <c r="AF833" t="s">
        <v>179</v>
      </c>
      <c r="AG833">
        <v>26.460000000000004</v>
      </c>
      <c r="AH833">
        <v>2</v>
      </c>
      <c r="AI833">
        <v>24724827</v>
      </c>
      <c r="AJ833">
        <v>812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ROW(Source!A646)</f>
        <v>646</v>
      </c>
      <c r="B834">
        <v>24724837</v>
      </c>
      <c r="C834">
        <v>24724826</v>
      </c>
      <c r="D834">
        <v>22819248</v>
      </c>
      <c r="E834">
        <v>1</v>
      </c>
      <c r="F834">
        <v>1</v>
      </c>
      <c r="G834">
        <v>1</v>
      </c>
      <c r="H834">
        <v>3</v>
      </c>
      <c r="I834" t="s">
        <v>1505</v>
      </c>
      <c r="J834" t="s">
        <v>1506</v>
      </c>
      <c r="K834" t="s">
        <v>1507</v>
      </c>
      <c r="L834">
        <v>1348</v>
      </c>
      <c r="N834">
        <v>1009</v>
      </c>
      <c r="O834" t="s">
        <v>1185</v>
      </c>
      <c r="P834" t="s">
        <v>1185</v>
      </c>
      <c r="Q834">
        <v>1000</v>
      </c>
      <c r="X834">
        <v>9.4199999999999996E-3</v>
      </c>
      <c r="Y834">
        <v>5763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9.4199999999999996E-3</v>
      </c>
      <c r="AH834">
        <v>2</v>
      </c>
      <c r="AI834">
        <v>24724828</v>
      </c>
      <c r="AJ834">
        <v>813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ROW(Source!A646)</f>
        <v>646</v>
      </c>
      <c r="B835">
        <v>24724838</v>
      </c>
      <c r="C835">
        <v>24724826</v>
      </c>
      <c r="D835">
        <v>22820293</v>
      </c>
      <c r="E835">
        <v>1</v>
      </c>
      <c r="F835">
        <v>1</v>
      </c>
      <c r="G835">
        <v>1</v>
      </c>
      <c r="H835">
        <v>3</v>
      </c>
      <c r="I835" t="s">
        <v>1192</v>
      </c>
      <c r="J835" t="s">
        <v>1193</v>
      </c>
      <c r="K835" t="s">
        <v>1194</v>
      </c>
      <c r="L835">
        <v>1358</v>
      </c>
      <c r="N835">
        <v>1010</v>
      </c>
      <c r="O835" t="s">
        <v>189</v>
      </c>
      <c r="P835" t="s">
        <v>189</v>
      </c>
      <c r="Q835">
        <v>10</v>
      </c>
      <c r="X835">
        <v>1.5</v>
      </c>
      <c r="Y835">
        <v>8.3000000000000007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1.5</v>
      </c>
      <c r="AH835">
        <v>2</v>
      </c>
      <c r="AI835">
        <v>24724829</v>
      </c>
      <c r="AJ835">
        <v>814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ROW(Source!A646)</f>
        <v>646</v>
      </c>
      <c r="B836">
        <v>24724839</v>
      </c>
      <c r="C836">
        <v>24724826</v>
      </c>
      <c r="D836">
        <v>22819825</v>
      </c>
      <c r="E836">
        <v>1</v>
      </c>
      <c r="F836">
        <v>1</v>
      </c>
      <c r="G836">
        <v>1</v>
      </c>
      <c r="H836">
        <v>3</v>
      </c>
      <c r="I836" t="s">
        <v>1531</v>
      </c>
      <c r="J836" t="s">
        <v>1532</v>
      </c>
      <c r="K836" t="s">
        <v>1533</v>
      </c>
      <c r="L836">
        <v>1346</v>
      </c>
      <c r="N836">
        <v>1009</v>
      </c>
      <c r="O836" t="s">
        <v>1181</v>
      </c>
      <c r="P836" t="s">
        <v>1181</v>
      </c>
      <c r="Q836">
        <v>1</v>
      </c>
      <c r="X836">
        <v>3.0000000000000001E-3</v>
      </c>
      <c r="Y836">
        <v>16.8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3.0000000000000001E-3</v>
      </c>
      <c r="AH836">
        <v>2</v>
      </c>
      <c r="AI836">
        <v>24724830</v>
      </c>
      <c r="AJ836">
        <v>815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ROW(Source!A646)</f>
        <v>646</v>
      </c>
      <c r="B837">
        <v>24724840</v>
      </c>
      <c r="C837">
        <v>24724826</v>
      </c>
      <c r="D837">
        <v>22848312</v>
      </c>
      <c r="E837">
        <v>1</v>
      </c>
      <c r="F837">
        <v>1</v>
      </c>
      <c r="G837">
        <v>1</v>
      </c>
      <c r="H837">
        <v>3</v>
      </c>
      <c r="I837" t="s">
        <v>1534</v>
      </c>
      <c r="J837" t="s">
        <v>1535</v>
      </c>
      <c r="K837" t="s">
        <v>1536</v>
      </c>
      <c r="L837">
        <v>1477</v>
      </c>
      <c r="N837">
        <v>1013</v>
      </c>
      <c r="O837" t="s">
        <v>333</v>
      </c>
      <c r="P837" t="s">
        <v>335</v>
      </c>
      <c r="Q837">
        <v>1</v>
      </c>
      <c r="X837">
        <v>1.4999999999999999E-2</v>
      </c>
      <c r="Y837">
        <v>480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1.4999999999999999E-2</v>
      </c>
      <c r="AH837">
        <v>2</v>
      </c>
      <c r="AI837">
        <v>24724831</v>
      </c>
      <c r="AJ837">
        <v>816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ROW(Source!A646)</f>
        <v>646</v>
      </c>
      <c r="B838">
        <v>24724841</v>
      </c>
      <c r="C838">
        <v>24724826</v>
      </c>
      <c r="D838">
        <v>22848293</v>
      </c>
      <c r="E838">
        <v>1</v>
      </c>
      <c r="F838">
        <v>1</v>
      </c>
      <c r="G838">
        <v>1</v>
      </c>
      <c r="H838">
        <v>3</v>
      </c>
      <c r="I838" t="s">
        <v>1537</v>
      </c>
      <c r="J838" t="s">
        <v>1538</v>
      </c>
      <c r="K838" t="s">
        <v>1539</v>
      </c>
      <c r="L838">
        <v>1477</v>
      </c>
      <c r="N838">
        <v>1013</v>
      </c>
      <c r="O838" t="s">
        <v>333</v>
      </c>
      <c r="P838" t="s">
        <v>335</v>
      </c>
      <c r="Q838">
        <v>1</v>
      </c>
      <c r="X838">
        <v>1.4999999999999999E-2</v>
      </c>
      <c r="Y838">
        <v>3625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1.4999999999999999E-2</v>
      </c>
      <c r="AH838">
        <v>2</v>
      </c>
      <c r="AI838">
        <v>24724832</v>
      </c>
      <c r="AJ838">
        <v>817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ROW(Source!A646)</f>
        <v>646</v>
      </c>
      <c r="B839">
        <v>24724842</v>
      </c>
      <c r="C839">
        <v>24724826</v>
      </c>
      <c r="D839">
        <v>22848870</v>
      </c>
      <c r="E839">
        <v>1</v>
      </c>
      <c r="F839">
        <v>1</v>
      </c>
      <c r="G839">
        <v>1</v>
      </c>
      <c r="H839">
        <v>3</v>
      </c>
      <c r="I839" t="s">
        <v>1540</v>
      </c>
      <c r="J839" t="s">
        <v>1541</v>
      </c>
      <c r="K839" t="s">
        <v>1542</v>
      </c>
      <c r="L839">
        <v>1354</v>
      </c>
      <c r="N839">
        <v>1010</v>
      </c>
      <c r="O839" t="s">
        <v>209</v>
      </c>
      <c r="P839" t="s">
        <v>209</v>
      </c>
      <c r="Q839">
        <v>1</v>
      </c>
      <c r="X839">
        <v>1</v>
      </c>
      <c r="Y839">
        <v>2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1</v>
      </c>
      <c r="AH839">
        <v>2</v>
      </c>
      <c r="AI839">
        <v>24724833</v>
      </c>
      <c r="AJ839">
        <v>818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ROW(Source!A646)</f>
        <v>646</v>
      </c>
      <c r="B840">
        <v>24724843</v>
      </c>
      <c r="C840">
        <v>24724826</v>
      </c>
      <c r="D840">
        <v>22850615</v>
      </c>
      <c r="E840">
        <v>1</v>
      </c>
      <c r="F840">
        <v>1</v>
      </c>
      <c r="G840">
        <v>1</v>
      </c>
      <c r="H840">
        <v>3</v>
      </c>
      <c r="I840" t="s">
        <v>1473</v>
      </c>
      <c r="J840" t="s">
        <v>1474</v>
      </c>
      <c r="K840" t="s">
        <v>1475</v>
      </c>
      <c r="L840">
        <v>1348</v>
      </c>
      <c r="N840">
        <v>1009</v>
      </c>
      <c r="O840" t="s">
        <v>1185</v>
      </c>
      <c r="P840" t="s">
        <v>1185</v>
      </c>
      <c r="Q840">
        <v>1000</v>
      </c>
      <c r="X840">
        <v>5.0000000000000002E-5</v>
      </c>
      <c r="Y840">
        <v>85399.75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5.0000000000000002E-5</v>
      </c>
      <c r="AH840">
        <v>2</v>
      </c>
      <c r="AI840">
        <v>24724834</v>
      </c>
      <c r="AJ840">
        <v>819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ROW(Source!A646)</f>
        <v>646</v>
      </c>
      <c r="B841">
        <v>24724844</v>
      </c>
      <c r="C841">
        <v>24724826</v>
      </c>
      <c r="D841">
        <v>22865648</v>
      </c>
      <c r="E841">
        <v>1</v>
      </c>
      <c r="F841">
        <v>1</v>
      </c>
      <c r="G841">
        <v>1</v>
      </c>
      <c r="H841">
        <v>3</v>
      </c>
      <c r="I841" t="s">
        <v>1311</v>
      </c>
      <c r="J841" t="s">
        <v>1312</v>
      </c>
      <c r="K841" t="s">
        <v>1313</v>
      </c>
      <c r="L841">
        <v>1348</v>
      </c>
      <c r="N841">
        <v>1009</v>
      </c>
      <c r="O841" t="s">
        <v>1185</v>
      </c>
      <c r="P841" t="s">
        <v>1185</v>
      </c>
      <c r="Q841">
        <v>1000</v>
      </c>
      <c r="X841">
        <v>3.0000000000000001E-3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3</v>
      </c>
      <c r="AG841">
        <v>3.0000000000000001E-3</v>
      </c>
      <c r="AH841">
        <v>3</v>
      </c>
      <c r="AI841">
        <v>-1</v>
      </c>
      <c r="AJ841" t="s">
        <v>3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ROW(Source!A646)</f>
        <v>646</v>
      </c>
      <c r="B842">
        <v>24724845</v>
      </c>
      <c r="C842">
        <v>24724826</v>
      </c>
      <c r="D842">
        <v>22865650</v>
      </c>
      <c r="E842">
        <v>1</v>
      </c>
      <c r="F842">
        <v>1</v>
      </c>
      <c r="G842">
        <v>1</v>
      </c>
      <c r="H842">
        <v>3</v>
      </c>
      <c r="I842" t="s">
        <v>1159</v>
      </c>
      <c r="J842" t="s">
        <v>1160</v>
      </c>
      <c r="K842" t="s">
        <v>1161</v>
      </c>
      <c r="L842">
        <v>1374</v>
      </c>
      <c r="N842">
        <v>1013</v>
      </c>
      <c r="O842" t="s">
        <v>1162</v>
      </c>
      <c r="P842" t="s">
        <v>1162</v>
      </c>
      <c r="Q842">
        <v>1</v>
      </c>
      <c r="X842">
        <v>4.2300000000000004</v>
      </c>
      <c r="Y842">
        <v>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4.2300000000000004</v>
      </c>
      <c r="AH842">
        <v>2</v>
      </c>
      <c r="AI842">
        <v>24724835</v>
      </c>
      <c r="AJ842">
        <v>820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ROW(Source!A647)</f>
        <v>647</v>
      </c>
      <c r="B843">
        <v>24724816</v>
      </c>
      <c r="C843">
        <v>24724806</v>
      </c>
      <c r="D843">
        <v>9442491</v>
      </c>
      <c r="E843">
        <v>1</v>
      </c>
      <c r="F843">
        <v>1</v>
      </c>
      <c r="G843">
        <v>1</v>
      </c>
      <c r="H843">
        <v>1</v>
      </c>
      <c r="I843" t="s">
        <v>1529</v>
      </c>
      <c r="J843" t="s">
        <v>3</v>
      </c>
      <c r="K843" t="s">
        <v>1530</v>
      </c>
      <c r="L843">
        <v>1369</v>
      </c>
      <c r="N843">
        <v>1013</v>
      </c>
      <c r="O843" t="s">
        <v>1148</v>
      </c>
      <c r="P843" t="s">
        <v>1148</v>
      </c>
      <c r="Q843">
        <v>1</v>
      </c>
      <c r="X843">
        <v>19.600000000000001</v>
      </c>
      <c r="Y843">
        <v>0</v>
      </c>
      <c r="Z843">
        <v>0</v>
      </c>
      <c r="AA843">
        <v>0</v>
      </c>
      <c r="AB843">
        <v>10.79</v>
      </c>
      <c r="AC843">
        <v>0</v>
      </c>
      <c r="AD843">
        <v>1</v>
      </c>
      <c r="AE843">
        <v>1</v>
      </c>
      <c r="AF843" t="s">
        <v>179</v>
      </c>
      <c r="AG843">
        <v>26.460000000000004</v>
      </c>
      <c r="AH843">
        <v>2</v>
      </c>
      <c r="AI843">
        <v>24724807</v>
      </c>
      <c r="AJ843">
        <v>821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ROW(Source!A647)</f>
        <v>647</v>
      </c>
      <c r="B844">
        <v>24724817</v>
      </c>
      <c r="C844">
        <v>24724806</v>
      </c>
      <c r="D844">
        <v>22819248</v>
      </c>
      <c r="E844">
        <v>1</v>
      </c>
      <c r="F844">
        <v>1</v>
      </c>
      <c r="G844">
        <v>1</v>
      </c>
      <c r="H844">
        <v>3</v>
      </c>
      <c r="I844" t="s">
        <v>1505</v>
      </c>
      <c r="J844" t="s">
        <v>1506</v>
      </c>
      <c r="K844" t="s">
        <v>1507</v>
      </c>
      <c r="L844">
        <v>1348</v>
      </c>
      <c r="N844">
        <v>1009</v>
      </c>
      <c r="O844" t="s">
        <v>1185</v>
      </c>
      <c r="P844" t="s">
        <v>1185</v>
      </c>
      <c r="Q844">
        <v>1000</v>
      </c>
      <c r="X844">
        <v>9.4199999999999996E-3</v>
      </c>
      <c r="Y844">
        <v>5763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9.4199999999999996E-3</v>
      </c>
      <c r="AH844">
        <v>2</v>
      </c>
      <c r="AI844">
        <v>24724808</v>
      </c>
      <c r="AJ844">
        <v>822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ROW(Source!A647)</f>
        <v>647</v>
      </c>
      <c r="B845">
        <v>24724818</v>
      </c>
      <c r="C845">
        <v>24724806</v>
      </c>
      <c r="D845">
        <v>22820293</v>
      </c>
      <c r="E845">
        <v>1</v>
      </c>
      <c r="F845">
        <v>1</v>
      </c>
      <c r="G845">
        <v>1</v>
      </c>
      <c r="H845">
        <v>3</v>
      </c>
      <c r="I845" t="s">
        <v>1192</v>
      </c>
      <c r="J845" t="s">
        <v>1193</v>
      </c>
      <c r="K845" t="s">
        <v>1194</v>
      </c>
      <c r="L845">
        <v>1358</v>
      </c>
      <c r="N845">
        <v>1010</v>
      </c>
      <c r="O845" t="s">
        <v>189</v>
      </c>
      <c r="P845" t="s">
        <v>189</v>
      </c>
      <c r="Q845">
        <v>10</v>
      </c>
      <c r="X845">
        <v>1.5</v>
      </c>
      <c r="Y845">
        <v>8.3000000000000007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1.5</v>
      </c>
      <c r="AH845">
        <v>2</v>
      </c>
      <c r="AI845">
        <v>24724809</v>
      </c>
      <c r="AJ845">
        <v>823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ROW(Source!A647)</f>
        <v>647</v>
      </c>
      <c r="B846">
        <v>24724819</v>
      </c>
      <c r="C846">
        <v>24724806</v>
      </c>
      <c r="D846">
        <v>22819825</v>
      </c>
      <c r="E846">
        <v>1</v>
      </c>
      <c r="F846">
        <v>1</v>
      </c>
      <c r="G846">
        <v>1</v>
      </c>
      <c r="H846">
        <v>3</v>
      </c>
      <c r="I846" t="s">
        <v>1531</v>
      </c>
      <c r="J846" t="s">
        <v>1532</v>
      </c>
      <c r="K846" t="s">
        <v>1533</v>
      </c>
      <c r="L846">
        <v>1346</v>
      </c>
      <c r="N846">
        <v>1009</v>
      </c>
      <c r="O846" t="s">
        <v>1181</v>
      </c>
      <c r="P846" t="s">
        <v>1181</v>
      </c>
      <c r="Q846">
        <v>1</v>
      </c>
      <c r="X846">
        <v>3.0000000000000001E-3</v>
      </c>
      <c r="Y846">
        <v>16.8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 t="s">
        <v>3</v>
      </c>
      <c r="AG846">
        <v>3.0000000000000001E-3</v>
      </c>
      <c r="AH846">
        <v>2</v>
      </c>
      <c r="AI846">
        <v>24724810</v>
      </c>
      <c r="AJ846">
        <v>824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ROW(Source!A647)</f>
        <v>647</v>
      </c>
      <c r="B847">
        <v>24724820</v>
      </c>
      <c r="C847">
        <v>24724806</v>
      </c>
      <c r="D847">
        <v>22848312</v>
      </c>
      <c r="E847">
        <v>1</v>
      </c>
      <c r="F847">
        <v>1</v>
      </c>
      <c r="G847">
        <v>1</v>
      </c>
      <c r="H847">
        <v>3</v>
      </c>
      <c r="I847" t="s">
        <v>1534</v>
      </c>
      <c r="J847" t="s">
        <v>1535</v>
      </c>
      <c r="K847" t="s">
        <v>1536</v>
      </c>
      <c r="L847">
        <v>1477</v>
      </c>
      <c r="N847">
        <v>1013</v>
      </c>
      <c r="O847" t="s">
        <v>333</v>
      </c>
      <c r="P847" t="s">
        <v>335</v>
      </c>
      <c r="Q847">
        <v>1</v>
      </c>
      <c r="X847">
        <v>1.4999999999999999E-2</v>
      </c>
      <c r="Y847">
        <v>480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1.4999999999999999E-2</v>
      </c>
      <c r="AH847">
        <v>2</v>
      </c>
      <c r="AI847">
        <v>24724811</v>
      </c>
      <c r="AJ847">
        <v>825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ROW(Source!A647)</f>
        <v>647</v>
      </c>
      <c r="B848">
        <v>24724821</v>
      </c>
      <c r="C848">
        <v>24724806</v>
      </c>
      <c r="D848">
        <v>22848293</v>
      </c>
      <c r="E848">
        <v>1</v>
      </c>
      <c r="F848">
        <v>1</v>
      </c>
      <c r="G848">
        <v>1</v>
      </c>
      <c r="H848">
        <v>3</v>
      </c>
      <c r="I848" t="s">
        <v>1537</v>
      </c>
      <c r="J848" t="s">
        <v>1538</v>
      </c>
      <c r="K848" t="s">
        <v>1539</v>
      </c>
      <c r="L848">
        <v>1477</v>
      </c>
      <c r="N848">
        <v>1013</v>
      </c>
      <c r="O848" t="s">
        <v>333</v>
      </c>
      <c r="P848" t="s">
        <v>335</v>
      </c>
      <c r="Q848">
        <v>1</v>
      </c>
      <c r="X848">
        <v>1.4999999999999999E-2</v>
      </c>
      <c r="Y848">
        <v>3625</v>
      </c>
      <c r="Z848">
        <v>0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3</v>
      </c>
      <c r="AG848">
        <v>1.4999999999999999E-2</v>
      </c>
      <c r="AH848">
        <v>2</v>
      </c>
      <c r="AI848">
        <v>24724812</v>
      </c>
      <c r="AJ848">
        <v>826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ROW(Source!A647)</f>
        <v>647</v>
      </c>
      <c r="B849">
        <v>24724822</v>
      </c>
      <c r="C849">
        <v>24724806</v>
      </c>
      <c r="D849">
        <v>22848870</v>
      </c>
      <c r="E849">
        <v>1</v>
      </c>
      <c r="F849">
        <v>1</v>
      </c>
      <c r="G849">
        <v>1</v>
      </c>
      <c r="H849">
        <v>3</v>
      </c>
      <c r="I849" t="s">
        <v>1540</v>
      </c>
      <c r="J849" t="s">
        <v>1541</v>
      </c>
      <c r="K849" t="s">
        <v>1542</v>
      </c>
      <c r="L849">
        <v>1354</v>
      </c>
      <c r="N849">
        <v>1010</v>
      </c>
      <c r="O849" t="s">
        <v>209</v>
      </c>
      <c r="P849" t="s">
        <v>209</v>
      </c>
      <c r="Q849">
        <v>1</v>
      </c>
      <c r="X849">
        <v>1</v>
      </c>
      <c r="Y849">
        <v>2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1</v>
      </c>
      <c r="AH849">
        <v>2</v>
      </c>
      <c r="AI849">
        <v>24724813</v>
      </c>
      <c r="AJ849">
        <v>827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ROW(Source!A647)</f>
        <v>647</v>
      </c>
      <c r="B850">
        <v>24724823</v>
      </c>
      <c r="C850">
        <v>24724806</v>
      </c>
      <c r="D850">
        <v>22850615</v>
      </c>
      <c r="E850">
        <v>1</v>
      </c>
      <c r="F850">
        <v>1</v>
      </c>
      <c r="G850">
        <v>1</v>
      </c>
      <c r="H850">
        <v>3</v>
      </c>
      <c r="I850" t="s">
        <v>1473</v>
      </c>
      <c r="J850" t="s">
        <v>1474</v>
      </c>
      <c r="K850" t="s">
        <v>1475</v>
      </c>
      <c r="L850">
        <v>1348</v>
      </c>
      <c r="N850">
        <v>1009</v>
      </c>
      <c r="O850" t="s">
        <v>1185</v>
      </c>
      <c r="P850" t="s">
        <v>1185</v>
      </c>
      <c r="Q850">
        <v>1000</v>
      </c>
      <c r="X850">
        <v>5.0000000000000002E-5</v>
      </c>
      <c r="Y850">
        <v>85399.75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5.0000000000000002E-5</v>
      </c>
      <c r="AH850">
        <v>2</v>
      </c>
      <c r="AI850">
        <v>24724814</v>
      </c>
      <c r="AJ850">
        <v>828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ROW(Source!A647)</f>
        <v>647</v>
      </c>
      <c r="B851">
        <v>24724824</v>
      </c>
      <c r="C851">
        <v>24724806</v>
      </c>
      <c r="D851">
        <v>22865648</v>
      </c>
      <c r="E851">
        <v>1</v>
      </c>
      <c r="F851">
        <v>1</v>
      </c>
      <c r="G851">
        <v>1</v>
      </c>
      <c r="H851">
        <v>3</v>
      </c>
      <c r="I851" t="s">
        <v>1311</v>
      </c>
      <c r="J851" t="s">
        <v>1312</v>
      </c>
      <c r="K851" t="s">
        <v>1313</v>
      </c>
      <c r="L851">
        <v>1348</v>
      </c>
      <c r="N851">
        <v>1009</v>
      </c>
      <c r="O851" t="s">
        <v>1185</v>
      </c>
      <c r="P851" t="s">
        <v>1185</v>
      </c>
      <c r="Q851">
        <v>1000</v>
      </c>
      <c r="X851">
        <v>3.0000000000000001E-3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 t="s">
        <v>3</v>
      </c>
      <c r="AG851">
        <v>3.0000000000000001E-3</v>
      </c>
      <c r="AH851">
        <v>3</v>
      </c>
      <c r="AI851">
        <v>-1</v>
      </c>
      <c r="AJ851" t="s">
        <v>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ROW(Source!A647)</f>
        <v>647</v>
      </c>
      <c r="B852">
        <v>24724825</v>
      </c>
      <c r="C852">
        <v>24724806</v>
      </c>
      <c r="D852">
        <v>22865650</v>
      </c>
      <c r="E852">
        <v>1</v>
      </c>
      <c r="F852">
        <v>1</v>
      </c>
      <c r="G852">
        <v>1</v>
      </c>
      <c r="H852">
        <v>3</v>
      </c>
      <c r="I852" t="s">
        <v>1159</v>
      </c>
      <c r="J852" t="s">
        <v>1160</v>
      </c>
      <c r="K852" t="s">
        <v>1161</v>
      </c>
      <c r="L852">
        <v>1374</v>
      </c>
      <c r="N852">
        <v>1013</v>
      </c>
      <c r="O852" t="s">
        <v>1162</v>
      </c>
      <c r="P852" t="s">
        <v>1162</v>
      </c>
      <c r="Q852">
        <v>1</v>
      </c>
      <c r="X852">
        <v>4.2300000000000004</v>
      </c>
      <c r="Y852">
        <v>1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4.2300000000000004</v>
      </c>
      <c r="AH852">
        <v>2</v>
      </c>
      <c r="AI852">
        <v>24724815</v>
      </c>
      <c r="AJ852">
        <v>829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ROW(Source!A648)</f>
        <v>648</v>
      </c>
      <c r="B853">
        <v>24911508</v>
      </c>
      <c r="C853">
        <v>24911504</v>
      </c>
      <c r="D853">
        <v>9438100</v>
      </c>
      <c r="E853">
        <v>1</v>
      </c>
      <c r="F853">
        <v>1</v>
      </c>
      <c r="G853">
        <v>1</v>
      </c>
      <c r="H853">
        <v>1</v>
      </c>
      <c r="I853" t="s">
        <v>1276</v>
      </c>
      <c r="J853" t="s">
        <v>3</v>
      </c>
      <c r="K853" t="s">
        <v>1277</v>
      </c>
      <c r="L853">
        <v>1369</v>
      </c>
      <c r="N853">
        <v>1013</v>
      </c>
      <c r="O853" t="s">
        <v>1148</v>
      </c>
      <c r="P853" t="s">
        <v>1148</v>
      </c>
      <c r="Q853">
        <v>1</v>
      </c>
      <c r="X853">
        <v>16</v>
      </c>
      <c r="Y853">
        <v>0</v>
      </c>
      <c r="Z853">
        <v>0</v>
      </c>
      <c r="AA853">
        <v>0</v>
      </c>
      <c r="AB853">
        <v>15.49</v>
      </c>
      <c r="AC853">
        <v>0</v>
      </c>
      <c r="AD853">
        <v>1</v>
      </c>
      <c r="AE853">
        <v>1</v>
      </c>
      <c r="AF853" t="s">
        <v>179</v>
      </c>
      <c r="AG853">
        <v>21.6</v>
      </c>
      <c r="AH853">
        <v>2</v>
      </c>
      <c r="AI853">
        <v>24911505</v>
      </c>
      <c r="AJ853">
        <v>830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ROW(Source!A648)</f>
        <v>648</v>
      </c>
      <c r="B854">
        <v>24911509</v>
      </c>
      <c r="C854">
        <v>24911504</v>
      </c>
      <c r="D854">
        <v>9447024</v>
      </c>
      <c r="E854">
        <v>1</v>
      </c>
      <c r="F854">
        <v>1</v>
      </c>
      <c r="G854">
        <v>1</v>
      </c>
      <c r="H854">
        <v>1</v>
      </c>
      <c r="I854" t="s">
        <v>1278</v>
      </c>
      <c r="J854" t="s">
        <v>3</v>
      </c>
      <c r="K854" t="s">
        <v>1279</v>
      </c>
      <c r="L854">
        <v>1369</v>
      </c>
      <c r="N854">
        <v>1013</v>
      </c>
      <c r="O854" t="s">
        <v>1148</v>
      </c>
      <c r="P854" t="s">
        <v>1148</v>
      </c>
      <c r="Q854">
        <v>1</v>
      </c>
      <c r="X854">
        <v>16</v>
      </c>
      <c r="Y854">
        <v>0</v>
      </c>
      <c r="Z854">
        <v>0</v>
      </c>
      <c r="AA854">
        <v>0</v>
      </c>
      <c r="AB854">
        <v>14.09</v>
      </c>
      <c r="AC854">
        <v>0</v>
      </c>
      <c r="AD854">
        <v>1</v>
      </c>
      <c r="AE854">
        <v>1</v>
      </c>
      <c r="AF854" t="s">
        <v>179</v>
      </c>
      <c r="AG854">
        <v>21.6</v>
      </c>
      <c r="AH854">
        <v>2</v>
      </c>
      <c r="AI854">
        <v>24911506</v>
      </c>
      <c r="AJ854">
        <v>831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ROW(Source!A648)</f>
        <v>648</v>
      </c>
      <c r="B855">
        <v>24911510</v>
      </c>
      <c r="C855">
        <v>24911504</v>
      </c>
      <c r="D855">
        <v>22865650</v>
      </c>
      <c r="E855">
        <v>1</v>
      </c>
      <c r="F855">
        <v>1</v>
      </c>
      <c r="G855">
        <v>1</v>
      </c>
      <c r="H855">
        <v>3</v>
      </c>
      <c r="I855" t="s">
        <v>1159</v>
      </c>
      <c r="J855" t="s">
        <v>1160</v>
      </c>
      <c r="K855" t="s">
        <v>1161</v>
      </c>
      <c r="L855">
        <v>1374</v>
      </c>
      <c r="N855">
        <v>1013</v>
      </c>
      <c r="O855" t="s">
        <v>1162</v>
      </c>
      <c r="P855" t="s">
        <v>1162</v>
      </c>
      <c r="Q855">
        <v>1</v>
      </c>
      <c r="X855">
        <v>9.4700000000000006</v>
      </c>
      <c r="Y855">
        <v>1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9.4700000000000006</v>
      </c>
      <c r="AH855">
        <v>2</v>
      </c>
      <c r="AI855">
        <v>24911507</v>
      </c>
      <c r="AJ855">
        <v>832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ROW(Source!A649)</f>
        <v>649</v>
      </c>
      <c r="B856">
        <v>24910683</v>
      </c>
      <c r="C856">
        <v>24910673</v>
      </c>
      <c r="D856">
        <v>9442491</v>
      </c>
      <c r="E856">
        <v>1</v>
      </c>
      <c r="F856">
        <v>1</v>
      </c>
      <c r="G856">
        <v>1</v>
      </c>
      <c r="H856">
        <v>1</v>
      </c>
      <c r="I856" t="s">
        <v>1529</v>
      </c>
      <c r="J856" t="s">
        <v>3</v>
      </c>
      <c r="K856" t="s">
        <v>1530</v>
      </c>
      <c r="L856">
        <v>1369</v>
      </c>
      <c r="N856">
        <v>1013</v>
      </c>
      <c r="O856" t="s">
        <v>1148</v>
      </c>
      <c r="P856" t="s">
        <v>1148</v>
      </c>
      <c r="Q856">
        <v>1</v>
      </c>
      <c r="X856">
        <v>19.600000000000001</v>
      </c>
      <c r="Y856">
        <v>0</v>
      </c>
      <c r="Z856">
        <v>0</v>
      </c>
      <c r="AA856">
        <v>0</v>
      </c>
      <c r="AB856">
        <v>10.79</v>
      </c>
      <c r="AC856">
        <v>0</v>
      </c>
      <c r="AD856">
        <v>1</v>
      </c>
      <c r="AE856">
        <v>1</v>
      </c>
      <c r="AF856" t="s">
        <v>179</v>
      </c>
      <c r="AG856">
        <v>26.460000000000004</v>
      </c>
      <c r="AH856">
        <v>2</v>
      </c>
      <c r="AI856">
        <v>24910674</v>
      </c>
      <c r="AJ856">
        <v>833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ROW(Source!A649)</f>
        <v>649</v>
      </c>
      <c r="B857">
        <v>24910684</v>
      </c>
      <c r="C857">
        <v>24910673</v>
      </c>
      <c r="D857">
        <v>22819248</v>
      </c>
      <c r="E857">
        <v>1</v>
      </c>
      <c r="F857">
        <v>1</v>
      </c>
      <c r="G857">
        <v>1</v>
      </c>
      <c r="H857">
        <v>3</v>
      </c>
      <c r="I857" t="s">
        <v>1505</v>
      </c>
      <c r="J857" t="s">
        <v>1506</v>
      </c>
      <c r="K857" t="s">
        <v>1507</v>
      </c>
      <c r="L857">
        <v>1348</v>
      </c>
      <c r="N857">
        <v>1009</v>
      </c>
      <c r="O857" t="s">
        <v>1185</v>
      </c>
      <c r="P857" t="s">
        <v>1185</v>
      </c>
      <c r="Q857">
        <v>1000</v>
      </c>
      <c r="X857">
        <v>9.4199999999999996E-3</v>
      </c>
      <c r="Y857">
        <v>5763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9.4199999999999996E-3</v>
      </c>
      <c r="AH857">
        <v>2</v>
      </c>
      <c r="AI857">
        <v>24910675</v>
      </c>
      <c r="AJ857">
        <v>834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ROW(Source!A649)</f>
        <v>649</v>
      </c>
      <c r="B858">
        <v>24910685</v>
      </c>
      <c r="C858">
        <v>24910673</v>
      </c>
      <c r="D858">
        <v>22820293</v>
      </c>
      <c r="E858">
        <v>1</v>
      </c>
      <c r="F858">
        <v>1</v>
      </c>
      <c r="G858">
        <v>1</v>
      </c>
      <c r="H858">
        <v>3</v>
      </c>
      <c r="I858" t="s">
        <v>1192</v>
      </c>
      <c r="J858" t="s">
        <v>1193</v>
      </c>
      <c r="K858" t="s">
        <v>1194</v>
      </c>
      <c r="L858">
        <v>1358</v>
      </c>
      <c r="N858">
        <v>1010</v>
      </c>
      <c r="O858" t="s">
        <v>189</v>
      </c>
      <c r="P858" t="s">
        <v>189</v>
      </c>
      <c r="Q858">
        <v>10</v>
      </c>
      <c r="X858">
        <v>1.5</v>
      </c>
      <c r="Y858">
        <v>8.3000000000000007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1.5</v>
      </c>
      <c r="AH858">
        <v>2</v>
      </c>
      <c r="AI858">
        <v>24910676</v>
      </c>
      <c r="AJ858">
        <v>835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ROW(Source!A649)</f>
        <v>649</v>
      </c>
      <c r="B859">
        <v>24910686</v>
      </c>
      <c r="C859">
        <v>24910673</v>
      </c>
      <c r="D859">
        <v>22819825</v>
      </c>
      <c r="E859">
        <v>1</v>
      </c>
      <c r="F859">
        <v>1</v>
      </c>
      <c r="G859">
        <v>1</v>
      </c>
      <c r="H859">
        <v>3</v>
      </c>
      <c r="I859" t="s">
        <v>1531</v>
      </c>
      <c r="J859" t="s">
        <v>1532</v>
      </c>
      <c r="K859" t="s">
        <v>1533</v>
      </c>
      <c r="L859">
        <v>1346</v>
      </c>
      <c r="N859">
        <v>1009</v>
      </c>
      <c r="O859" t="s">
        <v>1181</v>
      </c>
      <c r="P859" t="s">
        <v>1181</v>
      </c>
      <c r="Q859">
        <v>1</v>
      </c>
      <c r="X859">
        <v>3.0000000000000001E-3</v>
      </c>
      <c r="Y859">
        <v>16.8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3.0000000000000001E-3</v>
      </c>
      <c r="AH859">
        <v>2</v>
      </c>
      <c r="AI859">
        <v>24910677</v>
      </c>
      <c r="AJ859">
        <v>836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ROW(Source!A649)</f>
        <v>649</v>
      </c>
      <c r="B860">
        <v>24910687</v>
      </c>
      <c r="C860">
        <v>24910673</v>
      </c>
      <c r="D860">
        <v>22848312</v>
      </c>
      <c r="E860">
        <v>1</v>
      </c>
      <c r="F860">
        <v>1</v>
      </c>
      <c r="G860">
        <v>1</v>
      </c>
      <c r="H860">
        <v>3</v>
      </c>
      <c r="I860" t="s">
        <v>1534</v>
      </c>
      <c r="J860" t="s">
        <v>1535</v>
      </c>
      <c r="K860" t="s">
        <v>1536</v>
      </c>
      <c r="L860">
        <v>1477</v>
      </c>
      <c r="N860">
        <v>1013</v>
      </c>
      <c r="O860" t="s">
        <v>333</v>
      </c>
      <c r="P860" t="s">
        <v>335</v>
      </c>
      <c r="Q860">
        <v>1</v>
      </c>
      <c r="X860">
        <v>1.4999999999999999E-2</v>
      </c>
      <c r="Y860">
        <v>480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1.4999999999999999E-2</v>
      </c>
      <c r="AH860">
        <v>2</v>
      </c>
      <c r="AI860">
        <v>24910678</v>
      </c>
      <c r="AJ860">
        <v>837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ROW(Source!A649)</f>
        <v>649</v>
      </c>
      <c r="B861">
        <v>24910688</v>
      </c>
      <c r="C861">
        <v>24910673</v>
      </c>
      <c r="D861">
        <v>22848293</v>
      </c>
      <c r="E861">
        <v>1</v>
      </c>
      <c r="F861">
        <v>1</v>
      </c>
      <c r="G861">
        <v>1</v>
      </c>
      <c r="H861">
        <v>3</v>
      </c>
      <c r="I861" t="s">
        <v>1537</v>
      </c>
      <c r="J861" t="s">
        <v>1538</v>
      </c>
      <c r="K861" t="s">
        <v>1539</v>
      </c>
      <c r="L861">
        <v>1477</v>
      </c>
      <c r="N861">
        <v>1013</v>
      </c>
      <c r="O861" t="s">
        <v>333</v>
      </c>
      <c r="P861" t="s">
        <v>335</v>
      </c>
      <c r="Q861">
        <v>1</v>
      </c>
      <c r="X861">
        <v>1.4999999999999999E-2</v>
      </c>
      <c r="Y861">
        <v>3625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1.4999999999999999E-2</v>
      </c>
      <c r="AH861">
        <v>2</v>
      </c>
      <c r="AI861">
        <v>24910679</v>
      </c>
      <c r="AJ861">
        <v>838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ROW(Source!A649)</f>
        <v>649</v>
      </c>
      <c r="B862">
        <v>24910689</v>
      </c>
      <c r="C862">
        <v>24910673</v>
      </c>
      <c r="D862">
        <v>22848870</v>
      </c>
      <c r="E862">
        <v>1</v>
      </c>
      <c r="F862">
        <v>1</v>
      </c>
      <c r="G862">
        <v>1</v>
      </c>
      <c r="H862">
        <v>3</v>
      </c>
      <c r="I862" t="s">
        <v>1540</v>
      </c>
      <c r="J862" t="s">
        <v>1541</v>
      </c>
      <c r="K862" t="s">
        <v>1542</v>
      </c>
      <c r="L862">
        <v>1354</v>
      </c>
      <c r="N862">
        <v>1010</v>
      </c>
      <c r="O862" t="s">
        <v>209</v>
      </c>
      <c r="P862" t="s">
        <v>209</v>
      </c>
      <c r="Q862">
        <v>1</v>
      </c>
      <c r="X862">
        <v>1</v>
      </c>
      <c r="Y862">
        <v>2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1</v>
      </c>
      <c r="AH862">
        <v>2</v>
      </c>
      <c r="AI862">
        <v>24910680</v>
      </c>
      <c r="AJ862">
        <v>839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ROW(Source!A649)</f>
        <v>649</v>
      </c>
      <c r="B863">
        <v>24910690</v>
      </c>
      <c r="C863">
        <v>24910673</v>
      </c>
      <c r="D863">
        <v>22850615</v>
      </c>
      <c r="E863">
        <v>1</v>
      </c>
      <c r="F863">
        <v>1</v>
      </c>
      <c r="G863">
        <v>1</v>
      </c>
      <c r="H863">
        <v>3</v>
      </c>
      <c r="I863" t="s">
        <v>1473</v>
      </c>
      <c r="J863" t="s">
        <v>1474</v>
      </c>
      <c r="K863" t="s">
        <v>1475</v>
      </c>
      <c r="L863">
        <v>1348</v>
      </c>
      <c r="N863">
        <v>1009</v>
      </c>
      <c r="O863" t="s">
        <v>1185</v>
      </c>
      <c r="P863" t="s">
        <v>1185</v>
      </c>
      <c r="Q863">
        <v>1000</v>
      </c>
      <c r="X863">
        <v>5.0000000000000002E-5</v>
      </c>
      <c r="Y863">
        <v>85399.75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5.0000000000000002E-5</v>
      </c>
      <c r="AH863">
        <v>2</v>
      </c>
      <c r="AI863">
        <v>24910681</v>
      </c>
      <c r="AJ863">
        <v>840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ROW(Source!A649)</f>
        <v>649</v>
      </c>
      <c r="B864">
        <v>24910691</v>
      </c>
      <c r="C864">
        <v>24910673</v>
      </c>
      <c r="D864">
        <v>22865648</v>
      </c>
      <c r="E864">
        <v>1</v>
      </c>
      <c r="F864">
        <v>1</v>
      </c>
      <c r="G864">
        <v>1</v>
      </c>
      <c r="H864">
        <v>3</v>
      </c>
      <c r="I864" t="s">
        <v>1311</v>
      </c>
      <c r="J864" t="s">
        <v>1312</v>
      </c>
      <c r="K864" t="s">
        <v>1313</v>
      </c>
      <c r="L864">
        <v>1348</v>
      </c>
      <c r="N864">
        <v>1009</v>
      </c>
      <c r="O864" t="s">
        <v>1185</v>
      </c>
      <c r="P864" t="s">
        <v>1185</v>
      </c>
      <c r="Q864">
        <v>1000</v>
      </c>
      <c r="X864">
        <v>3.0000000000000001E-3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 t="s">
        <v>3</v>
      </c>
      <c r="AG864">
        <v>3.0000000000000001E-3</v>
      </c>
      <c r="AH864">
        <v>3</v>
      </c>
      <c r="AI864">
        <v>-1</v>
      </c>
      <c r="AJ864" t="s">
        <v>3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ROW(Source!A649)</f>
        <v>649</v>
      </c>
      <c r="B865">
        <v>24910692</v>
      </c>
      <c r="C865">
        <v>24910673</v>
      </c>
      <c r="D865">
        <v>22865650</v>
      </c>
      <c r="E865">
        <v>1</v>
      </c>
      <c r="F865">
        <v>1</v>
      </c>
      <c r="G865">
        <v>1</v>
      </c>
      <c r="H865">
        <v>3</v>
      </c>
      <c r="I865" t="s">
        <v>1159</v>
      </c>
      <c r="J865" t="s">
        <v>1160</v>
      </c>
      <c r="K865" t="s">
        <v>1161</v>
      </c>
      <c r="L865">
        <v>1374</v>
      </c>
      <c r="N865">
        <v>1013</v>
      </c>
      <c r="O865" t="s">
        <v>1162</v>
      </c>
      <c r="P865" t="s">
        <v>1162</v>
      </c>
      <c r="Q865">
        <v>1</v>
      </c>
      <c r="X865">
        <v>4.2300000000000004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4.2300000000000004</v>
      </c>
      <c r="AH865">
        <v>2</v>
      </c>
      <c r="AI865">
        <v>24910682</v>
      </c>
      <c r="AJ865">
        <v>841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ROW(Source!A650)</f>
        <v>650</v>
      </c>
      <c r="B866">
        <v>24687206</v>
      </c>
      <c r="C866">
        <v>24687205</v>
      </c>
      <c r="D866">
        <v>9431933</v>
      </c>
      <c r="E866">
        <v>1</v>
      </c>
      <c r="F866">
        <v>1</v>
      </c>
      <c r="G866">
        <v>1</v>
      </c>
      <c r="H866">
        <v>1</v>
      </c>
      <c r="I866" t="s">
        <v>1272</v>
      </c>
      <c r="J866" t="s">
        <v>3</v>
      </c>
      <c r="K866" t="s">
        <v>1273</v>
      </c>
      <c r="L866">
        <v>1369</v>
      </c>
      <c r="N866">
        <v>1013</v>
      </c>
      <c r="O866" t="s">
        <v>1148</v>
      </c>
      <c r="P866" t="s">
        <v>1148</v>
      </c>
      <c r="Q866">
        <v>1</v>
      </c>
      <c r="X866">
        <v>4</v>
      </c>
      <c r="Y866">
        <v>0</v>
      </c>
      <c r="Z866">
        <v>0</v>
      </c>
      <c r="AA866">
        <v>0</v>
      </c>
      <c r="AB866">
        <v>8.5299999999999994</v>
      </c>
      <c r="AC866">
        <v>0</v>
      </c>
      <c r="AD866">
        <v>1</v>
      </c>
      <c r="AE866">
        <v>1</v>
      </c>
      <c r="AF866" t="s">
        <v>179</v>
      </c>
      <c r="AG866">
        <v>5.4</v>
      </c>
      <c r="AH866">
        <v>2</v>
      </c>
      <c r="AI866">
        <v>24687206</v>
      </c>
      <c r="AJ866">
        <v>842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ROW(Source!A650)</f>
        <v>650</v>
      </c>
      <c r="B867">
        <v>24687207</v>
      </c>
      <c r="C867">
        <v>24687205</v>
      </c>
      <c r="D867">
        <v>22816112</v>
      </c>
      <c r="E867">
        <v>1</v>
      </c>
      <c r="F867">
        <v>1</v>
      </c>
      <c r="G867">
        <v>1</v>
      </c>
      <c r="H867">
        <v>3</v>
      </c>
      <c r="I867" t="s">
        <v>1178</v>
      </c>
      <c r="J867" t="s">
        <v>1179</v>
      </c>
      <c r="K867" t="s">
        <v>1180</v>
      </c>
      <c r="L867">
        <v>1346</v>
      </c>
      <c r="N867">
        <v>1009</v>
      </c>
      <c r="O867" t="s">
        <v>1181</v>
      </c>
      <c r="P867" t="s">
        <v>1181</v>
      </c>
      <c r="Q867">
        <v>1</v>
      </c>
      <c r="X867">
        <v>0.01</v>
      </c>
      <c r="Y867">
        <v>35.630000000000003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0.01</v>
      </c>
      <c r="AH867">
        <v>2</v>
      </c>
      <c r="AI867">
        <v>24687207</v>
      </c>
      <c r="AJ867">
        <v>843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ROW(Source!A650)</f>
        <v>650</v>
      </c>
      <c r="B868">
        <v>24687208</v>
      </c>
      <c r="C868">
        <v>24687205</v>
      </c>
      <c r="D868">
        <v>22813501</v>
      </c>
      <c r="E868">
        <v>1</v>
      </c>
      <c r="F868">
        <v>1</v>
      </c>
      <c r="G868">
        <v>1</v>
      </c>
      <c r="H868">
        <v>3</v>
      </c>
      <c r="I868" t="s">
        <v>1294</v>
      </c>
      <c r="J868" t="s">
        <v>1295</v>
      </c>
      <c r="K868" t="s">
        <v>1296</v>
      </c>
      <c r="L868">
        <v>1346</v>
      </c>
      <c r="N868">
        <v>1009</v>
      </c>
      <c r="O868" t="s">
        <v>1181</v>
      </c>
      <c r="P868" t="s">
        <v>1181</v>
      </c>
      <c r="Q868">
        <v>1</v>
      </c>
      <c r="X868">
        <v>0.01</v>
      </c>
      <c r="Y868">
        <v>155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0.01</v>
      </c>
      <c r="AH868">
        <v>2</v>
      </c>
      <c r="AI868">
        <v>24687208</v>
      </c>
      <c r="AJ868">
        <v>844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ROW(Source!A650)</f>
        <v>650</v>
      </c>
      <c r="B869">
        <v>24687209</v>
      </c>
      <c r="C869">
        <v>24687205</v>
      </c>
      <c r="D869">
        <v>22816424</v>
      </c>
      <c r="E869">
        <v>1</v>
      </c>
      <c r="F869">
        <v>1</v>
      </c>
      <c r="G869">
        <v>1</v>
      </c>
      <c r="H869">
        <v>3</v>
      </c>
      <c r="I869" t="s">
        <v>1195</v>
      </c>
      <c r="J869" t="s">
        <v>1196</v>
      </c>
      <c r="K869" t="s">
        <v>1197</v>
      </c>
      <c r="L869">
        <v>1346</v>
      </c>
      <c r="N869">
        <v>1009</v>
      </c>
      <c r="O869" t="s">
        <v>1181</v>
      </c>
      <c r="P869" t="s">
        <v>1181</v>
      </c>
      <c r="Q869">
        <v>1</v>
      </c>
      <c r="X869">
        <v>5.0000000000000001E-3</v>
      </c>
      <c r="Y869">
        <v>91.29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5.0000000000000001E-3</v>
      </c>
      <c r="AH869">
        <v>2</v>
      </c>
      <c r="AI869">
        <v>24687209</v>
      </c>
      <c r="AJ869">
        <v>845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ROW(Source!A650)</f>
        <v>650</v>
      </c>
      <c r="B870">
        <v>24687210</v>
      </c>
      <c r="C870">
        <v>24687205</v>
      </c>
      <c r="D870">
        <v>22827582</v>
      </c>
      <c r="E870">
        <v>1</v>
      </c>
      <c r="F870">
        <v>1</v>
      </c>
      <c r="G870">
        <v>1</v>
      </c>
      <c r="H870">
        <v>3</v>
      </c>
      <c r="I870" t="s">
        <v>1323</v>
      </c>
      <c r="J870" t="s">
        <v>1324</v>
      </c>
      <c r="K870" t="s">
        <v>1325</v>
      </c>
      <c r="L870">
        <v>1355</v>
      </c>
      <c r="N870">
        <v>1010</v>
      </c>
      <c r="O870" t="s">
        <v>910</v>
      </c>
      <c r="P870" t="s">
        <v>910</v>
      </c>
      <c r="Q870">
        <v>100</v>
      </c>
      <c r="X870">
        <v>0.06</v>
      </c>
      <c r="Y870">
        <v>30.74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0.06</v>
      </c>
      <c r="AH870">
        <v>2</v>
      </c>
      <c r="AI870">
        <v>24687210</v>
      </c>
      <c r="AJ870">
        <v>846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ROW(Source!A650)</f>
        <v>650</v>
      </c>
      <c r="B871">
        <v>24687211</v>
      </c>
      <c r="C871">
        <v>24687205</v>
      </c>
      <c r="D871">
        <v>22805120</v>
      </c>
      <c r="E871">
        <v>1</v>
      </c>
      <c r="F871">
        <v>1</v>
      </c>
      <c r="G871">
        <v>1</v>
      </c>
      <c r="H871">
        <v>3</v>
      </c>
      <c r="I871" t="s">
        <v>1326</v>
      </c>
      <c r="J871" t="s">
        <v>1327</v>
      </c>
      <c r="K871" t="s">
        <v>1328</v>
      </c>
      <c r="L871">
        <v>1383</v>
      </c>
      <c r="N871">
        <v>1013</v>
      </c>
      <c r="O871" t="s">
        <v>1329</v>
      </c>
      <c r="P871" t="s">
        <v>1329</v>
      </c>
      <c r="Q871">
        <v>1</v>
      </c>
      <c r="X871">
        <v>0.06</v>
      </c>
      <c r="Y871">
        <v>0.4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0.06</v>
      </c>
      <c r="AH871">
        <v>2</v>
      </c>
      <c r="AI871">
        <v>24687211</v>
      </c>
      <c r="AJ871">
        <v>847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ROW(Source!A650)</f>
        <v>650</v>
      </c>
      <c r="B872">
        <v>24687212</v>
      </c>
      <c r="C872">
        <v>24687205</v>
      </c>
      <c r="D872">
        <v>22850609</v>
      </c>
      <c r="E872">
        <v>1</v>
      </c>
      <c r="F872">
        <v>1</v>
      </c>
      <c r="G872">
        <v>1</v>
      </c>
      <c r="H872">
        <v>3</v>
      </c>
      <c r="I872" t="s">
        <v>1207</v>
      </c>
      <c r="J872" t="s">
        <v>1208</v>
      </c>
      <c r="K872" t="s">
        <v>1209</v>
      </c>
      <c r="L872">
        <v>1346</v>
      </c>
      <c r="N872">
        <v>1009</v>
      </c>
      <c r="O872" t="s">
        <v>1181</v>
      </c>
      <c r="P872" t="s">
        <v>1181</v>
      </c>
      <c r="Q872">
        <v>1</v>
      </c>
      <c r="X872">
        <v>0.01</v>
      </c>
      <c r="Y872">
        <v>65.75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0.01</v>
      </c>
      <c r="AH872">
        <v>2</v>
      </c>
      <c r="AI872">
        <v>24687212</v>
      </c>
      <c r="AJ872">
        <v>848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ROW(Source!A650)</f>
        <v>650</v>
      </c>
      <c r="B873">
        <v>24687213</v>
      </c>
      <c r="C873">
        <v>24687205</v>
      </c>
      <c r="D873">
        <v>22865359</v>
      </c>
      <c r="E873">
        <v>1</v>
      </c>
      <c r="F873">
        <v>1</v>
      </c>
      <c r="G873">
        <v>1</v>
      </c>
      <c r="H873">
        <v>3</v>
      </c>
      <c r="I873" t="s">
        <v>1543</v>
      </c>
      <c r="J873" t="s">
        <v>1544</v>
      </c>
      <c r="K873" t="s">
        <v>1545</v>
      </c>
      <c r="L873">
        <v>1346</v>
      </c>
      <c r="N873">
        <v>1009</v>
      </c>
      <c r="O873" t="s">
        <v>1181</v>
      </c>
      <c r="P873" t="s">
        <v>1181</v>
      </c>
      <c r="Q873">
        <v>1</v>
      </c>
      <c r="X873">
        <v>0.05</v>
      </c>
      <c r="Y873">
        <v>47.57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0.05</v>
      </c>
      <c r="AH873">
        <v>2</v>
      </c>
      <c r="AI873">
        <v>24687213</v>
      </c>
      <c r="AJ873">
        <v>849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ROW(Source!A650)</f>
        <v>650</v>
      </c>
      <c r="B874">
        <v>24687214</v>
      </c>
      <c r="C874">
        <v>24687205</v>
      </c>
      <c r="D874">
        <v>22865648</v>
      </c>
      <c r="E874">
        <v>1</v>
      </c>
      <c r="F874">
        <v>1</v>
      </c>
      <c r="G874">
        <v>1</v>
      </c>
      <c r="H874">
        <v>3</v>
      </c>
      <c r="I874" t="s">
        <v>1311</v>
      </c>
      <c r="J874" t="s">
        <v>1312</v>
      </c>
      <c r="K874" t="s">
        <v>1313</v>
      </c>
      <c r="L874">
        <v>1348</v>
      </c>
      <c r="N874">
        <v>1009</v>
      </c>
      <c r="O874" t="s">
        <v>1185</v>
      </c>
      <c r="P874" t="s">
        <v>1185</v>
      </c>
      <c r="Q874">
        <v>1000</v>
      </c>
      <c r="X874">
        <v>1E-3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1E-3</v>
      </c>
      <c r="AH874">
        <v>2</v>
      </c>
      <c r="AI874">
        <v>24687214</v>
      </c>
      <c r="AJ874">
        <v>850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ROW(Source!A650)</f>
        <v>650</v>
      </c>
      <c r="B875">
        <v>24687215</v>
      </c>
      <c r="C875">
        <v>24687205</v>
      </c>
      <c r="D875">
        <v>22865650</v>
      </c>
      <c r="E875">
        <v>1</v>
      </c>
      <c r="F875">
        <v>1</v>
      </c>
      <c r="G875">
        <v>1</v>
      </c>
      <c r="H875">
        <v>3</v>
      </c>
      <c r="I875" t="s">
        <v>1159</v>
      </c>
      <c r="J875" t="s">
        <v>1160</v>
      </c>
      <c r="K875" t="s">
        <v>1161</v>
      </c>
      <c r="L875">
        <v>1374</v>
      </c>
      <c r="N875">
        <v>1013</v>
      </c>
      <c r="O875" t="s">
        <v>1162</v>
      </c>
      <c r="P875" t="s">
        <v>1162</v>
      </c>
      <c r="Q875">
        <v>1</v>
      </c>
      <c r="X875">
        <v>0.68</v>
      </c>
      <c r="Y875">
        <v>1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0.68</v>
      </c>
      <c r="AH875">
        <v>2</v>
      </c>
      <c r="AI875">
        <v>24687215</v>
      </c>
      <c r="AJ875">
        <v>851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ROW(Source!A651)</f>
        <v>651</v>
      </c>
      <c r="B876">
        <v>24910727</v>
      </c>
      <c r="C876">
        <v>24910716</v>
      </c>
      <c r="D876">
        <v>9431933</v>
      </c>
      <c r="E876">
        <v>1</v>
      </c>
      <c r="F876">
        <v>1</v>
      </c>
      <c r="G876">
        <v>1</v>
      </c>
      <c r="H876">
        <v>1</v>
      </c>
      <c r="I876" t="s">
        <v>1272</v>
      </c>
      <c r="J876" t="s">
        <v>3</v>
      </c>
      <c r="K876" t="s">
        <v>1273</v>
      </c>
      <c r="L876">
        <v>1369</v>
      </c>
      <c r="N876">
        <v>1013</v>
      </c>
      <c r="O876" t="s">
        <v>1148</v>
      </c>
      <c r="P876" t="s">
        <v>1148</v>
      </c>
      <c r="Q876">
        <v>1</v>
      </c>
      <c r="X876">
        <v>4</v>
      </c>
      <c r="Y876">
        <v>0</v>
      </c>
      <c r="Z876">
        <v>0</v>
      </c>
      <c r="AA876">
        <v>0</v>
      </c>
      <c r="AB876">
        <v>8.5299999999999994</v>
      </c>
      <c r="AC876">
        <v>0</v>
      </c>
      <c r="AD876">
        <v>1</v>
      </c>
      <c r="AE876">
        <v>1</v>
      </c>
      <c r="AF876" t="s">
        <v>179</v>
      </c>
      <c r="AG876">
        <v>5.4</v>
      </c>
      <c r="AH876">
        <v>2</v>
      </c>
      <c r="AI876">
        <v>24910717</v>
      </c>
      <c r="AJ876">
        <v>852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ROW(Source!A651)</f>
        <v>651</v>
      </c>
      <c r="B877">
        <v>24910728</v>
      </c>
      <c r="C877">
        <v>24910716</v>
      </c>
      <c r="D877">
        <v>22816112</v>
      </c>
      <c r="E877">
        <v>1</v>
      </c>
      <c r="F877">
        <v>1</v>
      </c>
      <c r="G877">
        <v>1</v>
      </c>
      <c r="H877">
        <v>3</v>
      </c>
      <c r="I877" t="s">
        <v>1178</v>
      </c>
      <c r="J877" t="s">
        <v>1179</v>
      </c>
      <c r="K877" t="s">
        <v>1180</v>
      </c>
      <c r="L877">
        <v>1346</v>
      </c>
      <c r="N877">
        <v>1009</v>
      </c>
      <c r="O877" t="s">
        <v>1181</v>
      </c>
      <c r="P877" t="s">
        <v>1181</v>
      </c>
      <c r="Q877">
        <v>1</v>
      </c>
      <c r="X877">
        <v>0.01</v>
      </c>
      <c r="Y877">
        <v>35.630000000000003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0.01</v>
      </c>
      <c r="AH877">
        <v>2</v>
      </c>
      <c r="AI877">
        <v>24910718</v>
      </c>
      <c r="AJ877">
        <v>853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ROW(Source!A651)</f>
        <v>651</v>
      </c>
      <c r="B878">
        <v>24910729</v>
      </c>
      <c r="C878">
        <v>24910716</v>
      </c>
      <c r="D878">
        <v>22813501</v>
      </c>
      <c r="E878">
        <v>1</v>
      </c>
      <c r="F878">
        <v>1</v>
      </c>
      <c r="G878">
        <v>1</v>
      </c>
      <c r="H878">
        <v>3</v>
      </c>
      <c r="I878" t="s">
        <v>1294</v>
      </c>
      <c r="J878" t="s">
        <v>1295</v>
      </c>
      <c r="K878" t="s">
        <v>1296</v>
      </c>
      <c r="L878">
        <v>1346</v>
      </c>
      <c r="N878">
        <v>1009</v>
      </c>
      <c r="O878" t="s">
        <v>1181</v>
      </c>
      <c r="P878" t="s">
        <v>1181</v>
      </c>
      <c r="Q878">
        <v>1</v>
      </c>
      <c r="X878">
        <v>0.01</v>
      </c>
      <c r="Y878">
        <v>155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0.01</v>
      </c>
      <c r="AH878">
        <v>2</v>
      </c>
      <c r="AI878">
        <v>24910719</v>
      </c>
      <c r="AJ878">
        <v>854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ROW(Source!A651)</f>
        <v>651</v>
      </c>
      <c r="B879">
        <v>24910730</v>
      </c>
      <c r="C879">
        <v>24910716</v>
      </c>
      <c r="D879">
        <v>22816424</v>
      </c>
      <c r="E879">
        <v>1</v>
      </c>
      <c r="F879">
        <v>1</v>
      </c>
      <c r="G879">
        <v>1</v>
      </c>
      <c r="H879">
        <v>3</v>
      </c>
      <c r="I879" t="s">
        <v>1195</v>
      </c>
      <c r="J879" t="s">
        <v>1196</v>
      </c>
      <c r="K879" t="s">
        <v>1197</v>
      </c>
      <c r="L879">
        <v>1346</v>
      </c>
      <c r="N879">
        <v>1009</v>
      </c>
      <c r="O879" t="s">
        <v>1181</v>
      </c>
      <c r="P879" t="s">
        <v>1181</v>
      </c>
      <c r="Q879">
        <v>1</v>
      </c>
      <c r="X879">
        <v>5.0000000000000001E-3</v>
      </c>
      <c r="Y879">
        <v>91.29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5.0000000000000001E-3</v>
      </c>
      <c r="AH879">
        <v>2</v>
      </c>
      <c r="AI879">
        <v>24910720</v>
      </c>
      <c r="AJ879">
        <v>855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ROW(Source!A651)</f>
        <v>651</v>
      </c>
      <c r="B880">
        <v>24910731</v>
      </c>
      <c r="C880">
        <v>24910716</v>
      </c>
      <c r="D880">
        <v>22827582</v>
      </c>
      <c r="E880">
        <v>1</v>
      </c>
      <c r="F880">
        <v>1</v>
      </c>
      <c r="G880">
        <v>1</v>
      </c>
      <c r="H880">
        <v>3</v>
      </c>
      <c r="I880" t="s">
        <v>1323</v>
      </c>
      <c r="J880" t="s">
        <v>1324</v>
      </c>
      <c r="K880" t="s">
        <v>1325</v>
      </c>
      <c r="L880">
        <v>1355</v>
      </c>
      <c r="N880">
        <v>1010</v>
      </c>
      <c r="O880" t="s">
        <v>910</v>
      </c>
      <c r="P880" t="s">
        <v>910</v>
      </c>
      <c r="Q880">
        <v>100</v>
      </c>
      <c r="X880">
        <v>0.06</v>
      </c>
      <c r="Y880">
        <v>30.74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0.06</v>
      </c>
      <c r="AH880">
        <v>2</v>
      </c>
      <c r="AI880">
        <v>24910721</v>
      </c>
      <c r="AJ880">
        <v>856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ROW(Source!A651)</f>
        <v>651</v>
      </c>
      <c r="B881">
        <v>24910732</v>
      </c>
      <c r="C881">
        <v>24910716</v>
      </c>
      <c r="D881">
        <v>22805120</v>
      </c>
      <c r="E881">
        <v>1</v>
      </c>
      <c r="F881">
        <v>1</v>
      </c>
      <c r="G881">
        <v>1</v>
      </c>
      <c r="H881">
        <v>3</v>
      </c>
      <c r="I881" t="s">
        <v>1326</v>
      </c>
      <c r="J881" t="s">
        <v>1327</v>
      </c>
      <c r="K881" t="s">
        <v>1328</v>
      </c>
      <c r="L881">
        <v>1383</v>
      </c>
      <c r="N881">
        <v>1013</v>
      </c>
      <c r="O881" t="s">
        <v>1329</v>
      </c>
      <c r="P881" t="s">
        <v>1329</v>
      </c>
      <c r="Q881">
        <v>1</v>
      </c>
      <c r="X881">
        <v>0.06</v>
      </c>
      <c r="Y881">
        <v>0.4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0.06</v>
      </c>
      <c r="AH881">
        <v>2</v>
      </c>
      <c r="AI881">
        <v>24910722</v>
      </c>
      <c r="AJ881">
        <v>857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ROW(Source!A651)</f>
        <v>651</v>
      </c>
      <c r="B882">
        <v>24910733</v>
      </c>
      <c r="C882">
        <v>24910716</v>
      </c>
      <c r="D882">
        <v>22850609</v>
      </c>
      <c r="E882">
        <v>1</v>
      </c>
      <c r="F882">
        <v>1</v>
      </c>
      <c r="G882">
        <v>1</v>
      </c>
      <c r="H882">
        <v>3</v>
      </c>
      <c r="I882" t="s">
        <v>1207</v>
      </c>
      <c r="J882" t="s">
        <v>1208</v>
      </c>
      <c r="K882" t="s">
        <v>1209</v>
      </c>
      <c r="L882">
        <v>1346</v>
      </c>
      <c r="N882">
        <v>1009</v>
      </c>
      <c r="O882" t="s">
        <v>1181</v>
      </c>
      <c r="P882" t="s">
        <v>1181</v>
      </c>
      <c r="Q882">
        <v>1</v>
      </c>
      <c r="X882">
        <v>0.01</v>
      </c>
      <c r="Y882">
        <v>65.75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0.01</v>
      </c>
      <c r="AH882">
        <v>2</v>
      </c>
      <c r="AI882">
        <v>24910723</v>
      </c>
      <c r="AJ882">
        <v>858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ROW(Source!A651)</f>
        <v>651</v>
      </c>
      <c r="B883">
        <v>24910734</v>
      </c>
      <c r="C883">
        <v>24910716</v>
      </c>
      <c r="D883">
        <v>22865359</v>
      </c>
      <c r="E883">
        <v>1</v>
      </c>
      <c r="F883">
        <v>1</v>
      </c>
      <c r="G883">
        <v>1</v>
      </c>
      <c r="H883">
        <v>3</v>
      </c>
      <c r="I883" t="s">
        <v>1543</v>
      </c>
      <c r="J883" t="s">
        <v>1544</v>
      </c>
      <c r="K883" t="s">
        <v>1545</v>
      </c>
      <c r="L883">
        <v>1346</v>
      </c>
      <c r="N883">
        <v>1009</v>
      </c>
      <c r="O883" t="s">
        <v>1181</v>
      </c>
      <c r="P883" t="s">
        <v>1181</v>
      </c>
      <c r="Q883">
        <v>1</v>
      </c>
      <c r="X883">
        <v>0.05</v>
      </c>
      <c r="Y883">
        <v>47.57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0.05</v>
      </c>
      <c r="AH883">
        <v>2</v>
      </c>
      <c r="AI883">
        <v>24910724</v>
      </c>
      <c r="AJ883">
        <v>859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ROW(Source!A651)</f>
        <v>651</v>
      </c>
      <c r="B884">
        <v>24910735</v>
      </c>
      <c r="C884">
        <v>24910716</v>
      </c>
      <c r="D884">
        <v>22865648</v>
      </c>
      <c r="E884">
        <v>1</v>
      </c>
      <c r="F884">
        <v>1</v>
      </c>
      <c r="G884">
        <v>1</v>
      </c>
      <c r="H884">
        <v>3</v>
      </c>
      <c r="I884" t="s">
        <v>1311</v>
      </c>
      <c r="J884" t="s">
        <v>1312</v>
      </c>
      <c r="K884" t="s">
        <v>1313</v>
      </c>
      <c r="L884">
        <v>1348</v>
      </c>
      <c r="N884">
        <v>1009</v>
      </c>
      <c r="O884" t="s">
        <v>1185</v>
      </c>
      <c r="P884" t="s">
        <v>1185</v>
      </c>
      <c r="Q884">
        <v>1000</v>
      </c>
      <c r="X884">
        <v>1E-3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1E-3</v>
      </c>
      <c r="AH884">
        <v>2</v>
      </c>
      <c r="AI884">
        <v>24910725</v>
      </c>
      <c r="AJ884">
        <v>860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ROW(Source!A651)</f>
        <v>651</v>
      </c>
      <c r="B885">
        <v>24910736</v>
      </c>
      <c r="C885">
        <v>24910716</v>
      </c>
      <c r="D885">
        <v>22865650</v>
      </c>
      <c r="E885">
        <v>1</v>
      </c>
      <c r="F885">
        <v>1</v>
      </c>
      <c r="G885">
        <v>1</v>
      </c>
      <c r="H885">
        <v>3</v>
      </c>
      <c r="I885" t="s">
        <v>1159</v>
      </c>
      <c r="J885" t="s">
        <v>1160</v>
      </c>
      <c r="K885" t="s">
        <v>1161</v>
      </c>
      <c r="L885">
        <v>1374</v>
      </c>
      <c r="N885">
        <v>1013</v>
      </c>
      <c r="O885" t="s">
        <v>1162</v>
      </c>
      <c r="P885" t="s">
        <v>1162</v>
      </c>
      <c r="Q885">
        <v>1</v>
      </c>
      <c r="X885">
        <v>0.68</v>
      </c>
      <c r="Y885">
        <v>1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0.68</v>
      </c>
      <c r="AH885">
        <v>2</v>
      </c>
      <c r="AI885">
        <v>24910726</v>
      </c>
      <c r="AJ885">
        <v>861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ROW(Source!A652)</f>
        <v>652</v>
      </c>
      <c r="B886">
        <v>24721376</v>
      </c>
      <c r="C886">
        <v>24721360</v>
      </c>
      <c r="D886">
        <v>121548</v>
      </c>
      <c r="E886">
        <v>1</v>
      </c>
      <c r="F886">
        <v>1</v>
      </c>
      <c r="G886">
        <v>1</v>
      </c>
      <c r="H886">
        <v>1</v>
      </c>
      <c r="I886" t="s">
        <v>40</v>
      </c>
      <c r="J886" t="s">
        <v>3</v>
      </c>
      <c r="K886" t="s">
        <v>1173</v>
      </c>
      <c r="L886">
        <v>608254</v>
      </c>
      <c r="N886">
        <v>1013</v>
      </c>
      <c r="O886" t="s">
        <v>1174</v>
      </c>
      <c r="P886" t="s">
        <v>1174</v>
      </c>
      <c r="Q886">
        <v>1</v>
      </c>
      <c r="X886">
        <v>180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2</v>
      </c>
      <c r="AF886" t="s">
        <v>179</v>
      </c>
      <c r="AG886">
        <v>243.00000000000003</v>
      </c>
      <c r="AH886">
        <v>2</v>
      </c>
      <c r="AI886">
        <v>24721376</v>
      </c>
      <c r="AJ886">
        <v>862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ROW(Source!A652)</f>
        <v>652</v>
      </c>
      <c r="B887">
        <v>24721377</v>
      </c>
      <c r="C887">
        <v>24721360</v>
      </c>
      <c r="D887">
        <v>9438100</v>
      </c>
      <c r="E887">
        <v>1</v>
      </c>
      <c r="F887">
        <v>1</v>
      </c>
      <c r="G887">
        <v>1</v>
      </c>
      <c r="H887">
        <v>1</v>
      </c>
      <c r="I887" t="s">
        <v>1276</v>
      </c>
      <c r="J887" t="s">
        <v>3</v>
      </c>
      <c r="K887" t="s">
        <v>1277</v>
      </c>
      <c r="L887">
        <v>1369</v>
      </c>
      <c r="N887">
        <v>1013</v>
      </c>
      <c r="O887" t="s">
        <v>1148</v>
      </c>
      <c r="P887" t="s">
        <v>1148</v>
      </c>
      <c r="Q887">
        <v>1</v>
      </c>
      <c r="X887">
        <v>270</v>
      </c>
      <c r="Y887">
        <v>0</v>
      </c>
      <c r="Z887">
        <v>0</v>
      </c>
      <c r="AA887">
        <v>0</v>
      </c>
      <c r="AB887">
        <v>15.49</v>
      </c>
      <c r="AC887">
        <v>0</v>
      </c>
      <c r="AD887">
        <v>1</v>
      </c>
      <c r="AE887">
        <v>1</v>
      </c>
      <c r="AF887" t="s">
        <v>179</v>
      </c>
      <c r="AG887">
        <v>364.5</v>
      </c>
      <c r="AH887">
        <v>2</v>
      </c>
      <c r="AI887">
        <v>24721377</v>
      </c>
      <c r="AJ887">
        <v>863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ROW(Source!A652)</f>
        <v>652</v>
      </c>
      <c r="B888">
        <v>24721378</v>
      </c>
      <c r="C888">
        <v>24721360</v>
      </c>
      <c r="D888">
        <v>9447024</v>
      </c>
      <c r="E888">
        <v>1</v>
      </c>
      <c r="F888">
        <v>1</v>
      </c>
      <c r="G888">
        <v>1</v>
      </c>
      <c r="H888">
        <v>1</v>
      </c>
      <c r="I888" t="s">
        <v>1278</v>
      </c>
      <c r="J888" t="s">
        <v>3</v>
      </c>
      <c r="K888" t="s">
        <v>1279</v>
      </c>
      <c r="L888">
        <v>1369</v>
      </c>
      <c r="N888">
        <v>1013</v>
      </c>
      <c r="O888" t="s">
        <v>1148</v>
      </c>
      <c r="P888" t="s">
        <v>1148</v>
      </c>
      <c r="Q888">
        <v>1</v>
      </c>
      <c r="X888">
        <v>270</v>
      </c>
      <c r="Y888">
        <v>0</v>
      </c>
      <c r="Z888">
        <v>0</v>
      </c>
      <c r="AA888">
        <v>0</v>
      </c>
      <c r="AB888">
        <v>14.09</v>
      </c>
      <c r="AC888">
        <v>0</v>
      </c>
      <c r="AD888">
        <v>1</v>
      </c>
      <c r="AE888">
        <v>1</v>
      </c>
      <c r="AF888" t="s">
        <v>179</v>
      </c>
      <c r="AG888">
        <v>364.5</v>
      </c>
      <c r="AH888">
        <v>2</v>
      </c>
      <c r="AI888">
        <v>24721378</v>
      </c>
      <c r="AJ888">
        <v>864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ROW(Source!A652)</f>
        <v>652</v>
      </c>
      <c r="B889">
        <v>24721379</v>
      </c>
      <c r="C889">
        <v>24721360</v>
      </c>
      <c r="D889">
        <v>22793636</v>
      </c>
      <c r="E889">
        <v>1</v>
      </c>
      <c r="F889">
        <v>1</v>
      </c>
      <c r="G889">
        <v>1</v>
      </c>
      <c r="H889">
        <v>2</v>
      </c>
      <c r="I889" t="s">
        <v>1381</v>
      </c>
      <c r="J889" t="s">
        <v>1382</v>
      </c>
      <c r="K889" t="s">
        <v>1383</v>
      </c>
      <c r="L889">
        <v>1368</v>
      </c>
      <c r="N889">
        <v>1011</v>
      </c>
      <c r="O889" t="s">
        <v>1152</v>
      </c>
      <c r="P889" t="s">
        <v>1152</v>
      </c>
      <c r="Q889">
        <v>1</v>
      </c>
      <c r="X889">
        <v>180</v>
      </c>
      <c r="Y889">
        <v>0</v>
      </c>
      <c r="Z889">
        <v>110.86</v>
      </c>
      <c r="AA889">
        <v>11.6</v>
      </c>
      <c r="AB889">
        <v>0</v>
      </c>
      <c r="AC889">
        <v>0</v>
      </c>
      <c r="AD889">
        <v>1</v>
      </c>
      <c r="AE889">
        <v>0</v>
      </c>
      <c r="AF889" t="s">
        <v>179</v>
      </c>
      <c r="AG889">
        <v>243.00000000000003</v>
      </c>
      <c r="AH889">
        <v>2</v>
      </c>
      <c r="AI889">
        <v>24721379</v>
      </c>
      <c r="AJ889">
        <v>865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ROW(Source!A652)</f>
        <v>652</v>
      </c>
      <c r="B890">
        <v>24721380</v>
      </c>
      <c r="C890">
        <v>24721360</v>
      </c>
      <c r="D890">
        <v>22865650</v>
      </c>
      <c r="E890">
        <v>1</v>
      </c>
      <c r="F890">
        <v>1</v>
      </c>
      <c r="G890">
        <v>1</v>
      </c>
      <c r="H890">
        <v>3</v>
      </c>
      <c r="I890" t="s">
        <v>1159</v>
      </c>
      <c r="J890" t="s">
        <v>1160</v>
      </c>
      <c r="K890" t="s">
        <v>1161</v>
      </c>
      <c r="L890">
        <v>1374</v>
      </c>
      <c r="N890">
        <v>1013</v>
      </c>
      <c r="O890" t="s">
        <v>1162</v>
      </c>
      <c r="P890" t="s">
        <v>1162</v>
      </c>
      <c r="Q890">
        <v>1</v>
      </c>
      <c r="X890">
        <v>159.72999999999999</v>
      </c>
      <c r="Y890">
        <v>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159.72999999999999</v>
      </c>
      <c r="AH890">
        <v>2</v>
      </c>
      <c r="AI890">
        <v>24721380</v>
      </c>
      <c r="AJ890">
        <v>866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ROW(Source!A653)</f>
        <v>653</v>
      </c>
      <c r="B891">
        <v>24687218</v>
      </c>
      <c r="C891">
        <v>24687217</v>
      </c>
      <c r="D891">
        <v>9430710</v>
      </c>
      <c r="E891">
        <v>1</v>
      </c>
      <c r="F891">
        <v>1</v>
      </c>
      <c r="G891">
        <v>1</v>
      </c>
      <c r="H891">
        <v>1</v>
      </c>
      <c r="I891" t="s">
        <v>1166</v>
      </c>
      <c r="J891" t="s">
        <v>3</v>
      </c>
      <c r="K891" t="s">
        <v>1167</v>
      </c>
      <c r="L891">
        <v>1369</v>
      </c>
      <c r="N891">
        <v>1013</v>
      </c>
      <c r="O891" t="s">
        <v>1148</v>
      </c>
      <c r="P891" t="s">
        <v>1148</v>
      </c>
      <c r="Q891">
        <v>1</v>
      </c>
      <c r="X891">
        <v>1</v>
      </c>
      <c r="Y891">
        <v>0</v>
      </c>
      <c r="Z891">
        <v>0</v>
      </c>
      <c r="AA891">
        <v>0</v>
      </c>
      <c r="AB891">
        <v>9.6199999999999992</v>
      </c>
      <c r="AC891">
        <v>0</v>
      </c>
      <c r="AD891">
        <v>1</v>
      </c>
      <c r="AE891">
        <v>1</v>
      </c>
      <c r="AF891" t="s">
        <v>179</v>
      </c>
      <c r="AG891">
        <v>1.35</v>
      </c>
      <c r="AH891">
        <v>2</v>
      </c>
      <c r="AI891">
        <v>24687218</v>
      </c>
      <c r="AJ891">
        <v>867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ROW(Source!A653)</f>
        <v>653</v>
      </c>
      <c r="B892">
        <v>24687219</v>
      </c>
      <c r="C892">
        <v>24687217</v>
      </c>
      <c r="D892">
        <v>22850608</v>
      </c>
      <c r="E892">
        <v>1</v>
      </c>
      <c r="F892">
        <v>1</v>
      </c>
      <c r="G892">
        <v>1</v>
      </c>
      <c r="H892">
        <v>3</v>
      </c>
      <c r="I892" t="s">
        <v>1264</v>
      </c>
      <c r="J892" t="s">
        <v>1306</v>
      </c>
      <c r="K892" t="s">
        <v>1266</v>
      </c>
      <c r="L892">
        <v>1346</v>
      </c>
      <c r="N892">
        <v>1009</v>
      </c>
      <c r="O892" t="s">
        <v>1181</v>
      </c>
      <c r="P892" t="s">
        <v>1181</v>
      </c>
      <c r="Q892">
        <v>1</v>
      </c>
      <c r="X892">
        <v>4.0000000000000001E-3</v>
      </c>
      <c r="Y892">
        <v>114.22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4.0000000000000001E-3</v>
      </c>
      <c r="AH892">
        <v>2</v>
      </c>
      <c r="AI892">
        <v>24687219</v>
      </c>
      <c r="AJ892">
        <v>868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ROW(Source!A653)</f>
        <v>653</v>
      </c>
      <c r="B893">
        <v>24687220</v>
      </c>
      <c r="C893">
        <v>24687217</v>
      </c>
      <c r="D893">
        <v>22865650</v>
      </c>
      <c r="E893">
        <v>1</v>
      </c>
      <c r="F893">
        <v>1</v>
      </c>
      <c r="G893">
        <v>1</v>
      </c>
      <c r="H893">
        <v>3</v>
      </c>
      <c r="I893" t="s">
        <v>1159</v>
      </c>
      <c r="J893" t="s">
        <v>1160</v>
      </c>
      <c r="K893" t="s">
        <v>1161</v>
      </c>
      <c r="L893">
        <v>1374</v>
      </c>
      <c r="N893">
        <v>1013</v>
      </c>
      <c r="O893" t="s">
        <v>1162</v>
      </c>
      <c r="P893" t="s">
        <v>1162</v>
      </c>
      <c r="Q893">
        <v>1</v>
      </c>
      <c r="X893">
        <v>0.19</v>
      </c>
      <c r="Y893">
        <v>1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0.19</v>
      </c>
      <c r="AH893">
        <v>2</v>
      </c>
      <c r="AI893">
        <v>24687220</v>
      </c>
      <c r="AJ893">
        <v>869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ROW(Source!A654)</f>
        <v>654</v>
      </c>
      <c r="B894">
        <v>24688099</v>
      </c>
      <c r="C894">
        <v>24688095</v>
      </c>
      <c r="D894">
        <v>9430710</v>
      </c>
      <c r="E894">
        <v>1</v>
      </c>
      <c r="F894">
        <v>1</v>
      </c>
      <c r="G894">
        <v>1</v>
      </c>
      <c r="H894">
        <v>1</v>
      </c>
      <c r="I894" t="s">
        <v>1166</v>
      </c>
      <c r="J894" t="s">
        <v>3</v>
      </c>
      <c r="K894" t="s">
        <v>1167</v>
      </c>
      <c r="L894">
        <v>1369</v>
      </c>
      <c r="N894">
        <v>1013</v>
      </c>
      <c r="O894" t="s">
        <v>1148</v>
      </c>
      <c r="P894" t="s">
        <v>1148</v>
      </c>
      <c r="Q894">
        <v>1</v>
      </c>
      <c r="X894">
        <v>1</v>
      </c>
      <c r="Y894">
        <v>0</v>
      </c>
      <c r="Z894">
        <v>0</v>
      </c>
      <c r="AA894">
        <v>0</v>
      </c>
      <c r="AB894">
        <v>9.6199999999999992</v>
      </c>
      <c r="AC894">
        <v>0</v>
      </c>
      <c r="AD894">
        <v>1</v>
      </c>
      <c r="AE894">
        <v>1</v>
      </c>
      <c r="AF894" t="s">
        <v>179</v>
      </c>
      <c r="AG894">
        <v>1.35</v>
      </c>
      <c r="AH894">
        <v>2</v>
      </c>
      <c r="AI894">
        <v>24688096</v>
      </c>
      <c r="AJ894">
        <v>870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ROW(Source!A654)</f>
        <v>654</v>
      </c>
      <c r="B895">
        <v>24688100</v>
      </c>
      <c r="C895">
        <v>24688095</v>
      </c>
      <c r="D895">
        <v>22850608</v>
      </c>
      <c r="E895">
        <v>1</v>
      </c>
      <c r="F895">
        <v>1</v>
      </c>
      <c r="G895">
        <v>1</v>
      </c>
      <c r="H895">
        <v>3</v>
      </c>
      <c r="I895" t="s">
        <v>1264</v>
      </c>
      <c r="J895" t="s">
        <v>1306</v>
      </c>
      <c r="K895" t="s">
        <v>1266</v>
      </c>
      <c r="L895">
        <v>1346</v>
      </c>
      <c r="N895">
        <v>1009</v>
      </c>
      <c r="O895" t="s">
        <v>1181</v>
      </c>
      <c r="P895" t="s">
        <v>1181</v>
      </c>
      <c r="Q895">
        <v>1</v>
      </c>
      <c r="X895">
        <v>4.0000000000000001E-3</v>
      </c>
      <c r="Y895">
        <v>114.22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4.0000000000000001E-3</v>
      </c>
      <c r="AH895">
        <v>2</v>
      </c>
      <c r="AI895">
        <v>24688097</v>
      </c>
      <c r="AJ895">
        <v>871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ROW(Source!A654)</f>
        <v>654</v>
      </c>
      <c r="B896">
        <v>24688101</v>
      </c>
      <c r="C896">
        <v>24688095</v>
      </c>
      <c r="D896">
        <v>22865650</v>
      </c>
      <c r="E896">
        <v>1</v>
      </c>
      <c r="F896">
        <v>1</v>
      </c>
      <c r="G896">
        <v>1</v>
      </c>
      <c r="H896">
        <v>3</v>
      </c>
      <c r="I896" t="s">
        <v>1159</v>
      </c>
      <c r="J896" t="s">
        <v>1160</v>
      </c>
      <c r="K896" t="s">
        <v>1161</v>
      </c>
      <c r="L896">
        <v>1374</v>
      </c>
      <c r="N896">
        <v>1013</v>
      </c>
      <c r="O896" t="s">
        <v>1162</v>
      </c>
      <c r="P896" t="s">
        <v>1162</v>
      </c>
      <c r="Q896">
        <v>1</v>
      </c>
      <c r="X896">
        <v>0.19</v>
      </c>
      <c r="Y896">
        <v>1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0.19</v>
      </c>
      <c r="AH896">
        <v>2</v>
      </c>
      <c r="AI896">
        <v>24688098</v>
      </c>
      <c r="AJ896">
        <v>872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ROW(Source!A655)</f>
        <v>655</v>
      </c>
      <c r="B897">
        <v>24687466</v>
      </c>
      <c r="C897">
        <v>24687448</v>
      </c>
      <c r="D897">
        <v>9431832</v>
      </c>
      <c r="E897">
        <v>1</v>
      </c>
      <c r="F897">
        <v>1</v>
      </c>
      <c r="G897">
        <v>1</v>
      </c>
      <c r="H897">
        <v>1</v>
      </c>
      <c r="I897" t="s">
        <v>1280</v>
      </c>
      <c r="J897" t="s">
        <v>3</v>
      </c>
      <c r="K897" t="s">
        <v>1281</v>
      </c>
      <c r="L897">
        <v>1369</v>
      </c>
      <c r="N897">
        <v>1013</v>
      </c>
      <c r="O897" t="s">
        <v>1148</v>
      </c>
      <c r="P897" t="s">
        <v>1148</v>
      </c>
      <c r="Q897">
        <v>1</v>
      </c>
      <c r="X897">
        <v>68.7</v>
      </c>
      <c r="Y897">
        <v>0</v>
      </c>
      <c r="Z897">
        <v>0</v>
      </c>
      <c r="AA897">
        <v>0</v>
      </c>
      <c r="AB897">
        <v>10.35</v>
      </c>
      <c r="AC897">
        <v>0</v>
      </c>
      <c r="AD897">
        <v>1</v>
      </c>
      <c r="AE897">
        <v>1</v>
      </c>
      <c r="AF897" t="s">
        <v>179</v>
      </c>
      <c r="AG897">
        <v>92.745000000000005</v>
      </c>
      <c r="AH897">
        <v>2</v>
      </c>
      <c r="AI897">
        <v>24687449</v>
      </c>
      <c r="AJ897">
        <v>873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ROW(Source!A655)</f>
        <v>655</v>
      </c>
      <c r="B898">
        <v>24687467</v>
      </c>
      <c r="C898">
        <v>24687448</v>
      </c>
      <c r="D898">
        <v>121548</v>
      </c>
      <c r="E898">
        <v>1</v>
      </c>
      <c r="F898">
        <v>1</v>
      </c>
      <c r="G898">
        <v>1</v>
      </c>
      <c r="H898">
        <v>1</v>
      </c>
      <c r="I898" t="s">
        <v>40</v>
      </c>
      <c r="J898" t="s">
        <v>3</v>
      </c>
      <c r="K898" t="s">
        <v>1173</v>
      </c>
      <c r="L898">
        <v>608254</v>
      </c>
      <c r="N898">
        <v>1013</v>
      </c>
      <c r="O898" t="s">
        <v>1174</v>
      </c>
      <c r="P898" t="s">
        <v>1174</v>
      </c>
      <c r="Q898">
        <v>1</v>
      </c>
      <c r="X898">
        <v>0.04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2</v>
      </c>
      <c r="AF898" t="s">
        <v>179</v>
      </c>
      <c r="AG898">
        <v>5.4000000000000006E-2</v>
      </c>
      <c r="AH898">
        <v>2</v>
      </c>
      <c r="AI898">
        <v>24687450</v>
      </c>
      <c r="AJ898">
        <v>874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ROW(Source!A655)</f>
        <v>655</v>
      </c>
      <c r="B899">
        <v>24687468</v>
      </c>
      <c r="C899">
        <v>24687448</v>
      </c>
      <c r="D899">
        <v>14665676</v>
      </c>
      <c r="E899">
        <v>1</v>
      </c>
      <c r="F899">
        <v>1</v>
      </c>
      <c r="G899">
        <v>1</v>
      </c>
      <c r="H899">
        <v>2</v>
      </c>
      <c r="I899" t="s">
        <v>1175</v>
      </c>
      <c r="J899" t="s">
        <v>1239</v>
      </c>
      <c r="K899" t="s">
        <v>1177</v>
      </c>
      <c r="L899">
        <v>1368</v>
      </c>
      <c r="N899">
        <v>1011</v>
      </c>
      <c r="O899" t="s">
        <v>1152</v>
      </c>
      <c r="P899" t="s">
        <v>1152</v>
      </c>
      <c r="Q899">
        <v>1</v>
      </c>
      <c r="X899">
        <v>0.04</v>
      </c>
      <c r="Y899">
        <v>0</v>
      </c>
      <c r="Z899">
        <v>89.99</v>
      </c>
      <c r="AA899">
        <v>10.06</v>
      </c>
      <c r="AB899">
        <v>0</v>
      </c>
      <c r="AC899">
        <v>0</v>
      </c>
      <c r="AD899">
        <v>1</v>
      </c>
      <c r="AE899">
        <v>0</v>
      </c>
      <c r="AF899" t="s">
        <v>179</v>
      </c>
      <c r="AG899">
        <v>5.4000000000000006E-2</v>
      </c>
      <c r="AH899">
        <v>2</v>
      </c>
      <c r="AI899">
        <v>24687451</v>
      </c>
      <c r="AJ899">
        <v>875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ROW(Source!A655)</f>
        <v>655</v>
      </c>
      <c r="B900">
        <v>24687469</v>
      </c>
      <c r="C900">
        <v>24687448</v>
      </c>
      <c r="D900">
        <v>14607476</v>
      </c>
      <c r="E900">
        <v>1</v>
      </c>
      <c r="F900">
        <v>1</v>
      </c>
      <c r="G900">
        <v>1</v>
      </c>
      <c r="H900">
        <v>3</v>
      </c>
      <c r="I900" t="s">
        <v>1282</v>
      </c>
      <c r="J900" t="s">
        <v>1546</v>
      </c>
      <c r="K900" t="s">
        <v>1284</v>
      </c>
      <c r="L900">
        <v>1348</v>
      </c>
      <c r="N900">
        <v>1009</v>
      </c>
      <c r="O900" t="s">
        <v>1185</v>
      </c>
      <c r="P900" t="s">
        <v>1185</v>
      </c>
      <c r="Q900">
        <v>1000</v>
      </c>
      <c r="X900">
        <v>9.0000000000000006E-5</v>
      </c>
      <c r="Y900">
        <v>12606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9.0000000000000006E-5</v>
      </c>
      <c r="AH900">
        <v>2</v>
      </c>
      <c r="AI900">
        <v>24687452</v>
      </c>
      <c r="AJ900">
        <v>876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ROW(Source!A655)</f>
        <v>655</v>
      </c>
      <c r="B901">
        <v>24687470</v>
      </c>
      <c r="C901">
        <v>24687448</v>
      </c>
      <c r="D901">
        <v>14607516</v>
      </c>
      <c r="E901">
        <v>1</v>
      </c>
      <c r="F901">
        <v>1</v>
      </c>
      <c r="G901">
        <v>1</v>
      </c>
      <c r="H901">
        <v>3</v>
      </c>
      <c r="I901" t="s">
        <v>1285</v>
      </c>
      <c r="J901" t="s">
        <v>1547</v>
      </c>
      <c r="K901" t="s">
        <v>1287</v>
      </c>
      <c r="L901">
        <v>1348</v>
      </c>
      <c r="N901">
        <v>1009</v>
      </c>
      <c r="O901" t="s">
        <v>1185</v>
      </c>
      <c r="P901" t="s">
        <v>1185</v>
      </c>
      <c r="Q901">
        <v>1000</v>
      </c>
      <c r="X901">
        <v>1.6000000000000001E-4</v>
      </c>
      <c r="Y901">
        <v>22419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1.6000000000000001E-4</v>
      </c>
      <c r="AH901">
        <v>2</v>
      </c>
      <c r="AI901">
        <v>24687453</v>
      </c>
      <c r="AJ901">
        <v>877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ROW(Source!A655)</f>
        <v>655</v>
      </c>
      <c r="B902">
        <v>24687471</v>
      </c>
      <c r="C902">
        <v>24687448</v>
      </c>
      <c r="D902">
        <v>14608188</v>
      </c>
      <c r="E902">
        <v>1</v>
      </c>
      <c r="F902">
        <v>1</v>
      </c>
      <c r="G902">
        <v>1</v>
      </c>
      <c r="H902">
        <v>3</v>
      </c>
      <c r="I902" t="s">
        <v>1288</v>
      </c>
      <c r="J902" t="s">
        <v>1548</v>
      </c>
      <c r="K902" t="s">
        <v>1290</v>
      </c>
      <c r="L902">
        <v>1348</v>
      </c>
      <c r="N902">
        <v>1009</v>
      </c>
      <c r="O902" t="s">
        <v>1185</v>
      </c>
      <c r="P902" t="s">
        <v>1185</v>
      </c>
      <c r="Q902">
        <v>1000</v>
      </c>
      <c r="X902">
        <v>4.0000000000000003E-5</v>
      </c>
      <c r="Y902">
        <v>42700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4.0000000000000003E-5</v>
      </c>
      <c r="AH902">
        <v>2</v>
      </c>
      <c r="AI902">
        <v>24687454</v>
      </c>
      <c r="AJ902">
        <v>878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ROW(Source!A655)</f>
        <v>655</v>
      </c>
      <c r="B903">
        <v>24687472</v>
      </c>
      <c r="C903">
        <v>24687448</v>
      </c>
      <c r="D903">
        <v>14610376</v>
      </c>
      <c r="E903">
        <v>1</v>
      </c>
      <c r="F903">
        <v>1</v>
      </c>
      <c r="G903">
        <v>1</v>
      </c>
      <c r="H903">
        <v>3</v>
      </c>
      <c r="I903" t="s">
        <v>1291</v>
      </c>
      <c r="J903" t="s">
        <v>1549</v>
      </c>
      <c r="K903" t="s">
        <v>1293</v>
      </c>
      <c r="L903">
        <v>1346</v>
      </c>
      <c r="N903">
        <v>1009</v>
      </c>
      <c r="O903" t="s">
        <v>1181</v>
      </c>
      <c r="P903" t="s">
        <v>1181</v>
      </c>
      <c r="Q903">
        <v>1</v>
      </c>
      <c r="X903">
        <v>1.4999999999999999E-2</v>
      </c>
      <c r="Y903">
        <v>28.26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1.4999999999999999E-2</v>
      </c>
      <c r="AH903">
        <v>2</v>
      </c>
      <c r="AI903">
        <v>24687455</v>
      </c>
      <c r="AJ903">
        <v>879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ROW(Source!A655)</f>
        <v>655</v>
      </c>
      <c r="B904">
        <v>24687473</v>
      </c>
      <c r="C904">
        <v>24687448</v>
      </c>
      <c r="D904">
        <v>14610520</v>
      </c>
      <c r="E904">
        <v>1</v>
      </c>
      <c r="F904">
        <v>1</v>
      </c>
      <c r="G904">
        <v>1</v>
      </c>
      <c r="H904">
        <v>3</v>
      </c>
      <c r="I904" t="s">
        <v>1182</v>
      </c>
      <c r="J904" t="s">
        <v>1489</v>
      </c>
      <c r="K904" t="s">
        <v>1184</v>
      </c>
      <c r="L904">
        <v>1348</v>
      </c>
      <c r="N904">
        <v>1009</v>
      </c>
      <c r="O904" t="s">
        <v>1185</v>
      </c>
      <c r="P904" t="s">
        <v>1185</v>
      </c>
      <c r="Q904">
        <v>1000</v>
      </c>
      <c r="X904">
        <v>3.0000000000000001E-5</v>
      </c>
      <c r="Y904">
        <v>15481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3.0000000000000001E-5</v>
      </c>
      <c r="AH904">
        <v>2</v>
      </c>
      <c r="AI904">
        <v>24687456</v>
      </c>
      <c r="AJ904">
        <v>880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ROW(Source!A655)</f>
        <v>655</v>
      </c>
      <c r="B905">
        <v>24687474</v>
      </c>
      <c r="C905">
        <v>24687448</v>
      </c>
      <c r="D905">
        <v>14610667</v>
      </c>
      <c r="E905">
        <v>1</v>
      </c>
      <c r="F905">
        <v>1</v>
      </c>
      <c r="G905">
        <v>1</v>
      </c>
      <c r="H905">
        <v>3</v>
      </c>
      <c r="I905" t="s">
        <v>1294</v>
      </c>
      <c r="J905" t="s">
        <v>1550</v>
      </c>
      <c r="K905" t="s">
        <v>1296</v>
      </c>
      <c r="L905">
        <v>1346</v>
      </c>
      <c r="N905">
        <v>1009</v>
      </c>
      <c r="O905" t="s">
        <v>1181</v>
      </c>
      <c r="P905" t="s">
        <v>1181</v>
      </c>
      <c r="Q905">
        <v>1</v>
      </c>
      <c r="X905">
        <v>0.38</v>
      </c>
      <c r="Y905">
        <v>155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0.38</v>
      </c>
      <c r="AH905">
        <v>2</v>
      </c>
      <c r="AI905">
        <v>24687457</v>
      </c>
      <c r="AJ905">
        <v>881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ROW(Source!A655)</f>
        <v>655</v>
      </c>
      <c r="B906">
        <v>24687475</v>
      </c>
      <c r="C906">
        <v>24687448</v>
      </c>
      <c r="D906">
        <v>14611309</v>
      </c>
      <c r="E906">
        <v>1</v>
      </c>
      <c r="F906">
        <v>1</v>
      </c>
      <c r="G906">
        <v>1</v>
      </c>
      <c r="H906">
        <v>3</v>
      </c>
      <c r="I906" t="s">
        <v>1297</v>
      </c>
      <c r="J906" t="s">
        <v>1551</v>
      </c>
      <c r="K906" t="s">
        <v>1299</v>
      </c>
      <c r="L906">
        <v>1346</v>
      </c>
      <c r="N906">
        <v>1009</v>
      </c>
      <c r="O906" t="s">
        <v>1181</v>
      </c>
      <c r="P906" t="s">
        <v>1181</v>
      </c>
      <c r="Q906">
        <v>1</v>
      </c>
      <c r="X906">
        <v>2E-3</v>
      </c>
      <c r="Y906">
        <v>39.020000000000003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2E-3</v>
      </c>
      <c r="AH906">
        <v>2</v>
      </c>
      <c r="AI906">
        <v>24687458</v>
      </c>
      <c r="AJ906">
        <v>882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ROW(Source!A655)</f>
        <v>655</v>
      </c>
      <c r="B907">
        <v>24687476</v>
      </c>
      <c r="C907">
        <v>24687448</v>
      </c>
      <c r="D907">
        <v>14611418</v>
      </c>
      <c r="E907">
        <v>1</v>
      </c>
      <c r="F907">
        <v>1</v>
      </c>
      <c r="G907">
        <v>1</v>
      </c>
      <c r="H907">
        <v>3</v>
      </c>
      <c r="I907" t="s">
        <v>1300</v>
      </c>
      <c r="J907" t="s">
        <v>1552</v>
      </c>
      <c r="K907" t="s">
        <v>1302</v>
      </c>
      <c r="L907">
        <v>1346</v>
      </c>
      <c r="N907">
        <v>1009</v>
      </c>
      <c r="O907" t="s">
        <v>1181</v>
      </c>
      <c r="P907" t="s">
        <v>1181</v>
      </c>
      <c r="Q907">
        <v>1</v>
      </c>
      <c r="X907">
        <v>2.1000000000000001E-2</v>
      </c>
      <c r="Y907">
        <v>138.76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2.1000000000000001E-2</v>
      </c>
      <c r="AH907">
        <v>2</v>
      </c>
      <c r="AI907">
        <v>24687459</v>
      </c>
      <c r="AJ907">
        <v>883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ROW(Source!A655)</f>
        <v>655</v>
      </c>
      <c r="B908">
        <v>24687477</v>
      </c>
      <c r="C908">
        <v>24687448</v>
      </c>
      <c r="D908">
        <v>14661339</v>
      </c>
      <c r="E908">
        <v>1</v>
      </c>
      <c r="F908">
        <v>1</v>
      </c>
      <c r="G908">
        <v>1</v>
      </c>
      <c r="H908">
        <v>3</v>
      </c>
      <c r="I908" t="s">
        <v>1303</v>
      </c>
      <c r="J908" t="s">
        <v>1553</v>
      </c>
      <c r="K908" t="s">
        <v>1305</v>
      </c>
      <c r="L908">
        <v>1348</v>
      </c>
      <c r="N908">
        <v>1009</v>
      </c>
      <c r="O908" t="s">
        <v>1185</v>
      </c>
      <c r="P908" t="s">
        <v>1185</v>
      </c>
      <c r="Q908">
        <v>1000</v>
      </c>
      <c r="X908">
        <v>4.0000000000000002E-4</v>
      </c>
      <c r="Y908">
        <v>75162.289999999994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4.0000000000000002E-4</v>
      </c>
      <c r="AH908">
        <v>2</v>
      </c>
      <c r="AI908">
        <v>24687460</v>
      </c>
      <c r="AJ908">
        <v>884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ROW(Source!A655)</f>
        <v>655</v>
      </c>
      <c r="B909">
        <v>24687478</v>
      </c>
      <c r="C909">
        <v>24687448</v>
      </c>
      <c r="D909">
        <v>14665220</v>
      </c>
      <c r="E909">
        <v>1</v>
      </c>
      <c r="F909">
        <v>1</v>
      </c>
      <c r="G909">
        <v>1</v>
      </c>
      <c r="H909">
        <v>3</v>
      </c>
      <c r="I909" t="s">
        <v>1264</v>
      </c>
      <c r="J909" t="s">
        <v>1265</v>
      </c>
      <c r="K909" t="s">
        <v>1266</v>
      </c>
      <c r="L909">
        <v>1346</v>
      </c>
      <c r="N909">
        <v>1009</v>
      </c>
      <c r="O909" t="s">
        <v>1181</v>
      </c>
      <c r="P909" t="s">
        <v>1181</v>
      </c>
      <c r="Q909">
        <v>1</v>
      </c>
      <c r="X909">
        <v>0.04</v>
      </c>
      <c r="Y909">
        <v>114.22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0.04</v>
      </c>
      <c r="AH909">
        <v>2</v>
      </c>
      <c r="AI909">
        <v>24687461</v>
      </c>
      <c r="AJ909">
        <v>885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ROW(Source!A655)</f>
        <v>655</v>
      </c>
      <c r="B910">
        <v>24687479</v>
      </c>
      <c r="C910">
        <v>24687448</v>
      </c>
      <c r="D910">
        <v>14689643</v>
      </c>
      <c r="E910">
        <v>1</v>
      </c>
      <c r="F910">
        <v>1</v>
      </c>
      <c r="G910">
        <v>1</v>
      </c>
      <c r="H910">
        <v>3</v>
      </c>
      <c r="I910" t="s">
        <v>1210</v>
      </c>
      <c r="J910" t="s">
        <v>1493</v>
      </c>
      <c r="K910" t="s">
        <v>1212</v>
      </c>
      <c r="L910">
        <v>1346</v>
      </c>
      <c r="N910">
        <v>1009</v>
      </c>
      <c r="O910" t="s">
        <v>1181</v>
      </c>
      <c r="P910" t="s">
        <v>1181</v>
      </c>
      <c r="Q910">
        <v>1</v>
      </c>
      <c r="X910">
        <v>3.1E-2</v>
      </c>
      <c r="Y910">
        <v>38.340000000000003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3.1E-2</v>
      </c>
      <c r="AH910">
        <v>2</v>
      </c>
      <c r="AI910">
        <v>24687462</v>
      </c>
      <c r="AJ910">
        <v>886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ROW(Source!A655)</f>
        <v>655</v>
      </c>
      <c r="B911">
        <v>24687480</v>
      </c>
      <c r="C911">
        <v>24687448</v>
      </c>
      <c r="D911">
        <v>14697310</v>
      </c>
      <c r="E911">
        <v>1</v>
      </c>
      <c r="F911">
        <v>1</v>
      </c>
      <c r="G911">
        <v>1</v>
      </c>
      <c r="H911">
        <v>3</v>
      </c>
      <c r="I911" t="s">
        <v>1213</v>
      </c>
      <c r="J911" t="s">
        <v>1494</v>
      </c>
      <c r="K911" t="s">
        <v>1215</v>
      </c>
      <c r="L911">
        <v>1354</v>
      </c>
      <c r="N911">
        <v>1010</v>
      </c>
      <c r="O911" t="s">
        <v>209</v>
      </c>
      <c r="P911" t="s">
        <v>209</v>
      </c>
      <c r="Q911">
        <v>1</v>
      </c>
      <c r="X911">
        <v>3</v>
      </c>
      <c r="Y911">
        <v>2.0299999999999998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3</v>
      </c>
      <c r="AH911">
        <v>2</v>
      </c>
      <c r="AI911">
        <v>24687463</v>
      </c>
      <c r="AJ911">
        <v>887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ROW(Source!A655)</f>
        <v>655</v>
      </c>
      <c r="B912">
        <v>24687481</v>
      </c>
      <c r="C912">
        <v>24687448</v>
      </c>
      <c r="D912">
        <v>14698728</v>
      </c>
      <c r="E912">
        <v>1</v>
      </c>
      <c r="F912">
        <v>1</v>
      </c>
      <c r="G912">
        <v>1</v>
      </c>
      <c r="H912">
        <v>3</v>
      </c>
      <c r="I912" t="s">
        <v>1307</v>
      </c>
      <c r="J912" t="s">
        <v>1554</v>
      </c>
      <c r="K912" t="s">
        <v>1309</v>
      </c>
      <c r="L912">
        <v>1330</v>
      </c>
      <c r="N912">
        <v>1005</v>
      </c>
      <c r="O912" t="s">
        <v>1310</v>
      </c>
      <c r="P912" t="s">
        <v>1310</v>
      </c>
      <c r="Q912">
        <v>10</v>
      </c>
      <c r="X912">
        <v>0.03</v>
      </c>
      <c r="Y912">
        <v>405.22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0.03</v>
      </c>
      <c r="AH912">
        <v>2</v>
      </c>
      <c r="AI912">
        <v>24687464</v>
      </c>
      <c r="AJ912">
        <v>888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ROW(Source!A655)</f>
        <v>655</v>
      </c>
      <c r="B913">
        <v>24687482</v>
      </c>
      <c r="C913">
        <v>24687448</v>
      </c>
      <c r="D913">
        <v>14665281</v>
      </c>
      <c r="E913">
        <v>1</v>
      </c>
      <c r="F913">
        <v>1</v>
      </c>
      <c r="G913">
        <v>1</v>
      </c>
      <c r="H913">
        <v>3</v>
      </c>
      <c r="I913" t="s">
        <v>1311</v>
      </c>
      <c r="J913" t="s">
        <v>1695</v>
      </c>
      <c r="K913" t="s">
        <v>1313</v>
      </c>
      <c r="L913">
        <v>1348</v>
      </c>
      <c r="N913">
        <v>1009</v>
      </c>
      <c r="O913" t="s">
        <v>1185</v>
      </c>
      <c r="P913" t="s">
        <v>1185</v>
      </c>
      <c r="Q913">
        <v>1000</v>
      </c>
      <c r="X913">
        <v>0.155</v>
      </c>
      <c r="Y913">
        <v>0</v>
      </c>
      <c r="Z913">
        <v>0</v>
      </c>
      <c r="AA913">
        <v>0</v>
      </c>
      <c r="AB913">
        <v>0</v>
      </c>
      <c r="AC913">
        <v>1</v>
      </c>
      <c r="AD913">
        <v>0</v>
      </c>
      <c r="AE913">
        <v>0</v>
      </c>
      <c r="AF913" t="s">
        <v>3</v>
      </c>
      <c r="AG913">
        <v>0.155</v>
      </c>
      <c r="AH913">
        <v>3</v>
      </c>
      <c r="AI913">
        <v>-1</v>
      </c>
      <c r="AJ913" t="s">
        <v>3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ROW(Source!A655)</f>
        <v>655</v>
      </c>
      <c r="B914">
        <v>24687483</v>
      </c>
      <c r="C914">
        <v>24687448</v>
      </c>
      <c r="D914">
        <v>14665295</v>
      </c>
      <c r="E914">
        <v>1</v>
      </c>
      <c r="F914">
        <v>1</v>
      </c>
      <c r="G914">
        <v>1</v>
      </c>
      <c r="H914">
        <v>3</v>
      </c>
      <c r="I914" t="s">
        <v>1159</v>
      </c>
      <c r="J914" t="s">
        <v>1168</v>
      </c>
      <c r="K914" t="s">
        <v>1169</v>
      </c>
      <c r="L914">
        <v>1344</v>
      </c>
      <c r="N914">
        <v>1008</v>
      </c>
      <c r="O914" t="s">
        <v>1170</v>
      </c>
      <c r="P914" t="s">
        <v>1170</v>
      </c>
      <c r="Q914">
        <v>1</v>
      </c>
      <c r="X914">
        <v>14.22</v>
      </c>
      <c r="Y914">
        <v>1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14.22</v>
      </c>
      <c r="AH914">
        <v>2</v>
      </c>
      <c r="AI914">
        <v>24687465</v>
      </c>
      <c r="AJ914">
        <v>889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ROW(Source!A656)</f>
        <v>656</v>
      </c>
      <c r="B915">
        <v>24687512</v>
      </c>
      <c r="C915">
        <v>24687507</v>
      </c>
      <c r="D915">
        <v>9431933</v>
      </c>
      <c r="E915">
        <v>1</v>
      </c>
      <c r="F915">
        <v>1</v>
      </c>
      <c r="G915">
        <v>1</v>
      </c>
      <c r="H915">
        <v>1</v>
      </c>
      <c r="I915" t="s">
        <v>1272</v>
      </c>
      <c r="J915" t="s">
        <v>3</v>
      </c>
      <c r="K915" t="s">
        <v>1273</v>
      </c>
      <c r="L915">
        <v>1369</v>
      </c>
      <c r="N915">
        <v>1013</v>
      </c>
      <c r="O915" t="s">
        <v>1148</v>
      </c>
      <c r="P915" t="s">
        <v>1148</v>
      </c>
      <c r="Q915">
        <v>1</v>
      </c>
      <c r="X915">
        <v>2.29</v>
      </c>
      <c r="Y915">
        <v>0</v>
      </c>
      <c r="Z915">
        <v>0</v>
      </c>
      <c r="AA915">
        <v>0</v>
      </c>
      <c r="AB915">
        <v>8.5299999999999994</v>
      </c>
      <c r="AC915">
        <v>0</v>
      </c>
      <c r="AD915">
        <v>1</v>
      </c>
      <c r="AE915">
        <v>1</v>
      </c>
      <c r="AF915" t="s">
        <v>179</v>
      </c>
      <c r="AG915">
        <v>3.0915000000000004</v>
      </c>
      <c r="AH915">
        <v>2</v>
      </c>
      <c r="AI915">
        <v>24687508</v>
      </c>
      <c r="AJ915">
        <v>890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ROW(Source!A656)</f>
        <v>656</v>
      </c>
      <c r="B916">
        <v>24687513</v>
      </c>
      <c r="C916">
        <v>24687507</v>
      </c>
      <c r="D916">
        <v>121548</v>
      </c>
      <c r="E916">
        <v>1</v>
      </c>
      <c r="F916">
        <v>1</v>
      </c>
      <c r="G916">
        <v>1</v>
      </c>
      <c r="H916">
        <v>1</v>
      </c>
      <c r="I916" t="s">
        <v>40</v>
      </c>
      <c r="J916" t="s">
        <v>3</v>
      </c>
      <c r="K916" t="s">
        <v>1173</v>
      </c>
      <c r="L916">
        <v>608254</v>
      </c>
      <c r="N916">
        <v>1013</v>
      </c>
      <c r="O916" t="s">
        <v>1174</v>
      </c>
      <c r="P916" t="s">
        <v>1174</v>
      </c>
      <c r="Q916">
        <v>1</v>
      </c>
      <c r="X916">
        <v>0.09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2</v>
      </c>
      <c r="AF916" t="s">
        <v>179</v>
      </c>
      <c r="AG916">
        <v>0.1215</v>
      </c>
      <c r="AH916">
        <v>2</v>
      </c>
      <c r="AI916">
        <v>24687509</v>
      </c>
      <c r="AJ916">
        <v>891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ROW(Source!A656)</f>
        <v>656</v>
      </c>
      <c r="B917">
        <v>24687514</v>
      </c>
      <c r="C917">
        <v>24687507</v>
      </c>
      <c r="D917">
        <v>14665676</v>
      </c>
      <c r="E917">
        <v>1</v>
      </c>
      <c r="F917">
        <v>1</v>
      </c>
      <c r="G917">
        <v>1</v>
      </c>
      <c r="H917">
        <v>2</v>
      </c>
      <c r="I917" t="s">
        <v>1175</v>
      </c>
      <c r="J917" t="s">
        <v>1239</v>
      </c>
      <c r="K917" t="s">
        <v>1177</v>
      </c>
      <c r="L917">
        <v>1368</v>
      </c>
      <c r="N917">
        <v>1011</v>
      </c>
      <c r="O917" t="s">
        <v>1152</v>
      </c>
      <c r="P917" t="s">
        <v>1152</v>
      </c>
      <c r="Q917">
        <v>1</v>
      </c>
      <c r="X917">
        <v>0.09</v>
      </c>
      <c r="Y917">
        <v>0</v>
      </c>
      <c r="Z917">
        <v>89.99</v>
      </c>
      <c r="AA917">
        <v>10.06</v>
      </c>
      <c r="AB917">
        <v>0</v>
      </c>
      <c r="AC917">
        <v>0</v>
      </c>
      <c r="AD917">
        <v>1</v>
      </c>
      <c r="AE917">
        <v>0</v>
      </c>
      <c r="AF917" t="s">
        <v>179</v>
      </c>
      <c r="AG917">
        <v>0.1215</v>
      </c>
      <c r="AH917">
        <v>2</v>
      </c>
      <c r="AI917">
        <v>24687510</v>
      </c>
      <c r="AJ917">
        <v>892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ROW(Source!A656)</f>
        <v>656</v>
      </c>
      <c r="B918">
        <v>24687515</v>
      </c>
      <c r="C918">
        <v>24687507</v>
      </c>
      <c r="D918">
        <v>14665295</v>
      </c>
      <c r="E918">
        <v>1</v>
      </c>
      <c r="F918">
        <v>1</v>
      </c>
      <c r="G918">
        <v>1</v>
      </c>
      <c r="H918">
        <v>3</v>
      </c>
      <c r="I918" t="s">
        <v>1159</v>
      </c>
      <c r="J918" t="s">
        <v>1168</v>
      </c>
      <c r="K918" t="s">
        <v>1169</v>
      </c>
      <c r="L918">
        <v>1344</v>
      </c>
      <c r="N918">
        <v>1008</v>
      </c>
      <c r="O918" t="s">
        <v>1170</v>
      </c>
      <c r="P918" t="s">
        <v>1170</v>
      </c>
      <c r="Q918">
        <v>1</v>
      </c>
      <c r="X918">
        <v>0.39</v>
      </c>
      <c r="Y918">
        <v>1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0.39</v>
      </c>
      <c r="AH918">
        <v>2</v>
      </c>
      <c r="AI918">
        <v>24687511</v>
      </c>
      <c r="AJ918">
        <v>893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ROW(Source!A657)</f>
        <v>657</v>
      </c>
      <c r="B919">
        <v>24687590</v>
      </c>
      <c r="C919">
        <v>24687585</v>
      </c>
      <c r="D919">
        <v>9431933</v>
      </c>
      <c r="E919">
        <v>1</v>
      </c>
      <c r="F919">
        <v>1</v>
      </c>
      <c r="G919">
        <v>1</v>
      </c>
      <c r="H919">
        <v>1</v>
      </c>
      <c r="I919" t="s">
        <v>1272</v>
      </c>
      <c r="J919" t="s">
        <v>3</v>
      </c>
      <c r="K919" t="s">
        <v>1273</v>
      </c>
      <c r="L919">
        <v>1369</v>
      </c>
      <c r="N919">
        <v>1013</v>
      </c>
      <c r="O919" t="s">
        <v>1148</v>
      </c>
      <c r="P919" t="s">
        <v>1148</v>
      </c>
      <c r="Q919">
        <v>1</v>
      </c>
      <c r="X919">
        <v>2.29</v>
      </c>
      <c r="Y919">
        <v>0</v>
      </c>
      <c r="Z919">
        <v>0</v>
      </c>
      <c r="AA919">
        <v>0</v>
      </c>
      <c r="AB919">
        <v>8.5299999999999994</v>
      </c>
      <c r="AC919">
        <v>0</v>
      </c>
      <c r="AD919">
        <v>1</v>
      </c>
      <c r="AE919">
        <v>1</v>
      </c>
      <c r="AF919" t="s">
        <v>179</v>
      </c>
      <c r="AG919">
        <v>3.0915000000000004</v>
      </c>
      <c r="AH919">
        <v>2</v>
      </c>
      <c r="AI919">
        <v>24687586</v>
      </c>
      <c r="AJ919">
        <v>894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ROW(Source!A657)</f>
        <v>657</v>
      </c>
      <c r="B920">
        <v>24687591</v>
      </c>
      <c r="C920">
        <v>24687585</v>
      </c>
      <c r="D920">
        <v>121548</v>
      </c>
      <c r="E920">
        <v>1</v>
      </c>
      <c r="F920">
        <v>1</v>
      </c>
      <c r="G920">
        <v>1</v>
      </c>
      <c r="H920">
        <v>1</v>
      </c>
      <c r="I920" t="s">
        <v>40</v>
      </c>
      <c r="J920" t="s">
        <v>3</v>
      </c>
      <c r="K920" t="s">
        <v>1173</v>
      </c>
      <c r="L920">
        <v>608254</v>
      </c>
      <c r="N920">
        <v>1013</v>
      </c>
      <c r="O920" t="s">
        <v>1174</v>
      </c>
      <c r="P920" t="s">
        <v>1174</v>
      </c>
      <c r="Q920">
        <v>1</v>
      </c>
      <c r="X920">
        <v>0.09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2</v>
      </c>
      <c r="AF920" t="s">
        <v>179</v>
      </c>
      <c r="AG920">
        <v>0.1215</v>
      </c>
      <c r="AH920">
        <v>2</v>
      </c>
      <c r="AI920">
        <v>24687587</v>
      </c>
      <c r="AJ920">
        <v>895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ROW(Source!A657)</f>
        <v>657</v>
      </c>
      <c r="B921">
        <v>24687592</v>
      </c>
      <c r="C921">
        <v>24687585</v>
      </c>
      <c r="D921">
        <v>14665676</v>
      </c>
      <c r="E921">
        <v>1</v>
      </c>
      <c r="F921">
        <v>1</v>
      </c>
      <c r="G921">
        <v>1</v>
      </c>
      <c r="H921">
        <v>2</v>
      </c>
      <c r="I921" t="s">
        <v>1175</v>
      </c>
      <c r="J921" t="s">
        <v>1239</v>
      </c>
      <c r="K921" t="s">
        <v>1177</v>
      </c>
      <c r="L921">
        <v>1368</v>
      </c>
      <c r="N921">
        <v>1011</v>
      </c>
      <c r="O921" t="s">
        <v>1152</v>
      </c>
      <c r="P921" t="s">
        <v>1152</v>
      </c>
      <c r="Q921">
        <v>1</v>
      </c>
      <c r="X921">
        <v>0.09</v>
      </c>
      <c r="Y921">
        <v>0</v>
      </c>
      <c r="Z921">
        <v>89.99</v>
      </c>
      <c r="AA921">
        <v>10.06</v>
      </c>
      <c r="AB921">
        <v>0</v>
      </c>
      <c r="AC921">
        <v>0</v>
      </c>
      <c r="AD921">
        <v>1</v>
      </c>
      <c r="AE921">
        <v>0</v>
      </c>
      <c r="AF921" t="s">
        <v>179</v>
      </c>
      <c r="AG921">
        <v>0.1215</v>
      </c>
      <c r="AH921">
        <v>2</v>
      </c>
      <c r="AI921">
        <v>24687588</v>
      </c>
      <c r="AJ921">
        <v>896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ROW(Source!A657)</f>
        <v>657</v>
      </c>
      <c r="B922">
        <v>24687593</v>
      </c>
      <c r="C922">
        <v>24687585</v>
      </c>
      <c r="D922">
        <v>14665295</v>
      </c>
      <c r="E922">
        <v>1</v>
      </c>
      <c r="F922">
        <v>1</v>
      </c>
      <c r="G922">
        <v>1</v>
      </c>
      <c r="H922">
        <v>3</v>
      </c>
      <c r="I922" t="s">
        <v>1159</v>
      </c>
      <c r="J922" t="s">
        <v>1168</v>
      </c>
      <c r="K922" t="s">
        <v>1169</v>
      </c>
      <c r="L922">
        <v>1344</v>
      </c>
      <c r="N922">
        <v>1008</v>
      </c>
      <c r="O922" t="s">
        <v>1170</v>
      </c>
      <c r="P922" t="s">
        <v>1170</v>
      </c>
      <c r="Q922">
        <v>1</v>
      </c>
      <c r="X922">
        <v>0.39</v>
      </c>
      <c r="Y922">
        <v>1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0.39</v>
      </c>
      <c r="AH922">
        <v>2</v>
      </c>
      <c r="AI922">
        <v>24687589</v>
      </c>
      <c r="AJ922">
        <v>897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ROW(Source!A658)</f>
        <v>658</v>
      </c>
      <c r="B923">
        <v>24687600</v>
      </c>
      <c r="C923">
        <v>24687595</v>
      </c>
      <c r="D923">
        <v>9431933</v>
      </c>
      <c r="E923">
        <v>1</v>
      </c>
      <c r="F923">
        <v>1</v>
      </c>
      <c r="G923">
        <v>1</v>
      </c>
      <c r="H923">
        <v>1</v>
      </c>
      <c r="I923" t="s">
        <v>1272</v>
      </c>
      <c r="J923" t="s">
        <v>3</v>
      </c>
      <c r="K923" t="s">
        <v>1273</v>
      </c>
      <c r="L923">
        <v>1369</v>
      </c>
      <c r="N923">
        <v>1013</v>
      </c>
      <c r="O923" t="s">
        <v>1148</v>
      </c>
      <c r="P923" t="s">
        <v>1148</v>
      </c>
      <c r="Q923">
        <v>1</v>
      </c>
      <c r="X923">
        <v>2.29</v>
      </c>
      <c r="Y923">
        <v>0</v>
      </c>
      <c r="Z923">
        <v>0</v>
      </c>
      <c r="AA923">
        <v>0</v>
      </c>
      <c r="AB923">
        <v>8.5299999999999994</v>
      </c>
      <c r="AC923">
        <v>0</v>
      </c>
      <c r="AD923">
        <v>1</v>
      </c>
      <c r="AE923">
        <v>1</v>
      </c>
      <c r="AF923" t="s">
        <v>179</v>
      </c>
      <c r="AG923">
        <v>3.0915000000000004</v>
      </c>
      <c r="AH923">
        <v>2</v>
      </c>
      <c r="AI923">
        <v>24687596</v>
      </c>
      <c r="AJ923">
        <v>898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ROW(Source!A658)</f>
        <v>658</v>
      </c>
      <c r="B924">
        <v>24687601</v>
      </c>
      <c r="C924">
        <v>24687595</v>
      </c>
      <c r="D924">
        <v>121548</v>
      </c>
      <c r="E924">
        <v>1</v>
      </c>
      <c r="F924">
        <v>1</v>
      </c>
      <c r="G924">
        <v>1</v>
      </c>
      <c r="H924">
        <v>1</v>
      </c>
      <c r="I924" t="s">
        <v>40</v>
      </c>
      <c r="J924" t="s">
        <v>3</v>
      </c>
      <c r="K924" t="s">
        <v>1173</v>
      </c>
      <c r="L924">
        <v>608254</v>
      </c>
      <c r="N924">
        <v>1013</v>
      </c>
      <c r="O924" t="s">
        <v>1174</v>
      </c>
      <c r="P924" t="s">
        <v>1174</v>
      </c>
      <c r="Q924">
        <v>1</v>
      </c>
      <c r="X924">
        <v>0.09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2</v>
      </c>
      <c r="AF924" t="s">
        <v>179</v>
      </c>
      <c r="AG924">
        <v>0.1215</v>
      </c>
      <c r="AH924">
        <v>2</v>
      </c>
      <c r="AI924">
        <v>24687597</v>
      </c>
      <c r="AJ924">
        <v>899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ROW(Source!A658)</f>
        <v>658</v>
      </c>
      <c r="B925">
        <v>24687602</v>
      </c>
      <c r="C925">
        <v>24687595</v>
      </c>
      <c r="D925">
        <v>14665676</v>
      </c>
      <c r="E925">
        <v>1</v>
      </c>
      <c r="F925">
        <v>1</v>
      </c>
      <c r="G925">
        <v>1</v>
      </c>
      <c r="H925">
        <v>2</v>
      </c>
      <c r="I925" t="s">
        <v>1175</v>
      </c>
      <c r="J925" t="s">
        <v>1239</v>
      </c>
      <c r="K925" t="s">
        <v>1177</v>
      </c>
      <c r="L925">
        <v>1368</v>
      </c>
      <c r="N925">
        <v>1011</v>
      </c>
      <c r="O925" t="s">
        <v>1152</v>
      </c>
      <c r="P925" t="s">
        <v>1152</v>
      </c>
      <c r="Q925">
        <v>1</v>
      </c>
      <c r="X925">
        <v>0.09</v>
      </c>
      <c r="Y925">
        <v>0</v>
      </c>
      <c r="Z925">
        <v>89.99</v>
      </c>
      <c r="AA925">
        <v>10.06</v>
      </c>
      <c r="AB925">
        <v>0</v>
      </c>
      <c r="AC925">
        <v>0</v>
      </c>
      <c r="AD925">
        <v>1</v>
      </c>
      <c r="AE925">
        <v>0</v>
      </c>
      <c r="AF925" t="s">
        <v>179</v>
      </c>
      <c r="AG925">
        <v>0.1215</v>
      </c>
      <c r="AH925">
        <v>2</v>
      </c>
      <c r="AI925">
        <v>24687598</v>
      </c>
      <c r="AJ925">
        <v>900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ROW(Source!A658)</f>
        <v>658</v>
      </c>
      <c r="B926">
        <v>24687603</v>
      </c>
      <c r="C926">
        <v>24687595</v>
      </c>
      <c r="D926">
        <v>14665295</v>
      </c>
      <c r="E926">
        <v>1</v>
      </c>
      <c r="F926">
        <v>1</v>
      </c>
      <c r="G926">
        <v>1</v>
      </c>
      <c r="H926">
        <v>3</v>
      </c>
      <c r="I926" t="s">
        <v>1159</v>
      </c>
      <c r="J926" t="s">
        <v>1168</v>
      </c>
      <c r="K926" t="s">
        <v>1169</v>
      </c>
      <c r="L926">
        <v>1344</v>
      </c>
      <c r="N926">
        <v>1008</v>
      </c>
      <c r="O926" t="s">
        <v>1170</v>
      </c>
      <c r="P926" t="s">
        <v>1170</v>
      </c>
      <c r="Q926">
        <v>1</v>
      </c>
      <c r="X926">
        <v>0.39</v>
      </c>
      <c r="Y926">
        <v>1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0.39</v>
      </c>
      <c r="AH926">
        <v>2</v>
      </c>
      <c r="AI926">
        <v>24687599</v>
      </c>
      <c r="AJ926">
        <v>901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ROW(Source!A659)</f>
        <v>659</v>
      </c>
      <c r="B927">
        <v>24687610</v>
      </c>
      <c r="C927">
        <v>24687605</v>
      </c>
      <c r="D927">
        <v>9431933</v>
      </c>
      <c r="E927">
        <v>1</v>
      </c>
      <c r="F927">
        <v>1</v>
      </c>
      <c r="G927">
        <v>1</v>
      </c>
      <c r="H927">
        <v>1</v>
      </c>
      <c r="I927" t="s">
        <v>1272</v>
      </c>
      <c r="J927" t="s">
        <v>3</v>
      </c>
      <c r="K927" t="s">
        <v>1273</v>
      </c>
      <c r="L927">
        <v>1369</v>
      </c>
      <c r="N927">
        <v>1013</v>
      </c>
      <c r="O927" t="s">
        <v>1148</v>
      </c>
      <c r="P927" t="s">
        <v>1148</v>
      </c>
      <c r="Q927">
        <v>1</v>
      </c>
      <c r="X927">
        <v>2.29</v>
      </c>
      <c r="Y927">
        <v>0</v>
      </c>
      <c r="Z927">
        <v>0</v>
      </c>
      <c r="AA927">
        <v>0</v>
      </c>
      <c r="AB927">
        <v>8.5299999999999994</v>
      </c>
      <c r="AC927">
        <v>0</v>
      </c>
      <c r="AD927">
        <v>1</v>
      </c>
      <c r="AE927">
        <v>1</v>
      </c>
      <c r="AF927" t="s">
        <v>179</v>
      </c>
      <c r="AG927">
        <v>3.0915000000000004</v>
      </c>
      <c r="AH927">
        <v>2</v>
      </c>
      <c r="AI927">
        <v>24687606</v>
      </c>
      <c r="AJ927">
        <v>902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ROW(Source!A659)</f>
        <v>659</v>
      </c>
      <c r="B928">
        <v>24687611</v>
      </c>
      <c r="C928">
        <v>24687605</v>
      </c>
      <c r="D928">
        <v>121548</v>
      </c>
      <c r="E928">
        <v>1</v>
      </c>
      <c r="F928">
        <v>1</v>
      </c>
      <c r="G928">
        <v>1</v>
      </c>
      <c r="H928">
        <v>1</v>
      </c>
      <c r="I928" t="s">
        <v>40</v>
      </c>
      <c r="J928" t="s">
        <v>3</v>
      </c>
      <c r="K928" t="s">
        <v>1173</v>
      </c>
      <c r="L928">
        <v>608254</v>
      </c>
      <c r="N928">
        <v>1013</v>
      </c>
      <c r="O928" t="s">
        <v>1174</v>
      </c>
      <c r="P928" t="s">
        <v>1174</v>
      </c>
      <c r="Q928">
        <v>1</v>
      </c>
      <c r="X928">
        <v>0.09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2</v>
      </c>
      <c r="AF928" t="s">
        <v>179</v>
      </c>
      <c r="AG928">
        <v>0.1215</v>
      </c>
      <c r="AH928">
        <v>2</v>
      </c>
      <c r="AI928">
        <v>24687607</v>
      </c>
      <c r="AJ928">
        <v>903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ROW(Source!A659)</f>
        <v>659</v>
      </c>
      <c r="B929">
        <v>24687612</v>
      </c>
      <c r="C929">
        <v>24687605</v>
      </c>
      <c r="D929">
        <v>14665676</v>
      </c>
      <c r="E929">
        <v>1</v>
      </c>
      <c r="F929">
        <v>1</v>
      </c>
      <c r="G929">
        <v>1</v>
      </c>
      <c r="H929">
        <v>2</v>
      </c>
      <c r="I929" t="s">
        <v>1175</v>
      </c>
      <c r="J929" t="s">
        <v>1239</v>
      </c>
      <c r="K929" t="s">
        <v>1177</v>
      </c>
      <c r="L929">
        <v>1368</v>
      </c>
      <c r="N929">
        <v>1011</v>
      </c>
      <c r="O929" t="s">
        <v>1152</v>
      </c>
      <c r="P929" t="s">
        <v>1152</v>
      </c>
      <c r="Q929">
        <v>1</v>
      </c>
      <c r="X929">
        <v>0.09</v>
      </c>
      <c r="Y929">
        <v>0</v>
      </c>
      <c r="Z929">
        <v>89.99</v>
      </c>
      <c r="AA929">
        <v>10.06</v>
      </c>
      <c r="AB929">
        <v>0</v>
      </c>
      <c r="AC929">
        <v>0</v>
      </c>
      <c r="AD929">
        <v>1</v>
      </c>
      <c r="AE929">
        <v>0</v>
      </c>
      <c r="AF929" t="s">
        <v>179</v>
      </c>
      <c r="AG929">
        <v>0.1215</v>
      </c>
      <c r="AH929">
        <v>2</v>
      </c>
      <c r="AI929">
        <v>24687608</v>
      </c>
      <c r="AJ929">
        <v>904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ROW(Source!A659)</f>
        <v>659</v>
      </c>
      <c r="B930">
        <v>24687613</v>
      </c>
      <c r="C930">
        <v>24687605</v>
      </c>
      <c r="D930">
        <v>14665295</v>
      </c>
      <c r="E930">
        <v>1</v>
      </c>
      <c r="F930">
        <v>1</v>
      </c>
      <c r="G930">
        <v>1</v>
      </c>
      <c r="H930">
        <v>3</v>
      </c>
      <c r="I930" t="s">
        <v>1159</v>
      </c>
      <c r="J930" t="s">
        <v>1168</v>
      </c>
      <c r="K930" t="s">
        <v>1169</v>
      </c>
      <c r="L930">
        <v>1344</v>
      </c>
      <c r="N930">
        <v>1008</v>
      </c>
      <c r="O930" t="s">
        <v>1170</v>
      </c>
      <c r="P930" t="s">
        <v>1170</v>
      </c>
      <c r="Q930">
        <v>1</v>
      </c>
      <c r="X930">
        <v>0.39</v>
      </c>
      <c r="Y930">
        <v>1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0.39</v>
      </c>
      <c r="AH930">
        <v>2</v>
      </c>
      <c r="AI930">
        <v>24687609</v>
      </c>
      <c r="AJ930">
        <v>905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ROW(Source!A660)</f>
        <v>660</v>
      </c>
      <c r="B931">
        <v>24687629</v>
      </c>
      <c r="C931">
        <v>24687624</v>
      </c>
      <c r="D931">
        <v>9431933</v>
      </c>
      <c r="E931">
        <v>1</v>
      </c>
      <c r="F931">
        <v>1</v>
      </c>
      <c r="G931">
        <v>1</v>
      </c>
      <c r="H931">
        <v>1</v>
      </c>
      <c r="I931" t="s">
        <v>1272</v>
      </c>
      <c r="J931" t="s">
        <v>3</v>
      </c>
      <c r="K931" t="s">
        <v>1273</v>
      </c>
      <c r="L931">
        <v>1369</v>
      </c>
      <c r="N931">
        <v>1013</v>
      </c>
      <c r="O931" t="s">
        <v>1148</v>
      </c>
      <c r="P931" t="s">
        <v>1148</v>
      </c>
      <c r="Q931">
        <v>1</v>
      </c>
      <c r="X931">
        <v>2.29</v>
      </c>
      <c r="Y931">
        <v>0</v>
      </c>
      <c r="Z931">
        <v>0</v>
      </c>
      <c r="AA931">
        <v>0</v>
      </c>
      <c r="AB931">
        <v>8.5299999999999994</v>
      </c>
      <c r="AC931">
        <v>0</v>
      </c>
      <c r="AD931">
        <v>1</v>
      </c>
      <c r="AE931">
        <v>1</v>
      </c>
      <c r="AF931" t="s">
        <v>179</v>
      </c>
      <c r="AG931">
        <v>3.0915000000000004</v>
      </c>
      <c r="AH931">
        <v>2</v>
      </c>
      <c r="AI931">
        <v>24687625</v>
      </c>
      <c r="AJ931">
        <v>906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ROW(Source!A660)</f>
        <v>660</v>
      </c>
      <c r="B932">
        <v>24687630</v>
      </c>
      <c r="C932">
        <v>24687624</v>
      </c>
      <c r="D932">
        <v>121548</v>
      </c>
      <c r="E932">
        <v>1</v>
      </c>
      <c r="F932">
        <v>1</v>
      </c>
      <c r="G932">
        <v>1</v>
      </c>
      <c r="H932">
        <v>1</v>
      </c>
      <c r="I932" t="s">
        <v>40</v>
      </c>
      <c r="J932" t="s">
        <v>3</v>
      </c>
      <c r="K932" t="s">
        <v>1173</v>
      </c>
      <c r="L932">
        <v>608254</v>
      </c>
      <c r="N932">
        <v>1013</v>
      </c>
      <c r="O932" t="s">
        <v>1174</v>
      </c>
      <c r="P932" t="s">
        <v>1174</v>
      </c>
      <c r="Q932">
        <v>1</v>
      </c>
      <c r="X932">
        <v>0.09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2</v>
      </c>
      <c r="AF932" t="s">
        <v>179</v>
      </c>
      <c r="AG932">
        <v>0.1215</v>
      </c>
      <c r="AH932">
        <v>2</v>
      </c>
      <c r="AI932">
        <v>24687626</v>
      </c>
      <c r="AJ932">
        <v>907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ROW(Source!A660)</f>
        <v>660</v>
      </c>
      <c r="B933">
        <v>24687631</v>
      </c>
      <c r="C933">
        <v>24687624</v>
      </c>
      <c r="D933">
        <v>14665676</v>
      </c>
      <c r="E933">
        <v>1</v>
      </c>
      <c r="F933">
        <v>1</v>
      </c>
      <c r="G933">
        <v>1</v>
      </c>
      <c r="H933">
        <v>2</v>
      </c>
      <c r="I933" t="s">
        <v>1175</v>
      </c>
      <c r="J933" t="s">
        <v>1239</v>
      </c>
      <c r="K933" t="s">
        <v>1177</v>
      </c>
      <c r="L933">
        <v>1368</v>
      </c>
      <c r="N933">
        <v>1011</v>
      </c>
      <c r="O933" t="s">
        <v>1152</v>
      </c>
      <c r="P933" t="s">
        <v>1152</v>
      </c>
      <c r="Q933">
        <v>1</v>
      </c>
      <c r="X933">
        <v>0.09</v>
      </c>
      <c r="Y933">
        <v>0</v>
      </c>
      <c r="Z933">
        <v>89.99</v>
      </c>
      <c r="AA933">
        <v>10.06</v>
      </c>
      <c r="AB933">
        <v>0</v>
      </c>
      <c r="AC933">
        <v>0</v>
      </c>
      <c r="AD933">
        <v>1</v>
      </c>
      <c r="AE933">
        <v>0</v>
      </c>
      <c r="AF933" t="s">
        <v>179</v>
      </c>
      <c r="AG933">
        <v>0.1215</v>
      </c>
      <c r="AH933">
        <v>2</v>
      </c>
      <c r="AI933">
        <v>24687627</v>
      </c>
      <c r="AJ933">
        <v>908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ROW(Source!A660)</f>
        <v>660</v>
      </c>
      <c r="B934">
        <v>24687632</v>
      </c>
      <c r="C934">
        <v>24687624</v>
      </c>
      <c r="D934">
        <v>14665295</v>
      </c>
      <c r="E934">
        <v>1</v>
      </c>
      <c r="F934">
        <v>1</v>
      </c>
      <c r="G934">
        <v>1</v>
      </c>
      <c r="H934">
        <v>3</v>
      </c>
      <c r="I934" t="s">
        <v>1159</v>
      </c>
      <c r="J934" t="s">
        <v>1168</v>
      </c>
      <c r="K934" t="s">
        <v>1169</v>
      </c>
      <c r="L934">
        <v>1344</v>
      </c>
      <c r="N934">
        <v>1008</v>
      </c>
      <c r="O934" t="s">
        <v>1170</v>
      </c>
      <c r="P934" t="s">
        <v>1170</v>
      </c>
      <c r="Q934">
        <v>1</v>
      </c>
      <c r="X934">
        <v>0.39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0.39</v>
      </c>
      <c r="AH934">
        <v>2</v>
      </c>
      <c r="AI934">
        <v>24687628</v>
      </c>
      <c r="AJ934">
        <v>909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ROW(Source!A661)</f>
        <v>661</v>
      </c>
      <c r="B935">
        <v>24910749</v>
      </c>
      <c r="C935">
        <v>24687516</v>
      </c>
      <c r="D935">
        <v>9431548</v>
      </c>
      <c r="E935">
        <v>1</v>
      </c>
      <c r="F935">
        <v>1</v>
      </c>
      <c r="G935">
        <v>1</v>
      </c>
      <c r="H935">
        <v>1</v>
      </c>
      <c r="I935" t="s">
        <v>1482</v>
      </c>
      <c r="J935" t="s">
        <v>3</v>
      </c>
      <c r="K935" t="s">
        <v>1483</v>
      </c>
      <c r="L935">
        <v>1369</v>
      </c>
      <c r="N935">
        <v>1013</v>
      </c>
      <c r="O935" t="s">
        <v>1148</v>
      </c>
      <c r="P935" t="s">
        <v>1148</v>
      </c>
      <c r="Q935">
        <v>1</v>
      </c>
      <c r="X935">
        <v>0.99</v>
      </c>
      <c r="Y935">
        <v>0</v>
      </c>
      <c r="Z935">
        <v>0</v>
      </c>
      <c r="AA935">
        <v>0</v>
      </c>
      <c r="AB935">
        <v>9.92</v>
      </c>
      <c r="AC935">
        <v>0</v>
      </c>
      <c r="AD935">
        <v>1</v>
      </c>
      <c r="AE935">
        <v>1</v>
      </c>
      <c r="AF935" t="s">
        <v>179</v>
      </c>
      <c r="AG935">
        <v>1.3365</v>
      </c>
      <c r="AH935">
        <v>2</v>
      </c>
      <c r="AI935">
        <v>24910749</v>
      </c>
      <c r="AJ935">
        <v>910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ROW(Source!A661)</f>
        <v>661</v>
      </c>
      <c r="B936">
        <v>24910750</v>
      </c>
      <c r="C936">
        <v>24687516</v>
      </c>
      <c r="D936">
        <v>121548</v>
      </c>
      <c r="E936">
        <v>1</v>
      </c>
      <c r="F936">
        <v>1</v>
      </c>
      <c r="G936">
        <v>1</v>
      </c>
      <c r="H936">
        <v>1</v>
      </c>
      <c r="I936" t="s">
        <v>40</v>
      </c>
      <c r="J936" t="s">
        <v>3</v>
      </c>
      <c r="K936" t="s">
        <v>1173</v>
      </c>
      <c r="L936">
        <v>608254</v>
      </c>
      <c r="N936">
        <v>1013</v>
      </c>
      <c r="O936" t="s">
        <v>1174</v>
      </c>
      <c r="P936" t="s">
        <v>1174</v>
      </c>
      <c r="Q936">
        <v>1</v>
      </c>
      <c r="X936">
        <v>0.05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2</v>
      </c>
      <c r="AF936" t="s">
        <v>179</v>
      </c>
      <c r="AG936">
        <v>6.7500000000000004E-2</v>
      </c>
      <c r="AH936">
        <v>2</v>
      </c>
      <c r="AI936">
        <v>24910750</v>
      </c>
      <c r="AJ936">
        <v>911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ROW(Source!A661)</f>
        <v>661</v>
      </c>
      <c r="B937">
        <v>24910751</v>
      </c>
      <c r="C937">
        <v>24687516</v>
      </c>
      <c r="D937">
        <v>22792577</v>
      </c>
      <c r="E937">
        <v>1</v>
      </c>
      <c r="F937">
        <v>1</v>
      </c>
      <c r="G937">
        <v>1</v>
      </c>
      <c r="H937">
        <v>2</v>
      </c>
      <c r="I937" t="s">
        <v>1218</v>
      </c>
      <c r="J937" t="s">
        <v>1219</v>
      </c>
      <c r="K937" t="s">
        <v>1220</v>
      </c>
      <c r="L937">
        <v>1368</v>
      </c>
      <c r="N937">
        <v>1011</v>
      </c>
      <c r="O937" t="s">
        <v>1152</v>
      </c>
      <c r="P937" t="s">
        <v>1152</v>
      </c>
      <c r="Q937">
        <v>1</v>
      </c>
      <c r="X937">
        <v>0.05</v>
      </c>
      <c r="Y937">
        <v>0</v>
      </c>
      <c r="Z937">
        <v>134.65</v>
      </c>
      <c r="AA937">
        <v>13.5</v>
      </c>
      <c r="AB937">
        <v>0</v>
      </c>
      <c r="AC937">
        <v>0</v>
      </c>
      <c r="AD937">
        <v>1</v>
      </c>
      <c r="AE937">
        <v>0</v>
      </c>
      <c r="AF937" t="s">
        <v>179</v>
      </c>
      <c r="AG937">
        <v>6.7500000000000004E-2</v>
      </c>
      <c r="AH937">
        <v>2</v>
      </c>
      <c r="AI937">
        <v>24910751</v>
      </c>
      <c r="AJ937">
        <v>912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ROW(Source!A661)</f>
        <v>661</v>
      </c>
      <c r="B938">
        <v>24910752</v>
      </c>
      <c r="C938">
        <v>24687516</v>
      </c>
      <c r="D938">
        <v>22794186</v>
      </c>
      <c r="E938">
        <v>1</v>
      </c>
      <c r="F938">
        <v>1</v>
      </c>
      <c r="G938">
        <v>1</v>
      </c>
      <c r="H938">
        <v>2</v>
      </c>
      <c r="I938" t="s">
        <v>1448</v>
      </c>
      <c r="J938" t="s">
        <v>1487</v>
      </c>
      <c r="K938" t="s">
        <v>1450</v>
      </c>
      <c r="L938">
        <v>1368</v>
      </c>
      <c r="N938">
        <v>1011</v>
      </c>
      <c r="O938" t="s">
        <v>1152</v>
      </c>
      <c r="P938" t="s">
        <v>1152</v>
      </c>
      <c r="Q938">
        <v>1</v>
      </c>
      <c r="X938">
        <v>0.17</v>
      </c>
      <c r="Y938">
        <v>0</v>
      </c>
      <c r="Z938">
        <v>1.95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179</v>
      </c>
      <c r="AG938">
        <v>0.22950000000000004</v>
      </c>
      <c r="AH938">
        <v>2</v>
      </c>
      <c r="AI938">
        <v>24910752</v>
      </c>
      <c r="AJ938">
        <v>913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ROW(Source!A661)</f>
        <v>661</v>
      </c>
      <c r="B939">
        <v>24910753</v>
      </c>
      <c r="C939">
        <v>24687516</v>
      </c>
      <c r="D939">
        <v>22794575</v>
      </c>
      <c r="E939">
        <v>1</v>
      </c>
      <c r="F939">
        <v>1</v>
      </c>
      <c r="G939">
        <v>1</v>
      </c>
      <c r="H939">
        <v>2</v>
      </c>
      <c r="I939" t="s">
        <v>1224</v>
      </c>
      <c r="J939" t="s">
        <v>1225</v>
      </c>
      <c r="K939" t="s">
        <v>1226</v>
      </c>
      <c r="L939">
        <v>1368</v>
      </c>
      <c r="N939">
        <v>1011</v>
      </c>
      <c r="O939" t="s">
        <v>1152</v>
      </c>
      <c r="P939" t="s">
        <v>1152</v>
      </c>
      <c r="Q939">
        <v>1</v>
      </c>
      <c r="X939">
        <v>0.05</v>
      </c>
      <c r="Y939">
        <v>0</v>
      </c>
      <c r="Z939">
        <v>87.17</v>
      </c>
      <c r="AA939">
        <v>11.6</v>
      </c>
      <c r="AB939">
        <v>0</v>
      </c>
      <c r="AC939">
        <v>0</v>
      </c>
      <c r="AD939">
        <v>1</v>
      </c>
      <c r="AE939">
        <v>0</v>
      </c>
      <c r="AF939" t="s">
        <v>179</v>
      </c>
      <c r="AG939">
        <v>6.7500000000000004E-2</v>
      </c>
      <c r="AH939">
        <v>2</v>
      </c>
      <c r="AI939">
        <v>24910753</v>
      </c>
      <c r="AJ939">
        <v>914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ROW(Source!A661)</f>
        <v>661</v>
      </c>
      <c r="B940">
        <v>24910754</v>
      </c>
      <c r="C940">
        <v>24687516</v>
      </c>
      <c r="D940">
        <v>22816433</v>
      </c>
      <c r="E940">
        <v>1</v>
      </c>
      <c r="F940">
        <v>1</v>
      </c>
      <c r="G940">
        <v>1</v>
      </c>
      <c r="H940">
        <v>3</v>
      </c>
      <c r="I940" t="s">
        <v>1230</v>
      </c>
      <c r="J940" t="s">
        <v>1231</v>
      </c>
      <c r="K940" t="s">
        <v>1232</v>
      </c>
      <c r="L940">
        <v>1346</v>
      </c>
      <c r="N940">
        <v>1009</v>
      </c>
      <c r="O940" t="s">
        <v>1181</v>
      </c>
      <c r="P940" t="s">
        <v>1181</v>
      </c>
      <c r="Q940">
        <v>1</v>
      </c>
      <c r="X940">
        <v>0.02</v>
      </c>
      <c r="Y940">
        <v>30.4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0.02</v>
      </c>
      <c r="AH940">
        <v>2</v>
      </c>
      <c r="AI940">
        <v>24910754</v>
      </c>
      <c r="AJ940">
        <v>915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ROW(Source!A661)</f>
        <v>661</v>
      </c>
      <c r="B941">
        <v>24910755</v>
      </c>
      <c r="C941">
        <v>24687516</v>
      </c>
      <c r="D941">
        <v>22865650</v>
      </c>
      <c r="E941">
        <v>1</v>
      </c>
      <c r="F941">
        <v>1</v>
      </c>
      <c r="G941">
        <v>1</v>
      </c>
      <c r="H941">
        <v>3</v>
      </c>
      <c r="I941" t="s">
        <v>1159</v>
      </c>
      <c r="J941" t="s">
        <v>1160</v>
      </c>
      <c r="K941" t="s">
        <v>1161</v>
      </c>
      <c r="L941">
        <v>1374</v>
      </c>
      <c r="N941">
        <v>1013</v>
      </c>
      <c r="O941" t="s">
        <v>1162</v>
      </c>
      <c r="P941" t="s">
        <v>1162</v>
      </c>
      <c r="Q941">
        <v>1</v>
      </c>
      <c r="X941">
        <v>0.2</v>
      </c>
      <c r="Y941">
        <v>1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0.2</v>
      </c>
      <c r="AH941">
        <v>2</v>
      </c>
      <c r="AI941">
        <v>24910755</v>
      </c>
      <c r="AJ941">
        <v>916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ROW(Source!A662)</f>
        <v>662</v>
      </c>
      <c r="B942">
        <v>24687535</v>
      </c>
      <c r="C942">
        <v>24687531</v>
      </c>
      <c r="D942">
        <v>9430857</v>
      </c>
      <c r="E942">
        <v>1</v>
      </c>
      <c r="F942">
        <v>1</v>
      </c>
      <c r="G942">
        <v>1</v>
      </c>
      <c r="H942">
        <v>1</v>
      </c>
      <c r="I942" t="s">
        <v>1270</v>
      </c>
      <c r="J942" t="s">
        <v>3</v>
      </c>
      <c r="K942" t="s">
        <v>1271</v>
      </c>
      <c r="L942">
        <v>1369</v>
      </c>
      <c r="N942">
        <v>1013</v>
      </c>
      <c r="O942" t="s">
        <v>1148</v>
      </c>
      <c r="P942" t="s">
        <v>1148</v>
      </c>
      <c r="Q942">
        <v>1</v>
      </c>
      <c r="X942">
        <v>1.03</v>
      </c>
      <c r="Y942">
        <v>0</v>
      </c>
      <c r="Z942">
        <v>0</v>
      </c>
      <c r="AA942">
        <v>0</v>
      </c>
      <c r="AB942">
        <v>8.64</v>
      </c>
      <c r="AC942">
        <v>0</v>
      </c>
      <c r="AD942">
        <v>1</v>
      </c>
      <c r="AE942">
        <v>1</v>
      </c>
      <c r="AF942" t="s">
        <v>179</v>
      </c>
      <c r="AG942">
        <v>1.3905000000000001</v>
      </c>
      <c r="AH942">
        <v>2</v>
      </c>
      <c r="AI942">
        <v>24687532</v>
      </c>
      <c r="AJ942">
        <v>917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ROW(Source!A662)</f>
        <v>662</v>
      </c>
      <c r="B943">
        <v>24687536</v>
      </c>
      <c r="C943">
        <v>24687531</v>
      </c>
      <c r="D943">
        <v>14668593</v>
      </c>
      <c r="E943">
        <v>1</v>
      </c>
      <c r="F943">
        <v>1</v>
      </c>
      <c r="G943">
        <v>1</v>
      </c>
      <c r="H943">
        <v>2</v>
      </c>
      <c r="I943" t="s">
        <v>1224</v>
      </c>
      <c r="J943" t="s">
        <v>1251</v>
      </c>
      <c r="K943" t="s">
        <v>1226</v>
      </c>
      <c r="L943">
        <v>1368</v>
      </c>
      <c r="N943">
        <v>1011</v>
      </c>
      <c r="O943" t="s">
        <v>1152</v>
      </c>
      <c r="P943" t="s">
        <v>1152</v>
      </c>
      <c r="Q943">
        <v>1</v>
      </c>
      <c r="X943">
        <v>0.01</v>
      </c>
      <c r="Y943">
        <v>0</v>
      </c>
      <c r="Z943">
        <v>87.17</v>
      </c>
      <c r="AA943">
        <v>11.6</v>
      </c>
      <c r="AB943">
        <v>0</v>
      </c>
      <c r="AC943">
        <v>0</v>
      </c>
      <c r="AD943">
        <v>1</v>
      </c>
      <c r="AE943">
        <v>0</v>
      </c>
      <c r="AF943" t="s">
        <v>179</v>
      </c>
      <c r="AG943">
        <v>1.3500000000000002E-2</v>
      </c>
      <c r="AH943">
        <v>2</v>
      </c>
      <c r="AI943">
        <v>24687533</v>
      </c>
      <c r="AJ943">
        <v>918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ROW(Source!A662)</f>
        <v>662</v>
      </c>
      <c r="B944">
        <v>24687537</v>
      </c>
      <c r="C944">
        <v>24687531</v>
      </c>
      <c r="D944">
        <v>14665295</v>
      </c>
      <c r="E944">
        <v>1</v>
      </c>
      <c r="F944">
        <v>1</v>
      </c>
      <c r="G944">
        <v>1</v>
      </c>
      <c r="H944">
        <v>3</v>
      </c>
      <c r="I944" t="s">
        <v>1159</v>
      </c>
      <c r="J944" t="s">
        <v>1168</v>
      </c>
      <c r="K944" t="s">
        <v>1169</v>
      </c>
      <c r="L944">
        <v>1344</v>
      </c>
      <c r="N944">
        <v>1008</v>
      </c>
      <c r="O944" t="s">
        <v>1170</v>
      </c>
      <c r="P944" t="s">
        <v>1170</v>
      </c>
      <c r="Q944">
        <v>1</v>
      </c>
      <c r="X944">
        <v>0.18</v>
      </c>
      <c r="Y944">
        <v>1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0.18</v>
      </c>
      <c r="AH944">
        <v>2</v>
      </c>
      <c r="AI944">
        <v>24687534</v>
      </c>
      <c r="AJ944">
        <v>919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ROW(Source!A663)</f>
        <v>663</v>
      </c>
      <c r="B945">
        <v>24688582</v>
      </c>
      <c r="C945">
        <v>24688577</v>
      </c>
      <c r="D945">
        <v>9436423</v>
      </c>
      <c r="E945">
        <v>1</v>
      </c>
      <c r="F945">
        <v>1</v>
      </c>
      <c r="G945">
        <v>1</v>
      </c>
      <c r="H945">
        <v>1</v>
      </c>
      <c r="I945" t="s">
        <v>1243</v>
      </c>
      <c r="J945" t="s">
        <v>3</v>
      </c>
      <c r="K945" t="s">
        <v>1244</v>
      </c>
      <c r="L945">
        <v>1369</v>
      </c>
      <c r="N945">
        <v>1013</v>
      </c>
      <c r="O945" t="s">
        <v>1148</v>
      </c>
      <c r="P945" t="s">
        <v>1148</v>
      </c>
      <c r="Q945">
        <v>1</v>
      </c>
      <c r="X945">
        <v>1.05</v>
      </c>
      <c r="Y945">
        <v>0</v>
      </c>
      <c r="Z945">
        <v>0</v>
      </c>
      <c r="AA945">
        <v>0</v>
      </c>
      <c r="AB945">
        <v>12.92</v>
      </c>
      <c r="AC945">
        <v>0</v>
      </c>
      <c r="AD945">
        <v>1</v>
      </c>
      <c r="AE945">
        <v>1</v>
      </c>
      <c r="AF945" t="s">
        <v>179</v>
      </c>
      <c r="AG945">
        <v>1.4175000000000002</v>
      </c>
      <c r="AH945">
        <v>2</v>
      </c>
      <c r="AI945">
        <v>24688578</v>
      </c>
      <c r="AJ945">
        <v>920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ROW(Source!A663)</f>
        <v>663</v>
      </c>
      <c r="B946">
        <v>24688583</v>
      </c>
      <c r="C946">
        <v>24688577</v>
      </c>
      <c r="D946">
        <v>22794519</v>
      </c>
      <c r="E946">
        <v>1</v>
      </c>
      <c r="F946">
        <v>1</v>
      </c>
      <c r="G946">
        <v>1</v>
      </c>
      <c r="H946">
        <v>2</v>
      </c>
      <c r="I946" t="s">
        <v>1314</v>
      </c>
      <c r="J946" t="s">
        <v>1315</v>
      </c>
      <c r="K946" t="s">
        <v>1316</v>
      </c>
      <c r="L946">
        <v>1368</v>
      </c>
      <c r="N946">
        <v>1011</v>
      </c>
      <c r="O946" t="s">
        <v>1152</v>
      </c>
      <c r="P946" t="s">
        <v>1152</v>
      </c>
      <c r="Q946">
        <v>1</v>
      </c>
      <c r="X946">
        <v>0.35</v>
      </c>
      <c r="Y946">
        <v>0</v>
      </c>
      <c r="Z946">
        <v>12.14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179</v>
      </c>
      <c r="AG946">
        <v>0.47249999999999998</v>
      </c>
      <c r="AH946">
        <v>2</v>
      </c>
      <c r="AI946">
        <v>24688579</v>
      </c>
      <c r="AJ946">
        <v>921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ROW(Source!A663)</f>
        <v>663</v>
      </c>
      <c r="B947">
        <v>24688584</v>
      </c>
      <c r="C947">
        <v>24688577</v>
      </c>
      <c r="D947">
        <v>22794574</v>
      </c>
      <c r="E947">
        <v>1</v>
      </c>
      <c r="F947">
        <v>1</v>
      </c>
      <c r="G947">
        <v>1</v>
      </c>
      <c r="H947">
        <v>2</v>
      </c>
      <c r="I947" t="s">
        <v>1317</v>
      </c>
      <c r="J947" t="s">
        <v>1318</v>
      </c>
      <c r="K947" t="s">
        <v>1319</v>
      </c>
      <c r="L947">
        <v>1368</v>
      </c>
      <c r="N947">
        <v>1011</v>
      </c>
      <c r="O947" t="s">
        <v>1152</v>
      </c>
      <c r="P947" t="s">
        <v>1152</v>
      </c>
      <c r="Q947">
        <v>1</v>
      </c>
      <c r="X947">
        <v>0.77</v>
      </c>
      <c r="Y947">
        <v>0</v>
      </c>
      <c r="Z947">
        <v>10.62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179</v>
      </c>
      <c r="AG947">
        <v>1.0395000000000001</v>
      </c>
      <c r="AH947">
        <v>2</v>
      </c>
      <c r="AI947">
        <v>24688580</v>
      </c>
      <c r="AJ947">
        <v>922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ROW(Source!A663)</f>
        <v>663</v>
      </c>
      <c r="B948">
        <v>24688585</v>
      </c>
      <c r="C948">
        <v>24688577</v>
      </c>
      <c r="D948">
        <v>22865650</v>
      </c>
      <c r="E948">
        <v>1</v>
      </c>
      <c r="F948">
        <v>1</v>
      </c>
      <c r="G948">
        <v>1</v>
      </c>
      <c r="H948">
        <v>3</v>
      </c>
      <c r="I948" t="s">
        <v>1159</v>
      </c>
      <c r="J948" t="s">
        <v>1160</v>
      </c>
      <c r="K948" t="s">
        <v>1161</v>
      </c>
      <c r="L948">
        <v>1374</v>
      </c>
      <c r="N948">
        <v>1013</v>
      </c>
      <c r="O948" t="s">
        <v>1162</v>
      </c>
      <c r="P948" t="s">
        <v>1162</v>
      </c>
      <c r="Q948">
        <v>1</v>
      </c>
      <c r="X948">
        <v>0.27</v>
      </c>
      <c r="Y948">
        <v>1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0.27</v>
      </c>
      <c r="AH948">
        <v>2</v>
      </c>
      <c r="AI948">
        <v>24688581</v>
      </c>
      <c r="AJ948">
        <v>923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ROW(Source!A664)</f>
        <v>664</v>
      </c>
      <c r="B949">
        <v>24688380</v>
      </c>
      <c r="C949">
        <v>24688362</v>
      </c>
      <c r="D949">
        <v>9431832</v>
      </c>
      <c r="E949">
        <v>1</v>
      </c>
      <c r="F949">
        <v>1</v>
      </c>
      <c r="G949">
        <v>1</v>
      </c>
      <c r="H949">
        <v>1</v>
      </c>
      <c r="I949" t="s">
        <v>1280</v>
      </c>
      <c r="J949" t="s">
        <v>3</v>
      </c>
      <c r="K949" t="s">
        <v>1281</v>
      </c>
      <c r="L949">
        <v>1369</v>
      </c>
      <c r="N949">
        <v>1013</v>
      </c>
      <c r="O949" t="s">
        <v>1148</v>
      </c>
      <c r="P949" t="s">
        <v>1148</v>
      </c>
      <c r="Q949">
        <v>1</v>
      </c>
      <c r="X949">
        <v>68.7</v>
      </c>
      <c r="Y949">
        <v>0</v>
      </c>
      <c r="Z949">
        <v>0</v>
      </c>
      <c r="AA949">
        <v>0</v>
      </c>
      <c r="AB949">
        <v>10.35</v>
      </c>
      <c r="AC949">
        <v>0</v>
      </c>
      <c r="AD949">
        <v>1</v>
      </c>
      <c r="AE949">
        <v>1</v>
      </c>
      <c r="AF949" t="s">
        <v>179</v>
      </c>
      <c r="AG949">
        <v>92.745000000000005</v>
      </c>
      <c r="AH949">
        <v>2</v>
      </c>
      <c r="AI949">
        <v>24688363</v>
      </c>
      <c r="AJ949">
        <v>924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ROW(Source!A664)</f>
        <v>664</v>
      </c>
      <c r="B950">
        <v>24688381</v>
      </c>
      <c r="C950">
        <v>24688362</v>
      </c>
      <c r="D950">
        <v>121548</v>
      </c>
      <c r="E950">
        <v>1</v>
      </c>
      <c r="F950">
        <v>1</v>
      </c>
      <c r="G950">
        <v>1</v>
      </c>
      <c r="H950">
        <v>1</v>
      </c>
      <c r="I950" t="s">
        <v>40</v>
      </c>
      <c r="J950" t="s">
        <v>3</v>
      </c>
      <c r="K950" t="s">
        <v>1173</v>
      </c>
      <c r="L950">
        <v>608254</v>
      </c>
      <c r="N950">
        <v>1013</v>
      </c>
      <c r="O950" t="s">
        <v>1174</v>
      </c>
      <c r="P950" t="s">
        <v>1174</v>
      </c>
      <c r="Q950">
        <v>1</v>
      </c>
      <c r="X950">
        <v>0.04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2</v>
      </c>
      <c r="AF950" t="s">
        <v>179</v>
      </c>
      <c r="AG950">
        <v>5.4000000000000006E-2</v>
      </c>
      <c r="AH950">
        <v>2</v>
      </c>
      <c r="AI950">
        <v>24688364</v>
      </c>
      <c r="AJ950">
        <v>925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ROW(Source!A664)</f>
        <v>664</v>
      </c>
      <c r="B951">
        <v>24688382</v>
      </c>
      <c r="C951">
        <v>24688362</v>
      </c>
      <c r="D951">
        <v>14665676</v>
      </c>
      <c r="E951">
        <v>1</v>
      </c>
      <c r="F951">
        <v>1</v>
      </c>
      <c r="G951">
        <v>1</v>
      </c>
      <c r="H951">
        <v>2</v>
      </c>
      <c r="I951" t="s">
        <v>1175</v>
      </c>
      <c r="J951" t="s">
        <v>1239</v>
      </c>
      <c r="K951" t="s">
        <v>1177</v>
      </c>
      <c r="L951">
        <v>1368</v>
      </c>
      <c r="N951">
        <v>1011</v>
      </c>
      <c r="O951" t="s">
        <v>1152</v>
      </c>
      <c r="P951" t="s">
        <v>1152</v>
      </c>
      <c r="Q951">
        <v>1</v>
      </c>
      <c r="X951">
        <v>0.04</v>
      </c>
      <c r="Y951">
        <v>0</v>
      </c>
      <c r="Z951">
        <v>89.99</v>
      </c>
      <c r="AA951">
        <v>10.06</v>
      </c>
      <c r="AB951">
        <v>0</v>
      </c>
      <c r="AC951">
        <v>0</v>
      </c>
      <c r="AD951">
        <v>1</v>
      </c>
      <c r="AE951">
        <v>0</v>
      </c>
      <c r="AF951" t="s">
        <v>179</v>
      </c>
      <c r="AG951">
        <v>5.4000000000000006E-2</v>
      </c>
      <c r="AH951">
        <v>2</v>
      </c>
      <c r="AI951">
        <v>24688365</v>
      </c>
      <c r="AJ951">
        <v>926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ROW(Source!A664)</f>
        <v>664</v>
      </c>
      <c r="B952">
        <v>24688383</v>
      </c>
      <c r="C952">
        <v>24688362</v>
      </c>
      <c r="D952">
        <v>14607476</v>
      </c>
      <c r="E952">
        <v>1</v>
      </c>
      <c r="F952">
        <v>1</v>
      </c>
      <c r="G952">
        <v>1</v>
      </c>
      <c r="H952">
        <v>3</v>
      </c>
      <c r="I952" t="s">
        <v>1282</v>
      </c>
      <c r="J952" t="s">
        <v>1546</v>
      </c>
      <c r="K952" t="s">
        <v>1284</v>
      </c>
      <c r="L952">
        <v>1348</v>
      </c>
      <c r="N952">
        <v>1009</v>
      </c>
      <c r="O952" t="s">
        <v>1185</v>
      </c>
      <c r="P952" t="s">
        <v>1185</v>
      </c>
      <c r="Q952">
        <v>1000</v>
      </c>
      <c r="X952">
        <v>9.0000000000000006E-5</v>
      </c>
      <c r="Y952">
        <v>12606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9.0000000000000006E-5</v>
      </c>
      <c r="AH952">
        <v>2</v>
      </c>
      <c r="AI952">
        <v>24688366</v>
      </c>
      <c r="AJ952">
        <v>927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ROW(Source!A664)</f>
        <v>664</v>
      </c>
      <c r="B953">
        <v>24688384</v>
      </c>
      <c r="C953">
        <v>24688362</v>
      </c>
      <c r="D953">
        <v>14607516</v>
      </c>
      <c r="E953">
        <v>1</v>
      </c>
      <c r="F953">
        <v>1</v>
      </c>
      <c r="G953">
        <v>1</v>
      </c>
      <c r="H953">
        <v>3</v>
      </c>
      <c r="I953" t="s">
        <v>1285</v>
      </c>
      <c r="J953" t="s">
        <v>1547</v>
      </c>
      <c r="K953" t="s">
        <v>1287</v>
      </c>
      <c r="L953">
        <v>1348</v>
      </c>
      <c r="N953">
        <v>1009</v>
      </c>
      <c r="O953" t="s">
        <v>1185</v>
      </c>
      <c r="P953" t="s">
        <v>1185</v>
      </c>
      <c r="Q953">
        <v>1000</v>
      </c>
      <c r="X953">
        <v>1.6000000000000001E-4</v>
      </c>
      <c r="Y953">
        <v>22419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1.6000000000000001E-4</v>
      </c>
      <c r="AH953">
        <v>2</v>
      </c>
      <c r="AI953">
        <v>24688367</v>
      </c>
      <c r="AJ953">
        <v>928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ROW(Source!A664)</f>
        <v>664</v>
      </c>
      <c r="B954">
        <v>24688385</v>
      </c>
      <c r="C954">
        <v>24688362</v>
      </c>
      <c r="D954">
        <v>14608188</v>
      </c>
      <c r="E954">
        <v>1</v>
      </c>
      <c r="F954">
        <v>1</v>
      </c>
      <c r="G954">
        <v>1</v>
      </c>
      <c r="H954">
        <v>3</v>
      </c>
      <c r="I954" t="s">
        <v>1288</v>
      </c>
      <c r="J954" t="s">
        <v>1548</v>
      </c>
      <c r="K954" t="s">
        <v>1290</v>
      </c>
      <c r="L954">
        <v>1348</v>
      </c>
      <c r="N954">
        <v>1009</v>
      </c>
      <c r="O954" t="s">
        <v>1185</v>
      </c>
      <c r="P954" t="s">
        <v>1185</v>
      </c>
      <c r="Q954">
        <v>1000</v>
      </c>
      <c r="X954">
        <v>4.0000000000000003E-5</v>
      </c>
      <c r="Y954">
        <v>42700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4.0000000000000003E-5</v>
      </c>
      <c r="AH954">
        <v>2</v>
      </c>
      <c r="AI954">
        <v>24688368</v>
      </c>
      <c r="AJ954">
        <v>929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ROW(Source!A664)</f>
        <v>664</v>
      </c>
      <c r="B955">
        <v>24688386</v>
      </c>
      <c r="C955">
        <v>24688362</v>
      </c>
      <c r="D955">
        <v>14610376</v>
      </c>
      <c r="E955">
        <v>1</v>
      </c>
      <c r="F955">
        <v>1</v>
      </c>
      <c r="G955">
        <v>1</v>
      </c>
      <c r="H955">
        <v>3</v>
      </c>
      <c r="I955" t="s">
        <v>1291</v>
      </c>
      <c r="J955" t="s">
        <v>1549</v>
      </c>
      <c r="K955" t="s">
        <v>1293</v>
      </c>
      <c r="L955">
        <v>1346</v>
      </c>
      <c r="N955">
        <v>1009</v>
      </c>
      <c r="O955" t="s">
        <v>1181</v>
      </c>
      <c r="P955" t="s">
        <v>1181</v>
      </c>
      <c r="Q955">
        <v>1</v>
      </c>
      <c r="X955">
        <v>1.4999999999999999E-2</v>
      </c>
      <c r="Y955">
        <v>28.26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3</v>
      </c>
      <c r="AG955">
        <v>1.4999999999999999E-2</v>
      </c>
      <c r="AH955">
        <v>2</v>
      </c>
      <c r="AI955">
        <v>24688369</v>
      </c>
      <c r="AJ955">
        <v>930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ROW(Source!A664)</f>
        <v>664</v>
      </c>
      <c r="B956">
        <v>24688387</v>
      </c>
      <c r="C956">
        <v>24688362</v>
      </c>
      <c r="D956">
        <v>14610520</v>
      </c>
      <c r="E956">
        <v>1</v>
      </c>
      <c r="F956">
        <v>1</v>
      </c>
      <c r="G956">
        <v>1</v>
      </c>
      <c r="H956">
        <v>3</v>
      </c>
      <c r="I956" t="s">
        <v>1182</v>
      </c>
      <c r="J956" t="s">
        <v>1489</v>
      </c>
      <c r="K956" t="s">
        <v>1184</v>
      </c>
      <c r="L956">
        <v>1348</v>
      </c>
      <c r="N956">
        <v>1009</v>
      </c>
      <c r="O956" t="s">
        <v>1185</v>
      </c>
      <c r="P956" t="s">
        <v>1185</v>
      </c>
      <c r="Q956">
        <v>1000</v>
      </c>
      <c r="X956">
        <v>3.0000000000000001E-5</v>
      </c>
      <c r="Y956">
        <v>15481</v>
      </c>
      <c r="Z956">
        <v>0</v>
      </c>
      <c r="AA956">
        <v>0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3.0000000000000001E-5</v>
      </c>
      <c r="AH956">
        <v>2</v>
      </c>
      <c r="AI956">
        <v>24688370</v>
      </c>
      <c r="AJ956">
        <v>931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ROW(Source!A664)</f>
        <v>664</v>
      </c>
      <c r="B957">
        <v>24688388</v>
      </c>
      <c r="C957">
        <v>24688362</v>
      </c>
      <c r="D957">
        <v>14610667</v>
      </c>
      <c r="E957">
        <v>1</v>
      </c>
      <c r="F957">
        <v>1</v>
      </c>
      <c r="G957">
        <v>1</v>
      </c>
      <c r="H957">
        <v>3</v>
      </c>
      <c r="I957" t="s">
        <v>1294</v>
      </c>
      <c r="J957" t="s">
        <v>1550</v>
      </c>
      <c r="K957" t="s">
        <v>1296</v>
      </c>
      <c r="L957">
        <v>1346</v>
      </c>
      <c r="N957">
        <v>1009</v>
      </c>
      <c r="O957" t="s">
        <v>1181</v>
      </c>
      <c r="P957" t="s">
        <v>1181</v>
      </c>
      <c r="Q957">
        <v>1</v>
      </c>
      <c r="X957">
        <v>0.38</v>
      </c>
      <c r="Y957">
        <v>155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0.38</v>
      </c>
      <c r="AH957">
        <v>2</v>
      </c>
      <c r="AI957">
        <v>24688371</v>
      </c>
      <c r="AJ957">
        <v>932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ROW(Source!A664)</f>
        <v>664</v>
      </c>
      <c r="B958">
        <v>24688389</v>
      </c>
      <c r="C958">
        <v>24688362</v>
      </c>
      <c r="D958">
        <v>14611309</v>
      </c>
      <c r="E958">
        <v>1</v>
      </c>
      <c r="F958">
        <v>1</v>
      </c>
      <c r="G958">
        <v>1</v>
      </c>
      <c r="H958">
        <v>3</v>
      </c>
      <c r="I958" t="s">
        <v>1297</v>
      </c>
      <c r="J958" t="s">
        <v>1551</v>
      </c>
      <c r="K958" t="s">
        <v>1299</v>
      </c>
      <c r="L958">
        <v>1346</v>
      </c>
      <c r="N958">
        <v>1009</v>
      </c>
      <c r="O958" t="s">
        <v>1181</v>
      </c>
      <c r="P958" t="s">
        <v>1181</v>
      </c>
      <c r="Q958">
        <v>1</v>
      </c>
      <c r="X958">
        <v>2E-3</v>
      </c>
      <c r="Y958">
        <v>39.020000000000003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2E-3</v>
      </c>
      <c r="AH958">
        <v>2</v>
      </c>
      <c r="AI958">
        <v>24688372</v>
      </c>
      <c r="AJ958">
        <v>933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ROW(Source!A664)</f>
        <v>664</v>
      </c>
      <c r="B959">
        <v>24688390</v>
      </c>
      <c r="C959">
        <v>24688362</v>
      </c>
      <c r="D959">
        <v>14611418</v>
      </c>
      <c r="E959">
        <v>1</v>
      </c>
      <c r="F959">
        <v>1</v>
      </c>
      <c r="G959">
        <v>1</v>
      </c>
      <c r="H959">
        <v>3</v>
      </c>
      <c r="I959" t="s">
        <v>1300</v>
      </c>
      <c r="J959" t="s">
        <v>1552</v>
      </c>
      <c r="K959" t="s">
        <v>1302</v>
      </c>
      <c r="L959">
        <v>1346</v>
      </c>
      <c r="N959">
        <v>1009</v>
      </c>
      <c r="O959" t="s">
        <v>1181</v>
      </c>
      <c r="P959" t="s">
        <v>1181</v>
      </c>
      <c r="Q959">
        <v>1</v>
      </c>
      <c r="X959">
        <v>2.1000000000000001E-2</v>
      </c>
      <c r="Y959">
        <v>138.76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2.1000000000000001E-2</v>
      </c>
      <c r="AH959">
        <v>2</v>
      </c>
      <c r="AI959">
        <v>24688373</v>
      </c>
      <c r="AJ959">
        <v>934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ROW(Source!A664)</f>
        <v>664</v>
      </c>
      <c r="B960">
        <v>24688391</v>
      </c>
      <c r="C960">
        <v>24688362</v>
      </c>
      <c r="D960">
        <v>14661339</v>
      </c>
      <c r="E960">
        <v>1</v>
      </c>
      <c r="F960">
        <v>1</v>
      </c>
      <c r="G960">
        <v>1</v>
      </c>
      <c r="H960">
        <v>3</v>
      </c>
      <c r="I960" t="s">
        <v>1303</v>
      </c>
      <c r="J960" t="s">
        <v>1553</v>
      </c>
      <c r="K960" t="s">
        <v>1305</v>
      </c>
      <c r="L960">
        <v>1348</v>
      </c>
      <c r="N960">
        <v>1009</v>
      </c>
      <c r="O960" t="s">
        <v>1185</v>
      </c>
      <c r="P960" t="s">
        <v>1185</v>
      </c>
      <c r="Q960">
        <v>1000</v>
      </c>
      <c r="X960">
        <v>4.0000000000000002E-4</v>
      </c>
      <c r="Y960">
        <v>75162.289999999994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4.0000000000000002E-4</v>
      </c>
      <c r="AH960">
        <v>2</v>
      </c>
      <c r="AI960">
        <v>24688374</v>
      </c>
      <c r="AJ960">
        <v>935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ROW(Source!A664)</f>
        <v>664</v>
      </c>
      <c r="B961">
        <v>24688392</v>
      </c>
      <c r="C961">
        <v>24688362</v>
      </c>
      <c r="D961">
        <v>14665220</v>
      </c>
      <c r="E961">
        <v>1</v>
      </c>
      <c r="F961">
        <v>1</v>
      </c>
      <c r="G961">
        <v>1</v>
      </c>
      <c r="H961">
        <v>3</v>
      </c>
      <c r="I961" t="s">
        <v>1264</v>
      </c>
      <c r="J961" t="s">
        <v>1265</v>
      </c>
      <c r="K961" t="s">
        <v>1266</v>
      </c>
      <c r="L961">
        <v>1346</v>
      </c>
      <c r="N961">
        <v>1009</v>
      </c>
      <c r="O961" t="s">
        <v>1181</v>
      </c>
      <c r="P961" t="s">
        <v>1181</v>
      </c>
      <c r="Q961">
        <v>1</v>
      </c>
      <c r="X961">
        <v>0.04</v>
      </c>
      <c r="Y961">
        <v>114.22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0.04</v>
      </c>
      <c r="AH961">
        <v>2</v>
      </c>
      <c r="AI961">
        <v>24688375</v>
      </c>
      <c r="AJ961">
        <v>936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ROW(Source!A664)</f>
        <v>664</v>
      </c>
      <c r="B962">
        <v>24688393</v>
      </c>
      <c r="C962">
        <v>24688362</v>
      </c>
      <c r="D962">
        <v>14689643</v>
      </c>
      <c r="E962">
        <v>1</v>
      </c>
      <c r="F962">
        <v>1</v>
      </c>
      <c r="G962">
        <v>1</v>
      </c>
      <c r="H962">
        <v>3</v>
      </c>
      <c r="I962" t="s">
        <v>1210</v>
      </c>
      <c r="J962" t="s">
        <v>1493</v>
      </c>
      <c r="K962" t="s">
        <v>1212</v>
      </c>
      <c r="L962">
        <v>1346</v>
      </c>
      <c r="N962">
        <v>1009</v>
      </c>
      <c r="O962" t="s">
        <v>1181</v>
      </c>
      <c r="P962" t="s">
        <v>1181</v>
      </c>
      <c r="Q962">
        <v>1</v>
      </c>
      <c r="X962">
        <v>3.1E-2</v>
      </c>
      <c r="Y962">
        <v>38.340000000000003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3.1E-2</v>
      </c>
      <c r="AH962">
        <v>2</v>
      </c>
      <c r="AI962">
        <v>24688376</v>
      </c>
      <c r="AJ962">
        <v>937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ROW(Source!A664)</f>
        <v>664</v>
      </c>
      <c r="B963">
        <v>24688394</v>
      </c>
      <c r="C963">
        <v>24688362</v>
      </c>
      <c r="D963">
        <v>14697310</v>
      </c>
      <c r="E963">
        <v>1</v>
      </c>
      <c r="F963">
        <v>1</v>
      </c>
      <c r="G963">
        <v>1</v>
      </c>
      <c r="H963">
        <v>3</v>
      </c>
      <c r="I963" t="s">
        <v>1213</v>
      </c>
      <c r="J963" t="s">
        <v>1494</v>
      </c>
      <c r="K963" t="s">
        <v>1215</v>
      </c>
      <c r="L963">
        <v>1354</v>
      </c>
      <c r="N963">
        <v>1010</v>
      </c>
      <c r="O963" t="s">
        <v>209</v>
      </c>
      <c r="P963" t="s">
        <v>209</v>
      </c>
      <c r="Q963">
        <v>1</v>
      </c>
      <c r="X963">
        <v>3</v>
      </c>
      <c r="Y963">
        <v>2.0299999999999998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3</v>
      </c>
      <c r="AH963">
        <v>2</v>
      </c>
      <c r="AI963">
        <v>24688377</v>
      </c>
      <c r="AJ963">
        <v>938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ROW(Source!A664)</f>
        <v>664</v>
      </c>
      <c r="B964">
        <v>24688395</v>
      </c>
      <c r="C964">
        <v>24688362</v>
      </c>
      <c r="D964">
        <v>14698728</v>
      </c>
      <c r="E964">
        <v>1</v>
      </c>
      <c r="F964">
        <v>1</v>
      </c>
      <c r="G964">
        <v>1</v>
      </c>
      <c r="H964">
        <v>3</v>
      </c>
      <c r="I964" t="s">
        <v>1307</v>
      </c>
      <c r="J964" t="s">
        <v>1554</v>
      </c>
      <c r="K964" t="s">
        <v>1309</v>
      </c>
      <c r="L964">
        <v>1330</v>
      </c>
      <c r="N964">
        <v>1005</v>
      </c>
      <c r="O964" t="s">
        <v>1310</v>
      </c>
      <c r="P964" t="s">
        <v>1310</v>
      </c>
      <c r="Q964">
        <v>10</v>
      </c>
      <c r="X964">
        <v>0.03</v>
      </c>
      <c r="Y964">
        <v>405.22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0.03</v>
      </c>
      <c r="AH964">
        <v>2</v>
      </c>
      <c r="AI964">
        <v>24688378</v>
      </c>
      <c r="AJ964">
        <v>939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ROW(Source!A664)</f>
        <v>664</v>
      </c>
      <c r="B965">
        <v>24688396</v>
      </c>
      <c r="C965">
        <v>24688362</v>
      </c>
      <c r="D965">
        <v>14665281</v>
      </c>
      <c r="E965">
        <v>1</v>
      </c>
      <c r="F965">
        <v>1</v>
      </c>
      <c r="G965">
        <v>1</v>
      </c>
      <c r="H965">
        <v>3</v>
      </c>
      <c r="I965" t="s">
        <v>1311</v>
      </c>
      <c r="J965" t="s">
        <v>1695</v>
      </c>
      <c r="K965" t="s">
        <v>1313</v>
      </c>
      <c r="L965">
        <v>1348</v>
      </c>
      <c r="N965">
        <v>1009</v>
      </c>
      <c r="O965" t="s">
        <v>1185</v>
      </c>
      <c r="P965" t="s">
        <v>1185</v>
      </c>
      <c r="Q965">
        <v>1000</v>
      </c>
      <c r="X965">
        <v>0.155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0</v>
      </c>
      <c r="AE965">
        <v>0</v>
      </c>
      <c r="AF965" t="s">
        <v>3</v>
      </c>
      <c r="AG965">
        <v>0.155</v>
      </c>
      <c r="AH965">
        <v>3</v>
      </c>
      <c r="AI965">
        <v>-1</v>
      </c>
      <c r="AJ965" t="s">
        <v>3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ROW(Source!A664)</f>
        <v>664</v>
      </c>
      <c r="B966">
        <v>24688397</v>
      </c>
      <c r="C966">
        <v>24688362</v>
      </c>
      <c r="D966">
        <v>14665295</v>
      </c>
      <c r="E966">
        <v>1</v>
      </c>
      <c r="F966">
        <v>1</v>
      </c>
      <c r="G966">
        <v>1</v>
      </c>
      <c r="H966">
        <v>3</v>
      </c>
      <c r="I966" t="s">
        <v>1159</v>
      </c>
      <c r="J966" t="s">
        <v>1168</v>
      </c>
      <c r="K966" t="s">
        <v>1169</v>
      </c>
      <c r="L966">
        <v>1344</v>
      </c>
      <c r="N966">
        <v>1008</v>
      </c>
      <c r="O966" t="s">
        <v>1170</v>
      </c>
      <c r="P966" t="s">
        <v>1170</v>
      </c>
      <c r="Q966">
        <v>1</v>
      </c>
      <c r="X966">
        <v>14.22</v>
      </c>
      <c r="Y966">
        <v>1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14.22</v>
      </c>
      <c r="AH966">
        <v>2</v>
      </c>
      <c r="AI966">
        <v>24688379</v>
      </c>
      <c r="AJ966">
        <v>940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ROW(Source!A665)</f>
        <v>665</v>
      </c>
      <c r="B967">
        <v>24688403</v>
      </c>
      <c r="C967">
        <v>24688398</v>
      </c>
      <c r="D967">
        <v>9431933</v>
      </c>
      <c r="E967">
        <v>1</v>
      </c>
      <c r="F967">
        <v>1</v>
      </c>
      <c r="G967">
        <v>1</v>
      </c>
      <c r="H967">
        <v>1</v>
      </c>
      <c r="I967" t="s">
        <v>1272</v>
      </c>
      <c r="J967" t="s">
        <v>3</v>
      </c>
      <c r="K967" t="s">
        <v>1273</v>
      </c>
      <c r="L967">
        <v>1369</v>
      </c>
      <c r="N967">
        <v>1013</v>
      </c>
      <c r="O967" t="s">
        <v>1148</v>
      </c>
      <c r="P967" t="s">
        <v>1148</v>
      </c>
      <c r="Q967">
        <v>1</v>
      </c>
      <c r="X967">
        <v>2.29</v>
      </c>
      <c r="Y967">
        <v>0</v>
      </c>
      <c r="Z967">
        <v>0</v>
      </c>
      <c r="AA967">
        <v>0</v>
      </c>
      <c r="AB967">
        <v>8.5299999999999994</v>
      </c>
      <c r="AC967">
        <v>0</v>
      </c>
      <c r="AD967">
        <v>1</v>
      </c>
      <c r="AE967">
        <v>1</v>
      </c>
      <c r="AF967" t="s">
        <v>179</v>
      </c>
      <c r="AG967">
        <v>3.0915000000000004</v>
      </c>
      <c r="AH967">
        <v>2</v>
      </c>
      <c r="AI967">
        <v>24688399</v>
      </c>
      <c r="AJ967">
        <v>941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ROW(Source!A665)</f>
        <v>665</v>
      </c>
      <c r="B968">
        <v>24688404</v>
      </c>
      <c r="C968">
        <v>24688398</v>
      </c>
      <c r="D968">
        <v>121548</v>
      </c>
      <c r="E968">
        <v>1</v>
      </c>
      <c r="F968">
        <v>1</v>
      </c>
      <c r="G968">
        <v>1</v>
      </c>
      <c r="H968">
        <v>1</v>
      </c>
      <c r="I968" t="s">
        <v>40</v>
      </c>
      <c r="J968" t="s">
        <v>3</v>
      </c>
      <c r="K968" t="s">
        <v>1173</v>
      </c>
      <c r="L968">
        <v>608254</v>
      </c>
      <c r="N968">
        <v>1013</v>
      </c>
      <c r="O968" t="s">
        <v>1174</v>
      </c>
      <c r="P968" t="s">
        <v>1174</v>
      </c>
      <c r="Q968">
        <v>1</v>
      </c>
      <c r="X968">
        <v>0.09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2</v>
      </c>
      <c r="AF968" t="s">
        <v>179</v>
      </c>
      <c r="AG968">
        <v>0.1215</v>
      </c>
      <c r="AH968">
        <v>2</v>
      </c>
      <c r="AI968">
        <v>24688400</v>
      </c>
      <c r="AJ968">
        <v>942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ROW(Source!A665)</f>
        <v>665</v>
      </c>
      <c r="B969">
        <v>24688405</v>
      </c>
      <c r="C969">
        <v>24688398</v>
      </c>
      <c r="D969">
        <v>14665676</v>
      </c>
      <c r="E969">
        <v>1</v>
      </c>
      <c r="F969">
        <v>1</v>
      </c>
      <c r="G969">
        <v>1</v>
      </c>
      <c r="H969">
        <v>2</v>
      </c>
      <c r="I969" t="s">
        <v>1175</v>
      </c>
      <c r="J969" t="s">
        <v>1239</v>
      </c>
      <c r="K969" t="s">
        <v>1177</v>
      </c>
      <c r="L969">
        <v>1368</v>
      </c>
      <c r="N969">
        <v>1011</v>
      </c>
      <c r="O969" t="s">
        <v>1152</v>
      </c>
      <c r="P969" t="s">
        <v>1152</v>
      </c>
      <c r="Q969">
        <v>1</v>
      </c>
      <c r="X969">
        <v>0.09</v>
      </c>
      <c r="Y969">
        <v>0</v>
      </c>
      <c r="Z969">
        <v>89.99</v>
      </c>
      <c r="AA969">
        <v>10.06</v>
      </c>
      <c r="AB969">
        <v>0</v>
      </c>
      <c r="AC969">
        <v>0</v>
      </c>
      <c r="AD969">
        <v>1</v>
      </c>
      <c r="AE969">
        <v>0</v>
      </c>
      <c r="AF969" t="s">
        <v>179</v>
      </c>
      <c r="AG969">
        <v>0.1215</v>
      </c>
      <c r="AH969">
        <v>2</v>
      </c>
      <c r="AI969">
        <v>24688401</v>
      </c>
      <c r="AJ969">
        <v>943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ROW(Source!A665)</f>
        <v>665</v>
      </c>
      <c r="B970">
        <v>24688406</v>
      </c>
      <c r="C970">
        <v>24688398</v>
      </c>
      <c r="D970">
        <v>14665295</v>
      </c>
      <c r="E970">
        <v>1</v>
      </c>
      <c r="F970">
        <v>1</v>
      </c>
      <c r="G970">
        <v>1</v>
      </c>
      <c r="H970">
        <v>3</v>
      </c>
      <c r="I970" t="s">
        <v>1159</v>
      </c>
      <c r="J970" t="s">
        <v>1168</v>
      </c>
      <c r="K970" t="s">
        <v>1169</v>
      </c>
      <c r="L970">
        <v>1344</v>
      </c>
      <c r="N970">
        <v>1008</v>
      </c>
      <c r="O970" t="s">
        <v>1170</v>
      </c>
      <c r="P970" t="s">
        <v>1170</v>
      </c>
      <c r="Q970">
        <v>1</v>
      </c>
      <c r="X970">
        <v>0.39</v>
      </c>
      <c r="Y970">
        <v>1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0.39</v>
      </c>
      <c r="AH970">
        <v>2</v>
      </c>
      <c r="AI970">
        <v>24688402</v>
      </c>
      <c r="AJ970">
        <v>944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ROW(Source!A666)</f>
        <v>666</v>
      </c>
      <c r="B971">
        <v>24688412</v>
      </c>
      <c r="C971">
        <v>24688407</v>
      </c>
      <c r="D971">
        <v>9431933</v>
      </c>
      <c r="E971">
        <v>1</v>
      </c>
      <c r="F971">
        <v>1</v>
      </c>
      <c r="G971">
        <v>1</v>
      </c>
      <c r="H971">
        <v>1</v>
      </c>
      <c r="I971" t="s">
        <v>1272</v>
      </c>
      <c r="J971" t="s">
        <v>3</v>
      </c>
      <c r="K971" t="s">
        <v>1273</v>
      </c>
      <c r="L971">
        <v>1369</v>
      </c>
      <c r="N971">
        <v>1013</v>
      </c>
      <c r="O971" t="s">
        <v>1148</v>
      </c>
      <c r="P971" t="s">
        <v>1148</v>
      </c>
      <c r="Q971">
        <v>1</v>
      </c>
      <c r="X971">
        <v>2.29</v>
      </c>
      <c r="Y971">
        <v>0</v>
      </c>
      <c r="Z971">
        <v>0</v>
      </c>
      <c r="AA971">
        <v>0</v>
      </c>
      <c r="AB971">
        <v>8.5299999999999994</v>
      </c>
      <c r="AC971">
        <v>0</v>
      </c>
      <c r="AD971">
        <v>1</v>
      </c>
      <c r="AE971">
        <v>1</v>
      </c>
      <c r="AF971" t="s">
        <v>179</v>
      </c>
      <c r="AG971">
        <v>3.0915000000000004</v>
      </c>
      <c r="AH971">
        <v>2</v>
      </c>
      <c r="AI971">
        <v>24688408</v>
      </c>
      <c r="AJ971">
        <v>945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ROW(Source!A666)</f>
        <v>666</v>
      </c>
      <c r="B972">
        <v>24688413</v>
      </c>
      <c r="C972">
        <v>24688407</v>
      </c>
      <c r="D972">
        <v>121548</v>
      </c>
      <c r="E972">
        <v>1</v>
      </c>
      <c r="F972">
        <v>1</v>
      </c>
      <c r="G972">
        <v>1</v>
      </c>
      <c r="H972">
        <v>1</v>
      </c>
      <c r="I972" t="s">
        <v>40</v>
      </c>
      <c r="J972" t="s">
        <v>3</v>
      </c>
      <c r="K972" t="s">
        <v>1173</v>
      </c>
      <c r="L972">
        <v>608254</v>
      </c>
      <c r="N972">
        <v>1013</v>
      </c>
      <c r="O972" t="s">
        <v>1174</v>
      </c>
      <c r="P972" t="s">
        <v>1174</v>
      </c>
      <c r="Q972">
        <v>1</v>
      </c>
      <c r="X972">
        <v>0.09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2</v>
      </c>
      <c r="AF972" t="s">
        <v>179</v>
      </c>
      <c r="AG972">
        <v>0.1215</v>
      </c>
      <c r="AH972">
        <v>2</v>
      </c>
      <c r="AI972">
        <v>24688409</v>
      </c>
      <c r="AJ972">
        <v>946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ROW(Source!A666)</f>
        <v>666</v>
      </c>
      <c r="B973">
        <v>24688414</v>
      </c>
      <c r="C973">
        <v>24688407</v>
      </c>
      <c r="D973">
        <v>14665676</v>
      </c>
      <c r="E973">
        <v>1</v>
      </c>
      <c r="F973">
        <v>1</v>
      </c>
      <c r="G973">
        <v>1</v>
      </c>
      <c r="H973">
        <v>2</v>
      </c>
      <c r="I973" t="s">
        <v>1175</v>
      </c>
      <c r="J973" t="s">
        <v>1239</v>
      </c>
      <c r="K973" t="s">
        <v>1177</v>
      </c>
      <c r="L973">
        <v>1368</v>
      </c>
      <c r="N973">
        <v>1011</v>
      </c>
      <c r="O973" t="s">
        <v>1152</v>
      </c>
      <c r="P973" t="s">
        <v>1152</v>
      </c>
      <c r="Q973">
        <v>1</v>
      </c>
      <c r="X973">
        <v>0.09</v>
      </c>
      <c r="Y973">
        <v>0</v>
      </c>
      <c r="Z973">
        <v>89.99</v>
      </c>
      <c r="AA973">
        <v>10.06</v>
      </c>
      <c r="AB973">
        <v>0</v>
      </c>
      <c r="AC973">
        <v>0</v>
      </c>
      <c r="AD973">
        <v>1</v>
      </c>
      <c r="AE973">
        <v>0</v>
      </c>
      <c r="AF973" t="s">
        <v>179</v>
      </c>
      <c r="AG973">
        <v>0.1215</v>
      </c>
      <c r="AH973">
        <v>2</v>
      </c>
      <c r="AI973">
        <v>24688410</v>
      </c>
      <c r="AJ973">
        <v>947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ROW(Source!A666)</f>
        <v>666</v>
      </c>
      <c r="B974">
        <v>24688415</v>
      </c>
      <c r="C974">
        <v>24688407</v>
      </c>
      <c r="D974">
        <v>14665295</v>
      </c>
      <c r="E974">
        <v>1</v>
      </c>
      <c r="F974">
        <v>1</v>
      </c>
      <c r="G974">
        <v>1</v>
      </c>
      <c r="H974">
        <v>3</v>
      </c>
      <c r="I974" t="s">
        <v>1159</v>
      </c>
      <c r="J974" t="s">
        <v>1168</v>
      </c>
      <c r="K974" t="s">
        <v>1169</v>
      </c>
      <c r="L974">
        <v>1344</v>
      </c>
      <c r="N974">
        <v>1008</v>
      </c>
      <c r="O974" t="s">
        <v>1170</v>
      </c>
      <c r="P974" t="s">
        <v>1170</v>
      </c>
      <c r="Q974">
        <v>1</v>
      </c>
      <c r="X974">
        <v>0.39</v>
      </c>
      <c r="Y974">
        <v>1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0.39</v>
      </c>
      <c r="AH974">
        <v>2</v>
      </c>
      <c r="AI974">
        <v>24688411</v>
      </c>
      <c r="AJ974">
        <v>948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ROW(Source!A667)</f>
        <v>667</v>
      </c>
      <c r="B975">
        <v>24688421</v>
      </c>
      <c r="C975">
        <v>24688416</v>
      </c>
      <c r="D975">
        <v>9431933</v>
      </c>
      <c r="E975">
        <v>1</v>
      </c>
      <c r="F975">
        <v>1</v>
      </c>
      <c r="G975">
        <v>1</v>
      </c>
      <c r="H975">
        <v>1</v>
      </c>
      <c r="I975" t="s">
        <v>1272</v>
      </c>
      <c r="J975" t="s">
        <v>3</v>
      </c>
      <c r="K975" t="s">
        <v>1273</v>
      </c>
      <c r="L975">
        <v>1369</v>
      </c>
      <c r="N975">
        <v>1013</v>
      </c>
      <c r="O975" t="s">
        <v>1148</v>
      </c>
      <c r="P975" t="s">
        <v>1148</v>
      </c>
      <c r="Q975">
        <v>1</v>
      </c>
      <c r="X975">
        <v>2.29</v>
      </c>
      <c r="Y975">
        <v>0</v>
      </c>
      <c r="Z975">
        <v>0</v>
      </c>
      <c r="AA975">
        <v>0</v>
      </c>
      <c r="AB975">
        <v>8.5299999999999994</v>
      </c>
      <c r="AC975">
        <v>0</v>
      </c>
      <c r="AD975">
        <v>1</v>
      </c>
      <c r="AE975">
        <v>1</v>
      </c>
      <c r="AF975" t="s">
        <v>179</v>
      </c>
      <c r="AG975">
        <v>3.0915000000000004</v>
      </c>
      <c r="AH975">
        <v>2</v>
      </c>
      <c r="AI975">
        <v>24688417</v>
      </c>
      <c r="AJ975">
        <v>949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ROW(Source!A667)</f>
        <v>667</v>
      </c>
      <c r="B976">
        <v>24688422</v>
      </c>
      <c r="C976">
        <v>24688416</v>
      </c>
      <c r="D976">
        <v>121548</v>
      </c>
      <c r="E976">
        <v>1</v>
      </c>
      <c r="F976">
        <v>1</v>
      </c>
      <c r="G976">
        <v>1</v>
      </c>
      <c r="H976">
        <v>1</v>
      </c>
      <c r="I976" t="s">
        <v>40</v>
      </c>
      <c r="J976" t="s">
        <v>3</v>
      </c>
      <c r="K976" t="s">
        <v>1173</v>
      </c>
      <c r="L976">
        <v>608254</v>
      </c>
      <c r="N976">
        <v>1013</v>
      </c>
      <c r="O976" t="s">
        <v>1174</v>
      </c>
      <c r="P976" t="s">
        <v>1174</v>
      </c>
      <c r="Q976">
        <v>1</v>
      </c>
      <c r="X976">
        <v>0.09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2</v>
      </c>
      <c r="AF976" t="s">
        <v>179</v>
      </c>
      <c r="AG976">
        <v>0.1215</v>
      </c>
      <c r="AH976">
        <v>2</v>
      </c>
      <c r="AI976">
        <v>24688418</v>
      </c>
      <c r="AJ976">
        <v>950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ROW(Source!A667)</f>
        <v>667</v>
      </c>
      <c r="B977">
        <v>24688423</v>
      </c>
      <c r="C977">
        <v>24688416</v>
      </c>
      <c r="D977">
        <v>14665676</v>
      </c>
      <c r="E977">
        <v>1</v>
      </c>
      <c r="F977">
        <v>1</v>
      </c>
      <c r="G977">
        <v>1</v>
      </c>
      <c r="H977">
        <v>2</v>
      </c>
      <c r="I977" t="s">
        <v>1175</v>
      </c>
      <c r="J977" t="s">
        <v>1239</v>
      </c>
      <c r="K977" t="s">
        <v>1177</v>
      </c>
      <c r="L977">
        <v>1368</v>
      </c>
      <c r="N977">
        <v>1011</v>
      </c>
      <c r="O977" t="s">
        <v>1152</v>
      </c>
      <c r="P977" t="s">
        <v>1152</v>
      </c>
      <c r="Q977">
        <v>1</v>
      </c>
      <c r="X977">
        <v>0.09</v>
      </c>
      <c r="Y977">
        <v>0</v>
      </c>
      <c r="Z977">
        <v>89.99</v>
      </c>
      <c r="AA977">
        <v>10.06</v>
      </c>
      <c r="AB977">
        <v>0</v>
      </c>
      <c r="AC977">
        <v>0</v>
      </c>
      <c r="AD977">
        <v>1</v>
      </c>
      <c r="AE977">
        <v>0</v>
      </c>
      <c r="AF977" t="s">
        <v>179</v>
      </c>
      <c r="AG977">
        <v>0.1215</v>
      </c>
      <c r="AH977">
        <v>2</v>
      </c>
      <c r="AI977">
        <v>24688419</v>
      </c>
      <c r="AJ977">
        <v>951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ROW(Source!A667)</f>
        <v>667</v>
      </c>
      <c r="B978">
        <v>24688424</v>
      </c>
      <c r="C978">
        <v>24688416</v>
      </c>
      <c r="D978">
        <v>14665295</v>
      </c>
      <c r="E978">
        <v>1</v>
      </c>
      <c r="F978">
        <v>1</v>
      </c>
      <c r="G978">
        <v>1</v>
      </c>
      <c r="H978">
        <v>3</v>
      </c>
      <c r="I978" t="s">
        <v>1159</v>
      </c>
      <c r="J978" t="s">
        <v>1168</v>
      </c>
      <c r="K978" t="s">
        <v>1169</v>
      </c>
      <c r="L978">
        <v>1344</v>
      </c>
      <c r="N978">
        <v>1008</v>
      </c>
      <c r="O978" t="s">
        <v>1170</v>
      </c>
      <c r="P978" t="s">
        <v>1170</v>
      </c>
      <c r="Q978">
        <v>1</v>
      </c>
      <c r="X978">
        <v>0.39</v>
      </c>
      <c r="Y978">
        <v>1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0.39</v>
      </c>
      <c r="AH978">
        <v>2</v>
      </c>
      <c r="AI978">
        <v>24688420</v>
      </c>
      <c r="AJ978">
        <v>952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ROW(Source!A668)</f>
        <v>668</v>
      </c>
      <c r="B979">
        <v>24688594</v>
      </c>
      <c r="C979">
        <v>24688589</v>
      </c>
      <c r="D979">
        <v>9431933</v>
      </c>
      <c r="E979">
        <v>1</v>
      </c>
      <c r="F979">
        <v>1</v>
      </c>
      <c r="G979">
        <v>1</v>
      </c>
      <c r="H979">
        <v>1</v>
      </c>
      <c r="I979" t="s">
        <v>1272</v>
      </c>
      <c r="J979" t="s">
        <v>3</v>
      </c>
      <c r="K979" t="s">
        <v>1273</v>
      </c>
      <c r="L979">
        <v>1369</v>
      </c>
      <c r="N979">
        <v>1013</v>
      </c>
      <c r="O979" t="s">
        <v>1148</v>
      </c>
      <c r="P979" t="s">
        <v>1148</v>
      </c>
      <c r="Q979">
        <v>1</v>
      </c>
      <c r="X979">
        <v>2.29</v>
      </c>
      <c r="Y979">
        <v>0</v>
      </c>
      <c r="Z979">
        <v>0</v>
      </c>
      <c r="AA979">
        <v>0</v>
      </c>
      <c r="AB979">
        <v>8.5299999999999994</v>
      </c>
      <c r="AC979">
        <v>0</v>
      </c>
      <c r="AD979">
        <v>1</v>
      </c>
      <c r="AE979">
        <v>1</v>
      </c>
      <c r="AF979" t="s">
        <v>179</v>
      </c>
      <c r="AG979">
        <v>3.0915000000000004</v>
      </c>
      <c r="AH979">
        <v>2</v>
      </c>
      <c r="AI979">
        <v>24688590</v>
      </c>
      <c r="AJ979">
        <v>953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ROW(Source!A668)</f>
        <v>668</v>
      </c>
      <c r="B980">
        <v>24688595</v>
      </c>
      <c r="C980">
        <v>24688589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40</v>
      </c>
      <c r="J980" t="s">
        <v>3</v>
      </c>
      <c r="K980" t="s">
        <v>1173</v>
      </c>
      <c r="L980">
        <v>608254</v>
      </c>
      <c r="N980">
        <v>1013</v>
      </c>
      <c r="O980" t="s">
        <v>1174</v>
      </c>
      <c r="P980" t="s">
        <v>1174</v>
      </c>
      <c r="Q980">
        <v>1</v>
      </c>
      <c r="X980">
        <v>0.09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2</v>
      </c>
      <c r="AF980" t="s">
        <v>179</v>
      </c>
      <c r="AG980">
        <v>0.1215</v>
      </c>
      <c r="AH980">
        <v>2</v>
      </c>
      <c r="AI980">
        <v>24688591</v>
      </c>
      <c r="AJ980">
        <v>954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ROW(Source!A668)</f>
        <v>668</v>
      </c>
      <c r="B981">
        <v>24688596</v>
      </c>
      <c r="C981">
        <v>24688589</v>
      </c>
      <c r="D981">
        <v>14665676</v>
      </c>
      <c r="E981">
        <v>1</v>
      </c>
      <c r="F981">
        <v>1</v>
      </c>
      <c r="G981">
        <v>1</v>
      </c>
      <c r="H981">
        <v>2</v>
      </c>
      <c r="I981" t="s">
        <v>1175</v>
      </c>
      <c r="J981" t="s">
        <v>1239</v>
      </c>
      <c r="K981" t="s">
        <v>1177</v>
      </c>
      <c r="L981">
        <v>1368</v>
      </c>
      <c r="N981">
        <v>1011</v>
      </c>
      <c r="O981" t="s">
        <v>1152</v>
      </c>
      <c r="P981" t="s">
        <v>1152</v>
      </c>
      <c r="Q981">
        <v>1</v>
      </c>
      <c r="X981">
        <v>0.09</v>
      </c>
      <c r="Y981">
        <v>0</v>
      </c>
      <c r="Z981">
        <v>89.99</v>
      </c>
      <c r="AA981">
        <v>10.06</v>
      </c>
      <c r="AB981">
        <v>0</v>
      </c>
      <c r="AC981">
        <v>0</v>
      </c>
      <c r="AD981">
        <v>1</v>
      </c>
      <c r="AE981">
        <v>0</v>
      </c>
      <c r="AF981" t="s">
        <v>179</v>
      </c>
      <c r="AG981">
        <v>0.1215</v>
      </c>
      <c r="AH981">
        <v>2</v>
      </c>
      <c r="AI981">
        <v>24688592</v>
      </c>
      <c r="AJ981">
        <v>955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ROW(Source!A668)</f>
        <v>668</v>
      </c>
      <c r="B982">
        <v>24688597</v>
      </c>
      <c r="C982">
        <v>24688589</v>
      </c>
      <c r="D982">
        <v>14665295</v>
      </c>
      <c r="E982">
        <v>1</v>
      </c>
      <c r="F982">
        <v>1</v>
      </c>
      <c r="G982">
        <v>1</v>
      </c>
      <c r="H982">
        <v>3</v>
      </c>
      <c r="I982" t="s">
        <v>1159</v>
      </c>
      <c r="J982" t="s">
        <v>1168</v>
      </c>
      <c r="K982" t="s">
        <v>1169</v>
      </c>
      <c r="L982">
        <v>1344</v>
      </c>
      <c r="N982">
        <v>1008</v>
      </c>
      <c r="O982" t="s">
        <v>1170</v>
      </c>
      <c r="P982" t="s">
        <v>1170</v>
      </c>
      <c r="Q982">
        <v>1</v>
      </c>
      <c r="X982">
        <v>0.39</v>
      </c>
      <c r="Y982">
        <v>1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0.39</v>
      </c>
      <c r="AH982">
        <v>2</v>
      </c>
      <c r="AI982">
        <v>24688593</v>
      </c>
      <c r="AJ982">
        <v>956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ROW(Source!A669)</f>
        <v>669</v>
      </c>
      <c r="B983">
        <v>24688430</v>
      </c>
      <c r="C983">
        <v>24688425</v>
      </c>
      <c r="D983">
        <v>9431933</v>
      </c>
      <c r="E983">
        <v>1</v>
      </c>
      <c r="F983">
        <v>1</v>
      </c>
      <c r="G983">
        <v>1</v>
      </c>
      <c r="H983">
        <v>1</v>
      </c>
      <c r="I983" t="s">
        <v>1272</v>
      </c>
      <c r="J983" t="s">
        <v>3</v>
      </c>
      <c r="K983" t="s">
        <v>1273</v>
      </c>
      <c r="L983">
        <v>1369</v>
      </c>
      <c r="N983">
        <v>1013</v>
      </c>
      <c r="O983" t="s">
        <v>1148</v>
      </c>
      <c r="P983" t="s">
        <v>1148</v>
      </c>
      <c r="Q983">
        <v>1</v>
      </c>
      <c r="X983">
        <v>2.29</v>
      </c>
      <c r="Y983">
        <v>0</v>
      </c>
      <c r="Z983">
        <v>0</v>
      </c>
      <c r="AA983">
        <v>0</v>
      </c>
      <c r="AB983">
        <v>8.5299999999999994</v>
      </c>
      <c r="AC983">
        <v>0</v>
      </c>
      <c r="AD983">
        <v>1</v>
      </c>
      <c r="AE983">
        <v>1</v>
      </c>
      <c r="AF983" t="s">
        <v>179</v>
      </c>
      <c r="AG983">
        <v>3.0915000000000004</v>
      </c>
      <c r="AH983">
        <v>2</v>
      </c>
      <c r="AI983">
        <v>24688426</v>
      </c>
      <c r="AJ983">
        <v>957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ROW(Source!A669)</f>
        <v>669</v>
      </c>
      <c r="B984">
        <v>24688431</v>
      </c>
      <c r="C984">
        <v>24688425</v>
      </c>
      <c r="D984">
        <v>121548</v>
      </c>
      <c r="E984">
        <v>1</v>
      </c>
      <c r="F984">
        <v>1</v>
      </c>
      <c r="G984">
        <v>1</v>
      </c>
      <c r="H984">
        <v>1</v>
      </c>
      <c r="I984" t="s">
        <v>40</v>
      </c>
      <c r="J984" t="s">
        <v>3</v>
      </c>
      <c r="K984" t="s">
        <v>1173</v>
      </c>
      <c r="L984">
        <v>608254</v>
      </c>
      <c r="N984">
        <v>1013</v>
      </c>
      <c r="O984" t="s">
        <v>1174</v>
      </c>
      <c r="P984" t="s">
        <v>1174</v>
      </c>
      <c r="Q984">
        <v>1</v>
      </c>
      <c r="X984">
        <v>0.09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2</v>
      </c>
      <c r="AF984" t="s">
        <v>179</v>
      </c>
      <c r="AG984">
        <v>0.1215</v>
      </c>
      <c r="AH984">
        <v>2</v>
      </c>
      <c r="AI984">
        <v>24688427</v>
      </c>
      <c r="AJ984">
        <v>958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ROW(Source!A669)</f>
        <v>669</v>
      </c>
      <c r="B985">
        <v>24688432</v>
      </c>
      <c r="C985">
        <v>24688425</v>
      </c>
      <c r="D985">
        <v>14665676</v>
      </c>
      <c r="E985">
        <v>1</v>
      </c>
      <c r="F985">
        <v>1</v>
      </c>
      <c r="G985">
        <v>1</v>
      </c>
      <c r="H985">
        <v>2</v>
      </c>
      <c r="I985" t="s">
        <v>1175</v>
      </c>
      <c r="J985" t="s">
        <v>1239</v>
      </c>
      <c r="K985" t="s">
        <v>1177</v>
      </c>
      <c r="L985">
        <v>1368</v>
      </c>
      <c r="N985">
        <v>1011</v>
      </c>
      <c r="O985" t="s">
        <v>1152</v>
      </c>
      <c r="P985" t="s">
        <v>1152</v>
      </c>
      <c r="Q985">
        <v>1</v>
      </c>
      <c r="X985">
        <v>0.09</v>
      </c>
      <c r="Y985">
        <v>0</v>
      </c>
      <c r="Z985">
        <v>89.99</v>
      </c>
      <c r="AA985">
        <v>10.06</v>
      </c>
      <c r="AB985">
        <v>0</v>
      </c>
      <c r="AC985">
        <v>0</v>
      </c>
      <c r="AD985">
        <v>1</v>
      </c>
      <c r="AE985">
        <v>0</v>
      </c>
      <c r="AF985" t="s">
        <v>179</v>
      </c>
      <c r="AG985">
        <v>0.1215</v>
      </c>
      <c r="AH985">
        <v>2</v>
      </c>
      <c r="AI985">
        <v>24688428</v>
      </c>
      <c r="AJ985">
        <v>959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ROW(Source!A669)</f>
        <v>669</v>
      </c>
      <c r="B986">
        <v>24688433</v>
      </c>
      <c r="C986">
        <v>24688425</v>
      </c>
      <c r="D986">
        <v>14665295</v>
      </c>
      <c r="E986">
        <v>1</v>
      </c>
      <c r="F986">
        <v>1</v>
      </c>
      <c r="G986">
        <v>1</v>
      </c>
      <c r="H986">
        <v>3</v>
      </c>
      <c r="I986" t="s">
        <v>1159</v>
      </c>
      <c r="J986" t="s">
        <v>1168</v>
      </c>
      <c r="K986" t="s">
        <v>1169</v>
      </c>
      <c r="L986">
        <v>1344</v>
      </c>
      <c r="N986">
        <v>1008</v>
      </c>
      <c r="O986" t="s">
        <v>1170</v>
      </c>
      <c r="P986" t="s">
        <v>1170</v>
      </c>
      <c r="Q986">
        <v>1</v>
      </c>
      <c r="X986">
        <v>0.39</v>
      </c>
      <c r="Y986">
        <v>1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0.39</v>
      </c>
      <c r="AH986">
        <v>2</v>
      </c>
      <c r="AI986">
        <v>24688429</v>
      </c>
      <c r="AJ986">
        <v>960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ROW(Source!A670)</f>
        <v>670</v>
      </c>
      <c r="B987">
        <v>24688439</v>
      </c>
      <c r="C987">
        <v>24688434</v>
      </c>
      <c r="D987">
        <v>9431933</v>
      </c>
      <c r="E987">
        <v>1</v>
      </c>
      <c r="F987">
        <v>1</v>
      </c>
      <c r="G987">
        <v>1</v>
      </c>
      <c r="H987">
        <v>1</v>
      </c>
      <c r="I987" t="s">
        <v>1272</v>
      </c>
      <c r="J987" t="s">
        <v>3</v>
      </c>
      <c r="K987" t="s">
        <v>1273</v>
      </c>
      <c r="L987">
        <v>1369</v>
      </c>
      <c r="N987">
        <v>1013</v>
      </c>
      <c r="O987" t="s">
        <v>1148</v>
      </c>
      <c r="P987" t="s">
        <v>1148</v>
      </c>
      <c r="Q987">
        <v>1</v>
      </c>
      <c r="X987">
        <v>2.29</v>
      </c>
      <c r="Y987">
        <v>0</v>
      </c>
      <c r="Z987">
        <v>0</v>
      </c>
      <c r="AA987">
        <v>0</v>
      </c>
      <c r="AB987">
        <v>8.5299999999999994</v>
      </c>
      <c r="AC987">
        <v>0</v>
      </c>
      <c r="AD987">
        <v>1</v>
      </c>
      <c r="AE987">
        <v>1</v>
      </c>
      <c r="AF987" t="s">
        <v>179</v>
      </c>
      <c r="AG987">
        <v>3.0915000000000004</v>
      </c>
      <c r="AH987">
        <v>2</v>
      </c>
      <c r="AI987">
        <v>24688435</v>
      </c>
      <c r="AJ987">
        <v>961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ROW(Source!A670)</f>
        <v>670</v>
      </c>
      <c r="B988">
        <v>24688440</v>
      </c>
      <c r="C988">
        <v>24688434</v>
      </c>
      <c r="D988">
        <v>121548</v>
      </c>
      <c r="E988">
        <v>1</v>
      </c>
      <c r="F988">
        <v>1</v>
      </c>
      <c r="G988">
        <v>1</v>
      </c>
      <c r="H988">
        <v>1</v>
      </c>
      <c r="I988" t="s">
        <v>40</v>
      </c>
      <c r="J988" t="s">
        <v>3</v>
      </c>
      <c r="K988" t="s">
        <v>1173</v>
      </c>
      <c r="L988">
        <v>608254</v>
      </c>
      <c r="N988">
        <v>1013</v>
      </c>
      <c r="O988" t="s">
        <v>1174</v>
      </c>
      <c r="P988" t="s">
        <v>1174</v>
      </c>
      <c r="Q988">
        <v>1</v>
      </c>
      <c r="X988">
        <v>0.09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2</v>
      </c>
      <c r="AF988" t="s">
        <v>179</v>
      </c>
      <c r="AG988">
        <v>0.1215</v>
      </c>
      <c r="AH988">
        <v>2</v>
      </c>
      <c r="AI988">
        <v>24688436</v>
      </c>
      <c r="AJ988">
        <v>962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ROW(Source!A670)</f>
        <v>670</v>
      </c>
      <c r="B989">
        <v>24688441</v>
      </c>
      <c r="C989">
        <v>24688434</v>
      </c>
      <c r="D989">
        <v>14665676</v>
      </c>
      <c r="E989">
        <v>1</v>
      </c>
      <c r="F989">
        <v>1</v>
      </c>
      <c r="G989">
        <v>1</v>
      </c>
      <c r="H989">
        <v>2</v>
      </c>
      <c r="I989" t="s">
        <v>1175</v>
      </c>
      <c r="J989" t="s">
        <v>1239</v>
      </c>
      <c r="K989" t="s">
        <v>1177</v>
      </c>
      <c r="L989">
        <v>1368</v>
      </c>
      <c r="N989">
        <v>1011</v>
      </c>
      <c r="O989" t="s">
        <v>1152</v>
      </c>
      <c r="P989" t="s">
        <v>1152</v>
      </c>
      <c r="Q989">
        <v>1</v>
      </c>
      <c r="X989">
        <v>0.09</v>
      </c>
      <c r="Y989">
        <v>0</v>
      </c>
      <c r="Z989">
        <v>89.99</v>
      </c>
      <c r="AA989">
        <v>10.06</v>
      </c>
      <c r="AB989">
        <v>0</v>
      </c>
      <c r="AC989">
        <v>0</v>
      </c>
      <c r="AD989">
        <v>1</v>
      </c>
      <c r="AE989">
        <v>0</v>
      </c>
      <c r="AF989" t="s">
        <v>179</v>
      </c>
      <c r="AG989">
        <v>0.1215</v>
      </c>
      <c r="AH989">
        <v>2</v>
      </c>
      <c r="AI989">
        <v>24688437</v>
      </c>
      <c r="AJ989">
        <v>963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ROW(Source!A670)</f>
        <v>670</v>
      </c>
      <c r="B990">
        <v>24688442</v>
      </c>
      <c r="C990">
        <v>24688434</v>
      </c>
      <c r="D990">
        <v>14665295</v>
      </c>
      <c r="E990">
        <v>1</v>
      </c>
      <c r="F990">
        <v>1</v>
      </c>
      <c r="G990">
        <v>1</v>
      </c>
      <c r="H990">
        <v>3</v>
      </c>
      <c r="I990" t="s">
        <v>1159</v>
      </c>
      <c r="J990" t="s">
        <v>1168</v>
      </c>
      <c r="K990" t="s">
        <v>1169</v>
      </c>
      <c r="L990">
        <v>1344</v>
      </c>
      <c r="N990">
        <v>1008</v>
      </c>
      <c r="O990" t="s">
        <v>1170</v>
      </c>
      <c r="P990" t="s">
        <v>1170</v>
      </c>
      <c r="Q990">
        <v>1</v>
      </c>
      <c r="X990">
        <v>0.39</v>
      </c>
      <c r="Y990">
        <v>1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0.39</v>
      </c>
      <c r="AH990">
        <v>2</v>
      </c>
      <c r="AI990">
        <v>24688438</v>
      </c>
      <c r="AJ990">
        <v>964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ROW(Source!A671)</f>
        <v>671</v>
      </c>
      <c r="B991">
        <v>24688451</v>
      </c>
      <c r="C991">
        <v>24688443</v>
      </c>
      <c r="D991">
        <v>9431548</v>
      </c>
      <c r="E991">
        <v>1</v>
      </c>
      <c r="F991">
        <v>1</v>
      </c>
      <c r="G991">
        <v>1</v>
      </c>
      <c r="H991">
        <v>1</v>
      </c>
      <c r="I991" t="s">
        <v>1482</v>
      </c>
      <c r="J991" t="s">
        <v>3</v>
      </c>
      <c r="K991" t="s">
        <v>1483</v>
      </c>
      <c r="L991">
        <v>1369</v>
      </c>
      <c r="N991">
        <v>1013</v>
      </c>
      <c r="O991" t="s">
        <v>1148</v>
      </c>
      <c r="P991" t="s">
        <v>1148</v>
      </c>
      <c r="Q991">
        <v>1</v>
      </c>
      <c r="X991">
        <v>1.24</v>
      </c>
      <c r="Y991">
        <v>0</v>
      </c>
      <c r="Z991">
        <v>0</v>
      </c>
      <c r="AA991">
        <v>0</v>
      </c>
      <c r="AB991">
        <v>9.92</v>
      </c>
      <c r="AC991">
        <v>0</v>
      </c>
      <c r="AD991">
        <v>1</v>
      </c>
      <c r="AE991">
        <v>1</v>
      </c>
      <c r="AF991" t="s">
        <v>179</v>
      </c>
      <c r="AG991">
        <v>1.6740000000000002</v>
      </c>
      <c r="AH991">
        <v>2</v>
      </c>
      <c r="AI991">
        <v>24688444</v>
      </c>
      <c r="AJ991">
        <v>965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ROW(Source!A671)</f>
        <v>671</v>
      </c>
      <c r="B992">
        <v>24688452</v>
      </c>
      <c r="C992">
        <v>24688443</v>
      </c>
      <c r="D992">
        <v>121548</v>
      </c>
      <c r="E992">
        <v>1</v>
      </c>
      <c r="F992">
        <v>1</v>
      </c>
      <c r="G992">
        <v>1</v>
      </c>
      <c r="H992">
        <v>1</v>
      </c>
      <c r="I992" t="s">
        <v>40</v>
      </c>
      <c r="J992" t="s">
        <v>3</v>
      </c>
      <c r="K992" t="s">
        <v>1173</v>
      </c>
      <c r="L992">
        <v>608254</v>
      </c>
      <c r="N992">
        <v>1013</v>
      </c>
      <c r="O992" t="s">
        <v>1174</v>
      </c>
      <c r="P992" t="s">
        <v>1174</v>
      </c>
      <c r="Q992">
        <v>1</v>
      </c>
      <c r="X992">
        <v>0.08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2</v>
      </c>
      <c r="AF992" t="s">
        <v>179</v>
      </c>
      <c r="AG992">
        <v>0.10800000000000001</v>
      </c>
      <c r="AH992">
        <v>2</v>
      </c>
      <c r="AI992">
        <v>24688445</v>
      </c>
      <c r="AJ992">
        <v>966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ROW(Source!A671)</f>
        <v>671</v>
      </c>
      <c r="B993">
        <v>24688453</v>
      </c>
      <c r="C993">
        <v>24688443</v>
      </c>
      <c r="D993">
        <v>14665537</v>
      </c>
      <c r="E993">
        <v>1</v>
      </c>
      <c r="F993">
        <v>1</v>
      </c>
      <c r="G993">
        <v>1</v>
      </c>
      <c r="H993">
        <v>2</v>
      </c>
      <c r="I993" t="s">
        <v>1218</v>
      </c>
      <c r="J993" t="s">
        <v>1247</v>
      </c>
      <c r="K993" t="s">
        <v>1220</v>
      </c>
      <c r="L993">
        <v>1368</v>
      </c>
      <c r="N993">
        <v>1011</v>
      </c>
      <c r="O993" t="s">
        <v>1152</v>
      </c>
      <c r="P993" t="s">
        <v>1152</v>
      </c>
      <c r="Q993">
        <v>1</v>
      </c>
      <c r="X993">
        <v>0.08</v>
      </c>
      <c r="Y993">
        <v>0</v>
      </c>
      <c r="Z993">
        <v>134.65</v>
      </c>
      <c r="AA993">
        <v>13.5</v>
      </c>
      <c r="AB993">
        <v>0</v>
      </c>
      <c r="AC993">
        <v>0</v>
      </c>
      <c r="AD993">
        <v>1</v>
      </c>
      <c r="AE993">
        <v>0</v>
      </c>
      <c r="AF993" t="s">
        <v>179</v>
      </c>
      <c r="AG993">
        <v>0.10800000000000001</v>
      </c>
      <c r="AH993">
        <v>2</v>
      </c>
      <c r="AI993">
        <v>24688446</v>
      </c>
      <c r="AJ993">
        <v>967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ROW(Source!A671)</f>
        <v>671</v>
      </c>
      <c r="B994">
        <v>24688454</v>
      </c>
      <c r="C994">
        <v>24688443</v>
      </c>
      <c r="D994">
        <v>14668089</v>
      </c>
      <c r="E994">
        <v>1</v>
      </c>
      <c r="F994">
        <v>1</v>
      </c>
      <c r="G994">
        <v>1</v>
      </c>
      <c r="H994">
        <v>2</v>
      </c>
      <c r="I994" t="s">
        <v>1448</v>
      </c>
      <c r="J994" t="s">
        <v>1449</v>
      </c>
      <c r="K994" t="s">
        <v>1450</v>
      </c>
      <c r="L994">
        <v>1368</v>
      </c>
      <c r="N994">
        <v>1011</v>
      </c>
      <c r="O994" t="s">
        <v>1152</v>
      </c>
      <c r="P994" t="s">
        <v>1152</v>
      </c>
      <c r="Q994">
        <v>1</v>
      </c>
      <c r="X994">
        <v>0.26</v>
      </c>
      <c r="Y994">
        <v>0</v>
      </c>
      <c r="Z994">
        <v>1.95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179</v>
      </c>
      <c r="AG994">
        <v>0.35100000000000003</v>
      </c>
      <c r="AH994">
        <v>2</v>
      </c>
      <c r="AI994">
        <v>24688447</v>
      </c>
      <c r="AJ994">
        <v>968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ROW(Source!A671)</f>
        <v>671</v>
      </c>
      <c r="B995">
        <v>24688455</v>
      </c>
      <c r="C995">
        <v>24688443</v>
      </c>
      <c r="D995">
        <v>14668594</v>
      </c>
      <c r="E995">
        <v>1</v>
      </c>
      <c r="F995">
        <v>1</v>
      </c>
      <c r="G995">
        <v>1</v>
      </c>
      <c r="H995">
        <v>2</v>
      </c>
      <c r="I995" t="s">
        <v>1348</v>
      </c>
      <c r="J995" t="s">
        <v>1349</v>
      </c>
      <c r="K995" t="s">
        <v>1350</v>
      </c>
      <c r="L995">
        <v>1368</v>
      </c>
      <c r="N995">
        <v>1011</v>
      </c>
      <c r="O995" t="s">
        <v>1152</v>
      </c>
      <c r="P995" t="s">
        <v>1152</v>
      </c>
      <c r="Q995">
        <v>1</v>
      </c>
      <c r="X995">
        <v>0.08</v>
      </c>
      <c r="Y995">
        <v>0</v>
      </c>
      <c r="Z995">
        <v>107.3</v>
      </c>
      <c r="AA995">
        <v>11.6</v>
      </c>
      <c r="AB995">
        <v>0</v>
      </c>
      <c r="AC995">
        <v>0</v>
      </c>
      <c r="AD995">
        <v>1</v>
      </c>
      <c r="AE995">
        <v>0</v>
      </c>
      <c r="AF995" t="s">
        <v>179</v>
      </c>
      <c r="AG995">
        <v>0.10800000000000001</v>
      </c>
      <c r="AH995">
        <v>2</v>
      </c>
      <c r="AI995">
        <v>24688448</v>
      </c>
      <c r="AJ995">
        <v>969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ROW(Source!A671)</f>
        <v>671</v>
      </c>
      <c r="B996">
        <v>24688456</v>
      </c>
      <c r="C996">
        <v>24688443</v>
      </c>
      <c r="D996">
        <v>14611294</v>
      </c>
      <c r="E996">
        <v>1</v>
      </c>
      <c r="F996">
        <v>1</v>
      </c>
      <c r="G996">
        <v>1</v>
      </c>
      <c r="H996">
        <v>3</v>
      </c>
      <c r="I996" t="s">
        <v>1195</v>
      </c>
      <c r="J996" t="s">
        <v>1490</v>
      </c>
      <c r="K996" t="s">
        <v>1197</v>
      </c>
      <c r="L996">
        <v>1346</v>
      </c>
      <c r="N996">
        <v>1009</v>
      </c>
      <c r="O996" t="s">
        <v>1181</v>
      </c>
      <c r="P996" t="s">
        <v>1181</v>
      </c>
      <c r="Q996">
        <v>1</v>
      </c>
      <c r="X996">
        <v>0.02</v>
      </c>
      <c r="Y996">
        <v>91.29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0.02</v>
      </c>
      <c r="AH996">
        <v>2</v>
      </c>
      <c r="AI996">
        <v>24688449</v>
      </c>
      <c r="AJ996">
        <v>970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ROW(Source!A671)</f>
        <v>671</v>
      </c>
      <c r="B997">
        <v>24688457</v>
      </c>
      <c r="C997">
        <v>24688443</v>
      </c>
      <c r="D997">
        <v>14665295</v>
      </c>
      <c r="E997">
        <v>1</v>
      </c>
      <c r="F997">
        <v>1</v>
      </c>
      <c r="G997">
        <v>1</v>
      </c>
      <c r="H997">
        <v>3</v>
      </c>
      <c r="I997" t="s">
        <v>1159</v>
      </c>
      <c r="J997" t="s">
        <v>1168</v>
      </c>
      <c r="K997" t="s">
        <v>1169</v>
      </c>
      <c r="L997">
        <v>1344</v>
      </c>
      <c r="N997">
        <v>1008</v>
      </c>
      <c r="O997" t="s">
        <v>1170</v>
      </c>
      <c r="P997" t="s">
        <v>1170</v>
      </c>
      <c r="Q997">
        <v>1</v>
      </c>
      <c r="X997">
        <v>0.25</v>
      </c>
      <c r="Y997">
        <v>1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0.25</v>
      </c>
      <c r="AH997">
        <v>2</v>
      </c>
      <c r="AI997">
        <v>24688450</v>
      </c>
      <c r="AJ997">
        <v>971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ROW(Source!A672)</f>
        <v>672</v>
      </c>
      <c r="B998">
        <v>24688462</v>
      </c>
      <c r="C998">
        <v>24688458</v>
      </c>
      <c r="D998">
        <v>9430857</v>
      </c>
      <c r="E998">
        <v>1</v>
      </c>
      <c r="F998">
        <v>1</v>
      </c>
      <c r="G998">
        <v>1</v>
      </c>
      <c r="H998">
        <v>1</v>
      </c>
      <c r="I998" t="s">
        <v>1270</v>
      </c>
      <c r="J998" t="s">
        <v>3</v>
      </c>
      <c r="K998" t="s">
        <v>1271</v>
      </c>
      <c r="L998">
        <v>1369</v>
      </c>
      <c r="N998">
        <v>1013</v>
      </c>
      <c r="O998" t="s">
        <v>1148</v>
      </c>
      <c r="P998" t="s">
        <v>1148</v>
      </c>
      <c r="Q998">
        <v>1</v>
      </c>
      <c r="X998">
        <v>1.03</v>
      </c>
      <c r="Y998">
        <v>0</v>
      </c>
      <c r="Z998">
        <v>0</v>
      </c>
      <c r="AA998">
        <v>0</v>
      </c>
      <c r="AB998">
        <v>8.64</v>
      </c>
      <c r="AC998">
        <v>0</v>
      </c>
      <c r="AD998">
        <v>1</v>
      </c>
      <c r="AE998">
        <v>1</v>
      </c>
      <c r="AF998" t="s">
        <v>179</v>
      </c>
      <c r="AG998">
        <v>1.3905000000000001</v>
      </c>
      <c r="AH998">
        <v>2</v>
      </c>
      <c r="AI998">
        <v>24688459</v>
      </c>
      <c r="AJ998">
        <v>972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ROW(Source!A672)</f>
        <v>672</v>
      </c>
      <c r="B999">
        <v>24688463</v>
      </c>
      <c r="C999">
        <v>24688458</v>
      </c>
      <c r="D999">
        <v>14668593</v>
      </c>
      <c r="E999">
        <v>1</v>
      </c>
      <c r="F999">
        <v>1</v>
      </c>
      <c r="G999">
        <v>1</v>
      </c>
      <c r="H999">
        <v>2</v>
      </c>
      <c r="I999" t="s">
        <v>1224</v>
      </c>
      <c r="J999" t="s">
        <v>1251</v>
      </c>
      <c r="K999" t="s">
        <v>1226</v>
      </c>
      <c r="L999">
        <v>1368</v>
      </c>
      <c r="N999">
        <v>1011</v>
      </c>
      <c r="O999" t="s">
        <v>1152</v>
      </c>
      <c r="P999" t="s">
        <v>1152</v>
      </c>
      <c r="Q999">
        <v>1</v>
      </c>
      <c r="X999">
        <v>0.01</v>
      </c>
      <c r="Y999">
        <v>0</v>
      </c>
      <c r="Z999">
        <v>87.17</v>
      </c>
      <c r="AA999">
        <v>11.6</v>
      </c>
      <c r="AB999">
        <v>0</v>
      </c>
      <c r="AC999">
        <v>0</v>
      </c>
      <c r="AD999">
        <v>1</v>
      </c>
      <c r="AE999">
        <v>0</v>
      </c>
      <c r="AF999" t="s">
        <v>179</v>
      </c>
      <c r="AG999">
        <v>1.3500000000000002E-2</v>
      </c>
      <c r="AH999">
        <v>2</v>
      </c>
      <c r="AI999">
        <v>24688460</v>
      </c>
      <c r="AJ999">
        <v>973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ROW(Source!A672)</f>
        <v>672</v>
      </c>
      <c r="B1000">
        <v>24688464</v>
      </c>
      <c r="C1000">
        <v>24688458</v>
      </c>
      <c r="D1000">
        <v>14665295</v>
      </c>
      <c r="E1000">
        <v>1</v>
      </c>
      <c r="F1000">
        <v>1</v>
      </c>
      <c r="G1000">
        <v>1</v>
      </c>
      <c r="H1000">
        <v>3</v>
      </c>
      <c r="I1000" t="s">
        <v>1159</v>
      </c>
      <c r="J1000" t="s">
        <v>1168</v>
      </c>
      <c r="K1000" t="s">
        <v>1169</v>
      </c>
      <c r="L1000">
        <v>1344</v>
      </c>
      <c r="N1000">
        <v>1008</v>
      </c>
      <c r="O1000" t="s">
        <v>1170</v>
      </c>
      <c r="P1000" t="s">
        <v>1170</v>
      </c>
      <c r="Q1000">
        <v>1</v>
      </c>
      <c r="X1000">
        <v>0.18</v>
      </c>
      <c r="Y1000">
        <v>1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0.18</v>
      </c>
      <c r="AH1000">
        <v>2</v>
      </c>
      <c r="AI1000">
        <v>24688461</v>
      </c>
      <c r="AJ1000">
        <v>974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ROW(Source!A673)</f>
        <v>673</v>
      </c>
      <c r="B1001">
        <v>24688470</v>
      </c>
      <c r="C1001">
        <v>24688465</v>
      </c>
      <c r="D1001">
        <v>9436423</v>
      </c>
      <c r="E1001">
        <v>1</v>
      </c>
      <c r="F1001">
        <v>1</v>
      </c>
      <c r="G1001">
        <v>1</v>
      </c>
      <c r="H1001">
        <v>1</v>
      </c>
      <c r="I1001" t="s">
        <v>1243</v>
      </c>
      <c r="J1001" t="s">
        <v>3</v>
      </c>
      <c r="K1001" t="s">
        <v>1244</v>
      </c>
      <c r="L1001">
        <v>1369</v>
      </c>
      <c r="N1001">
        <v>1013</v>
      </c>
      <c r="O1001" t="s">
        <v>1148</v>
      </c>
      <c r="P1001" t="s">
        <v>1148</v>
      </c>
      <c r="Q1001">
        <v>1</v>
      </c>
      <c r="X1001">
        <v>1.05</v>
      </c>
      <c r="Y1001">
        <v>0</v>
      </c>
      <c r="Z1001">
        <v>0</v>
      </c>
      <c r="AA1001">
        <v>0</v>
      </c>
      <c r="AB1001">
        <v>12.92</v>
      </c>
      <c r="AC1001">
        <v>0</v>
      </c>
      <c r="AD1001">
        <v>1</v>
      </c>
      <c r="AE1001">
        <v>1</v>
      </c>
      <c r="AF1001" t="s">
        <v>179</v>
      </c>
      <c r="AG1001">
        <v>1.4175000000000002</v>
      </c>
      <c r="AH1001">
        <v>2</v>
      </c>
      <c r="AI1001">
        <v>24688466</v>
      </c>
      <c r="AJ1001">
        <v>975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ROW(Source!A673)</f>
        <v>673</v>
      </c>
      <c r="B1002">
        <v>24688471</v>
      </c>
      <c r="C1002">
        <v>24688465</v>
      </c>
      <c r="D1002">
        <v>22794519</v>
      </c>
      <c r="E1002">
        <v>1</v>
      </c>
      <c r="F1002">
        <v>1</v>
      </c>
      <c r="G1002">
        <v>1</v>
      </c>
      <c r="H1002">
        <v>2</v>
      </c>
      <c r="I1002" t="s">
        <v>1314</v>
      </c>
      <c r="J1002" t="s">
        <v>1315</v>
      </c>
      <c r="K1002" t="s">
        <v>1316</v>
      </c>
      <c r="L1002">
        <v>1368</v>
      </c>
      <c r="N1002">
        <v>1011</v>
      </c>
      <c r="O1002" t="s">
        <v>1152</v>
      </c>
      <c r="P1002" t="s">
        <v>1152</v>
      </c>
      <c r="Q1002">
        <v>1</v>
      </c>
      <c r="X1002">
        <v>0.35</v>
      </c>
      <c r="Y1002">
        <v>0</v>
      </c>
      <c r="Z1002">
        <v>12.14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179</v>
      </c>
      <c r="AG1002">
        <v>0.47249999999999998</v>
      </c>
      <c r="AH1002">
        <v>2</v>
      </c>
      <c r="AI1002">
        <v>24688467</v>
      </c>
      <c r="AJ1002">
        <v>976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ROW(Source!A673)</f>
        <v>673</v>
      </c>
      <c r="B1003">
        <v>24688472</v>
      </c>
      <c r="C1003">
        <v>24688465</v>
      </c>
      <c r="D1003">
        <v>22794574</v>
      </c>
      <c r="E1003">
        <v>1</v>
      </c>
      <c r="F1003">
        <v>1</v>
      </c>
      <c r="G1003">
        <v>1</v>
      </c>
      <c r="H1003">
        <v>2</v>
      </c>
      <c r="I1003" t="s">
        <v>1317</v>
      </c>
      <c r="J1003" t="s">
        <v>1318</v>
      </c>
      <c r="K1003" t="s">
        <v>1319</v>
      </c>
      <c r="L1003">
        <v>1368</v>
      </c>
      <c r="N1003">
        <v>1011</v>
      </c>
      <c r="O1003" t="s">
        <v>1152</v>
      </c>
      <c r="P1003" t="s">
        <v>1152</v>
      </c>
      <c r="Q1003">
        <v>1</v>
      </c>
      <c r="X1003">
        <v>0.77</v>
      </c>
      <c r="Y1003">
        <v>0</v>
      </c>
      <c r="Z1003">
        <v>10.62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179</v>
      </c>
      <c r="AG1003">
        <v>1.0395000000000001</v>
      </c>
      <c r="AH1003">
        <v>2</v>
      </c>
      <c r="AI1003">
        <v>24688468</v>
      </c>
      <c r="AJ1003">
        <v>977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ROW(Source!A673)</f>
        <v>673</v>
      </c>
      <c r="B1004">
        <v>24688473</v>
      </c>
      <c r="C1004">
        <v>24688465</v>
      </c>
      <c r="D1004">
        <v>22865650</v>
      </c>
      <c r="E1004">
        <v>1</v>
      </c>
      <c r="F1004">
        <v>1</v>
      </c>
      <c r="G1004">
        <v>1</v>
      </c>
      <c r="H1004">
        <v>3</v>
      </c>
      <c r="I1004" t="s">
        <v>1159</v>
      </c>
      <c r="J1004" t="s">
        <v>1160</v>
      </c>
      <c r="K1004" t="s">
        <v>1161</v>
      </c>
      <c r="L1004">
        <v>1374</v>
      </c>
      <c r="N1004">
        <v>1013</v>
      </c>
      <c r="O1004" t="s">
        <v>1162</v>
      </c>
      <c r="P1004" t="s">
        <v>1162</v>
      </c>
      <c r="Q1004">
        <v>1</v>
      </c>
      <c r="X1004">
        <v>0.27</v>
      </c>
      <c r="Y1004">
        <v>1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0.27</v>
      </c>
      <c r="AH1004">
        <v>2</v>
      </c>
      <c r="AI1004">
        <v>24688469</v>
      </c>
      <c r="AJ1004">
        <v>978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ROW(Source!A674)</f>
        <v>674</v>
      </c>
      <c r="B1005">
        <v>24910887</v>
      </c>
      <c r="C1005">
        <v>24910869</v>
      </c>
      <c r="D1005">
        <v>9431832</v>
      </c>
      <c r="E1005">
        <v>1</v>
      </c>
      <c r="F1005">
        <v>1</v>
      </c>
      <c r="G1005">
        <v>1</v>
      </c>
      <c r="H1005">
        <v>1</v>
      </c>
      <c r="I1005" t="s">
        <v>1280</v>
      </c>
      <c r="J1005" t="s">
        <v>3</v>
      </c>
      <c r="K1005" t="s">
        <v>1281</v>
      </c>
      <c r="L1005">
        <v>1369</v>
      </c>
      <c r="N1005">
        <v>1013</v>
      </c>
      <c r="O1005" t="s">
        <v>1148</v>
      </c>
      <c r="P1005" t="s">
        <v>1148</v>
      </c>
      <c r="Q1005">
        <v>1</v>
      </c>
      <c r="X1005">
        <v>68.7</v>
      </c>
      <c r="Y1005">
        <v>0</v>
      </c>
      <c r="Z1005">
        <v>0</v>
      </c>
      <c r="AA1005">
        <v>0</v>
      </c>
      <c r="AB1005">
        <v>10.35</v>
      </c>
      <c r="AC1005">
        <v>0</v>
      </c>
      <c r="AD1005">
        <v>1</v>
      </c>
      <c r="AE1005">
        <v>1</v>
      </c>
      <c r="AF1005" t="s">
        <v>179</v>
      </c>
      <c r="AG1005">
        <v>92.745000000000005</v>
      </c>
      <c r="AH1005">
        <v>2</v>
      </c>
      <c r="AI1005">
        <v>24910870</v>
      </c>
      <c r="AJ1005">
        <v>979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ROW(Source!A674)</f>
        <v>674</v>
      </c>
      <c r="B1006">
        <v>24910888</v>
      </c>
      <c r="C1006">
        <v>24910869</v>
      </c>
      <c r="D1006">
        <v>121548</v>
      </c>
      <c r="E1006">
        <v>1</v>
      </c>
      <c r="F1006">
        <v>1</v>
      </c>
      <c r="G1006">
        <v>1</v>
      </c>
      <c r="H1006">
        <v>1</v>
      </c>
      <c r="I1006" t="s">
        <v>40</v>
      </c>
      <c r="J1006" t="s">
        <v>3</v>
      </c>
      <c r="K1006" t="s">
        <v>1173</v>
      </c>
      <c r="L1006">
        <v>608254</v>
      </c>
      <c r="N1006">
        <v>1013</v>
      </c>
      <c r="O1006" t="s">
        <v>1174</v>
      </c>
      <c r="P1006" t="s">
        <v>1174</v>
      </c>
      <c r="Q1006">
        <v>1</v>
      </c>
      <c r="X1006">
        <v>0.04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2</v>
      </c>
      <c r="AF1006" t="s">
        <v>179</v>
      </c>
      <c r="AG1006">
        <v>5.4000000000000006E-2</v>
      </c>
      <c r="AH1006">
        <v>2</v>
      </c>
      <c r="AI1006">
        <v>24910871</v>
      </c>
      <c r="AJ1006">
        <v>980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ROW(Source!A674)</f>
        <v>674</v>
      </c>
      <c r="B1007">
        <v>24910889</v>
      </c>
      <c r="C1007">
        <v>24910869</v>
      </c>
      <c r="D1007">
        <v>14665676</v>
      </c>
      <c r="E1007">
        <v>1</v>
      </c>
      <c r="F1007">
        <v>1</v>
      </c>
      <c r="G1007">
        <v>1</v>
      </c>
      <c r="H1007">
        <v>2</v>
      </c>
      <c r="I1007" t="s">
        <v>1175</v>
      </c>
      <c r="J1007" t="s">
        <v>1239</v>
      </c>
      <c r="K1007" t="s">
        <v>1177</v>
      </c>
      <c r="L1007">
        <v>1368</v>
      </c>
      <c r="N1007">
        <v>1011</v>
      </c>
      <c r="O1007" t="s">
        <v>1152</v>
      </c>
      <c r="P1007" t="s">
        <v>1152</v>
      </c>
      <c r="Q1007">
        <v>1</v>
      </c>
      <c r="X1007">
        <v>0.04</v>
      </c>
      <c r="Y1007">
        <v>0</v>
      </c>
      <c r="Z1007">
        <v>89.99</v>
      </c>
      <c r="AA1007">
        <v>10.06</v>
      </c>
      <c r="AB1007">
        <v>0</v>
      </c>
      <c r="AC1007">
        <v>0</v>
      </c>
      <c r="AD1007">
        <v>1</v>
      </c>
      <c r="AE1007">
        <v>0</v>
      </c>
      <c r="AF1007" t="s">
        <v>179</v>
      </c>
      <c r="AG1007">
        <v>5.4000000000000006E-2</v>
      </c>
      <c r="AH1007">
        <v>2</v>
      </c>
      <c r="AI1007">
        <v>24910872</v>
      </c>
      <c r="AJ1007">
        <v>981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ROW(Source!A674)</f>
        <v>674</v>
      </c>
      <c r="B1008">
        <v>24910890</v>
      </c>
      <c r="C1008">
        <v>24910869</v>
      </c>
      <c r="D1008">
        <v>14607476</v>
      </c>
      <c r="E1008">
        <v>1</v>
      </c>
      <c r="F1008">
        <v>1</v>
      </c>
      <c r="G1008">
        <v>1</v>
      </c>
      <c r="H1008">
        <v>3</v>
      </c>
      <c r="I1008" t="s">
        <v>1282</v>
      </c>
      <c r="J1008" t="s">
        <v>1546</v>
      </c>
      <c r="K1008" t="s">
        <v>1284</v>
      </c>
      <c r="L1008">
        <v>1348</v>
      </c>
      <c r="N1008">
        <v>1009</v>
      </c>
      <c r="O1008" t="s">
        <v>1185</v>
      </c>
      <c r="P1008" t="s">
        <v>1185</v>
      </c>
      <c r="Q1008">
        <v>1000</v>
      </c>
      <c r="X1008">
        <v>9.0000000000000006E-5</v>
      </c>
      <c r="Y1008">
        <v>12606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9.0000000000000006E-5</v>
      </c>
      <c r="AH1008">
        <v>2</v>
      </c>
      <c r="AI1008">
        <v>24910873</v>
      </c>
      <c r="AJ1008">
        <v>982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ROW(Source!A674)</f>
        <v>674</v>
      </c>
      <c r="B1009">
        <v>24910891</v>
      </c>
      <c r="C1009">
        <v>24910869</v>
      </c>
      <c r="D1009">
        <v>14607516</v>
      </c>
      <c r="E1009">
        <v>1</v>
      </c>
      <c r="F1009">
        <v>1</v>
      </c>
      <c r="G1009">
        <v>1</v>
      </c>
      <c r="H1009">
        <v>3</v>
      </c>
      <c r="I1009" t="s">
        <v>1285</v>
      </c>
      <c r="J1009" t="s">
        <v>1547</v>
      </c>
      <c r="K1009" t="s">
        <v>1287</v>
      </c>
      <c r="L1009">
        <v>1348</v>
      </c>
      <c r="N1009">
        <v>1009</v>
      </c>
      <c r="O1009" t="s">
        <v>1185</v>
      </c>
      <c r="P1009" t="s">
        <v>1185</v>
      </c>
      <c r="Q1009">
        <v>1000</v>
      </c>
      <c r="X1009">
        <v>1.6000000000000001E-4</v>
      </c>
      <c r="Y1009">
        <v>22419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1.6000000000000001E-4</v>
      </c>
      <c r="AH1009">
        <v>2</v>
      </c>
      <c r="AI1009">
        <v>24910874</v>
      </c>
      <c r="AJ1009">
        <v>983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ROW(Source!A674)</f>
        <v>674</v>
      </c>
      <c r="B1010">
        <v>24910892</v>
      </c>
      <c r="C1010">
        <v>24910869</v>
      </c>
      <c r="D1010">
        <v>14608188</v>
      </c>
      <c r="E1010">
        <v>1</v>
      </c>
      <c r="F1010">
        <v>1</v>
      </c>
      <c r="G1010">
        <v>1</v>
      </c>
      <c r="H1010">
        <v>3</v>
      </c>
      <c r="I1010" t="s">
        <v>1288</v>
      </c>
      <c r="J1010" t="s">
        <v>1548</v>
      </c>
      <c r="K1010" t="s">
        <v>1290</v>
      </c>
      <c r="L1010">
        <v>1348</v>
      </c>
      <c r="N1010">
        <v>1009</v>
      </c>
      <c r="O1010" t="s">
        <v>1185</v>
      </c>
      <c r="P1010" t="s">
        <v>1185</v>
      </c>
      <c r="Q1010">
        <v>1000</v>
      </c>
      <c r="X1010">
        <v>4.0000000000000003E-5</v>
      </c>
      <c r="Y1010">
        <v>42700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4.0000000000000003E-5</v>
      </c>
      <c r="AH1010">
        <v>2</v>
      </c>
      <c r="AI1010">
        <v>24910875</v>
      </c>
      <c r="AJ1010">
        <v>984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ROW(Source!A674)</f>
        <v>674</v>
      </c>
      <c r="B1011">
        <v>24910893</v>
      </c>
      <c r="C1011">
        <v>24910869</v>
      </c>
      <c r="D1011">
        <v>14610376</v>
      </c>
      <c r="E1011">
        <v>1</v>
      </c>
      <c r="F1011">
        <v>1</v>
      </c>
      <c r="G1011">
        <v>1</v>
      </c>
      <c r="H1011">
        <v>3</v>
      </c>
      <c r="I1011" t="s">
        <v>1291</v>
      </c>
      <c r="J1011" t="s">
        <v>1549</v>
      </c>
      <c r="K1011" t="s">
        <v>1293</v>
      </c>
      <c r="L1011">
        <v>1346</v>
      </c>
      <c r="N1011">
        <v>1009</v>
      </c>
      <c r="O1011" t="s">
        <v>1181</v>
      </c>
      <c r="P1011" t="s">
        <v>1181</v>
      </c>
      <c r="Q1011">
        <v>1</v>
      </c>
      <c r="X1011">
        <v>1.4999999999999999E-2</v>
      </c>
      <c r="Y1011">
        <v>28.26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1.4999999999999999E-2</v>
      </c>
      <c r="AH1011">
        <v>2</v>
      </c>
      <c r="AI1011">
        <v>24910876</v>
      </c>
      <c r="AJ1011">
        <v>985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ROW(Source!A674)</f>
        <v>674</v>
      </c>
      <c r="B1012">
        <v>24910894</v>
      </c>
      <c r="C1012">
        <v>24910869</v>
      </c>
      <c r="D1012">
        <v>14610520</v>
      </c>
      <c r="E1012">
        <v>1</v>
      </c>
      <c r="F1012">
        <v>1</v>
      </c>
      <c r="G1012">
        <v>1</v>
      </c>
      <c r="H1012">
        <v>3</v>
      </c>
      <c r="I1012" t="s">
        <v>1182</v>
      </c>
      <c r="J1012" t="s">
        <v>1489</v>
      </c>
      <c r="K1012" t="s">
        <v>1184</v>
      </c>
      <c r="L1012">
        <v>1348</v>
      </c>
      <c r="N1012">
        <v>1009</v>
      </c>
      <c r="O1012" t="s">
        <v>1185</v>
      </c>
      <c r="P1012" t="s">
        <v>1185</v>
      </c>
      <c r="Q1012">
        <v>1000</v>
      </c>
      <c r="X1012">
        <v>3.0000000000000001E-5</v>
      </c>
      <c r="Y1012">
        <v>15481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3.0000000000000001E-5</v>
      </c>
      <c r="AH1012">
        <v>2</v>
      </c>
      <c r="AI1012">
        <v>24910877</v>
      </c>
      <c r="AJ1012">
        <v>986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ROW(Source!A674)</f>
        <v>674</v>
      </c>
      <c r="B1013">
        <v>24910895</v>
      </c>
      <c r="C1013">
        <v>24910869</v>
      </c>
      <c r="D1013">
        <v>14610667</v>
      </c>
      <c r="E1013">
        <v>1</v>
      </c>
      <c r="F1013">
        <v>1</v>
      </c>
      <c r="G1013">
        <v>1</v>
      </c>
      <c r="H1013">
        <v>3</v>
      </c>
      <c r="I1013" t="s">
        <v>1294</v>
      </c>
      <c r="J1013" t="s">
        <v>1550</v>
      </c>
      <c r="K1013" t="s">
        <v>1296</v>
      </c>
      <c r="L1013">
        <v>1346</v>
      </c>
      <c r="N1013">
        <v>1009</v>
      </c>
      <c r="O1013" t="s">
        <v>1181</v>
      </c>
      <c r="P1013" t="s">
        <v>1181</v>
      </c>
      <c r="Q1013">
        <v>1</v>
      </c>
      <c r="X1013">
        <v>0.38</v>
      </c>
      <c r="Y1013">
        <v>155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0.38</v>
      </c>
      <c r="AH1013">
        <v>2</v>
      </c>
      <c r="AI1013">
        <v>24910878</v>
      </c>
      <c r="AJ1013">
        <v>987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ROW(Source!A674)</f>
        <v>674</v>
      </c>
      <c r="B1014">
        <v>24910896</v>
      </c>
      <c r="C1014">
        <v>24910869</v>
      </c>
      <c r="D1014">
        <v>14611309</v>
      </c>
      <c r="E1014">
        <v>1</v>
      </c>
      <c r="F1014">
        <v>1</v>
      </c>
      <c r="G1014">
        <v>1</v>
      </c>
      <c r="H1014">
        <v>3</v>
      </c>
      <c r="I1014" t="s">
        <v>1297</v>
      </c>
      <c r="J1014" t="s">
        <v>1551</v>
      </c>
      <c r="K1014" t="s">
        <v>1299</v>
      </c>
      <c r="L1014">
        <v>1346</v>
      </c>
      <c r="N1014">
        <v>1009</v>
      </c>
      <c r="O1014" t="s">
        <v>1181</v>
      </c>
      <c r="P1014" t="s">
        <v>1181</v>
      </c>
      <c r="Q1014">
        <v>1</v>
      </c>
      <c r="X1014">
        <v>2E-3</v>
      </c>
      <c r="Y1014">
        <v>39.020000000000003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2E-3</v>
      </c>
      <c r="AH1014">
        <v>2</v>
      </c>
      <c r="AI1014">
        <v>24910879</v>
      </c>
      <c r="AJ1014">
        <v>988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ROW(Source!A674)</f>
        <v>674</v>
      </c>
      <c r="B1015">
        <v>24910897</v>
      </c>
      <c r="C1015">
        <v>24910869</v>
      </c>
      <c r="D1015">
        <v>14611418</v>
      </c>
      <c r="E1015">
        <v>1</v>
      </c>
      <c r="F1015">
        <v>1</v>
      </c>
      <c r="G1015">
        <v>1</v>
      </c>
      <c r="H1015">
        <v>3</v>
      </c>
      <c r="I1015" t="s">
        <v>1300</v>
      </c>
      <c r="J1015" t="s">
        <v>1552</v>
      </c>
      <c r="K1015" t="s">
        <v>1302</v>
      </c>
      <c r="L1015">
        <v>1346</v>
      </c>
      <c r="N1015">
        <v>1009</v>
      </c>
      <c r="O1015" t="s">
        <v>1181</v>
      </c>
      <c r="P1015" t="s">
        <v>1181</v>
      </c>
      <c r="Q1015">
        <v>1</v>
      </c>
      <c r="X1015">
        <v>2.1000000000000001E-2</v>
      </c>
      <c r="Y1015">
        <v>138.76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2.1000000000000001E-2</v>
      </c>
      <c r="AH1015">
        <v>2</v>
      </c>
      <c r="AI1015">
        <v>24910880</v>
      </c>
      <c r="AJ1015">
        <v>989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ROW(Source!A674)</f>
        <v>674</v>
      </c>
      <c r="B1016">
        <v>24910898</v>
      </c>
      <c r="C1016">
        <v>24910869</v>
      </c>
      <c r="D1016">
        <v>14661339</v>
      </c>
      <c r="E1016">
        <v>1</v>
      </c>
      <c r="F1016">
        <v>1</v>
      </c>
      <c r="G1016">
        <v>1</v>
      </c>
      <c r="H1016">
        <v>3</v>
      </c>
      <c r="I1016" t="s">
        <v>1303</v>
      </c>
      <c r="J1016" t="s">
        <v>1553</v>
      </c>
      <c r="K1016" t="s">
        <v>1305</v>
      </c>
      <c r="L1016">
        <v>1348</v>
      </c>
      <c r="N1016">
        <v>1009</v>
      </c>
      <c r="O1016" t="s">
        <v>1185</v>
      </c>
      <c r="P1016" t="s">
        <v>1185</v>
      </c>
      <c r="Q1016">
        <v>1000</v>
      </c>
      <c r="X1016">
        <v>4.0000000000000002E-4</v>
      </c>
      <c r="Y1016">
        <v>75162.289999999994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4.0000000000000002E-4</v>
      </c>
      <c r="AH1016">
        <v>2</v>
      </c>
      <c r="AI1016">
        <v>24910881</v>
      </c>
      <c r="AJ1016">
        <v>990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ROW(Source!A674)</f>
        <v>674</v>
      </c>
      <c r="B1017">
        <v>24910899</v>
      </c>
      <c r="C1017">
        <v>24910869</v>
      </c>
      <c r="D1017">
        <v>14665220</v>
      </c>
      <c r="E1017">
        <v>1</v>
      </c>
      <c r="F1017">
        <v>1</v>
      </c>
      <c r="G1017">
        <v>1</v>
      </c>
      <c r="H1017">
        <v>3</v>
      </c>
      <c r="I1017" t="s">
        <v>1264</v>
      </c>
      <c r="J1017" t="s">
        <v>1265</v>
      </c>
      <c r="K1017" t="s">
        <v>1266</v>
      </c>
      <c r="L1017">
        <v>1346</v>
      </c>
      <c r="N1017">
        <v>1009</v>
      </c>
      <c r="O1017" t="s">
        <v>1181</v>
      </c>
      <c r="P1017" t="s">
        <v>1181</v>
      </c>
      <c r="Q1017">
        <v>1</v>
      </c>
      <c r="X1017">
        <v>0.04</v>
      </c>
      <c r="Y1017">
        <v>114.22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0.04</v>
      </c>
      <c r="AH1017">
        <v>2</v>
      </c>
      <c r="AI1017">
        <v>24910882</v>
      </c>
      <c r="AJ1017">
        <v>991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ROW(Source!A674)</f>
        <v>674</v>
      </c>
      <c r="B1018">
        <v>24910900</v>
      </c>
      <c r="C1018">
        <v>24910869</v>
      </c>
      <c r="D1018">
        <v>14689643</v>
      </c>
      <c r="E1018">
        <v>1</v>
      </c>
      <c r="F1018">
        <v>1</v>
      </c>
      <c r="G1018">
        <v>1</v>
      </c>
      <c r="H1018">
        <v>3</v>
      </c>
      <c r="I1018" t="s">
        <v>1210</v>
      </c>
      <c r="J1018" t="s">
        <v>1493</v>
      </c>
      <c r="K1018" t="s">
        <v>1212</v>
      </c>
      <c r="L1018">
        <v>1346</v>
      </c>
      <c r="N1018">
        <v>1009</v>
      </c>
      <c r="O1018" t="s">
        <v>1181</v>
      </c>
      <c r="P1018" t="s">
        <v>1181</v>
      </c>
      <c r="Q1018">
        <v>1</v>
      </c>
      <c r="X1018">
        <v>3.1E-2</v>
      </c>
      <c r="Y1018">
        <v>38.340000000000003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3.1E-2</v>
      </c>
      <c r="AH1018">
        <v>2</v>
      </c>
      <c r="AI1018">
        <v>24910883</v>
      </c>
      <c r="AJ1018">
        <v>992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ROW(Source!A674)</f>
        <v>674</v>
      </c>
      <c r="B1019">
        <v>24910901</v>
      </c>
      <c r="C1019">
        <v>24910869</v>
      </c>
      <c r="D1019">
        <v>14697310</v>
      </c>
      <c r="E1019">
        <v>1</v>
      </c>
      <c r="F1019">
        <v>1</v>
      </c>
      <c r="G1019">
        <v>1</v>
      </c>
      <c r="H1019">
        <v>3</v>
      </c>
      <c r="I1019" t="s">
        <v>1213</v>
      </c>
      <c r="J1019" t="s">
        <v>1494</v>
      </c>
      <c r="K1019" t="s">
        <v>1215</v>
      </c>
      <c r="L1019">
        <v>1354</v>
      </c>
      <c r="N1019">
        <v>1010</v>
      </c>
      <c r="O1019" t="s">
        <v>209</v>
      </c>
      <c r="P1019" t="s">
        <v>209</v>
      </c>
      <c r="Q1019">
        <v>1</v>
      </c>
      <c r="X1019">
        <v>3</v>
      </c>
      <c r="Y1019">
        <v>2.0299999999999998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3</v>
      </c>
      <c r="AH1019">
        <v>2</v>
      </c>
      <c r="AI1019">
        <v>24910884</v>
      </c>
      <c r="AJ1019">
        <v>993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ROW(Source!A674)</f>
        <v>674</v>
      </c>
      <c r="B1020">
        <v>24910902</v>
      </c>
      <c r="C1020">
        <v>24910869</v>
      </c>
      <c r="D1020">
        <v>14698728</v>
      </c>
      <c r="E1020">
        <v>1</v>
      </c>
      <c r="F1020">
        <v>1</v>
      </c>
      <c r="G1020">
        <v>1</v>
      </c>
      <c r="H1020">
        <v>3</v>
      </c>
      <c r="I1020" t="s">
        <v>1307</v>
      </c>
      <c r="J1020" t="s">
        <v>1554</v>
      </c>
      <c r="K1020" t="s">
        <v>1309</v>
      </c>
      <c r="L1020">
        <v>1330</v>
      </c>
      <c r="N1020">
        <v>1005</v>
      </c>
      <c r="O1020" t="s">
        <v>1310</v>
      </c>
      <c r="P1020" t="s">
        <v>1310</v>
      </c>
      <c r="Q1020">
        <v>10</v>
      </c>
      <c r="X1020">
        <v>0.03</v>
      </c>
      <c r="Y1020">
        <v>405.22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0.03</v>
      </c>
      <c r="AH1020">
        <v>2</v>
      </c>
      <c r="AI1020">
        <v>24910885</v>
      </c>
      <c r="AJ1020">
        <v>994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ROW(Source!A674)</f>
        <v>674</v>
      </c>
      <c r="B1021">
        <v>24910903</v>
      </c>
      <c r="C1021">
        <v>24910869</v>
      </c>
      <c r="D1021">
        <v>14665281</v>
      </c>
      <c r="E1021">
        <v>1</v>
      </c>
      <c r="F1021">
        <v>1</v>
      </c>
      <c r="G1021">
        <v>1</v>
      </c>
      <c r="H1021">
        <v>3</v>
      </c>
      <c r="I1021" t="s">
        <v>1311</v>
      </c>
      <c r="J1021" t="s">
        <v>1695</v>
      </c>
      <c r="K1021" t="s">
        <v>1313</v>
      </c>
      <c r="L1021">
        <v>1348</v>
      </c>
      <c r="N1021">
        <v>1009</v>
      </c>
      <c r="O1021" t="s">
        <v>1185</v>
      </c>
      <c r="P1021" t="s">
        <v>1185</v>
      </c>
      <c r="Q1021">
        <v>1000</v>
      </c>
      <c r="X1021">
        <v>0.155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 t="s">
        <v>3</v>
      </c>
      <c r="AG1021">
        <v>0.155</v>
      </c>
      <c r="AH1021">
        <v>3</v>
      </c>
      <c r="AI1021">
        <v>-1</v>
      </c>
      <c r="AJ1021" t="s">
        <v>3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ROW(Source!A674)</f>
        <v>674</v>
      </c>
      <c r="B1022">
        <v>24910904</v>
      </c>
      <c r="C1022">
        <v>24910869</v>
      </c>
      <c r="D1022">
        <v>14665295</v>
      </c>
      <c r="E1022">
        <v>1</v>
      </c>
      <c r="F1022">
        <v>1</v>
      </c>
      <c r="G1022">
        <v>1</v>
      </c>
      <c r="H1022">
        <v>3</v>
      </c>
      <c r="I1022" t="s">
        <v>1159</v>
      </c>
      <c r="J1022" t="s">
        <v>1168</v>
      </c>
      <c r="K1022" t="s">
        <v>1169</v>
      </c>
      <c r="L1022">
        <v>1344</v>
      </c>
      <c r="N1022">
        <v>1008</v>
      </c>
      <c r="O1022" t="s">
        <v>1170</v>
      </c>
      <c r="P1022" t="s">
        <v>1170</v>
      </c>
      <c r="Q1022">
        <v>1</v>
      </c>
      <c r="X1022">
        <v>14.22</v>
      </c>
      <c r="Y1022">
        <v>1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14.22</v>
      </c>
      <c r="AH1022">
        <v>2</v>
      </c>
      <c r="AI1022">
        <v>24910886</v>
      </c>
      <c r="AJ1022">
        <v>995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ROW(Source!A675)</f>
        <v>675</v>
      </c>
      <c r="B1023">
        <v>24910910</v>
      </c>
      <c r="C1023">
        <v>24910905</v>
      </c>
      <c r="D1023">
        <v>9431933</v>
      </c>
      <c r="E1023">
        <v>1</v>
      </c>
      <c r="F1023">
        <v>1</v>
      </c>
      <c r="G1023">
        <v>1</v>
      </c>
      <c r="H1023">
        <v>1</v>
      </c>
      <c r="I1023" t="s">
        <v>1272</v>
      </c>
      <c r="J1023" t="s">
        <v>3</v>
      </c>
      <c r="K1023" t="s">
        <v>1273</v>
      </c>
      <c r="L1023">
        <v>1369</v>
      </c>
      <c r="N1023">
        <v>1013</v>
      </c>
      <c r="O1023" t="s">
        <v>1148</v>
      </c>
      <c r="P1023" t="s">
        <v>1148</v>
      </c>
      <c r="Q1023">
        <v>1</v>
      </c>
      <c r="X1023">
        <v>2.29</v>
      </c>
      <c r="Y1023">
        <v>0</v>
      </c>
      <c r="Z1023">
        <v>0</v>
      </c>
      <c r="AA1023">
        <v>0</v>
      </c>
      <c r="AB1023">
        <v>8.5299999999999994</v>
      </c>
      <c r="AC1023">
        <v>0</v>
      </c>
      <c r="AD1023">
        <v>1</v>
      </c>
      <c r="AE1023">
        <v>1</v>
      </c>
      <c r="AF1023" t="s">
        <v>179</v>
      </c>
      <c r="AG1023">
        <v>3.0915000000000004</v>
      </c>
      <c r="AH1023">
        <v>2</v>
      </c>
      <c r="AI1023">
        <v>24910906</v>
      </c>
      <c r="AJ1023">
        <v>996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ROW(Source!A675)</f>
        <v>675</v>
      </c>
      <c r="B1024">
        <v>24910911</v>
      </c>
      <c r="C1024">
        <v>24910905</v>
      </c>
      <c r="D1024">
        <v>121548</v>
      </c>
      <c r="E1024">
        <v>1</v>
      </c>
      <c r="F1024">
        <v>1</v>
      </c>
      <c r="G1024">
        <v>1</v>
      </c>
      <c r="H1024">
        <v>1</v>
      </c>
      <c r="I1024" t="s">
        <v>40</v>
      </c>
      <c r="J1024" t="s">
        <v>3</v>
      </c>
      <c r="K1024" t="s">
        <v>1173</v>
      </c>
      <c r="L1024">
        <v>608254</v>
      </c>
      <c r="N1024">
        <v>1013</v>
      </c>
      <c r="O1024" t="s">
        <v>1174</v>
      </c>
      <c r="P1024" t="s">
        <v>1174</v>
      </c>
      <c r="Q1024">
        <v>1</v>
      </c>
      <c r="X1024">
        <v>0.09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2</v>
      </c>
      <c r="AF1024" t="s">
        <v>179</v>
      </c>
      <c r="AG1024">
        <v>0.1215</v>
      </c>
      <c r="AH1024">
        <v>2</v>
      </c>
      <c r="AI1024">
        <v>24910907</v>
      </c>
      <c r="AJ1024">
        <v>997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ROW(Source!A675)</f>
        <v>675</v>
      </c>
      <c r="B1025">
        <v>24910912</v>
      </c>
      <c r="C1025">
        <v>24910905</v>
      </c>
      <c r="D1025">
        <v>14665676</v>
      </c>
      <c r="E1025">
        <v>1</v>
      </c>
      <c r="F1025">
        <v>1</v>
      </c>
      <c r="G1025">
        <v>1</v>
      </c>
      <c r="H1025">
        <v>2</v>
      </c>
      <c r="I1025" t="s">
        <v>1175</v>
      </c>
      <c r="J1025" t="s">
        <v>1239</v>
      </c>
      <c r="K1025" t="s">
        <v>1177</v>
      </c>
      <c r="L1025">
        <v>1368</v>
      </c>
      <c r="N1025">
        <v>1011</v>
      </c>
      <c r="O1025" t="s">
        <v>1152</v>
      </c>
      <c r="P1025" t="s">
        <v>1152</v>
      </c>
      <c r="Q1025">
        <v>1</v>
      </c>
      <c r="X1025">
        <v>0.09</v>
      </c>
      <c r="Y1025">
        <v>0</v>
      </c>
      <c r="Z1025">
        <v>89.99</v>
      </c>
      <c r="AA1025">
        <v>10.06</v>
      </c>
      <c r="AB1025">
        <v>0</v>
      </c>
      <c r="AC1025">
        <v>0</v>
      </c>
      <c r="AD1025">
        <v>1</v>
      </c>
      <c r="AE1025">
        <v>0</v>
      </c>
      <c r="AF1025" t="s">
        <v>179</v>
      </c>
      <c r="AG1025">
        <v>0.1215</v>
      </c>
      <c r="AH1025">
        <v>2</v>
      </c>
      <c r="AI1025">
        <v>24910908</v>
      </c>
      <c r="AJ1025">
        <v>998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ROW(Source!A675)</f>
        <v>675</v>
      </c>
      <c r="B1026">
        <v>24910913</v>
      </c>
      <c r="C1026">
        <v>24910905</v>
      </c>
      <c r="D1026">
        <v>14665295</v>
      </c>
      <c r="E1026">
        <v>1</v>
      </c>
      <c r="F1026">
        <v>1</v>
      </c>
      <c r="G1026">
        <v>1</v>
      </c>
      <c r="H1026">
        <v>3</v>
      </c>
      <c r="I1026" t="s">
        <v>1159</v>
      </c>
      <c r="J1026" t="s">
        <v>1168</v>
      </c>
      <c r="K1026" t="s">
        <v>1169</v>
      </c>
      <c r="L1026">
        <v>1344</v>
      </c>
      <c r="N1026">
        <v>1008</v>
      </c>
      <c r="O1026" t="s">
        <v>1170</v>
      </c>
      <c r="P1026" t="s">
        <v>1170</v>
      </c>
      <c r="Q1026">
        <v>1</v>
      </c>
      <c r="X1026">
        <v>0.39</v>
      </c>
      <c r="Y1026">
        <v>1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0.39</v>
      </c>
      <c r="AH1026">
        <v>2</v>
      </c>
      <c r="AI1026">
        <v>24910909</v>
      </c>
      <c r="AJ1026">
        <v>999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ROW(Source!A676)</f>
        <v>676</v>
      </c>
      <c r="B1027">
        <v>24910919</v>
      </c>
      <c r="C1027">
        <v>24910914</v>
      </c>
      <c r="D1027">
        <v>9431933</v>
      </c>
      <c r="E1027">
        <v>1</v>
      </c>
      <c r="F1027">
        <v>1</v>
      </c>
      <c r="G1027">
        <v>1</v>
      </c>
      <c r="H1027">
        <v>1</v>
      </c>
      <c r="I1027" t="s">
        <v>1272</v>
      </c>
      <c r="J1027" t="s">
        <v>3</v>
      </c>
      <c r="K1027" t="s">
        <v>1273</v>
      </c>
      <c r="L1027">
        <v>1369</v>
      </c>
      <c r="N1027">
        <v>1013</v>
      </c>
      <c r="O1027" t="s">
        <v>1148</v>
      </c>
      <c r="P1027" t="s">
        <v>1148</v>
      </c>
      <c r="Q1027">
        <v>1</v>
      </c>
      <c r="X1027">
        <v>2.29</v>
      </c>
      <c r="Y1027">
        <v>0</v>
      </c>
      <c r="Z1027">
        <v>0</v>
      </c>
      <c r="AA1027">
        <v>0</v>
      </c>
      <c r="AB1027">
        <v>8.5299999999999994</v>
      </c>
      <c r="AC1027">
        <v>0</v>
      </c>
      <c r="AD1027">
        <v>1</v>
      </c>
      <c r="AE1027">
        <v>1</v>
      </c>
      <c r="AF1027" t="s">
        <v>179</v>
      </c>
      <c r="AG1027">
        <v>3.0915000000000004</v>
      </c>
      <c r="AH1027">
        <v>2</v>
      </c>
      <c r="AI1027">
        <v>24910915</v>
      </c>
      <c r="AJ1027">
        <v>1000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ROW(Source!A676)</f>
        <v>676</v>
      </c>
      <c r="B1028">
        <v>24910920</v>
      </c>
      <c r="C1028">
        <v>24910914</v>
      </c>
      <c r="D1028">
        <v>121548</v>
      </c>
      <c r="E1028">
        <v>1</v>
      </c>
      <c r="F1028">
        <v>1</v>
      </c>
      <c r="G1028">
        <v>1</v>
      </c>
      <c r="H1028">
        <v>1</v>
      </c>
      <c r="I1028" t="s">
        <v>40</v>
      </c>
      <c r="J1028" t="s">
        <v>3</v>
      </c>
      <c r="K1028" t="s">
        <v>1173</v>
      </c>
      <c r="L1028">
        <v>608254</v>
      </c>
      <c r="N1028">
        <v>1013</v>
      </c>
      <c r="O1028" t="s">
        <v>1174</v>
      </c>
      <c r="P1028" t="s">
        <v>1174</v>
      </c>
      <c r="Q1028">
        <v>1</v>
      </c>
      <c r="X1028">
        <v>0.09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2</v>
      </c>
      <c r="AF1028" t="s">
        <v>179</v>
      </c>
      <c r="AG1028">
        <v>0.1215</v>
      </c>
      <c r="AH1028">
        <v>2</v>
      </c>
      <c r="AI1028">
        <v>24910916</v>
      </c>
      <c r="AJ1028">
        <v>1001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ROW(Source!A676)</f>
        <v>676</v>
      </c>
      <c r="B1029">
        <v>24910921</v>
      </c>
      <c r="C1029">
        <v>24910914</v>
      </c>
      <c r="D1029">
        <v>14665676</v>
      </c>
      <c r="E1029">
        <v>1</v>
      </c>
      <c r="F1029">
        <v>1</v>
      </c>
      <c r="G1029">
        <v>1</v>
      </c>
      <c r="H1029">
        <v>2</v>
      </c>
      <c r="I1029" t="s">
        <v>1175</v>
      </c>
      <c r="J1029" t="s">
        <v>1239</v>
      </c>
      <c r="K1029" t="s">
        <v>1177</v>
      </c>
      <c r="L1029">
        <v>1368</v>
      </c>
      <c r="N1029">
        <v>1011</v>
      </c>
      <c r="O1029" t="s">
        <v>1152</v>
      </c>
      <c r="P1029" t="s">
        <v>1152</v>
      </c>
      <c r="Q1029">
        <v>1</v>
      </c>
      <c r="X1029">
        <v>0.09</v>
      </c>
      <c r="Y1029">
        <v>0</v>
      </c>
      <c r="Z1029">
        <v>89.99</v>
      </c>
      <c r="AA1029">
        <v>10.06</v>
      </c>
      <c r="AB1029">
        <v>0</v>
      </c>
      <c r="AC1029">
        <v>0</v>
      </c>
      <c r="AD1029">
        <v>1</v>
      </c>
      <c r="AE1029">
        <v>0</v>
      </c>
      <c r="AF1029" t="s">
        <v>179</v>
      </c>
      <c r="AG1029">
        <v>0.1215</v>
      </c>
      <c r="AH1029">
        <v>2</v>
      </c>
      <c r="AI1029">
        <v>24910917</v>
      </c>
      <c r="AJ1029">
        <v>1002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ROW(Source!A676)</f>
        <v>676</v>
      </c>
      <c r="B1030">
        <v>24910922</v>
      </c>
      <c r="C1030">
        <v>24910914</v>
      </c>
      <c r="D1030">
        <v>14665295</v>
      </c>
      <c r="E1030">
        <v>1</v>
      </c>
      <c r="F1030">
        <v>1</v>
      </c>
      <c r="G1030">
        <v>1</v>
      </c>
      <c r="H1030">
        <v>3</v>
      </c>
      <c r="I1030" t="s">
        <v>1159</v>
      </c>
      <c r="J1030" t="s">
        <v>1168</v>
      </c>
      <c r="K1030" t="s">
        <v>1169</v>
      </c>
      <c r="L1030">
        <v>1344</v>
      </c>
      <c r="N1030">
        <v>1008</v>
      </c>
      <c r="O1030" t="s">
        <v>1170</v>
      </c>
      <c r="P1030" t="s">
        <v>1170</v>
      </c>
      <c r="Q1030">
        <v>1</v>
      </c>
      <c r="X1030">
        <v>0.39</v>
      </c>
      <c r="Y1030">
        <v>1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0.39</v>
      </c>
      <c r="AH1030">
        <v>2</v>
      </c>
      <c r="AI1030">
        <v>24910918</v>
      </c>
      <c r="AJ1030">
        <v>1003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ROW(Source!A677)</f>
        <v>677</v>
      </c>
      <c r="B1031">
        <v>24910928</v>
      </c>
      <c r="C1031">
        <v>24910923</v>
      </c>
      <c r="D1031">
        <v>9431933</v>
      </c>
      <c r="E1031">
        <v>1</v>
      </c>
      <c r="F1031">
        <v>1</v>
      </c>
      <c r="G1031">
        <v>1</v>
      </c>
      <c r="H1031">
        <v>1</v>
      </c>
      <c r="I1031" t="s">
        <v>1272</v>
      </c>
      <c r="J1031" t="s">
        <v>3</v>
      </c>
      <c r="K1031" t="s">
        <v>1273</v>
      </c>
      <c r="L1031">
        <v>1369</v>
      </c>
      <c r="N1031">
        <v>1013</v>
      </c>
      <c r="O1031" t="s">
        <v>1148</v>
      </c>
      <c r="P1031" t="s">
        <v>1148</v>
      </c>
      <c r="Q1031">
        <v>1</v>
      </c>
      <c r="X1031">
        <v>2.29</v>
      </c>
      <c r="Y1031">
        <v>0</v>
      </c>
      <c r="Z1031">
        <v>0</v>
      </c>
      <c r="AA1031">
        <v>0</v>
      </c>
      <c r="AB1031">
        <v>8.5299999999999994</v>
      </c>
      <c r="AC1031">
        <v>0</v>
      </c>
      <c r="AD1031">
        <v>1</v>
      </c>
      <c r="AE1031">
        <v>1</v>
      </c>
      <c r="AF1031" t="s">
        <v>179</v>
      </c>
      <c r="AG1031">
        <v>3.0915000000000004</v>
      </c>
      <c r="AH1031">
        <v>2</v>
      </c>
      <c r="AI1031">
        <v>24910924</v>
      </c>
      <c r="AJ1031">
        <v>1004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ROW(Source!A677)</f>
        <v>677</v>
      </c>
      <c r="B1032">
        <v>24910929</v>
      </c>
      <c r="C1032">
        <v>24910923</v>
      </c>
      <c r="D1032">
        <v>121548</v>
      </c>
      <c r="E1032">
        <v>1</v>
      </c>
      <c r="F1032">
        <v>1</v>
      </c>
      <c r="G1032">
        <v>1</v>
      </c>
      <c r="H1032">
        <v>1</v>
      </c>
      <c r="I1032" t="s">
        <v>40</v>
      </c>
      <c r="J1032" t="s">
        <v>3</v>
      </c>
      <c r="K1032" t="s">
        <v>1173</v>
      </c>
      <c r="L1032">
        <v>608254</v>
      </c>
      <c r="N1032">
        <v>1013</v>
      </c>
      <c r="O1032" t="s">
        <v>1174</v>
      </c>
      <c r="P1032" t="s">
        <v>1174</v>
      </c>
      <c r="Q1032">
        <v>1</v>
      </c>
      <c r="X1032">
        <v>0.09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2</v>
      </c>
      <c r="AF1032" t="s">
        <v>179</v>
      </c>
      <c r="AG1032">
        <v>0.1215</v>
      </c>
      <c r="AH1032">
        <v>2</v>
      </c>
      <c r="AI1032">
        <v>24910925</v>
      </c>
      <c r="AJ1032">
        <v>1005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ROW(Source!A677)</f>
        <v>677</v>
      </c>
      <c r="B1033">
        <v>24910930</v>
      </c>
      <c r="C1033">
        <v>24910923</v>
      </c>
      <c r="D1033">
        <v>14665676</v>
      </c>
      <c r="E1033">
        <v>1</v>
      </c>
      <c r="F1033">
        <v>1</v>
      </c>
      <c r="G1033">
        <v>1</v>
      </c>
      <c r="H1033">
        <v>2</v>
      </c>
      <c r="I1033" t="s">
        <v>1175</v>
      </c>
      <c r="J1033" t="s">
        <v>1239</v>
      </c>
      <c r="K1033" t="s">
        <v>1177</v>
      </c>
      <c r="L1033">
        <v>1368</v>
      </c>
      <c r="N1033">
        <v>1011</v>
      </c>
      <c r="O1033" t="s">
        <v>1152</v>
      </c>
      <c r="P1033" t="s">
        <v>1152</v>
      </c>
      <c r="Q1033">
        <v>1</v>
      </c>
      <c r="X1033">
        <v>0.09</v>
      </c>
      <c r="Y1033">
        <v>0</v>
      </c>
      <c r="Z1033">
        <v>89.99</v>
      </c>
      <c r="AA1033">
        <v>10.06</v>
      </c>
      <c r="AB1033">
        <v>0</v>
      </c>
      <c r="AC1033">
        <v>0</v>
      </c>
      <c r="AD1033">
        <v>1</v>
      </c>
      <c r="AE1033">
        <v>0</v>
      </c>
      <c r="AF1033" t="s">
        <v>179</v>
      </c>
      <c r="AG1033">
        <v>0.1215</v>
      </c>
      <c r="AH1033">
        <v>2</v>
      </c>
      <c r="AI1033">
        <v>24910926</v>
      </c>
      <c r="AJ1033">
        <v>1006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ROW(Source!A677)</f>
        <v>677</v>
      </c>
      <c r="B1034">
        <v>24910931</v>
      </c>
      <c r="C1034">
        <v>24910923</v>
      </c>
      <c r="D1034">
        <v>14665295</v>
      </c>
      <c r="E1034">
        <v>1</v>
      </c>
      <c r="F1034">
        <v>1</v>
      </c>
      <c r="G1034">
        <v>1</v>
      </c>
      <c r="H1034">
        <v>3</v>
      </c>
      <c r="I1034" t="s">
        <v>1159</v>
      </c>
      <c r="J1034" t="s">
        <v>1168</v>
      </c>
      <c r="K1034" t="s">
        <v>1169</v>
      </c>
      <c r="L1034">
        <v>1344</v>
      </c>
      <c r="N1034">
        <v>1008</v>
      </c>
      <c r="O1034" t="s">
        <v>1170</v>
      </c>
      <c r="P1034" t="s">
        <v>1170</v>
      </c>
      <c r="Q1034">
        <v>1</v>
      </c>
      <c r="X1034">
        <v>0.39</v>
      </c>
      <c r="Y1034">
        <v>1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0.39</v>
      </c>
      <c r="AH1034">
        <v>2</v>
      </c>
      <c r="AI1034">
        <v>24910927</v>
      </c>
      <c r="AJ1034">
        <v>1007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ROW(Source!A678)</f>
        <v>678</v>
      </c>
      <c r="B1035">
        <v>24910937</v>
      </c>
      <c r="C1035">
        <v>24910932</v>
      </c>
      <c r="D1035">
        <v>9431933</v>
      </c>
      <c r="E1035">
        <v>1</v>
      </c>
      <c r="F1035">
        <v>1</v>
      </c>
      <c r="G1035">
        <v>1</v>
      </c>
      <c r="H1035">
        <v>1</v>
      </c>
      <c r="I1035" t="s">
        <v>1272</v>
      </c>
      <c r="J1035" t="s">
        <v>3</v>
      </c>
      <c r="K1035" t="s">
        <v>1273</v>
      </c>
      <c r="L1035">
        <v>1369</v>
      </c>
      <c r="N1035">
        <v>1013</v>
      </c>
      <c r="O1035" t="s">
        <v>1148</v>
      </c>
      <c r="P1035" t="s">
        <v>1148</v>
      </c>
      <c r="Q1035">
        <v>1</v>
      </c>
      <c r="X1035">
        <v>2.29</v>
      </c>
      <c r="Y1035">
        <v>0</v>
      </c>
      <c r="Z1035">
        <v>0</v>
      </c>
      <c r="AA1035">
        <v>0</v>
      </c>
      <c r="AB1035">
        <v>8.5299999999999994</v>
      </c>
      <c r="AC1035">
        <v>0</v>
      </c>
      <c r="AD1035">
        <v>1</v>
      </c>
      <c r="AE1035">
        <v>1</v>
      </c>
      <c r="AF1035" t="s">
        <v>179</v>
      </c>
      <c r="AG1035">
        <v>3.0915000000000004</v>
      </c>
      <c r="AH1035">
        <v>2</v>
      </c>
      <c r="AI1035">
        <v>24910933</v>
      </c>
      <c r="AJ1035">
        <v>1008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ROW(Source!A678)</f>
        <v>678</v>
      </c>
      <c r="B1036">
        <v>24910938</v>
      </c>
      <c r="C1036">
        <v>24910932</v>
      </c>
      <c r="D1036">
        <v>121548</v>
      </c>
      <c r="E1036">
        <v>1</v>
      </c>
      <c r="F1036">
        <v>1</v>
      </c>
      <c r="G1036">
        <v>1</v>
      </c>
      <c r="H1036">
        <v>1</v>
      </c>
      <c r="I1036" t="s">
        <v>40</v>
      </c>
      <c r="J1036" t="s">
        <v>3</v>
      </c>
      <c r="K1036" t="s">
        <v>1173</v>
      </c>
      <c r="L1036">
        <v>608254</v>
      </c>
      <c r="N1036">
        <v>1013</v>
      </c>
      <c r="O1036" t="s">
        <v>1174</v>
      </c>
      <c r="P1036" t="s">
        <v>1174</v>
      </c>
      <c r="Q1036">
        <v>1</v>
      </c>
      <c r="X1036">
        <v>0.09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2</v>
      </c>
      <c r="AF1036" t="s">
        <v>179</v>
      </c>
      <c r="AG1036">
        <v>0.1215</v>
      </c>
      <c r="AH1036">
        <v>2</v>
      </c>
      <c r="AI1036">
        <v>24910934</v>
      </c>
      <c r="AJ1036">
        <v>1009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ROW(Source!A678)</f>
        <v>678</v>
      </c>
      <c r="B1037">
        <v>24910939</v>
      </c>
      <c r="C1037">
        <v>24910932</v>
      </c>
      <c r="D1037">
        <v>14665676</v>
      </c>
      <c r="E1037">
        <v>1</v>
      </c>
      <c r="F1037">
        <v>1</v>
      </c>
      <c r="G1037">
        <v>1</v>
      </c>
      <c r="H1037">
        <v>2</v>
      </c>
      <c r="I1037" t="s">
        <v>1175</v>
      </c>
      <c r="J1037" t="s">
        <v>1239</v>
      </c>
      <c r="K1037" t="s">
        <v>1177</v>
      </c>
      <c r="L1037">
        <v>1368</v>
      </c>
      <c r="N1037">
        <v>1011</v>
      </c>
      <c r="O1037" t="s">
        <v>1152</v>
      </c>
      <c r="P1037" t="s">
        <v>1152</v>
      </c>
      <c r="Q1037">
        <v>1</v>
      </c>
      <c r="X1037">
        <v>0.09</v>
      </c>
      <c r="Y1037">
        <v>0</v>
      </c>
      <c r="Z1037">
        <v>89.99</v>
      </c>
      <c r="AA1037">
        <v>10.06</v>
      </c>
      <c r="AB1037">
        <v>0</v>
      </c>
      <c r="AC1037">
        <v>0</v>
      </c>
      <c r="AD1037">
        <v>1</v>
      </c>
      <c r="AE1037">
        <v>0</v>
      </c>
      <c r="AF1037" t="s">
        <v>179</v>
      </c>
      <c r="AG1037">
        <v>0.1215</v>
      </c>
      <c r="AH1037">
        <v>2</v>
      </c>
      <c r="AI1037">
        <v>24910935</v>
      </c>
      <c r="AJ1037">
        <v>1010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ROW(Source!A678)</f>
        <v>678</v>
      </c>
      <c r="B1038">
        <v>24910940</v>
      </c>
      <c r="C1038">
        <v>24910932</v>
      </c>
      <c r="D1038">
        <v>14665295</v>
      </c>
      <c r="E1038">
        <v>1</v>
      </c>
      <c r="F1038">
        <v>1</v>
      </c>
      <c r="G1038">
        <v>1</v>
      </c>
      <c r="H1038">
        <v>3</v>
      </c>
      <c r="I1038" t="s">
        <v>1159</v>
      </c>
      <c r="J1038" t="s">
        <v>1168</v>
      </c>
      <c r="K1038" t="s">
        <v>1169</v>
      </c>
      <c r="L1038">
        <v>1344</v>
      </c>
      <c r="N1038">
        <v>1008</v>
      </c>
      <c r="O1038" t="s">
        <v>1170</v>
      </c>
      <c r="P1038" t="s">
        <v>1170</v>
      </c>
      <c r="Q1038">
        <v>1</v>
      </c>
      <c r="X1038">
        <v>0.39</v>
      </c>
      <c r="Y1038">
        <v>1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0.39</v>
      </c>
      <c r="AH1038">
        <v>2</v>
      </c>
      <c r="AI1038">
        <v>24910936</v>
      </c>
      <c r="AJ1038">
        <v>1011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ROW(Source!A679)</f>
        <v>679</v>
      </c>
      <c r="B1039">
        <v>24910946</v>
      </c>
      <c r="C1039">
        <v>24910941</v>
      </c>
      <c r="D1039">
        <v>9431933</v>
      </c>
      <c r="E1039">
        <v>1</v>
      </c>
      <c r="F1039">
        <v>1</v>
      </c>
      <c r="G1039">
        <v>1</v>
      </c>
      <c r="H1039">
        <v>1</v>
      </c>
      <c r="I1039" t="s">
        <v>1272</v>
      </c>
      <c r="J1039" t="s">
        <v>3</v>
      </c>
      <c r="K1039" t="s">
        <v>1273</v>
      </c>
      <c r="L1039">
        <v>1369</v>
      </c>
      <c r="N1039">
        <v>1013</v>
      </c>
      <c r="O1039" t="s">
        <v>1148</v>
      </c>
      <c r="P1039" t="s">
        <v>1148</v>
      </c>
      <c r="Q1039">
        <v>1</v>
      </c>
      <c r="X1039">
        <v>2.29</v>
      </c>
      <c r="Y1039">
        <v>0</v>
      </c>
      <c r="Z1039">
        <v>0</v>
      </c>
      <c r="AA1039">
        <v>0</v>
      </c>
      <c r="AB1039">
        <v>8.5299999999999994</v>
      </c>
      <c r="AC1039">
        <v>0</v>
      </c>
      <c r="AD1039">
        <v>1</v>
      </c>
      <c r="AE1039">
        <v>1</v>
      </c>
      <c r="AF1039" t="s">
        <v>179</v>
      </c>
      <c r="AG1039">
        <v>3.0915000000000004</v>
      </c>
      <c r="AH1039">
        <v>2</v>
      </c>
      <c r="AI1039">
        <v>24910942</v>
      </c>
      <c r="AJ1039">
        <v>1012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ROW(Source!A679)</f>
        <v>679</v>
      </c>
      <c r="B1040">
        <v>24910947</v>
      </c>
      <c r="C1040">
        <v>24910941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40</v>
      </c>
      <c r="J1040" t="s">
        <v>3</v>
      </c>
      <c r="K1040" t="s">
        <v>1173</v>
      </c>
      <c r="L1040">
        <v>608254</v>
      </c>
      <c r="N1040">
        <v>1013</v>
      </c>
      <c r="O1040" t="s">
        <v>1174</v>
      </c>
      <c r="P1040" t="s">
        <v>1174</v>
      </c>
      <c r="Q1040">
        <v>1</v>
      </c>
      <c r="X1040">
        <v>0.09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2</v>
      </c>
      <c r="AF1040" t="s">
        <v>179</v>
      </c>
      <c r="AG1040">
        <v>0.1215</v>
      </c>
      <c r="AH1040">
        <v>2</v>
      </c>
      <c r="AI1040">
        <v>24910943</v>
      </c>
      <c r="AJ1040">
        <v>1013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ROW(Source!A679)</f>
        <v>679</v>
      </c>
      <c r="B1041">
        <v>24910948</v>
      </c>
      <c r="C1041">
        <v>24910941</v>
      </c>
      <c r="D1041">
        <v>14665676</v>
      </c>
      <c r="E1041">
        <v>1</v>
      </c>
      <c r="F1041">
        <v>1</v>
      </c>
      <c r="G1041">
        <v>1</v>
      </c>
      <c r="H1041">
        <v>2</v>
      </c>
      <c r="I1041" t="s">
        <v>1175</v>
      </c>
      <c r="J1041" t="s">
        <v>1239</v>
      </c>
      <c r="K1041" t="s">
        <v>1177</v>
      </c>
      <c r="L1041">
        <v>1368</v>
      </c>
      <c r="N1041">
        <v>1011</v>
      </c>
      <c r="O1041" t="s">
        <v>1152</v>
      </c>
      <c r="P1041" t="s">
        <v>1152</v>
      </c>
      <c r="Q1041">
        <v>1</v>
      </c>
      <c r="X1041">
        <v>0.09</v>
      </c>
      <c r="Y1041">
        <v>0</v>
      </c>
      <c r="Z1041">
        <v>89.99</v>
      </c>
      <c r="AA1041">
        <v>10.06</v>
      </c>
      <c r="AB1041">
        <v>0</v>
      </c>
      <c r="AC1041">
        <v>0</v>
      </c>
      <c r="AD1041">
        <v>1</v>
      </c>
      <c r="AE1041">
        <v>0</v>
      </c>
      <c r="AF1041" t="s">
        <v>179</v>
      </c>
      <c r="AG1041">
        <v>0.1215</v>
      </c>
      <c r="AH1041">
        <v>2</v>
      </c>
      <c r="AI1041">
        <v>24910944</v>
      </c>
      <c r="AJ1041">
        <v>1014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ROW(Source!A679)</f>
        <v>679</v>
      </c>
      <c r="B1042">
        <v>24910949</v>
      </c>
      <c r="C1042">
        <v>24910941</v>
      </c>
      <c r="D1042">
        <v>14665295</v>
      </c>
      <c r="E1042">
        <v>1</v>
      </c>
      <c r="F1042">
        <v>1</v>
      </c>
      <c r="G1042">
        <v>1</v>
      </c>
      <c r="H1042">
        <v>3</v>
      </c>
      <c r="I1042" t="s">
        <v>1159</v>
      </c>
      <c r="J1042" t="s">
        <v>1168</v>
      </c>
      <c r="K1042" t="s">
        <v>1169</v>
      </c>
      <c r="L1042">
        <v>1344</v>
      </c>
      <c r="N1042">
        <v>1008</v>
      </c>
      <c r="O1042" t="s">
        <v>1170</v>
      </c>
      <c r="P1042" t="s">
        <v>1170</v>
      </c>
      <c r="Q1042">
        <v>1</v>
      </c>
      <c r="X1042">
        <v>0.39</v>
      </c>
      <c r="Y1042">
        <v>1</v>
      </c>
      <c r="Z1042">
        <v>0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0.39</v>
      </c>
      <c r="AH1042">
        <v>2</v>
      </c>
      <c r="AI1042">
        <v>24910945</v>
      </c>
      <c r="AJ1042">
        <v>1015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ROW(Source!A680)</f>
        <v>680</v>
      </c>
      <c r="B1043">
        <v>24910958</v>
      </c>
      <c r="C1043">
        <v>24910950</v>
      </c>
      <c r="D1043">
        <v>9431548</v>
      </c>
      <c r="E1043">
        <v>1</v>
      </c>
      <c r="F1043">
        <v>1</v>
      </c>
      <c r="G1043">
        <v>1</v>
      </c>
      <c r="H1043">
        <v>1</v>
      </c>
      <c r="I1043" t="s">
        <v>1482</v>
      </c>
      <c r="J1043" t="s">
        <v>3</v>
      </c>
      <c r="K1043" t="s">
        <v>1483</v>
      </c>
      <c r="L1043">
        <v>1369</v>
      </c>
      <c r="N1043">
        <v>1013</v>
      </c>
      <c r="O1043" t="s">
        <v>1148</v>
      </c>
      <c r="P1043" t="s">
        <v>1148</v>
      </c>
      <c r="Q1043">
        <v>1</v>
      </c>
      <c r="X1043">
        <v>0.99</v>
      </c>
      <c r="Y1043">
        <v>0</v>
      </c>
      <c r="Z1043">
        <v>0</v>
      </c>
      <c r="AA1043">
        <v>0</v>
      </c>
      <c r="AB1043">
        <v>9.92</v>
      </c>
      <c r="AC1043">
        <v>0</v>
      </c>
      <c r="AD1043">
        <v>1</v>
      </c>
      <c r="AE1043">
        <v>1</v>
      </c>
      <c r="AF1043" t="s">
        <v>179</v>
      </c>
      <c r="AG1043">
        <v>1.3365</v>
      </c>
      <c r="AH1043">
        <v>2</v>
      </c>
      <c r="AI1043">
        <v>24910951</v>
      </c>
      <c r="AJ1043">
        <v>1016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ROW(Source!A680)</f>
        <v>680</v>
      </c>
      <c r="B1044">
        <v>24910959</v>
      </c>
      <c r="C1044">
        <v>24910950</v>
      </c>
      <c r="D1044">
        <v>121548</v>
      </c>
      <c r="E1044">
        <v>1</v>
      </c>
      <c r="F1044">
        <v>1</v>
      </c>
      <c r="G1044">
        <v>1</v>
      </c>
      <c r="H1044">
        <v>1</v>
      </c>
      <c r="I1044" t="s">
        <v>40</v>
      </c>
      <c r="J1044" t="s">
        <v>3</v>
      </c>
      <c r="K1044" t="s">
        <v>1173</v>
      </c>
      <c r="L1044">
        <v>608254</v>
      </c>
      <c r="N1044">
        <v>1013</v>
      </c>
      <c r="O1044" t="s">
        <v>1174</v>
      </c>
      <c r="P1044" t="s">
        <v>1174</v>
      </c>
      <c r="Q1044">
        <v>1</v>
      </c>
      <c r="X1044">
        <v>0.05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2</v>
      </c>
      <c r="AF1044" t="s">
        <v>179</v>
      </c>
      <c r="AG1044">
        <v>6.7500000000000004E-2</v>
      </c>
      <c r="AH1044">
        <v>2</v>
      </c>
      <c r="AI1044">
        <v>24910952</v>
      </c>
      <c r="AJ1044">
        <v>1017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ROW(Source!A680)</f>
        <v>680</v>
      </c>
      <c r="B1045">
        <v>24910960</v>
      </c>
      <c r="C1045">
        <v>24910950</v>
      </c>
      <c r="D1045">
        <v>22792577</v>
      </c>
      <c r="E1045">
        <v>1</v>
      </c>
      <c r="F1045">
        <v>1</v>
      </c>
      <c r="G1045">
        <v>1</v>
      </c>
      <c r="H1045">
        <v>2</v>
      </c>
      <c r="I1045" t="s">
        <v>1218</v>
      </c>
      <c r="J1045" t="s">
        <v>1219</v>
      </c>
      <c r="K1045" t="s">
        <v>1220</v>
      </c>
      <c r="L1045">
        <v>1368</v>
      </c>
      <c r="N1045">
        <v>1011</v>
      </c>
      <c r="O1045" t="s">
        <v>1152</v>
      </c>
      <c r="P1045" t="s">
        <v>1152</v>
      </c>
      <c r="Q1045">
        <v>1</v>
      </c>
      <c r="X1045">
        <v>0.05</v>
      </c>
      <c r="Y1045">
        <v>0</v>
      </c>
      <c r="Z1045">
        <v>134.65</v>
      </c>
      <c r="AA1045">
        <v>13.5</v>
      </c>
      <c r="AB1045">
        <v>0</v>
      </c>
      <c r="AC1045">
        <v>0</v>
      </c>
      <c r="AD1045">
        <v>1</v>
      </c>
      <c r="AE1045">
        <v>0</v>
      </c>
      <c r="AF1045" t="s">
        <v>179</v>
      </c>
      <c r="AG1045">
        <v>6.7500000000000004E-2</v>
      </c>
      <c r="AH1045">
        <v>2</v>
      </c>
      <c r="AI1045">
        <v>24910953</v>
      </c>
      <c r="AJ1045">
        <v>1018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ROW(Source!A680)</f>
        <v>680</v>
      </c>
      <c r="B1046">
        <v>24910961</v>
      </c>
      <c r="C1046">
        <v>24910950</v>
      </c>
      <c r="D1046">
        <v>22794186</v>
      </c>
      <c r="E1046">
        <v>1</v>
      </c>
      <c r="F1046">
        <v>1</v>
      </c>
      <c r="G1046">
        <v>1</v>
      </c>
      <c r="H1046">
        <v>2</v>
      </c>
      <c r="I1046" t="s">
        <v>1448</v>
      </c>
      <c r="J1046" t="s">
        <v>1487</v>
      </c>
      <c r="K1046" t="s">
        <v>1450</v>
      </c>
      <c r="L1046">
        <v>1368</v>
      </c>
      <c r="N1046">
        <v>1011</v>
      </c>
      <c r="O1046" t="s">
        <v>1152</v>
      </c>
      <c r="P1046" t="s">
        <v>1152</v>
      </c>
      <c r="Q1046">
        <v>1</v>
      </c>
      <c r="X1046">
        <v>0.17</v>
      </c>
      <c r="Y1046">
        <v>0</v>
      </c>
      <c r="Z1046">
        <v>1.95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179</v>
      </c>
      <c r="AG1046">
        <v>0.22950000000000004</v>
      </c>
      <c r="AH1046">
        <v>2</v>
      </c>
      <c r="AI1046">
        <v>24910954</v>
      </c>
      <c r="AJ1046">
        <v>1019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ROW(Source!A680)</f>
        <v>680</v>
      </c>
      <c r="B1047">
        <v>24910962</v>
      </c>
      <c r="C1047">
        <v>24910950</v>
      </c>
      <c r="D1047">
        <v>22794575</v>
      </c>
      <c r="E1047">
        <v>1</v>
      </c>
      <c r="F1047">
        <v>1</v>
      </c>
      <c r="G1047">
        <v>1</v>
      </c>
      <c r="H1047">
        <v>2</v>
      </c>
      <c r="I1047" t="s">
        <v>1224</v>
      </c>
      <c r="J1047" t="s">
        <v>1225</v>
      </c>
      <c r="K1047" t="s">
        <v>1226</v>
      </c>
      <c r="L1047">
        <v>1368</v>
      </c>
      <c r="N1047">
        <v>1011</v>
      </c>
      <c r="O1047" t="s">
        <v>1152</v>
      </c>
      <c r="P1047" t="s">
        <v>1152</v>
      </c>
      <c r="Q1047">
        <v>1</v>
      </c>
      <c r="X1047">
        <v>0.05</v>
      </c>
      <c r="Y1047">
        <v>0</v>
      </c>
      <c r="Z1047">
        <v>87.17</v>
      </c>
      <c r="AA1047">
        <v>11.6</v>
      </c>
      <c r="AB1047">
        <v>0</v>
      </c>
      <c r="AC1047">
        <v>0</v>
      </c>
      <c r="AD1047">
        <v>1</v>
      </c>
      <c r="AE1047">
        <v>0</v>
      </c>
      <c r="AF1047" t="s">
        <v>179</v>
      </c>
      <c r="AG1047">
        <v>6.7500000000000004E-2</v>
      </c>
      <c r="AH1047">
        <v>2</v>
      </c>
      <c r="AI1047">
        <v>24910955</v>
      </c>
      <c r="AJ1047">
        <v>1020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ROW(Source!A680)</f>
        <v>680</v>
      </c>
      <c r="B1048">
        <v>24910963</v>
      </c>
      <c r="C1048">
        <v>24910950</v>
      </c>
      <c r="D1048">
        <v>22816433</v>
      </c>
      <c r="E1048">
        <v>1</v>
      </c>
      <c r="F1048">
        <v>1</v>
      </c>
      <c r="G1048">
        <v>1</v>
      </c>
      <c r="H1048">
        <v>3</v>
      </c>
      <c r="I1048" t="s">
        <v>1230</v>
      </c>
      <c r="J1048" t="s">
        <v>1231</v>
      </c>
      <c r="K1048" t="s">
        <v>1232</v>
      </c>
      <c r="L1048">
        <v>1346</v>
      </c>
      <c r="N1048">
        <v>1009</v>
      </c>
      <c r="O1048" t="s">
        <v>1181</v>
      </c>
      <c r="P1048" t="s">
        <v>1181</v>
      </c>
      <c r="Q1048">
        <v>1</v>
      </c>
      <c r="X1048">
        <v>0.02</v>
      </c>
      <c r="Y1048">
        <v>30.4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0.02</v>
      </c>
      <c r="AH1048">
        <v>2</v>
      </c>
      <c r="AI1048">
        <v>24910956</v>
      </c>
      <c r="AJ1048">
        <v>1021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ROW(Source!A680)</f>
        <v>680</v>
      </c>
      <c r="B1049">
        <v>24910964</v>
      </c>
      <c r="C1049">
        <v>24910950</v>
      </c>
      <c r="D1049">
        <v>22865650</v>
      </c>
      <c r="E1049">
        <v>1</v>
      </c>
      <c r="F1049">
        <v>1</v>
      </c>
      <c r="G1049">
        <v>1</v>
      </c>
      <c r="H1049">
        <v>3</v>
      </c>
      <c r="I1049" t="s">
        <v>1159</v>
      </c>
      <c r="J1049" t="s">
        <v>1160</v>
      </c>
      <c r="K1049" t="s">
        <v>1161</v>
      </c>
      <c r="L1049">
        <v>1374</v>
      </c>
      <c r="N1049">
        <v>1013</v>
      </c>
      <c r="O1049" t="s">
        <v>1162</v>
      </c>
      <c r="P1049" t="s">
        <v>1162</v>
      </c>
      <c r="Q1049">
        <v>1</v>
      </c>
      <c r="X1049">
        <v>0.2</v>
      </c>
      <c r="Y1049">
        <v>1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0.2</v>
      </c>
      <c r="AH1049">
        <v>2</v>
      </c>
      <c r="AI1049">
        <v>24910957</v>
      </c>
      <c r="AJ1049">
        <v>1022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ROW(Source!A681)</f>
        <v>681</v>
      </c>
      <c r="B1050">
        <v>24910986</v>
      </c>
      <c r="C1050">
        <v>24910981</v>
      </c>
      <c r="D1050">
        <v>9431933</v>
      </c>
      <c r="E1050">
        <v>1</v>
      </c>
      <c r="F1050">
        <v>1</v>
      </c>
      <c r="G1050">
        <v>1</v>
      </c>
      <c r="H1050">
        <v>1</v>
      </c>
      <c r="I1050" t="s">
        <v>1272</v>
      </c>
      <c r="J1050" t="s">
        <v>3</v>
      </c>
      <c r="K1050" t="s">
        <v>1273</v>
      </c>
      <c r="L1050">
        <v>1369</v>
      </c>
      <c r="N1050">
        <v>1013</v>
      </c>
      <c r="O1050" t="s">
        <v>1148</v>
      </c>
      <c r="P1050" t="s">
        <v>1148</v>
      </c>
      <c r="Q1050">
        <v>1</v>
      </c>
      <c r="X1050">
        <v>2.29</v>
      </c>
      <c r="Y1050">
        <v>0</v>
      </c>
      <c r="Z1050">
        <v>0</v>
      </c>
      <c r="AA1050">
        <v>0</v>
      </c>
      <c r="AB1050">
        <v>8.5299999999999994</v>
      </c>
      <c r="AC1050">
        <v>0</v>
      </c>
      <c r="AD1050">
        <v>1</v>
      </c>
      <c r="AE1050">
        <v>1</v>
      </c>
      <c r="AF1050" t="s">
        <v>179</v>
      </c>
      <c r="AG1050">
        <v>3.0915000000000004</v>
      </c>
      <c r="AH1050">
        <v>2</v>
      </c>
      <c r="AI1050">
        <v>24910982</v>
      </c>
      <c r="AJ1050">
        <v>1023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ROW(Source!A681)</f>
        <v>681</v>
      </c>
      <c r="B1051">
        <v>24910987</v>
      </c>
      <c r="C1051">
        <v>24910981</v>
      </c>
      <c r="D1051">
        <v>121548</v>
      </c>
      <c r="E1051">
        <v>1</v>
      </c>
      <c r="F1051">
        <v>1</v>
      </c>
      <c r="G1051">
        <v>1</v>
      </c>
      <c r="H1051">
        <v>1</v>
      </c>
      <c r="I1051" t="s">
        <v>40</v>
      </c>
      <c r="J1051" t="s">
        <v>3</v>
      </c>
      <c r="K1051" t="s">
        <v>1173</v>
      </c>
      <c r="L1051">
        <v>608254</v>
      </c>
      <c r="N1051">
        <v>1013</v>
      </c>
      <c r="O1051" t="s">
        <v>1174</v>
      </c>
      <c r="P1051" t="s">
        <v>1174</v>
      </c>
      <c r="Q1051">
        <v>1</v>
      </c>
      <c r="X1051">
        <v>0.09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2</v>
      </c>
      <c r="AF1051" t="s">
        <v>179</v>
      </c>
      <c r="AG1051">
        <v>0.1215</v>
      </c>
      <c r="AH1051">
        <v>2</v>
      </c>
      <c r="AI1051">
        <v>24910983</v>
      </c>
      <c r="AJ1051">
        <v>1024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ROW(Source!A681)</f>
        <v>681</v>
      </c>
      <c r="B1052">
        <v>24910988</v>
      </c>
      <c r="C1052">
        <v>24910981</v>
      </c>
      <c r="D1052">
        <v>14665676</v>
      </c>
      <c r="E1052">
        <v>1</v>
      </c>
      <c r="F1052">
        <v>1</v>
      </c>
      <c r="G1052">
        <v>1</v>
      </c>
      <c r="H1052">
        <v>2</v>
      </c>
      <c r="I1052" t="s">
        <v>1175</v>
      </c>
      <c r="J1052" t="s">
        <v>1239</v>
      </c>
      <c r="K1052" t="s">
        <v>1177</v>
      </c>
      <c r="L1052">
        <v>1368</v>
      </c>
      <c r="N1052">
        <v>1011</v>
      </c>
      <c r="O1052" t="s">
        <v>1152</v>
      </c>
      <c r="P1052" t="s">
        <v>1152</v>
      </c>
      <c r="Q1052">
        <v>1</v>
      </c>
      <c r="X1052">
        <v>0.09</v>
      </c>
      <c r="Y1052">
        <v>0</v>
      </c>
      <c r="Z1052">
        <v>89.99</v>
      </c>
      <c r="AA1052">
        <v>10.06</v>
      </c>
      <c r="AB1052">
        <v>0</v>
      </c>
      <c r="AC1052">
        <v>0</v>
      </c>
      <c r="AD1052">
        <v>1</v>
      </c>
      <c r="AE1052">
        <v>0</v>
      </c>
      <c r="AF1052" t="s">
        <v>179</v>
      </c>
      <c r="AG1052">
        <v>0.1215</v>
      </c>
      <c r="AH1052">
        <v>2</v>
      </c>
      <c r="AI1052">
        <v>24910984</v>
      </c>
      <c r="AJ1052">
        <v>1025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ROW(Source!A681)</f>
        <v>681</v>
      </c>
      <c r="B1053">
        <v>24910989</v>
      </c>
      <c r="C1053">
        <v>24910981</v>
      </c>
      <c r="D1053">
        <v>14665295</v>
      </c>
      <c r="E1053">
        <v>1</v>
      </c>
      <c r="F1053">
        <v>1</v>
      </c>
      <c r="G1053">
        <v>1</v>
      </c>
      <c r="H1053">
        <v>3</v>
      </c>
      <c r="I1053" t="s">
        <v>1159</v>
      </c>
      <c r="J1053" t="s">
        <v>1168</v>
      </c>
      <c r="K1053" t="s">
        <v>1169</v>
      </c>
      <c r="L1053">
        <v>1344</v>
      </c>
      <c r="N1053">
        <v>1008</v>
      </c>
      <c r="O1053" t="s">
        <v>1170</v>
      </c>
      <c r="P1053" t="s">
        <v>1170</v>
      </c>
      <c r="Q1053">
        <v>1</v>
      </c>
      <c r="X1053">
        <v>0.39</v>
      </c>
      <c r="Y1053">
        <v>1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0.39</v>
      </c>
      <c r="AH1053">
        <v>2</v>
      </c>
      <c r="AI1053">
        <v>24910985</v>
      </c>
      <c r="AJ1053">
        <v>1026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ROW(Source!A682)</f>
        <v>682</v>
      </c>
      <c r="B1054">
        <v>24910969</v>
      </c>
      <c r="C1054">
        <v>24910965</v>
      </c>
      <c r="D1054">
        <v>9430857</v>
      </c>
      <c r="E1054">
        <v>1</v>
      </c>
      <c r="F1054">
        <v>1</v>
      </c>
      <c r="G1054">
        <v>1</v>
      </c>
      <c r="H1054">
        <v>1</v>
      </c>
      <c r="I1054" t="s">
        <v>1270</v>
      </c>
      <c r="J1054" t="s">
        <v>3</v>
      </c>
      <c r="K1054" t="s">
        <v>1271</v>
      </c>
      <c r="L1054">
        <v>1369</v>
      </c>
      <c r="N1054">
        <v>1013</v>
      </c>
      <c r="O1054" t="s">
        <v>1148</v>
      </c>
      <c r="P1054" t="s">
        <v>1148</v>
      </c>
      <c r="Q1054">
        <v>1</v>
      </c>
      <c r="X1054">
        <v>1.03</v>
      </c>
      <c r="Y1054">
        <v>0</v>
      </c>
      <c r="Z1054">
        <v>0</v>
      </c>
      <c r="AA1054">
        <v>0</v>
      </c>
      <c r="AB1054">
        <v>8.64</v>
      </c>
      <c r="AC1054">
        <v>0</v>
      </c>
      <c r="AD1054">
        <v>1</v>
      </c>
      <c r="AE1054">
        <v>1</v>
      </c>
      <c r="AF1054" t="s">
        <v>179</v>
      </c>
      <c r="AG1054">
        <v>1.3905000000000001</v>
      </c>
      <c r="AH1054">
        <v>2</v>
      </c>
      <c r="AI1054">
        <v>24910966</v>
      </c>
      <c r="AJ1054">
        <v>1027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ROW(Source!A682)</f>
        <v>682</v>
      </c>
      <c r="B1055">
        <v>24910970</v>
      </c>
      <c r="C1055">
        <v>24910965</v>
      </c>
      <c r="D1055">
        <v>14668593</v>
      </c>
      <c r="E1055">
        <v>1</v>
      </c>
      <c r="F1055">
        <v>1</v>
      </c>
      <c r="G1055">
        <v>1</v>
      </c>
      <c r="H1055">
        <v>2</v>
      </c>
      <c r="I1055" t="s">
        <v>1224</v>
      </c>
      <c r="J1055" t="s">
        <v>1251</v>
      </c>
      <c r="K1055" t="s">
        <v>1226</v>
      </c>
      <c r="L1055">
        <v>1368</v>
      </c>
      <c r="N1055">
        <v>1011</v>
      </c>
      <c r="O1055" t="s">
        <v>1152</v>
      </c>
      <c r="P1055" t="s">
        <v>1152</v>
      </c>
      <c r="Q1055">
        <v>1</v>
      </c>
      <c r="X1055">
        <v>0.01</v>
      </c>
      <c r="Y1055">
        <v>0</v>
      </c>
      <c r="Z1055">
        <v>87.17</v>
      </c>
      <c r="AA1055">
        <v>11.6</v>
      </c>
      <c r="AB1055">
        <v>0</v>
      </c>
      <c r="AC1055">
        <v>0</v>
      </c>
      <c r="AD1055">
        <v>1</v>
      </c>
      <c r="AE1055">
        <v>0</v>
      </c>
      <c r="AF1055" t="s">
        <v>179</v>
      </c>
      <c r="AG1055">
        <v>1.3500000000000002E-2</v>
      </c>
      <c r="AH1055">
        <v>2</v>
      </c>
      <c r="AI1055">
        <v>24910967</v>
      </c>
      <c r="AJ1055">
        <v>1028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ROW(Source!A682)</f>
        <v>682</v>
      </c>
      <c r="B1056">
        <v>24910971</v>
      </c>
      <c r="C1056">
        <v>24910965</v>
      </c>
      <c r="D1056">
        <v>14665295</v>
      </c>
      <c r="E1056">
        <v>1</v>
      </c>
      <c r="F1056">
        <v>1</v>
      </c>
      <c r="G1056">
        <v>1</v>
      </c>
      <c r="H1056">
        <v>3</v>
      </c>
      <c r="I1056" t="s">
        <v>1159</v>
      </c>
      <c r="J1056" t="s">
        <v>1168</v>
      </c>
      <c r="K1056" t="s">
        <v>1169</v>
      </c>
      <c r="L1056">
        <v>1344</v>
      </c>
      <c r="N1056">
        <v>1008</v>
      </c>
      <c r="O1056" t="s">
        <v>1170</v>
      </c>
      <c r="P1056" t="s">
        <v>1170</v>
      </c>
      <c r="Q1056">
        <v>1</v>
      </c>
      <c r="X1056">
        <v>0.18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0.18</v>
      </c>
      <c r="AH1056">
        <v>2</v>
      </c>
      <c r="AI1056">
        <v>24910968</v>
      </c>
      <c r="AJ1056">
        <v>1029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ROW(Source!A683)</f>
        <v>683</v>
      </c>
      <c r="B1057">
        <v>24910977</v>
      </c>
      <c r="C1057">
        <v>24910972</v>
      </c>
      <c r="D1057">
        <v>9436423</v>
      </c>
      <c r="E1057">
        <v>1</v>
      </c>
      <c r="F1057">
        <v>1</v>
      </c>
      <c r="G1057">
        <v>1</v>
      </c>
      <c r="H1057">
        <v>1</v>
      </c>
      <c r="I1057" t="s">
        <v>1243</v>
      </c>
      <c r="J1057" t="s">
        <v>3</v>
      </c>
      <c r="K1057" t="s">
        <v>1244</v>
      </c>
      <c r="L1057">
        <v>1369</v>
      </c>
      <c r="N1057">
        <v>1013</v>
      </c>
      <c r="O1057" t="s">
        <v>1148</v>
      </c>
      <c r="P1057" t="s">
        <v>1148</v>
      </c>
      <c r="Q1057">
        <v>1</v>
      </c>
      <c r="X1057">
        <v>1.05</v>
      </c>
      <c r="Y1057">
        <v>0</v>
      </c>
      <c r="Z1057">
        <v>0</v>
      </c>
      <c r="AA1057">
        <v>0</v>
      </c>
      <c r="AB1057">
        <v>12.92</v>
      </c>
      <c r="AC1057">
        <v>0</v>
      </c>
      <c r="AD1057">
        <v>1</v>
      </c>
      <c r="AE1057">
        <v>1</v>
      </c>
      <c r="AF1057" t="s">
        <v>179</v>
      </c>
      <c r="AG1057">
        <v>1.4175000000000002</v>
      </c>
      <c r="AH1057">
        <v>2</v>
      </c>
      <c r="AI1057">
        <v>24910973</v>
      </c>
      <c r="AJ1057">
        <v>1030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ROW(Source!A683)</f>
        <v>683</v>
      </c>
      <c r="B1058">
        <v>24910978</v>
      </c>
      <c r="C1058">
        <v>24910972</v>
      </c>
      <c r="D1058">
        <v>22794519</v>
      </c>
      <c r="E1058">
        <v>1</v>
      </c>
      <c r="F1058">
        <v>1</v>
      </c>
      <c r="G1058">
        <v>1</v>
      </c>
      <c r="H1058">
        <v>2</v>
      </c>
      <c r="I1058" t="s">
        <v>1314</v>
      </c>
      <c r="J1058" t="s">
        <v>1315</v>
      </c>
      <c r="K1058" t="s">
        <v>1316</v>
      </c>
      <c r="L1058">
        <v>1368</v>
      </c>
      <c r="N1058">
        <v>1011</v>
      </c>
      <c r="O1058" t="s">
        <v>1152</v>
      </c>
      <c r="P1058" t="s">
        <v>1152</v>
      </c>
      <c r="Q1058">
        <v>1</v>
      </c>
      <c r="X1058">
        <v>0.35</v>
      </c>
      <c r="Y1058">
        <v>0</v>
      </c>
      <c r="Z1058">
        <v>12.14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179</v>
      </c>
      <c r="AG1058">
        <v>0.47249999999999998</v>
      </c>
      <c r="AH1058">
        <v>2</v>
      </c>
      <c r="AI1058">
        <v>24910974</v>
      </c>
      <c r="AJ1058">
        <v>1031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ROW(Source!A683)</f>
        <v>683</v>
      </c>
      <c r="B1059">
        <v>24910979</v>
      </c>
      <c r="C1059">
        <v>24910972</v>
      </c>
      <c r="D1059">
        <v>22794574</v>
      </c>
      <c r="E1059">
        <v>1</v>
      </c>
      <c r="F1059">
        <v>1</v>
      </c>
      <c r="G1059">
        <v>1</v>
      </c>
      <c r="H1059">
        <v>2</v>
      </c>
      <c r="I1059" t="s">
        <v>1317</v>
      </c>
      <c r="J1059" t="s">
        <v>1318</v>
      </c>
      <c r="K1059" t="s">
        <v>1319</v>
      </c>
      <c r="L1059">
        <v>1368</v>
      </c>
      <c r="N1059">
        <v>1011</v>
      </c>
      <c r="O1059" t="s">
        <v>1152</v>
      </c>
      <c r="P1059" t="s">
        <v>1152</v>
      </c>
      <c r="Q1059">
        <v>1</v>
      </c>
      <c r="X1059">
        <v>0.77</v>
      </c>
      <c r="Y1059">
        <v>0</v>
      </c>
      <c r="Z1059">
        <v>10.62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 t="s">
        <v>179</v>
      </c>
      <c r="AG1059">
        <v>1.0395000000000001</v>
      </c>
      <c r="AH1059">
        <v>2</v>
      </c>
      <c r="AI1059">
        <v>24910975</v>
      </c>
      <c r="AJ1059">
        <v>1032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ROW(Source!A683)</f>
        <v>683</v>
      </c>
      <c r="B1060">
        <v>24910980</v>
      </c>
      <c r="C1060">
        <v>24910972</v>
      </c>
      <c r="D1060">
        <v>22865650</v>
      </c>
      <c r="E1060">
        <v>1</v>
      </c>
      <c r="F1060">
        <v>1</v>
      </c>
      <c r="G1060">
        <v>1</v>
      </c>
      <c r="H1060">
        <v>3</v>
      </c>
      <c r="I1060" t="s">
        <v>1159</v>
      </c>
      <c r="J1060" t="s">
        <v>1160</v>
      </c>
      <c r="K1060" t="s">
        <v>1161</v>
      </c>
      <c r="L1060">
        <v>1374</v>
      </c>
      <c r="N1060">
        <v>1013</v>
      </c>
      <c r="O1060" t="s">
        <v>1162</v>
      </c>
      <c r="P1060" t="s">
        <v>1162</v>
      </c>
      <c r="Q1060">
        <v>1</v>
      </c>
      <c r="X1060">
        <v>0.27</v>
      </c>
      <c r="Y1060">
        <v>1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0.27</v>
      </c>
      <c r="AH1060">
        <v>2</v>
      </c>
      <c r="AI1060">
        <v>24910976</v>
      </c>
      <c r="AJ1060">
        <v>1033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ROW(Source!A684)</f>
        <v>684</v>
      </c>
      <c r="B1061">
        <v>24815292</v>
      </c>
      <c r="C1061">
        <v>24815289</v>
      </c>
      <c r="D1061">
        <v>9430710</v>
      </c>
      <c r="E1061">
        <v>1</v>
      </c>
      <c r="F1061">
        <v>1</v>
      </c>
      <c r="G1061">
        <v>1</v>
      </c>
      <c r="H1061">
        <v>1</v>
      </c>
      <c r="I1061" t="s">
        <v>1166</v>
      </c>
      <c r="J1061" t="s">
        <v>3</v>
      </c>
      <c r="K1061" t="s">
        <v>1167</v>
      </c>
      <c r="L1061">
        <v>1369</v>
      </c>
      <c r="N1061">
        <v>1013</v>
      </c>
      <c r="O1061" t="s">
        <v>1148</v>
      </c>
      <c r="P1061" t="s">
        <v>1148</v>
      </c>
      <c r="Q1061">
        <v>1</v>
      </c>
      <c r="X1061">
        <v>5</v>
      </c>
      <c r="Y1061">
        <v>0</v>
      </c>
      <c r="Z1061">
        <v>0</v>
      </c>
      <c r="AA1061">
        <v>0</v>
      </c>
      <c r="AB1061">
        <v>9.6199999999999992</v>
      </c>
      <c r="AC1061">
        <v>0</v>
      </c>
      <c r="AD1061">
        <v>1</v>
      </c>
      <c r="AE1061">
        <v>1</v>
      </c>
      <c r="AF1061" t="s">
        <v>179</v>
      </c>
      <c r="AG1061">
        <v>6.75</v>
      </c>
      <c r="AH1061">
        <v>2</v>
      </c>
      <c r="AI1061">
        <v>24815290</v>
      </c>
      <c r="AJ1061">
        <v>1034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ROW(Source!A684)</f>
        <v>684</v>
      </c>
      <c r="B1062">
        <v>24815293</v>
      </c>
      <c r="C1062">
        <v>24815289</v>
      </c>
      <c r="D1062">
        <v>14665295</v>
      </c>
      <c r="E1062">
        <v>1</v>
      </c>
      <c r="F1062">
        <v>1</v>
      </c>
      <c r="G1062">
        <v>1</v>
      </c>
      <c r="H1062">
        <v>3</v>
      </c>
      <c r="I1062" t="s">
        <v>1159</v>
      </c>
      <c r="J1062" t="s">
        <v>1168</v>
      </c>
      <c r="K1062" t="s">
        <v>1169</v>
      </c>
      <c r="L1062">
        <v>1344</v>
      </c>
      <c r="N1062">
        <v>1008</v>
      </c>
      <c r="O1062" t="s">
        <v>1170</v>
      </c>
      <c r="P1062" t="s">
        <v>1170</v>
      </c>
      <c r="Q1062">
        <v>1</v>
      </c>
      <c r="X1062">
        <v>0.96</v>
      </c>
      <c r="Y1062">
        <v>1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0.96</v>
      </c>
      <c r="AH1062">
        <v>2</v>
      </c>
      <c r="AI1062">
        <v>24815291</v>
      </c>
      <c r="AJ1062">
        <v>1035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ROW(Source!A685)</f>
        <v>685</v>
      </c>
      <c r="B1063">
        <v>24725347</v>
      </c>
      <c r="C1063">
        <v>24725343</v>
      </c>
      <c r="D1063">
        <v>9438100</v>
      </c>
      <c r="E1063">
        <v>1</v>
      </c>
      <c r="F1063">
        <v>1</v>
      </c>
      <c r="G1063">
        <v>1</v>
      </c>
      <c r="H1063">
        <v>1</v>
      </c>
      <c r="I1063" t="s">
        <v>1276</v>
      </c>
      <c r="J1063" t="s">
        <v>3</v>
      </c>
      <c r="K1063" t="s">
        <v>1277</v>
      </c>
      <c r="L1063">
        <v>1369</v>
      </c>
      <c r="N1063">
        <v>1013</v>
      </c>
      <c r="O1063" t="s">
        <v>1148</v>
      </c>
      <c r="P1063" t="s">
        <v>1148</v>
      </c>
      <c r="Q1063">
        <v>1</v>
      </c>
      <c r="X1063">
        <v>16</v>
      </c>
      <c r="Y1063">
        <v>0</v>
      </c>
      <c r="Z1063">
        <v>0</v>
      </c>
      <c r="AA1063">
        <v>0</v>
      </c>
      <c r="AB1063">
        <v>15.49</v>
      </c>
      <c r="AC1063">
        <v>0</v>
      </c>
      <c r="AD1063">
        <v>1</v>
      </c>
      <c r="AE1063">
        <v>1</v>
      </c>
      <c r="AF1063" t="s">
        <v>179</v>
      </c>
      <c r="AG1063">
        <v>21.6</v>
      </c>
      <c r="AH1063">
        <v>2</v>
      </c>
      <c r="AI1063">
        <v>24725344</v>
      </c>
      <c r="AJ1063">
        <v>1036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ROW(Source!A685)</f>
        <v>685</v>
      </c>
      <c r="B1064">
        <v>24725348</v>
      </c>
      <c r="C1064">
        <v>24725343</v>
      </c>
      <c r="D1064">
        <v>9447024</v>
      </c>
      <c r="E1064">
        <v>1</v>
      </c>
      <c r="F1064">
        <v>1</v>
      </c>
      <c r="G1064">
        <v>1</v>
      </c>
      <c r="H1064">
        <v>1</v>
      </c>
      <c r="I1064" t="s">
        <v>1278</v>
      </c>
      <c r="J1064" t="s">
        <v>3</v>
      </c>
      <c r="K1064" t="s">
        <v>1279</v>
      </c>
      <c r="L1064">
        <v>1369</v>
      </c>
      <c r="N1064">
        <v>1013</v>
      </c>
      <c r="O1064" t="s">
        <v>1148</v>
      </c>
      <c r="P1064" t="s">
        <v>1148</v>
      </c>
      <c r="Q1064">
        <v>1</v>
      </c>
      <c r="X1064">
        <v>16</v>
      </c>
      <c r="Y1064">
        <v>0</v>
      </c>
      <c r="Z1064">
        <v>0</v>
      </c>
      <c r="AA1064">
        <v>0</v>
      </c>
      <c r="AB1064">
        <v>14.09</v>
      </c>
      <c r="AC1064">
        <v>0</v>
      </c>
      <c r="AD1064">
        <v>1</v>
      </c>
      <c r="AE1064">
        <v>1</v>
      </c>
      <c r="AF1064" t="s">
        <v>179</v>
      </c>
      <c r="AG1064">
        <v>21.6</v>
      </c>
      <c r="AH1064">
        <v>2</v>
      </c>
      <c r="AI1064">
        <v>24725345</v>
      </c>
      <c r="AJ1064">
        <v>1037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ROW(Source!A685)</f>
        <v>685</v>
      </c>
      <c r="B1065">
        <v>24725349</v>
      </c>
      <c r="C1065">
        <v>24725343</v>
      </c>
      <c r="D1065">
        <v>14665295</v>
      </c>
      <c r="E1065">
        <v>1</v>
      </c>
      <c r="F1065">
        <v>1</v>
      </c>
      <c r="G1065">
        <v>1</v>
      </c>
      <c r="H1065">
        <v>3</v>
      </c>
      <c r="I1065" t="s">
        <v>1159</v>
      </c>
      <c r="J1065" t="s">
        <v>1168</v>
      </c>
      <c r="K1065" t="s">
        <v>1169</v>
      </c>
      <c r="L1065">
        <v>1344</v>
      </c>
      <c r="N1065">
        <v>1008</v>
      </c>
      <c r="O1065" t="s">
        <v>1170</v>
      </c>
      <c r="P1065" t="s">
        <v>1170</v>
      </c>
      <c r="Q1065">
        <v>1</v>
      </c>
      <c r="X1065">
        <v>9.4700000000000006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9.4700000000000006</v>
      </c>
      <c r="AH1065">
        <v>2</v>
      </c>
      <c r="AI1065">
        <v>24725346</v>
      </c>
      <c r="AJ1065">
        <v>1038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ROW(Source!A686)</f>
        <v>686</v>
      </c>
      <c r="B1066">
        <v>24719595</v>
      </c>
      <c r="C1066">
        <v>24719591</v>
      </c>
      <c r="D1066">
        <v>9430636</v>
      </c>
      <c r="E1066">
        <v>1</v>
      </c>
      <c r="F1066">
        <v>1</v>
      </c>
      <c r="G1066">
        <v>1</v>
      </c>
      <c r="H1066">
        <v>1</v>
      </c>
      <c r="I1066" t="s">
        <v>1274</v>
      </c>
      <c r="J1066" t="s">
        <v>3</v>
      </c>
      <c r="K1066" t="s">
        <v>1275</v>
      </c>
      <c r="L1066">
        <v>1369</v>
      </c>
      <c r="N1066">
        <v>1013</v>
      </c>
      <c r="O1066" t="s">
        <v>1148</v>
      </c>
      <c r="P1066" t="s">
        <v>1148</v>
      </c>
      <c r="Q1066">
        <v>1</v>
      </c>
      <c r="X1066">
        <v>43.9</v>
      </c>
      <c r="Y1066">
        <v>0</v>
      </c>
      <c r="Z1066">
        <v>0</v>
      </c>
      <c r="AA1066">
        <v>0</v>
      </c>
      <c r="AB1066">
        <v>9.4</v>
      </c>
      <c r="AC1066">
        <v>0</v>
      </c>
      <c r="AD1066">
        <v>1</v>
      </c>
      <c r="AE1066">
        <v>1</v>
      </c>
      <c r="AF1066" t="s">
        <v>170</v>
      </c>
      <c r="AG1066">
        <v>50.484999999999992</v>
      </c>
      <c r="AH1066">
        <v>2</v>
      </c>
      <c r="AI1066">
        <v>24719595</v>
      </c>
      <c r="AJ1066">
        <v>1039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ROW(Source!A686)</f>
        <v>686</v>
      </c>
      <c r="B1067">
        <v>24719596</v>
      </c>
      <c r="C1067">
        <v>24719591</v>
      </c>
      <c r="D1067">
        <v>121548</v>
      </c>
      <c r="E1067">
        <v>1</v>
      </c>
      <c r="F1067">
        <v>1</v>
      </c>
      <c r="G1067">
        <v>1</v>
      </c>
      <c r="H1067">
        <v>1</v>
      </c>
      <c r="I1067" t="s">
        <v>40</v>
      </c>
      <c r="J1067" t="s">
        <v>3</v>
      </c>
      <c r="K1067" t="s">
        <v>1173</v>
      </c>
      <c r="L1067">
        <v>608254</v>
      </c>
      <c r="N1067">
        <v>1013</v>
      </c>
      <c r="O1067" t="s">
        <v>1174</v>
      </c>
      <c r="P1067" t="s">
        <v>1174</v>
      </c>
      <c r="Q1067">
        <v>1</v>
      </c>
      <c r="X1067">
        <v>1.22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2</v>
      </c>
      <c r="AF1067" t="s">
        <v>170</v>
      </c>
      <c r="AG1067">
        <v>1.4029999999999998</v>
      </c>
      <c r="AH1067">
        <v>2</v>
      </c>
      <c r="AI1067">
        <v>24719596</v>
      </c>
      <c r="AJ1067">
        <v>1040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ROW(Source!A686)</f>
        <v>686</v>
      </c>
      <c r="B1068">
        <v>24719597</v>
      </c>
      <c r="C1068">
        <v>24719591</v>
      </c>
      <c r="D1068">
        <v>22792588</v>
      </c>
      <c r="E1068">
        <v>1</v>
      </c>
      <c r="F1068">
        <v>1</v>
      </c>
      <c r="G1068">
        <v>1</v>
      </c>
      <c r="H1068">
        <v>2</v>
      </c>
      <c r="I1068" t="s">
        <v>1390</v>
      </c>
      <c r="J1068" t="s">
        <v>1391</v>
      </c>
      <c r="K1068" t="s">
        <v>1392</v>
      </c>
      <c r="L1068">
        <v>1368</v>
      </c>
      <c r="N1068">
        <v>1011</v>
      </c>
      <c r="O1068" t="s">
        <v>1152</v>
      </c>
      <c r="P1068" t="s">
        <v>1152</v>
      </c>
      <c r="Q1068">
        <v>1</v>
      </c>
      <c r="X1068">
        <v>1.1200000000000001</v>
      </c>
      <c r="Y1068">
        <v>0</v>
      </c>
      <c r="Z1068">
        <v>111.99</v>
      </c>
      <c r="AA1068">
        <v>13.5</v>
      </c>
      <c r="AB1068">
        <v>0</v>
      </c>
      <c r="AC1068">
        <v>0</v>
      </c>
      <c r="AD1068">
        <v>1</v>
      </c>
      <c r="AE1068">
        <v>0</v>
      </c>
      <c r="AF1068" t="s">
        <v>170</v>
      </c>
      <c r="AG1068">
        <v>1.288</v>
      </c>
      <c r="AH1068">
        <v>2</v>
      </c>
      <c r="AI1068">
        <v>24719597</v>
      </c>
      <c r="AJ1068">
        <v>1041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ROW(Source!A686)</f>
        <v>686</v>
      </c>
      <c r="B1069">
        <v>24719598</v>
      </c>
      <c r="C1069">
        <v>24719591</v>
      </c>
      <c r="D1069">
        <v>22792800</v>
      </c>
      <c r="E1069">
        <v>1</v>
      </c>
      <c r="F1069">
        <v>1</v>
      </c>
      <c r="G1069">
        <v>1</v>
      </c>
      <c r="H1069">
        <v>2</v>
      </c>
      <c r="I1069" t="s">
        <v>1330</v>
      </c>
      <c r="J1069" t="s">
        <v>1331</v>
      </c>
      <c r="K1069" t="s">
        <v>1332</v>
      </c>
      <c r="L1069">
        <v>1368</v>
      </c>
      <c r="N1069">
        <v>1011</v>
      </c>
      <c r="O1069" t="s">
        <v>1152</v>
      </c>
      <c r="P1069" t="s">
        <v>1152</v>
      </c>
      <c r="Q1069">
        <v>1</v>
      </c>
      <c r="X1069">
        <v>5.01</v>
      </c>
      <c r="Y1069">
        <v>0</v>
      </c>
      <c r="Z1069">
        <v>8.1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170</v>
      </c>
      <c r="AG1069">
        <v>5.761499999999999</v>
      </c>
      <c r="AH1069">
        <v>2</v>
      </c>
      <c r="AI1069">
        <v>24719598</v>
      </c>
      <c r="AJ1069">
        <v>1042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ROW(Source!A686)</f>
        <v>686</v>
      </c>
      <c r="B1070">
        <v>24719599</v>
      </c>
      <c r="C1070">
        <v>24719591</v>
      </c>
      <c r="D1070">
        <v>22792802</v>
      </c>
      <c r="E1070">
        <v>1</v>
      </c>
      <c r="F1070">
        <v>1</v>
      </c>
      <c r="G1070">
        <v>1</v>
      </c>
      <c r="H1070">
        <v>2</v>
      </c>
      <c r="I1070" t="s">
        <v>1555</v>
      </c>
      <c r="J1070" t="s">
        <v>1556</v>
      </c>
      <c r="K1070" t="s">
        <v>1557</v>
      </c>
      <c r="L1070">
        <v>1368</v>
      </c>
      <c r="N1070">
        <v>1011</v>
      </c>
      <c r="O1070" t="s">
        <v>1152</v>
      </c>
      <c r="P1070" t="s">
        <v>1152</v>
      </c>
      <c r="Q1070">
        <v>1</v>
      </c>
      <c r="X1070">
        <v>0.35</v>
      </c>
      <c r="Y1070">
        <v>0</v>
      </c>
      <c r="Z1070">
        <v>1.2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170</v>
      </c>
      <c r="AG1070">
        <v>0.40249999999999997</v>
      </c>
      <c r="AH1070">
        <v>2</v>
      </c>
      <c r="AI1070">
        <v>24719599</v>
      </c>
      <c r="AJ1070">
        <v>1043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ROW(Source!A686)</f>
        <v>686</v>
      </c>
      <c r="B1071">
        <v>24719600</v>
      </c>
      <c r="C1071">
        <v>24719591</v>
      </c>
      <c r="D1071">
        <v>22793514</v>
      </c>
      <c r="E1071">
        <v>1</v>
      </c>
      <c r="F1071">
        <v>1</v>
      </c>
      <c r="G1071">
        <v>1</v>
      </c>
      <c r="H1071">
        <v>2</v>
      </c>
      <c r="I1071" t="s">
        <v>1558</v>
      </c>
      <c r="J1071" t="s">
        <v>1559</v>
      </c>
      <c r="K1071" t="s">
        <v>1560</v>
      </c>
      <c r="L1071">
        <v>1368</v>
      </c>
      <c r="N1071">
        <v>1011</v>
      </c>
      <c r="O1071" t="s">
        <v>1152</v>
      </c>
      <c r="P1071" t="s">
        <v>1152</v>
      </c>
      <c r="Q1071">
        <v>1</v>
      </c>
      <c r="X1071">
        <v>0.1</v>
      </c>
      <c r="Y1071">
        <v>0</v>
      </c>
      <c r="Z1071">
        <v>152.5</v>
      </c>
      <c r="AA1071">
        <v>14.4</v>
      </c>
      <c r="AB1071">
        <v>0</v>
      </c>
      <c r="AC1071">
        <v>0</v>
      </c>
      <c r="AD1071">
        <v>1</v>
      </c>
      <c r="AE1071">
        <v>0</v>
      </c>
      <c r="AF1071" t="s">
        <v>170</v>
      </c>
      <c r="AG1071">
        <v>0.11499999999999999</v>
      </c>
      <c r="AH1071">
        <v>2</v>
      </c>
      <c r="AI1071">
        <v>24719600</v>
      </c>
      <c r="AJ1071">
        <v>1044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ROW(Source!A686)</f>
        <v>686</v>
      </c>
      <c r="B1072">
        <v>24719601</v>
      </c>
      <c r="C1072">
        <v>24719591</v>
      </c>
      <c r="D1072">
        <v>22794192</v>
      </c>
      <c r="E1072">
        <v>1</v>
      </c>
      <c r="F1072">
        <v>1</v>
      </c>
      <c r="G1072">
        <v>1</v>
      </c>
      <c r="H1072">
        <v>2</v>
      </c>
      <c r="I1072" t="s">
        <v>1561</v>
      </c>
      <c r="J1072" t="s">
        <v>1562</v>
      </c>
      <c r="K1072" t="s">
        <v>1563</v>
      </c>
      <c r="L1072">
        <v>1368</v>
      </c>
      <c r="N1072">
        <v>1011</v>
      </c>
      <c r="O1072" t="s">
        <v>1152</v>
      </c>
      <c r="P1072" t="s">
        <v>1152</v>
      </c>
      <c r="Q1072">
        <v>1</v>
      </c>
      <c r="X1072">
        <v>4.4000000000000004</v>
      </c>
      <c r="Y1072">
        <v>0</v>
      </c>
      <c r="Z1072">
        <v>5.13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170</v>
      </c>
      <c r="AG1072">
        <v>5.0599999999999996</v>
      </c>
      <c r="AH1072">
        <v>2</v>
      </c>
      <c r="AI1072">
        <v>24719601</v>
      </c>
      <c r="AJ1072">
        <v>1045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ROW(Source!A686)</f>
        <v>686</v>
      </c>
      <c r="B1073">
        <v>24719602</v>
      </c>
      <c r="C1073">
        <v>24719591</v>
      </c>
      <c r="D1073">
        <v>22794575</v>
      </c>
      <c r="E1073">
        <v>1</v>
      </c>
      <c r="F1073">
        <v>1</v>
      </c>
      <c r="G1073">
        <v>1</v>
      </c>
      <c r="H1073">
        <v>2</v>
      </c>
      <c r="I1073" t="s">
        <v>1224</v>
      </c>
      <c r="J1073" t="s">
        <v>1225</v>
      </c>
      <c r="K1073" t="s">
        <v>1226</v>
      </c>
      <c r="L1073">
        <v>1368</v>
      </c>
      <c r="N1073">
        <v>1011</v>
      </c>
      <c r="O1073" t="s">
        <v>1152</v>
      </c>
      <c r="P1073" t="s">
        <v>1152</v>
      </c>
      <c r="Q1073">
        <v>1</v>
      </c>
      <c r="X1073">
        <v>0.65</v>
      </c>
      <c r="Y1073">
        <v>0</v>
      </c>
      <c r="Z1073">
        <v>87.17</v>
      </c>
      <c r="AA1073">
        <v>11.6</v>
      </c>
      <c r="AB1073">
        <v>0</v>
      </c>
      <c r="AC1073">
        <v>0</v>
      </c>
      <c r="AD1073">
        <v>1</v>
      </c>
      <c r="AE1073">
        <v>0</v>
      </c>
      <c r="AF1073" t="s">
        <v>170</v>
      </c>
      <c r="AG1073">
        <v>0.74749999999999994</v>
      </c>
      <c r="AH1073">
        <v>2</v>
      </c>
      <c r="AI1073">
        <v>24719602</v>
      </c>
      <c r="AJ1073">
        <v>1046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ROW(Source!A686)</f>
        <v>686</v>
      </c>
      <c r="B1074">
        <v>24719603</v>
      </c>
      <c r="C1074">
        <v>24719591</v>
      </c>
      <c r="D1074">
        <v>22813073</v>
      </c>
      <c r="E1074">
        <v>1</v>
      </c>
      <c r="F1074">
        <v>1</v>
      </c>
      <c r="G1074">
        <v>1</v>
      </c>
      <c r="H1074">
        <v>3</v>
      </c>
      <c r="I1074" t="s">
        <v>1564</v>
      </c>
      <c r="J1074" t="s">
        <v>1565</v>
      </c>
      <c r="K1074" t="s">
        <v>1566</v>
      </c>
      <c r="L1074">
        <v>1339</v>
      </c>
      <c r="N1074">
        <v>1007</v>
      </c>
      <c r="O1074" t="s">
        <v>1415</v>
      </c>
      <c r="P1074" t="s">
        <v>1415</v>
      </c>
      <c r="Q1074">
        <v>1</v>
      </c>
      <c r="X1074">
        <v>2.16</v>
      </c>
      <c r="Y1074">
        <v>6.22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2.16</v>
      </c>
      <c r="AH1074">
        <v>2</v>
      </c>
      <c r="AI1074">
        <v>24719603</v>
      </c>
      <c r="AJ1074">
        <v>1047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ROW(Source!A686)</f>
        <v>686</v>
      </c>
      <c r="B1075">
        <v>24719604</v>
      </c>
      <c r="C1075">
        <v>24719591</v>
      </c>
      <c r="D1075">
        <v>22819863</v>
      </c>
      <c r="E1075">
        <v>1</v>
      </c>
      <c r="F1075">
        <v>1</v>
      </c>
      <c r="G1075">
        <v>1</v>
      </c>
      <c r="H1075">
        <v>3</v>
      </c>
      <c r="I1075" t="s">
        <v>1567</v>
      </c>
      <c r="J1075" t="s">
        <v>1568</v>
      </c>
      <c r="K1075" t="s">
        <v>1569</v>
      </c>
      <c r="L1075">
        <v>1348</v>
      </c>
      <c r="N1075">
        <v>1009</v>
      </c>
      <c r="O1075" t="s">
        <v>1185</v>
      </c>
      <c r="P1075" t="s">
        <v>1185</v>
      </c>
      <c r="Q1075">
        <v>1000</v>
      </c>
      <c r="X1075">
        <v>5.4000000000000003E-3</v>
      </c>
      <c r="Y1075">
        <v>11524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5.4000000000000003E-3</v>
      </c>
      <c r="AH1075">
        <v>2</v>
      </c>
      <c r="AI1075">
        <v>24719604</v>
      </c>
      <c r="AJ1075">
        <v>1048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ROW(Source!A686)</f>
        <v>686</v>
      </c>
      <c r="B1076">
        <v>24719605</v>
      </c>
      <c r="C1076">
        <v>24719591</v>
      </c>
      <c r="D1076">
        <v>22818643</v>
      </c>
      <c r="E1076">
        <v>1</v>
      </c>
      <c r="F1076">
        <v>1</v>
      </c>
      <c r="G1076">
        <v>1</v>
      </c>
      <c r="H1076">
        <v>3</v>
      </c>
      <c r="I1076" t="s">
        <v>1570</v>
      </c>
      <c r="J1076" t="s">
        <v>1571</v>
      </c>
      <c r="K1076" t="s">
        <v>1572</v>
      </c>
      <c r="L1076">
        <v>1346</v>
      </c>
      <c r="N1076">
        <v>1009</v>
      </c>
      <c r="O1076" t="s">
        <v>1181</v>
      </c>
      <c r="P1076" t="s">
        <v>1181</v>
      </c>
      <c r="Q1076">
        <v>1</v>
      </c>
      <c r="X1076">
        <v>2</v>
      </c>
      <c r="Y1076">
        <v>15.14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2</v>
      </c>
      <c r="AH1076">
        <v>2</v>
      </c>
      <c r="AI1076">
        <v>24719605</v>
      </c>
      <c r="AJ1076">
        <v>1049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ROW(Source!A686)</f>
        <v>686</v>
      </c>
      <c r="B1077">
        <v>24719606</v>
      </c>
      <c r="C1077">
        <v>24719591</v>
      </c>
      <c r="D1077">
        <v>22813076</v>
      </c>
      <c r="E1077">
        <v>1</v>
      </c>
      <c r="F1077">
        <v>1</v>
      </c>
      <c r="G1077">
        <v>1</v>
      </c>
      <c r="H1077">
        <v>3</v>
      </c>
      <c r="I1077" t="s">
        <v>1573</v>
      </c>
      <c r="J1077" t="s">
        <v>1574</v>
      </c>
      <c r="K1077" t="s">
        <v>1575</v>
      </c>
      <c r="L1077">
        <v>1346</v>
      </c>
      <c r="N1077">
        <v>1009</v>
      </c>
      <c r="O1077" t="s">
        <v>1181</v>
      </c>
      <c r="P1077" t="s">
        <v>1181</v>
      </c>
      <c r="Q1077">
        <v>1</v>
      </c>
      <c r="X1077">
        <v>0.36</v>
      </c>
      <c r="Y1077">
        <v>6.09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3</v>
      </c>
      <c r="AG1077">
        <v>0.36</v>
      </c>
      <c r="AH1077">
        <v>2</v>
      </c>
      <c r="AI1077">
        <v>24719606</v>
      </c>
      <c r="AJ1077">
        <v>1050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ROW(Source!A686)</f>
        <v>686</v>
      </c>
      <c r="B1078">
        <v>24719607</v>
      </c>
      <c r="C1078">
        <v>24719591</v>
      </c>
      <c r="D1078">
        <v>22826437</v>
      </c>
      <c r="E1078">
        <v>1</v>
      </c>
      <c r="F1078">
        <v>1</v>
      </c>
      <c r="G1078">
        <v>1</v>
      </c>
      <c r="H1078">
        <v>3</v>
      </c>
      <c r="I1078" t="s">
        <v>1576</v>
      </c>
      <c r="J1078" t="s">
        <v>1577</v>
      </c>
      <c r="K1078" t="s">
        <v>1578</v>
      </c>
      <c r="L1078">
        <v>1354</v>
      </c>
      <c r="N1078">
        <v>1010</v>
      </c>
      <c r="O1078" t="s">
        <v>209</v>
      </c>
      <c r="P1078" t="s">
        <v>209</v>
      </c>
      <c r="Q1078">
        <v>1</v>
      </c>
      <c r="X1078">
        <v>2</v>
      </c>
      <c r="Y1078">
        <v>266.67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2</v>
      </c>
      <c r="AH1078">
        <v>2</v>
      </c>
      <c r="AI1078">
        <v>24719607</v>
      </c>
      <c r="AJ1078">
        <v>1051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ROW(Source!A686)</f>
        <v>686</v>
      </c>
      <c r="B1079">
        <v>24719608</v>
      </c>
      <c r="C1079">
        <v>24719591</v>
      </c>
      <c r="D1079">
        <v>22808451</v>
      </c>
      <c r="E1079">
        <v>1</v>
      </c>
      <c r="F1079">
        <v>1</v>
      </c>
      <c r="G1079">
        <v>1</v>
      </c>
      <c r="H1079">
        <v>3</v>
      </c>
      <c r="I1079" t="s">
        <v>1579</v>
      </c>
      <c r="J1079" t="s">
        <v>1580</v>
      </c>
      <c r="K1079" t="s">
        <v>1581</v>
      </c>
      <c r="L1079">
        <v>1346</v>
      </c>
      <c r="N1079">
        <v>1009</v>
      </c>
      <c r="O1079" t="s">
        <v>1181</v>
      </c>
      <c r="P1079" t="s">
        <v>1181</v>
      </c>
      <c r="Q1079">
        <v>1</v>
      </c>
      <c r="X1079">
        <v>22.8</v>
      </c>
      <c r="Y1079">
        <v>12.6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22.8</v>
      </c>
      <c r="AH1079">
        <v>2</v>
      </c>
      <c r="AI1079">
        <v>24719608</v>
      </c>
      <c r="AJ1079">
        <v>1052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ROW(Source!A686)</f>
        <v>686</v>
      </c>
      <c r="B1080">
        <v>24719609</v>
      </c>
      <c r="C1080">
        <v>24719591</v>
      </c>
      <c r="D1080">
        <v>22865650</v>
      </c>
      <c r="E1080">
        <v>1</v>
      </c>
      <c r="F1080">
        <v>1</v>
      </c>
      <c r="G1080">
        <v>1</v>
      </c>
      <c r="H1080">
        <v>3</v>
      </c>
      <c r="I1080" t="s">
        <v>1159</v>
      </c>
      <c r="J1080" t="s">
        <v>1160</v>
      </c>
      <c r="K1080" t="s">
        <v>1161</v>
      </c>
      <c r="L1080">
        <v>1374</v>
      </c>
      <c r="N1080">
        <v>1013</v>
      </c>
      <c r="O1080" t="s">
        <v>1162</v>
      </c>
      <c r="P1080" t="s">
        <v>1162</v>
      </c>
      <c r="Q1080">
        <v>1</v>
      </c>
      <c r="X1080">
        <v>8.25</v>
      </c>
      <c r="Y1080">
        <v>1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8.25</v>
      </c>
      <c r="AH1080">
        <v>2</v>
      </c>
      <c r="AI1080">
        <v>24719609</v>
      </c>
      <c r="AJ1080">
        <v>1053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ROW(Source!A687)</f>
        <v>687</v>
      </c>
      <c r="B1081">
        <v>24719693</v>
      </c>
      <c r="C1081">
        <v>24719592</v>
      </c>
      <c r="D1081">
        <v>9432525</v>
      </c>
      <c r="E1081">
        <v>1</v>
      </c>
      <c r="F1081">
        <v>1</v>
      </c>
      <c r="G1081">
        <v>1</v>
      </c>
      <c r="H1081">
        <v>1</v>
      </c>
      <c r="I1081" t="s">
        <v>1216</v>
      </c>
      <c r="J1081" t="s">
        <v>3</v>
      </c>
      <c r="K1081" t="s">
        <v>1217</v>
      </c>
      <c r="L1081">
        <v>1369</v>
      </c>
      <c r="N1081">
        <v>1013</v>
      </c>
      <c r="O1081" t="s">
        <v>1148</v>
      </c>
      <c r="P1081" t="s">
        <v>1148</v>
      </c>
      <c r="Q1081">
        <v>1</v>
      </c>
      <c r="X1081">
        <v>23.5</v>
      </c>
      <c r="Y1081">
        <v>0</v>
      </c>
      <c r="Z1081">
        <v>0</v>
      </c>
      <c r="AA1081">
        <v>0</v>
      </c>
      <c r="AB1081">
        <v>10.5</v>
      </c>
      <c r="AC1081">
        <v>0</v>
      </c>
      <c r="AD1081">
        <v>1</v>
      </c>
      <c r="AE1081">
        <v>1</v>
      </c>
      <c r="AF1081" t="s">
        <v>170</v>
      </c>
      <c r="AG1081">
        <v>27.024999999999999</v>
      </c>
      <c r="AH1081">
        <v>2</v>
      </c>
      <c r="AI1081">
        <v>24719693</v>
      </c>
      <c r="AJ1081">
        <v>1054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ROW(Source!A687)</f>
        <v>687</v>
      </c>
      <c r="B1082">
        <v>24719694</v>
      </c>
      <c r="C1082">
        <v>24719592</v>
      </c>
      <c r="D1082">
        <v>22820104</v>
      </c>
      <c r="E1082">
        <v>1</v>
      </c>
      <c r="F1082">
        <v>1</v>
      </c>
      <c r="G1082">
        <v>1</v>
      </c>
      <c r="H1082">
        <v>3</v>
      </c>
      <c r="I1082" t="s">
        <v>1582</v>
      </c>
      <c r="J1082" t="s">
        <v>1583</v>
      </c>
      <c r="K1082" t="s">
        <v>1584</v>
      </c>
      <c r="L1082">
        <v>1348</v>
      </c>
      <c r="N1082">
        <v>1009</v>
      </c>
      <c r="O1082" t="s">
        <v>1185</v>
      </c>
      <c r="P1082" t="s">
        <v>1185</v>
      </c>
      <c r="Q1082">
        <v>1000</v>
      </c>
      <c r="X1082">
        <v>8.0000000000000007E-5</v>
      </c>
      <c r="Y1082">
        <v>12430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8.0000000000000007E-5</v>
      </c>
      <c r="AH1082">
        <v>2</v>
      </c>
      <c r="AI1082">
        <v>24719694</v>
      </c>
      <c r="AJ1082">
        <v>1055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ROW(Source!A687)</f>
        <v>687</v>
      </c>
      <c r="B1083">
        <v>24719695</v>
      </c>
      <c r="C1083">
        <v>24719592</v>
      </c>
      <c r="D1083">
        <v>22815900</v>
      </c>
      <c r="E1083">
        <v>1</v>
      </c>
      <c r="F1083">
        <v>1</v>
      </c>
      <c r="G1083">
        <v>1</v>
      </c>
      <c r="H1083">
        <v>3</v>
      </c>
      <c r="I1083" t="s">
        <v>1585</v>
      </c>
      <c r="J1083" t="s">
        <v>1586</v>
      </c>
      <c r="K1083" t="s">
        <v>1587</v>
      </c>
      <c r="L1083">
        <v>1348</v>
      </c>
      <c r="N1083">
        <v>1009</v>
      </c>
      <c r="O1083" t="s">
        <v>1185</v>
      </c>
      <c r="P1083" t="s">
        <v>1185</v>
      </c>
      <c r="Q1083">
        <v>1000</v>
      </c>
      <c r="X1083">
        <v>1.0000000000000001E-5</v>
      </c>
      <c r="Y1083">
        <v>22533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1.0000000000000001E-5</v>
      </c>
      <c r="AH1083">
        <v>2</v>
      </c>
      <c r="AI1083">
        <v>24719695</v>
      </c>
      <c r="AJ1083">
        <v>1056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ROW(Source!A687)</f>
        <v>687</v>
      </c>
      <c r="B1084">
        <v>24719696</v>
      </c>
      <c r="C1084">
        <v>24719592</v>
      </c>
      <c r="D1084">
        <v>22820155</v>
      </c>
      <c r="E1084">
        <v>1</v>
      </c>
      <c r="F1084">
        <v>1</v>
      </c>
      <c r="G1084">
        <v>1</v>
      </c>
      <c r="H1084">
        <v>3</v>
      </c>
      <c r="I1084" t="s">
        <v>1409</v>
      </c>
      <c r="J1084" t="s">
        <v>1410</v>
      </c>
      <c r="K1084" t="s">
        <v>1411</v>
      </c>
      <c r="L1084">
        <v>1348</v>
      </c>
      <c r="N1084">
        <v>1009</v>
      </c>
      <c r="O1084" t="s">
        <v>1185</v>
      </c>
      <c r="P1084" t="s">
        <v>1185</v>
      </c>
      <c r="Q1084">
        <v>1000</v>
      </c>
      <c r="X1084">
        <v>1.0000000000000001E-5</v>
      </c>
      <c r="Y1084">
        <v>11978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1.0000000000000001E-5</v>
      </c>
      <c r="AH1084">
        <v>2</v>
      </c>
      <c r="AI1084">
        <v>24719696</v>
      </c>
      <c r="AJ1084">
        <v>1057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ROW(Source!A687)</f>
        <v>687</v>
      </c>
      <c r="B1085">
        <v>24719697</v>
      </c>
      <c r="C1085">
        <v>24719592</v>
      </c>
      <c r="D1085">
        <v>22816155</v>
      </c>
      <c r="E1085">
        <v>1</v>
      </c>
      <c r="F1085">
        <v>1</v>
      </c>
      <c r="G1085">
        <v>1</v>
      </c>
      <c r="H1085">
        <v>3</v>
      </c>
      <c r="I1085" t="s">
        <v>1588</v>
      </c>
      <c r="J1085" t="s">
        <v>1589</v>
      </c>
      <c r="K1085" t="s">
        <v>1590</v>
      </c>
      <c r="L1085">
        <v>1346</v>
      </c>
      <c r="N1085">
        <v>1009</v>
      </c>
      <c r="O1085" t="s">
        <v>1181</v>
      </c>
      <c r="P1085" t="s">
        <v>1181</v>
      </c>
      <c r="Q1085">
        <v>1</v>
      </c>
      <c r="X1085">
        <v>2E-3</v>
      </c>
      <c r="Y1085">
        <v>32.6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2E-3</v>
      </c>
      <c r="AH1085">
        <v>2</v>
      </c>
      <c r="AI1085">
        <v>24719697</v>
      </c>
      <c r="AJ1085">
        <v>1058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ROW(Source!A687)</f>
        <v>687</v>
      </c>
      <c r="B1086">
        <v>24719698</v>
      </c>
      <c r="C1086">
        <v>24719592</v>
      </c>
      <c r="D1086">
        <v>22821412</v>
      </c>
      <c r="E1086">
        <v>1</v>
      </c>
      <c r="F1086">
        <v>1</v>
      </c>
      <c r="G1086">
        <v>1</v>
      </c>
      <c r="H1086">
        <v>3</v>
      </c>
      <c r="I1086" t="s">
        <v>1591</v>
      </c>
      <c r="J1086" t="s">
        <v>1592</v>
      </c>
      <c r="K1086" t="s">
        <v>1593</v>
      </c>
      <c r="L1086">
        <v>1339</v>
      </c>
      <c r="N1086">
        <v>1007</v>
      </c>
      <c r="O1086" t="s">
        <v>1415</v>
      </c>
      <c r="P1086" t="s">
        <v>1415</v>
      </c>
      <c r="Q1086">
        <v>1</v>
      </c>
      <c r="X1086">
        <v>3.5000000000000001E-3</v>
      </c>
      <c r="Y1086">
        <v>1242.2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3.5000000000000001E-3</v>
      </c>
      <c r="AH1086">
        <v>2</v>
      </c>
      <c r="AI1086">
        <v>24719698</v>
      </c>
      <c r="AJ1086">
        <v>1059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ROW(Source!A687)</f>
        <v>687</v>
      </c>
      <c r="B1087">
        <v>24719699</v>
      </c>
      <c r="C1087">
        <v>24719592</v>
      </c>
      <c r="D1087">
        <v>22827871</v>
      </c>
      <c r="E1087">
        <v>1</v>
      </c>
      <c r="F1087">
        <v>1</v>
      </c>
      <c r="G1087">
        <v>1</v>
      </c>
      <c r="H1087">
        <v>3</v>
      </c>
      <c r="I1087" t="s">
        <v>1594</v>
      </c>
      <c r="J1087" t="s">
        <v>1595</v>
      </c>
      <c r="K1087" t="s">
        <v>1596</v>
      </c>
      <c r="L1087">
        <v>1348</v>
      </c>
      <c r="N1087">
        <v>1009</v>
      </c>
      <c r="O1087" t="s">
        <v>1185</v>
      </c>
      <c r="P1087" t="s">
        <v>1185</v>
      </c>
      <c r="Q1087">
        <v>1000</v>
      </c>
      <c r="X1087">
        <v>1.0000000000000001E-5</v>
      </c>
      <c r="Y1087">
        <v>7716.7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1.0000000000000001E-5</v>
      </c>
      <c r="AH1087">
        <v>2</v>
      </c>
      <c r="AI1087">
        <v>24719699</v>
      </c>
      <c r="AJ1087">
        <v>1060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ROW(Source!A687)</f>
        <v>687</v>
      </c>
      <c r="B1088">
        <v>24719700</v>
      </c>
      <c r="C1088">
        <v>24719592</v>
      </c>
      <c r="D1088">
        <v>22865648</v>
      </c>
      <c r="E1088">
        <v>1</v>
      </c>
      <c r="F1088">
        <v>1</v>
      </c>
      <c r="G1088">
        <v>1</v>
      </c>
      <c r="H1088">
        <v>3</v>
      </c>
      <c r="I1088" t="s">
        <v>1311</v>
      </c>
      <c r="J1088" t="s">
        <v>1312</v>
      </c>
      <c r="K1088" t="s">
        <v>1313</v>
      </c>
      <c r="L1088">
        <v>1348</v>
      </c>
      <c r="N1088">
        <v>1009</v>
      </c>
      <c r="O1088" t="s">
        <v>1185</v>
      </c>
      <c r="P1088" t="s">
        <v>1185</v>
      </c>
      <c r="Q1088">
        <v>1000</v>
      </c>
      <c r="X1088">
        <v>0.16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 t="s">
        <v>3</v>
      </c>
      <c r="AG1088">
        <v>0.16</v>
      </c>
      <c r="AH1088">
        <v>3</v>
      </c>
      <c r="AI1088">
        <v>-1</v>
      </c>
      <c r="AJ1088" t="s">
        <v>3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ROW(Source!A687)</f>
        <v>687</v>
      </c>
      <c r="B1089">
        <v>24719701</v>
      </c>
      <c r="C1089">
        <v>24719592</v>
      </c>
      <c r="D1089">
        <v>22865650</v>
      </c>
      <c r="E1089">
        <v>1</v>
      </c>
      <c r="F1089">
        <v>1</v>
      </c>
      <c r="G1089">
        <v>1</v>
      </c>
      <c r="H1089">
        <v>3</v>
      </c>
      <c r="I1089" t="s">
        <v>1159</v>
      </c>
      <c r="J1089" t="s">
        <v>1160</v>
      </c>
      <c r="K1089" t="s">
        <v>1161</v>
      </c>
      <c r="L1089">
        <v>1374</v>
      </c>
      <c r="N1089">
        <v>1013</v>
      </c>
      <c r="O1089" t="s">
        <v>1162</v>
      </c>
      <c r="P1089" t="s">
        <v>1162</v>
      </c>
      <c r="Q1089">
        <v>1</v>
      </c>
      <c r="X1089">
        <v>4.9400000000000004</v>
      </c>
      <c r="Y1089">
        <v>1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4.9400000000000004</v>
      </c>
      <c r="AH1089">
        <v>2</v>
      </c>
      <c r="AI1089">
        <v>24719701</v>
      </c>
      <c r="AJ1089">
        <v>1061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ROW(Source!A688)</f>
        <v>688</v>
      </c>
      <c r="B1090">
        <v>24719704</v>
      </c>
      <c r="C1090">
        <v>24719593</v>
      </c>
      <c r="D1090">
        <v>9431559</v>
      </c>
      <c r="E1090">
        <v>1</v>
      </c>
      <c r="F1090">
        <v>1</v>
      </c>
      <c r="G1090">
        <v>1</v>
      </c>
      <c r="H1090">
        <v>1</v>
      </c>
      <c r="I1090" t="s">
        <v>1597</v>
      </c>
      <c r="J1090" t="s">
        <v>3</v>
      </c>
      <c r="K1090" t="s">
        <v>1598</v>
      </c>
      <c r="L1090">
        <v>1369</v>
      </c>
      <c r="N1090">
        <v>1013</v>
      </c>
      <c r="O1090" t="s">
        <v>1148</v>
      </c>
      <c r="P1090" t="s">
        <v>1148</v>
      </c>
      <c r="Q1090">
        <v>1</v>
      </c>
      <c r="X1090">
        <v>15.7</v>
      </c>
      <c r="Y1090">
        <v>0</v>
      </c>
      <c r="Z1090">
        <v>0</v>
      </c>
      <c r="AA1090">
        <v>0</v>
      </c>
      <c r="AB1090">
        <v>10.06</v>
      </c>
      <c r="AC1090">
        <v>0</v>
      </c>
      <c r="AD1090">
        <v>1</v>
      </c>
      <c r="AE1090">
        <v>1</v>
      </c>
      <c r="AF1090" t="s">
        <v>170</v>
      </c>
      <c r="AG1090">
        <v>18.054999999999996</v>
      </c>
      <c r="AH1090">
        <v>2</v>
      </c>
      <c r="AI1090">
        <v>24719704</v>
      </c>
      <c r="AJ1090">
        <v>1062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ROW(Source!A688)</f>
        <v>688</v>
      </c>
      <c r="B1091">
        <v>24719705</v>
      </c>
      <c r="C1091">
        <v>24719593</v>
      </c>
      <c r="D1091">
        <v>22820497</v>
      </c>
      <c r="E1091">
        <v>1</v>
      </c>
      <c r="F1091">
        <v>1</v>
      </c>
      <c r="G1091">
        <v>1</v>
      </c>
      <c r="H1091">
        <v>3</v>
      </c>
      <c r="I1091" t="s">
        <v>1599</v>
      </c>
      <c r="J1091" t="s">
        <v>1600</v>
      </c>
      <c r="K1091" t="s">
        <v>1601</v>
      </c>
      <c r="L1091">
        <v>1348</v>
      </c>
      <c r="N1091">
        <v>1009</v>
      </c>
      <c r="O1091" t="s">
        <v>1185</v>
      </c>
      <c r="P1091" t="s">
        <v>1185</v>
      </c>
      <c r="Q1091">
        <v>1000</v>
      </c>
      <c r="X1091">
        <v>1E-4</v>
      </c>
      <c r="Y1091">
        <v>16974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1E-4</v>
      </c>
      <c r="AH1091">
        <v>2</v>
      </c>
      <c r="AI1091">
        <v>24719705</v>
      </c>
      <c r="AJ1091">
        <v>1063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ROW(Source!A688)</f>
        <v>688</v>
      </c>
      <c r="B1092">
        <v>24719706</v>
      </c>
      <c r="C1092">
        <v>24719593</v>
      </c>
      <c r="D1092">
        <v>22820502</v>
      </c>
      <c r="E1092">
        <v>1</v>
      </c>
      <c r="F1092">
        <v>1</v>
      </c>
      <c r="G1092">
        <v>1</v>
      </c>
      <c r="H1092">
        <v>3</v>
      </c>
      <c r="I1092" t="s">
        <v>1602</v>
      </c>
      <c r="J1092" t="s">
        <v>1603</v>
      </c>
      <c r="K1092" t="s">
        <v>1604</v>
      </c>
      <c r="L1092">
        <v>1348</v>
      </c>
      <c r="N1092">
        <v>1009</v>
      </c>
      <c r="O1092" t="s">
        <v>1185</v>
      </c>
      <c r="P1092" t="s">
        <v>1185</v>
      </c>
      <c r="Q1092">
        <v>1000</v>
      </c>
      <c r="X1092">
        <v>6.3000000000000003E-4</v>
      </c>
      <c r="Y1092">
        <v>12430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6.3000000000000003E-4</v>
      </c>
      <c r="AH1092">
        <v>2</v>
      </c>
      <c r="AI1092">
        <v>24719706</v>
      </c>
      <c r="AJ1092">
        <v>1064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ROW(Source!A688)</f>
        <v>688</v>
      </c>
      <c r="B1093">
        <v>24719707</v>
      </c>
      <c r="C1093">
        <v>24719593</v>
      </c>
      <c r="D1093">
        <v>22820082</v>
      </c>
      <c r="E1093">
        <v>1</v>
      </c>
      <c r="F1093">
        <v>1</v>
      </c>
      <c r="G1093">
        <v>1</v>
      </c>
      <c r="H1093">
        <v>3</v>
      </c>
      <c r="I1093" t="s">
        <v>1468</v>
      </c>
      <c r="J1093" t="s">
        <v>1469</v>
      </c>
      <c r="K1093" t="s">
        <v>1191</v>
      </c>
      <c r="L1093">
        <v>1348</v>
      </c>
      <c r="N1093">
        <v>1009</v>
      </c>
      <c r="O1093" t="s">
        <v>1185</v>
      </c>
      <c r="P1093" t="s">
        <v>1185</v>
      </c>
      <c r="Q1093">
        <v>1000</v>
      </c>
      <c r="X1093">
        <v>3.0000000000000001E-5</v>
      </c>
      <c r="Y1093">
        <v>9040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3.0000000000000001E-5</v>
      </c>
      <c r="AH1093">
        <v>2</v>
      </c>
      <c r="AI1093">
        <v>24719707</v>
      </c>
      <c r="AJ1093">
        <v>1065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ROW(Source!A688)</f>
        <v>688</v>
      </c>
      <c r="B1094">
        <v>24719708</v>
      </c>
      <c r="C1094">
        <v>24719593</v>
      </c>
      <c r="D1094">
        <v>22816433</v>
      </c>
      <c r="E1094">
        <v>1</v>
      </c>
      <c r="F1094">
        <v>1</v>
      </c>
      <c r="G1094">
        <v>1</v>
      </c>
      <c r="H1094">
        <v>3</v>
      </c>
      <c r="I1094" t="s">
        <v>1230</v>
      </c>
      <c r="J1094" t="s">
        <v>1231</v>
      </c>
      <c r="K1094" t="s">
        <v>1232</v>
      </c>
      <c r="L1094">
        <v>1346</v>
      </c>
      <c r="N1094">
        <v>1009</v>
      </c>
      <c r="O1094" t="s">
        <v>1181</v>
      </c>
      <c r="P1094" t="s">
        <v>1181</v>
      </c>
      <c r="Q1094">
        <v>1</v>
      </c>
      <c r="X1094">
        <v>0.02</v>
      </c>
      <c r="Y1094">
        <v>30.4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0.02</v>
      </c>
      <c r="AH1094">
        <v>2</v>
      </c>
      <c r="AI1094">
        <v>24719708</v>
      </c>
      <c r="AJ1094">
        <v>1066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ROW(Source!A688)</f>
        <v>688</v>
      </c>
      <c r="B1095">
        <v>24719709</v>
      </c>
      <c r="C1095">
        <v>24719593</v>
      </c>
      <c r="D1095">
        <v>22821420</v>
      </c>
      <c r="E1095">
        <v>1</v>
      </c>
      <c r="F1095">
        <v>1</v>
      </c>
      <c r="G1095">
        <v>1</v>
      </c>
      <c r="H1095">
        <v>3</v>
      </c>
      <c r="I1095" t="s">
        <v>1605</v>
      </c>
      <c r="J1095" t="s">
        <v>1606</v>
      </c>
      <c r="K1095" t="s">
        <v>1607</v>
      </c>
      <c r="L1095">
        <v>1339</v>
      </c>
      <c r="N1095">
        <v>1007</v>
      </c>
      <c r="O1095" t="s">
        <v>1415</v>
      </c>
      <c r="P1095" t="s">
        <v>1415</v>
      </c>
      <c r="Q1095">
        <v>1</v>
      </c>
      <c r="X1095">
        <v>1.2999999999999999E-2</v>
      </c>
      <c r="Y1095">
        <v>1155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1.2999999999999999E-2</v>
      </c>
      <c r="AH1095">
        <v>2</v>
      </c>
      <c r="AI1095">
        <v>24719709</v>
      </c>
      <c r="AJ1095">
        <v>1067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ROW(Source!A688)</f>
        <v>688</v>
      </c>
      <c r="B1096">
        <v>24719710</v>
      </c>
      <c r="C1096">
        <v>24719593</v>
      </c>
      <c r="D1096">
        <v>22850609</v>
      </c>
      <c r="E1096">
        <v>1</v>
      </c>
      <c r="F1096">
        <v>1</v>
      </c>
      <c r="G1096">
        <v>1</v>
      </c>
      <c r="H1096">
        <v>3</v>
      </c>
      <c r="I1096" t="s">
        <v>1207</v>
      </c>
      <c r="J1096" t="s">
        <v>1208</v>
      </c>
      <c r="K1096" t="s">
        <v>1209</v>
      </c>
      <c r="L1096">
        <v>1346</v>
      </c>
      <c r="N1096">
        <v>1009</v>
      </c>
      <c r="O1096" t="s">
        <v>1181</v>
      </c>
      <c r="P1096" t="s">
        <v>1181</v>
      </c>
      <c r="Q1096">
        <v>1</v>
      </c>
      <c r="X1096">
        <v>0.25</v>
      </c>
      <c r="Y1096">
        <v>65.75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0.25</v>
      </c>
      <c r="AH1096">
        <v>2</v>
      </c>
      <c r="AI1096">
        <v>24719710</v>
      </c>
      <c r="AJ1096">
        <v>1068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ROW(Source!A688)</f>
        <v>688</v>
      </c>
      <c r="B1097">
        <v>24719711</v>
      </c>
      <c r="C1097">
        <v>24719593</v>
      </c>
      <c r="D1097">
        <v>22857502</v>
      </c>
      <c r="E1097">
        <v>1</v>
      </c>
      <c r="F1097">
        <v>1</v>
      </c>
      <c r="G1097">
        <v>1</v>
      </c>
      <c r="H1097">
        <v>3</v>
      </c>
      <c r="I1097" t="s">
        <v>1523</v>
      </c>
      <c r="J1097" t="s">
        <v>1524</v>
      </c>
      <c r="K1097" t="s">
        <v>1525</v>
      </c>
      <c r="L1097">
        <v>1354</v>
      </c>
      <c r="N1097">
        <v>1010</v>
      </c>
      <c r="O1097" t="s">
        <v>209</v>
      </c>
      <c r="P1097" t="s">
        <v>209</v>
      </c>
      <c r="Q1097">
        <v>1</v>
      </c>
      <c r="X1097">
        <v>3</v>
      </c>
      <c r="Y1097">
        <v>0.53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3</v>
      </c>
      <c r="AH1097">
        <v>2</v>
      </c>
      <c r="AI1097">
        <v>24719711</v>
      </c>
      <c r="AJ1097">
        <v>1069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ROW(Source!A688)</f>
        <v>688</v>
      </c>
      <c r="B1098">
        <v>24719712</v>
      </c>
      <c r="C1098">
        <v>24719593</v>
      </c>
      <c r="D1098">
        <v>22865648</v>
      </c>
      <c r="E1098">
        <v>1</v>
      </c>
      <c r="F1098">
        <v>1</v>
      </c>
      <c r="G1098">
        <v>1</v>
      </c>
      <c r="H1098">
        <v>3</v>
      </c>
      <c r="I1098" t="s">
        <v>1311</v>
      </c>
      <c r="J1098" t="s">
        <v>1312</v>
      </c>
      <c r="K1098" t="s">
        <v>1313</v>
      </c>
      <c r="L1098">
        <v>1348</v>
      </c>
      <c r="N1098">
        <v>1009</v>
      </c>
      <c r="O1098" t="s">
        <v>1185</v>
      </c>
      <c r="P1098" t="s">
        <v>1185</v>
      </c>
      <c r="Q1098">
        <v>1000</v>
      </c>
      <c r="X1098">
        <v>0.11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 t="s">
        <v>3</v>
      </c>
      <c r="AG1098">
        <v>0.11</v>
      </c>
      <c r="AH1098">
        <v>3</v>
      </c>
      <c r="AI1098">
        <v>-1</v>
      </c>
      <c r="AJ1098" t="s">
        <v>3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ROW(Source!A688)</f>
        <v>688</v>
      </c>
      <c r="B1099">
        <v>24719713</v>
      </c>
      <c r="C1099">
        <v>24719593</v>
      </c>
      <c r="D1099">
        <v>22865650</v>
      </c>
      <c r="E1099">
        <v>1</v>
      </c>
      <c r="F1099">
        <v>1</v>
      </c>
      <c r="G1099">
        <v>1</v>
      </c>
      <c r="H1099">
        <v>3</v>
      </c>
      <c r="I1099" t="s">
        <v>1159</v>
      </c>
      <c r="J1099" t="s">
        <v>1160</v>
      </c>
      <c r="K1099" t="s">
        <v>1161</v>
      </c>
      <c r="L1099">
        <v>1374</v>
      </c>
      <c r="N1099">
        <v>1013</v>
      </c>
      <c r="O1099" t="s">
        <v>1162</v>
      </c>
      <c r="P1099" t="s">
        <v>1162</v>
      </c>
      <c r="Q1099">
        <v>1</v>
      </c>
      <c r="X1099">
        <v>3.16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3.16</v>
      </c>
      <c r="AH1099">
        <v>2</v>
      </c>
      <c r="AI1099">
        <v>24719713</v>
      </c>
      <c r="AJ1099">
        <v>1070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ROW(Source!A689)</f>
        <v>689</v>
      </c>
      <c r="B1100">
        <v>24719716</v>
      </c>
      <c r="C1100">
        <v>24719594</v>
      </c>
      <c r="D1100">
        <v>9430710</v>
      </c>
      <c r="E1100">
        <v>1</v>
      </c>
      <c r="F1100">
        <v>1</v>
      </c>
      <c r="G1100">
        <v>1</v>
      </c>
      <c r="H1100">
        <v>1</v>
      </c>
      <c r="I1100" t="s">
        <v>1166</v>
      </c>
      <c r="J1100" t="s">
        <v>3</v>
      </c>
      <c r="K1100" t="s">
        <v>1167</v>
      </c>
      <c r="L1100">
        <v>1369</v>
      </c>
      <c r="N1100">
        <v>1013</v>
      </c>
      <c r="O1100" t="s">
        <v>1148</v>
      </c>
      <c r="P1100" t="s">
        <v>1148</v>
      </c>
      <c r="Q1100">
        <v>1</v>
      </c>
      <c r="X1100">
        <v>12.3</v>
      </c>
      <c r="Y1100">
        <v>0</v>
      </c>
      <c r="Z1100">
        <v>0</v>
      </c>
      <c r="AA1100">
        <v>0</v>
      </c>
      <c r="AB1100">
        <v>9.6199999999999992</v>
      </c>
      <c r="AC1100">
        <v>0</v>
      </c>
      <c r="AD1100">
        <v>1</v>
      </c>
      <c r="AE1100">
        <v>1</v>
      </c>
      <c r="AF1100" t="s">
        <v>170</v>
      </c>
      <c r="AG1100">
        <v>14.145</v>
      </c>
      <c r="AH1100">
        <v>2</v>
      </c>
      <c r="AI1100">
        <v>24719716</v>
      </c>
      <c r="AJ1100">
        <v>1071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ROW(Source!A689)</f>
        <v>689</v>
      </c>
      <c r="B1101">
        <v>24719717</v>
      </c>
      <c r="C1101">
        <v>24719594</v>
      </c>
      <c r="D1101">
        <v>121548</v>
      </c>
      <c r="E1101">
        <v>1</v>
      </c>
      <c r="F1101">
        <v>1</v>
      </c>
      <c r="G1101">
        <v>1</v>
      </c>
      <c r="H1101">
        <v>1</v>
      </c>
      <c r="I1101" t="s">
        <v>40</v>
      </c>
      <c r="J1101" t="s">
        <v>3</v>
      </c>
      <c r="K1101" t="s">
        <v>1173</v>
      </c>
      <c r="L1101">
        <v>608254</v>
      </c>
      <c r="N1101">
        <v>1013</v>
      </c>
      <c r="O1101" t="s">
        <v>1174</v>
      </c>
      <c r="P1101" t="s">
        <v>1174</v>
      </c>
      <c r="Q1101">
        <v>1</v>
      </c>
      <c r="X1101">
        <v>0.49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2</v>
      </c>
      <c r="AF1101" t="s">
        <v>170</v>
      </c>
      <c r="AG1101">
        <v>0.5635</v>
      </c>
      <c r="AH1101">
        <v>2</v>
      </c>
      <c r="AI1101">
        <v>24719717</v>
      </c>
      <c r="AJ1101">
        <v>1072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ROW(Source!A689)</f>
        <v>689</v>
      </c>
      <c r="B1102">
        <v>24719718</v>
      </c>
      <c r="C1102">
        <v>24719594</v>
      </c>
      <c r="D1102">
        <v>22792660</v>
      </c>
      <c r="E1102">
        <v>1</v>
      </c>
      <c r="F1102">
        <v>1</v>
      </c>
      <c r="G1102">
        <v>1</v>
      </c>
      <c r="H1102">
        <v>2</v>
      </c>
      <c r="I1102" t="s">
        <v>1175</v>
      </c>
      <c r="J1102" t="s">
        <v>1176</v>
      </c>
      <c r="K1102" t="s">
        <v>1177</v>
      </c>
      <c r="L1102">
        <v>1368</v>
      </c>
      <c r="N1102">
        <v>1011</v>
      </c>
      <c r="O1102" t="s">
        <v>1152</v>
      </c>
      <c r="P1102" t="s">
        <v>1152</v>
      </c>
      <c r="Q1102">
        <v>1</v>
      </c>
      <c r="X1102">
        <v>0.49</v>
      </c>
      <c r="Y1102">
        <v>0</v>
      </c>
      <c r="Z1102">
        <v>89.99</v>
      </c>
      <c r="AA1102">
        <v>10.06</v>
      </c>
      <c r="AB1102">
        <v>0</v>
      </c>
      <c r="AC1102">
        <v>0</v>
      </c>
      <c r="AD1102">
        <v>1</v>
      </c>
      <c r="AE1102">
        <v>0</v>
      </c>
      <c r="AF1102" t="s">
        <v>170</v>
      </c>
      <c r="AG1102">
        <v>0.5635</v>
      </c>
      <c r="AH1102">
        <v>2</v>
      </c>
      <c r="AI1102">
        <v>24719718</v>
      </c>
      <c r="AJ1102">
        <v>1073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ROW(Source!A689)</f>
        <v>689</v>
      </c>
      <c r="B1103">
        <v>24719719</v>
      </c>
      <c r="C1103">
        <v>24719594</v>
      </c>
      <c r="D1103">
        <v>22815918</v>
      </c>
      <c r="E1103">
        <v>1</v>
      </c>
      <c r="F1103">
        <v>1</v>
      </c>
      <c r="G1103">
        <v>1</v>
      </c>
      <c r="H1103">
        <v>3</v>
      </c>
      <c r="I1103" t="s">
        <v>1608</v>
      </c>
      <c r="J1103" t="s">
        <v>1609</v>
      </c>
      <c r="K1103" t="s">
        <v>1610</v>
      </c>
      <c r="L1103">
        <v>1348</v>
      </c>
      <c r="N1103">
        <v>1009</v>
      </c>
      <c r="O1103" t="s">
        <v>1185</v>
      </c>
      <c r="P1103" t="s">
        <v>1185</v>
      </c>
      <c r="Q1103">
        <v>1000</v>
      </c>
      <c r="X1103">
        <v>3.0000000000000001E-5</v>
      </c>
      <c r="Y1103">
        <v>26932.42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3.0000000000000001E-5</v>
      </c>
      <c r="AH1103">
        <v>2</v>
      </c>
      <c r="AI1103">
        <v>24719719</v>
      </c>
      <c r="AJ1103">
        <v>1074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ROW(Source!A689)</f>
        <v>689</v>
      </c>
      <c r="B1104">
        <v>24719720</v>
      </c>
      <c r="C1104">
        <v>24719594</v>
      </c>
      <c r="D1104">
        <v>22816155</v>
      </c>
      <c r="E1104">
        <v>1</v>
      </c>
      <c r="F1104">
        <v>1</v>
      </c>
      <c r="G1104">
        <v>1</v>
      </c>
      <c r="H1104">
        <v>3</v>
      </c>
      <c r="I1104" t="s">
        <v>1588</v>
      </c>
      <c r="J1104" t="s">
        <v>1589</v>
      </c>
      <c r="K1104" t="s">
        <v>1590</v>
      </c>
      <c r="L1104">
        <v>1346</v>
      </c>
      <c r="N1104">
        <v>1009</v>
      </c>
      <c r="O1104" t="s">
        <v>1181</v>
      </c>
      <c r="P1104" t="s">
        <v>1181</v>
      </c>
      <c r="Q1104">
        <v>1</v>
      </c>
      <c r="X1104">
        <v>1.0999999999999999E-2</v>
      </c>
      <c r="Y1104">
        <v>32.6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1.0999999999999999E-2</v>
      </c>
      <c r="AH1104">
        <v>2</v>
      </c>
      <c r="AI1104">
        <v>24719720</v>
      </c>
      <c r="AJ1104">
        <v>1075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ROW(Source!A689)</f>
        <v>689</v>
      </c>
      <c r="B1105">
        <v>24719721</v>
      </c>
      <c r="C1105">
        <v>24719594</v>
      </c>
      <c r="D1105">
        <v>22865650</v>
      </c>
      <c r="E1105">
        <v>1</v>
      </c>
      <c r="F1105">
        <v>1</v>
      </c>
      <c r="G1105">
        <v>1</v>
      </c>
      <c r="H1105">
        <v>3</v>
      </c>
      <c r="I1105" t="s">
        <v>1159</v>
      </c>
      <c r="J1105" t="s">
        <v>1160</v>
      </c>
      <c r="K1105" t="s">
        <v>1161</v>
      </c>
      <c r="L1105">
        <v>1374</v>
      </c>
      <c r="N1105">
        <v>1013</v>
      </c>
      <c r="O1105" t="s">
        <v>1162</v>
      </c>
      <c r="P1105" t="s">
        <v>1162</v>
      </c>
      <c r="Q1105">
        <v>1</v>
      </c>
      <c r="X1105">
        <v>2.37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2.37</v>
      </c>
      <c r="AH1105">
        <v>2</v>
      </c>
      <c r="AI1105">
        <v>24719721</v>
      </c>
      <c r="AJ1105">
        <v>1076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ROW(Source!A690)</f>
        <v>690</v>
      </c>
      <c r="B1106">
        <v>24719724</v>
      </c>
      <c r="C1106">
        <v>24719723</v>
      </c>
      <c r="D1106">
        <v>9430710</v>
      </c>
      <c r="E1106">
        <v>1</v>
      </c>
      <c r="F1106">
        <v>1</v>
      </c>
      <c r="G1106">
        <v>1</v>
      </c>
      <c r="H1106">
        <v>1</v>
      </c>
      <c r="I1106" t="s">
        <v>1166</v>
      </c>
      <c r="J1106" t="s">
        <v>3</v>
      </c>
      <c r="K1106" t="s">
        <v>1167</v>
      </c>
      <c r="L1106">
        <v>1369</v>
      </c>
      <c r="N1106">
        <v>1013</v>
      </c>
      <c r="O1106" t="s">
        <v>1148</v>
      </c>
      <c r="P1106" t="s">
        <v>1148</v>
      </c>
      <c r="Q1106">
        <v>1</v>
      </c>
      <c r="X1106">
        <v>9.6</v>
      </c>
      <c r="Y1106">
        <v>0</v>
      </c>
      <c r="Z1106">
        <v>0</v>
      </c>
      <c r="AA1106">
        <v>0</v>
      </c>
      <c r="AB1106">
        <v>9.6199999999999992</v>
      </c>
      <c r="AC1106">
        <v>0</v>
      </c>
      <c r="AD1106">
        <v>1</v>
      </c>
      <c r="AE1106">
        <v>1</v>
      </c>
      <c r="AF1106" t="s">
        <v>170</v>
      </c>
      <c r="AG1106">
        <v>11.04</v>
      </c>
      <c r="AH1106">
        <v>2</v>
      </c>
      <c r="AI1106">
        <v>24719724</v>
      </c>
      <c r="AJ1106">
        <v>1077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ROW(Source!A690)</f>
        <v>690</v>
      </c>
      <c r="B1107">
        <v>24719725</v>
      </c>
      <c r="C1107">
        <v>24719723</v>
      </c>
      <c r="D1107">
        <v>22865650</v>
      </c>
      <c r="E1107">
        <v>1</v>
      </c>
      <c r="F1107">
        <v>1</v>
      </c>
      <c r="G1107">
        <v>1</v>
      </c>
      <c r="H1107">
        <v>3</v>
      </c>
      <c r="I1107" t="s">
        <v>1159</v>
      </c>
      <c r="J1107" t="s">
        <v>1160</v>
      </c>
      <c r="K1107" t="s">
        <v>1161</v>
      </c>
      <c r="L1107">
        <v>1374</v>
      </c>
      <c r="N1107">
        <v>1013</v>
      </c>
      <c r="O1107" t="s">
        <v>1162</v>
      </c>
      <c r="P1107" t="s">
        <v>1162</v>
      </c>
      <c r="Q1107">
        <v>1</v>
      </c>
      <c r="X1107">
        <v>1.85</v>
      </c>
      <c r="Y1107">
        <v>1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1.85</v>
      </c>
      <c r="AH1107">
        <v>2</v>
      </c>
      <c r="AI1107">
        <v>24719725</v>
      </c>
      <c r="AJ1107">
        <v>1078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ROW(Source!A691)</f>
        <v>691</v>
      </c>
      <c r="B1108">
        <v>24719746</v>
      </c>
      <c r="C1108">
        <v>24719727</v>
      </c>
      <c r="D1108">
        <v>9430710</v>
      </c>
      <c r="E1108">
        <v>1</v>
      </c>
      <c r="F1108">
        <v>1</v>
      </c>
      <c r="G1108">
        <v>1</v>
      </c>
      <c r="H1108">
        <v>1</v>
      </c>
      <c r="I1108" t="s">
        <v>1166</v>
      </c>
      <c r="J1108" t="s">
        <v>3</v>
      </c>
      <c r="K1108" t="s">
        <v>1167</v>
      </c>
      <c r="L1108">
        <v>1369</v>
      </c>
      <c r="N1108">
        <v>1013</v>
      </c>
      <c r="O1108" t="s">
        <v>1148</v>
      </c>
      <c r="P1108" t="s">
        <v>1148</v>
      </c>
      <c r="Q1108">
        <v>1</v>
      </c>
      <c r="X1108">
        <v>12.7</v>
      </c>
      <c r="Y1108">
        <v>0</v>
      </c>
      <c r="Z1108">
        <v>0</v>
      </c>
      <c r="AA1108">
        <v>0</v>
      </c>
      <c r="AB1108">
        <v>9.6199999999999992</v>
      </c>
      <c r="AC1108">
        <v>0</v>
      </c>
      <c r="AD1108">
        <v>1</v>
      </c>
      <c r="AE1108">
        <v>1</v>
      </c>
      <c r="AF1108" t="s">
        <v>170</v>
      </c>
      <c r="AG1108">
        <v>14.604999999999999</v>
      </c>
      <c r="AH1108">
        <v>2</v>
      </c>
      <c r="AI1108">
        <v>24719746</v>
      </c>
      <c r="AJ1108">
        <v>1079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ROW(Source!A691)</f>
        <v>691</v>
      </c>
      <c r="B1109">
        <v>24719747</v>
      </c>
      <c r="C1109">
        <v>24719727</v>
      </c>
      <c r="D1109">
        <v>121548</v>
      </c>
      <c r="E1109">
        <v>1</v>
      </c>
      <c r="F1109">
        <v>1</v>
      </c>
      <c r="G1109">
        <v>1</v>
      </c>
      <c r="H1109">
        <v>1</v>
      </c>
      <c r="I1109" t="s">
        <v>40</v>
      </c>
      <c r="J1109" t="s">
        <v>3</v>
      </c>
      <c r="K1109" t="s">
        <v>1173</v>
      </c>
      <c r="L1109">
        <v>608254</v>
      </c>
      <c r="N1109">
        <v>1013</v>
      </c>
      <c r="O1109" t="s">
        <v>1174</v>
      </c>
      <c r="P1109" t="s">
        <v>1174</v>
      </c>
      <c r="Q1109">
        <v>1</v>
      </c>
      <c r="X1109">
        <v>0.09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2</v>
      </c>
      <c r="AF1109" t="s">
        <v>170</v>
      </c>
      <c r="AG1109">
        <v>0.10349999999999999</v>
      </c>
      <c r="AH1109">
        <v>2</v>
      </c>
      <c r="AI1109">
        <v>24719747</v>
      </c>
      <c r="AJ1109">
        <v>1080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ROW(Source!A691)</f>
        <v>691</v>
      </c>
      <c r="B1110">
        <v>24719748</v>
      </c>
      <c r="C1110">
        <v>24719727</v>
      </c>
      <c r="D1110">
        <v>22792588</v>
      </c>
      <c r="E1110">
        <v>1</v>
      </c>
      <c r="F1110">
        <v>1</v>
      </c>
      <c r="G1110">
        <v>1</v>
      </c>
      <c r="H1110">
        <v>2</v>
      </c>
      <c r="I1110" t="s">
        <v>1390</v>
      </c>
      <c r="J1110" t="s">
        <v>1391</v>
      </c>
      <c r="K1110" t="s">
        <v>1392</v>
      </c>
      <c r="L1110">
        <v>1368</v>
      </c>
      <c r="N1110">
        <v>1011</v>
      </c>
      <c r="O1110" t="s">
        <v>1152</v>
      </c>
      <c r="P1110" t="s">
        <v>1152</v>
      </c>
      <c r="Q1110">
        <v>1</v>
      </c>
      <c r="X1110">
        <v>0.01</v>
      </c>
      <c r="Y1110">
        <v>0</v>
      </c>
      <c r="Z1110">
        <v>111.99</v>
      </c>
      <c r="AA1110">
        <v>13.5</v>
      </c>
      <c r="AB1110">
        <v>0</v>
      </c>
      <c r="AC1110">
        <v>0</v>
      </c>
      <c r="AD1110">
        <v>1</v>
      </c>
      <c r="AE1110">
        <v>0</v>
      </c>
      <c r="AF1110" t="s">
        <v>170</v>
      </c>
      <c r="AG1110">
        <v>1.15E-2</v>
      </c>
      <c r="AH1110">
        <v>2</v>
      </c>
      <c r="AI1110">
        <v>24719748</v>
      </c>
      <c r="AJ1110">
        <v>1081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ROW(Source!A691)</f>
        <v>691</v>
      </c>
      <c r="B1111">
        <v>24719749</v>
      </c>
      <c r="C1111">
        <v>24719727</v>
      </c>
      <c r="D1111">
        <v>22792618</v>
      </c>
      <c r="E1111">
        <v>1</v>
      </c>
      <c r="F1111">
        <v>1</v>
      </c>
      <c r="G1111">
        <v>1</v>
      </c>
      <c r="H1111">
        <v>2</v>
      </c>
      <c r="I1111" t="s">
        <v>1611</v>
      </c>
      <c r="J1111" t="s">
        <v>1612</v>
      </c>
      <c r="K1111" t="s">
        <v>1613</v>
      </c>
      <c r="L1111">
        <v>1368</v>
      </c>
      <c r="N1111">
        <v>1011</v>
      </c>
      <c r="O1111" t="s">
        <v>1152</v>
      </c>
      <c r="P1111" t="s">
        <v>1152</v>
      </c>
      <c r="Q1111">
        <v>1</v>
      </c>
      <c r="X1111">
        <v>0.02</v>
      </c>
      <c r="Y1111">
        <v>0</v>
      </c>
      <c r="Z1111">
        <v>127.71</v>
      </c>
      <c r="AA1111">
        <v>25.1</v>
      </c>
      <c r="AB1111">
        <v>0</v>
      </c>
      <c r="AC1111">
        <v>0</v>
      </c>
      <c r="AD1111">
        <v>1</v>
      </c>
      <c r="AE1111">
        <v>0</v>
      </c>
      <c r="AF1111" t="s">
        <v>170</v>
      </c>
      <c r="AG1111">
        <v>2.3E-2</v>
      </c>
      <c r="AH1111">
        <v>2</v>
      </c>
      <c r="AI1111">
        <v>24719749</v>
      </c>
      <c r="AJ1111">
        <v>1082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ROW(Source!A691)</f>
        <v>691</v>
      </c>
      <c r="B1112">
        <v>24719750</v>
      </c>
      <c r="C1112">
        <v>24719727</v>
      </c>
      <c r="D1112">
        <v>22793406</v>
      </c>
      <c r="E1112">
        <v>1</v>
      </c>
      <c r="F1112">
        <v>1</v>
      </c>
      <c r="G1112">
        <v>1</v>
      </c>
      <c r="H1112">
        <v>2</v>
      </c>
      <c r="I1112" t="s">
        <v>1614</v>
      </c>
      <c r="J1112" t="s">
        <v>1615</v>
      </c>
      <c r="K1112" t="s">
        <v>1616</v>
      </c>
      <c r="L1112">
        <v>1368</v>
      </c>
      <c r="N1112">
        <v>1011</v>
      </c>
      <c r="O1112" t="s">
        <v>1152</v>
      </c>
      <c r="P1112" t="s">
        <v>1152</v>
      </c>
      <c r="Q1112">
        <v>1</v>
      </c>
      <c r="X1112">
        <v>0.02</v>
      </c>
      <c r="Y1112">
        <v>0</v>
      </c>
      <c r="Z1112">
        <v>16.64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170</v>
      </c>
      <c r="AG1112">
        <v>2.3E-2</v>
      </c>
      <c r="AH1112">
        <v>2</v>
      </c>
      <c r="AI1112">
        <v>24719750</v>
      </c>
      <c r="AJ1112">
        <v>1083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ROW(Source!A691)</f>
        <v>691</v>
      </c>
      <c r="B1113">
        <v>24719751</v>
      </c>
      <c r="C1113">
        <v>24719727</v>
      </c>
      <c r="D1113">
        <v>22793409</v>
      </c>
      <c r="E1113">
        <v>1</v>
      </c>
      <c r="F1113">
        <v>1</v>
      </c>
      <c r="G1113">
        <v>1</v>
      </c>
      <c r="H1113">
        <v>2</v>
      </c>
      <c r="I1113" t="s">
        <v>1617</v>
      </c>
      <c r="J1113" t="s">
        <v>1618</v>
      </c>
      <c r="K1113" t="s">
        <v>1619</v>
      </c>
      <c r="L1113">
        <v>1368</v>
      </c>
      <c r="N1113">
        <v>1011</v>
      </c>
      <c r="O1113" t="s">
        <v>1152</v>
      </c>
      <c r="P1113" t="s">
        <v>1152</v>
      </c>
      <c r="Q1113">
        <v>1</v>
      </c>
      <c r="X1113">
        <v>0.02</v>
      </c>
      <c r="Y1113">
        <v>0</v>
      </c>
      <c r="Z1113">
        <v>480</v>
      </c>
      <c r="AA1113">
        <v>23.2</v>
      </c>
      <c r="AB1113">
        <v>0</v>
      </c>
      <c r="AC1113">
        <v>0</v>
      </c>
      <c r="AD1113">
        <v>1</v>
      </c>
      <c r="AE1113">
        <v>0</v>
      </c>
      <c r="AF1113" t="s">
        <v>170</v>
      </c>
      <c r="AG1113">
        <v>2.3E-2</v>
      </c>
      <c r="AH1113">
        <v>2</v>
      </c>
      <c r="AI1113">
        <v>24719751</v>
      </c>
      <c r="AJ1113">
        <v>1084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ROW(Source!A691)</f>
        <v>691</v>
      </c>
      <c r="B1114">
        <v>24719752</v>
      </c>
      <c r="C1114">
        <v>24719727</v>
      </c>
      <c r="D1114">
        <v>22819518</v>
      </c>
      <c r="E1114">
        <v>1</v>
      </c>
      <c r="F1114">
        <v>1</v>
      </c>
      <c r="G1114">
        <v>1</v>
      </c>
      <c r="H1114">
        <v>3</v>
      </c>
      <c r="I1114" t="s">
        <v>1620</v>
      </c>
      <c r="J1114" t="s">
        <v>1621</v>
      </c>
      <c r="K1114" t="s">
        <v>1622</v>
      </c>
      <c r="L1114">
        <v>1348</v>
      </c>
      <c r="N1114">
        <v>1009</v>
      </c>
      <c r="O1114" t="s">
        <v>1185</v>
      </c>
      <c r="P1114" t="s">
        <v>1185</v>
      </c>
      <c r="Q1114">
        <v>1000</v>
      </c>
      <c r="X1114">
        <v>6.9999999999999994E-5</v>
      </c>
      <c r="Y1114">
        <v>14690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6.9999999999999994E-5</v>
      </c>
      <c r="AH1114">
        <v>2</v>
      </c>
      <c r="AI1114">
        <v>24719752</v>
      </c>
      <c r="AJ1114">
        <v>1085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ROW(Source!A691)</f>
        <v>691</v>
      </c>
      <c r="B1115">
        <v>24719753</v>
      </c>
      <c r="C1115">
        <v>24719727</v>
      </c>
      <c r="D1115">
        <v>22816202</v>
      </c>
      <c r="E1115">
        <v>1</v>
      </c>
      <c r="F1115">
        <v>1</v>
      </c>
      <c r="G1115">
        <v>1</v>
      </c>
      <c r="H1115">
        <v>3</v>
      </c>
      <c r="I1115" t="s">
        <v>1623</v>
      </c>
      <c r="J1115" t="s">
        <v>1624</v>
      </c>
      <c r="K1115" t="s">
        <v>1625</v>
      </c>
      <c r="L1115">
        <v>1348</v>
      </c>
      <c r="N1115">
        <v>1009</v>
      </c>
      <c r="O1115" t="s">
        <v>1185</v>
      </c>
      <c r="P1115" t="s">
        <v>1185</v>
      </c>
      <c r="Q1115">
        <v>1000</v>
      </c>
      <c r="X1115">
        <v>6.9999999999999994E-5</v>
      </c>
      <c r="Y1115">
        <v>11300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6.9999999999999994E-5</v>
      </c>
      <c r="AH1115">
        <v>2</v>
      </c>
      <c r="AI1115">
        <v>24719753</v>
      </c>
      <c r="AJ1115">
        <v>1086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ROW(Source!A691)</f>
        <v>691</v>
      </c>
      <c r="B1116">
        <v>24719754</v>
      </c>
      <c r="C1116">
        <v>24719727</v>
      </c>
      <c r="D1116">
        <v>22816433</v>
      </c>
      <c r="E1116">
        <v>1</v>
      </c>
      <c r="F1116">
        <v>1</v>
      </c>
      <c r="G1116">
        <v>1</v>
      </c>
      <c r="H1116">
        <v>3</v>
      </c>
      <c r="I1116" t="s">
        <v>1230</v>
      </c>
      <c r="J1116" t="s">
        <v>1231</v>
      </c>
      <c r="K1116" t="s">
        <v>1232</v>
      </c>
      <c r="L1116">
        <v>1346</v>
      </c>
      <c r="N1116">
        <v>1009</v>
      </c>
      <c r="O1116" t="s">
        <v>1181</v>
      </c>
      <c r="P1116" t="s">
        <v>1181</v>
      </c>
      <c r="Q1116">
        <v>1</v>
      </c>
      <c r="X1116">
        <v>0.02</v>
      </c>
      <c r="Y1116">
        <v>30.4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0.02</v>
      </c>
      <c r="AH1116">
        <v>2</v>
      </c>
      <c r="AI1116">
        <v>24719754</v>
      </c>
      <c r="AJ1116">
        <v>1087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ROW(Source!A691)</f>
        <v>691</v>
      </c>
      <c r="B1117">
        <v>24719755</v>
      </c>
      <c r="C1117">
        <v>24719727</v>
      </c>
      <c r="D1117">
        <v>22821412</v>
      </c>
      <c r="E1117">
        <v>1</v>
      </c>
      <c r="F1117">
        <v>1</v>
      </c>
      <c r="G1117">
        <v>1</v>
      </c>
      <c r="H1117">
        <v>3</v>
      </c>
      <c r="I1117" t="s">
        <v>1591</v>
      </c>
      <c r="J1117" t="s">
        <v>1592</v>
      </c>
      <c r="K1117" t="s">
        <v>1593</v>
      </c>
      <c r="L1117">
        <v>1339</v>
      </c>
      <c r="N1117">
        <v>1007</v>
      </c>
      <c r="O1117" t="s">
        <v>1415</v>
      </c>
      <c r="P1117" t="s">
        <v>1415</v>
      </c>
      <c r="Q1117">
        <v>1</v>
      </c>
      <c r="X1117">
        <v>3.0000000000000001E-3</v>
      </c>
      <c r="Y1117">
        <v>1242.2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3.0000000000000001E-3</v>
      </c>
      <c r="AH1117">
        <v>2</v>
      </c>
      <c r="AI1117">
        <v>24719755</v>
      </c>
      <c r="AJ1117">
        <v>1088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ROW(Source!A691)</f>
        <v>691</v>
      </c>
      <c r="B1118">
        <v>24719756</v>
      </c>
      <c r="C1118">
        <v>24719727</v>
      </c>
      <c r="D1118">
        <v>22821420</v>
      </c>
      <c r="E1118">
        <v>1</v>
      </c>
      <c r="F1118">
        <v>1</v>
      </c>
      <c r="G1118">
        <v>1</v>
      </c>
      <c r="H1118">
        <v>3</v>
      </c>
      <c r="I1118" t="s">
        <v>1605</v>
      </c>
      <c r="J1118" t="s">
        <v>1606</v>
      </c>
      <c r="K1118" t="s">
        <v>1607</v>
      </c>
      <c r="L1118">
        <v>1339</v>
      </c>
      <c r="N1118">
        <v>1007</v>
      </c>
      <c r="O1118" t="s">
        <v>1415</v>
      </c>
      <c r="P1118" t="s">
        <v>1415</v>
      </c>
      <c r="Q1118">
        <v>1</v>
      </c>
      <c r="X1118">
        <v>7.0000000000000001E-3</v>
      </c>
      <c r="Y1118">
        <v>1155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7.0000000000000001E-3</v>
      </c>
      <c r="AH1118">
        <v>2</v>
      </c>
      <c r="AI1118">
        <v>24719756</v>
      </c>
      <c r="AJ1118">
        <v>1089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ROW(Source!A691)</f>
        <v>691</v>
      </c>
      <c r="B1119">
        <v>24719757</v>
      </c>
      <c r="C1119">
        <v>24719727</v>
      </c>
      <c r="D1119">
        <v>22828660</v>
      </c>
      <c r="E1119">
        <v>1</v>
      </c>
      <c r="F1119">
        <v>1</v>
      </c>
      <c r="G1119">
        <v>1</v>
      </c>
      <c r="H1119">
        <v>3</v>
      </c>
      <c r="I1119" t="s">
        <v>1626</v>
      </c>
      <c r="J1119" t="s">
        <v>1627</v>
      </c>
      <c r="K1119" t="s">
        <v>1628</v>
      </c>
      <c r="L1119">
        <v>1348</v>
      </c>
      <c r="N1119">
        <v>1009</v>
      </c>
      <c r="O1119" t="s">
        <v>1185</v>
      </c>
      <c r="P1119" t="s">
        <v>1185</v>
      </c>
      <c r="Q1119">
        <v>1000</v>
      </c>
      <c r="X1119">
        <v>6.6E-4</v>
      </c>
      <c r="Y1119">
        <v>24119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6.6E-4</v>
      </c>
      <c r="AH1119">
        <v>2</v>
      </c>
      <c r="AI1119">
        <v>24719757</v>
      </c>
      <c r="AJ1119">
        <v>1090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ROW(Source!A691)</f>
        <v>691</v>
      </c>
      <c r="B1120">
        <v>24719758</v>
      </c>
      <c r="C1120">
        <v>24719727</v>
      </c>
      <c r="D1120">
        <v>22851624</v>
      </c>
      <c r="E1120">
        <v>1</v>
      </c>
      <c r="F1120">
        <v>1</v>
      </c>
      <c r="G1120">
        <v>1</v>
      </c>
      <c r="H1120">
        <v>3</v>
      </c>
      <c r="I1120" t="s">
        <v>1629</v>
      </c>
      <c r="J1120" t="s">
        <v>1630</v>
      </c>
      <c r="K1120" t="s">
        <v>1631</v>
      </c>
      <c r="L1120">
        <v>1346</v>
      </c>
      <c r="N1120">
        <v>1009</v>
      </c>
      <c r="O1120" t="s">
        <v>1181</v>
      </c>
      <c r="P1120" t="s">
        <v>1181</v>
      </c>
      <c r="Q1120">
        <v>1</v>
      </c>
      <c r="X1120">
        <v>4.0000000000000001E-3</v>
      </c>
      <c r="Y1120">
        <v>35.700000000000003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4.0000000000000001E-3</v>
      </c>
      <c r="AH1120">
        <v>2</v>
      </c>
      <c r="AI1120">
        <v>24719758</v>
      </c>
      <c r="AJ1120">
        <v>1091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ROW(Source!A691)</f>
        <v>691</v>
      </c>
      <c r="B1121">
        <v>24719759</v>
      </c>
      <c r="C1121">
        <v>24719727</v>
      </c>
      <c r="D1121">
        <v>22857502</v>
      </c>
      <c r="E1121">
        <v>1</v>
      </c>
      <c r="F1121">
        <v>1</v>
      </c>
      <c r="G1121">
        <v>1</v>
      </c>
      <c r="H1121">
        <v>3</v>
      </c>
      <c r="I1121" t="s">
        <v>1523</v>
      </c>
      <c r="J1121" t="s">
        <v>1524</v>
      </c>
      <c r="K1121" t="s">
        <v>1525</v>
      </c>
      <c r="L1121">
        <v>1354</v>
      </c>
      <c r="N1121">
        <v>1010</v>
      </c>
      <c r="O1121" t="s">
        <v>209</v>
      </c>
      <c r="P1121" t="s">
        <v>209</v>
      </c>
      <c r="Q1121">
        <v>1</v>
      </c>
      <c r="X1121">
        <v>24.5</v>
      </c>
      <c r="Y1121">
        <v>0.53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24.5</v>
      </c>
      <c r="AH1121">
        <v>2</v>
      </c>
      <c r="AI1121">
        <v>24719759</v>
      </c>
      <c r="AJ1121">
        <v>1092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ROW(Source!A691)</f>
        <v>691</v>
      </c>
      <c r="B1122">
        <v>24719760</v>
      </c>
      <c r="C1122">
        <v>24719727</v>
      </c>
      <c r="D1122">
        <v>22865648</v>
      </c>
      <c r="E1122">
        <v>1</v>
      </c>
      <c r="F1122">
        <v>1</v>
      </c>
      <c r="G1122">
        <v>1</v>
      </c>
      <c r="H1122">
        <v>3</v>
      </c>
      <c r="I1122" t="s">
        <v>1311</v>
      </c>
      <c r="J1122" t="s">
        <v>1312</v>
      </c>
      <c r="K1122" t="s">
        <v>1313</v>
      </c>
      <c r="L1122">
        <v>1348</v>
      </c>
      <c r="N1122">
        <v>1009</v>
      </c>
      <c r="O1122" t="s">
        <v>1185</v>
      </c>
      <c r="P1122" t="s">
        <v>1185</v>
      </c>
      <c r="Q1122">
        <v>1000</v>
      </c>
      <c r="X1122">
        <v>0.06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 t="s">
        <v>3</v>
      </c>
      <c r="AG1122">
        <v>0.06</v>
      </c>
      <c r="AH1122">
        <v>3</v>
      </c>
      <c r="AI1122">
        <v>-1</v>
      </c>
      <c r="AJ1122" t="s">
        <v>3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ROW(Source!A691)</f>
        <v>691</v>
      </c>
      <c r="B1123">
        <v>24719761</v>
      </c>
      <c r="C1123">
        <v>24719727</v>
      </c>
      <c r="D1123">
        <v>22865650</v>
      </c>
      <c r="E1123">
        <v>1</v>
      </c>
      <c r="F1123">
        <v>1</v>
      </c>
      <c r="G1123">
        <v>1</v>
      </c>
      <c r="H1123">
        <v>3</v>
      </c>
      <c r="I1123" t="s">
        <v>1159</v>
      </c>
      <c r="J1123" t="s">
        <v>1160</v>
      </c>
      <c r="K1123" t="s">
        <v>1161</v>
      </c>
      <c r="L1123">
        <v>1374</v>
      </c>
      <c r="N1123">
        <v>1013</v>
      </c>
      <c r="O1123" t="s">
        <v>1162</v>
      </c>
      <c r="P1123" t="s">
        <v>1162</v>
      </c>
      <c r="Q1123">
        <v>1</v>
      </c>
      <c r="X1123">
        <v>2.44</v>
      </c>
      <c r="Y1123">
        <v>1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2.44</v>
      </c>
      <c r="AH1123">
        <v>2</v>
      </c>
      <c r="AI1123">
        <v>24719761</v>
      </c>
      <c r="AJ1123">
        <v>1093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ROW(Source!A692)</f>
        <v>692</v>
      </c>
      <c r="B1124">
        <v>24911001</v>
      </c>
      <c r="C1124">
        <v>24910997</v>
      </c>
      <c r="D1124">
        <v>9430857</v>
      </c>
      <c r="E1124">
        <v>1</v>
      </c>
      <c r="F1124">
        <v>1</v>
      </c>
      <c r="G1124">
        <v>1</v>
      </c>
      <c r="H1124">
        <v>1</v>
      </c>
      <c r="I1124" t="s">
        <v>1270</v>
      </c>
      <c r="J1124" t="s">
        <v>3</v>
      </c>
      <c r="K1124" t="s">
        <v>1271</v>
      </c>
      <c r="L1124">
        <v>1369</v>
      </c>
      <c r="N1124">
        <v>1013</v>
      </c>
      <c r="O1124" t="s">
        <v>1148</v>
      </c>
      <c r="P1124" t="s">
        <v>1148</v>
      </c>
      <c r="Q1124">
        <v>1</v>
      </c>
      <c r="X1124">
        <v>1.03</v>
      </c>
      <c r="Y1124">
        <v>0</v>
      </c>
      <c r="Z1124">
        <v>0</v>
      </c>
      <c r="AA1124">
        <v>0</v>
      </c>
      <c r="AB1124">
        <v>8.64</v>
      </c>
      <c r="AC1124">
        <v>0</v>
      </c>
      <c r="AD1124">
        <v>1</v>
      </c>
      <c r="AE1124">
        <v>1</v>
      </c>
      <c r="AF1124" t="s">
        <v>170</v>
      </c>
      <c r="AG1124">
        <v>1.1844999999999999</v>
      </c>
      <c r="AH1124">
        <v>2</v>
      </c>
      <c r="AI1124">
        <v>24910998</v>
      </c>
      <c r="AJ1124">
        <v>1094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ROW(Source!A692)</f>
        <v>692</v>
      </c>
      <c r="B1125">
        <v>24911002</v>
      </c>
      <c r="C1125">
        <v>24910997</v>
      </c>
      <c r="D1125">
        <v>14668593</v>
      </c>
      <c r="E1125">
        <v>1</v>
      </c>
      <c r="F1125">
        <v>1</v>
      </c>
      <c r="G1125">
        <v>1</v>
      </c>
      <c r="H1125">
        <v>2</v>
      </c>
      <c r="I1125" t="s">
        <v>1224</v>
      </c>
      <c r="J1125" t="s">
        <v>1251</v>
      </c>
      <c r="K1125" t="s">
        <v>1226</v>
      </c>
      <c r="L1125">
        <v>1368</v>
      </c>
      <c r="N1125">
        <v>1011</v>
      </c>
      <c r="O1125" t="s">
        <v>1152</v>
      </c>
      <c r="P1125" t="s">
        <v>1152</v>
      </c>
      <c r="Q1125">
        <v>1</v>
      </c>
      <c r="X1125">
        <v>0.01</v>
      </c>
      <c r="Y1125">
        <v>0</v>
      </c>
      <c r="Z1125">
        <v>87.17</v>
      </c>
      <c r="AA1125">
        <v>11.6</v>
      </c>
      <c r="AB1125">
        <v>0</v>
      </c>
      <c r="AC1125">
        <v>0</v>
      </c>
      <c r="AD1125">
        <v>1</v>
      </c>
      <c r="AE1125">
        <v>0</v>
      </c>
      <c r="AF1125" t="s">
        <v>170</v>
      </c>
      <c r="AG1125">
        <v>1.15E-2</v>
      </c>
      <c r="AH1125">
        <v>2</v>
      </c>
      <c r="AI1125">
        <v>24910999</v>
      </c>
      <c r="AJ1125">
        <v>1095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ROW(Source!A692)</f>
        <v>692</v>
      </c>
      <c r="B1126">
        <v>24911003</v>
      </c>
      <c r="C1126">
        <v>24910997</v>
      </c>
      <c r="D1126">
        <v>14665295</v>
      </c>
      <c r="E1126">
        <v>1</v>
      </c>
      <c r="F1126">
        <v>1</v>
      </c>
      <c r="G1126">
        <v>1</v>
      </c>
      <c r="H1126">
        <v>3</v>
      </c>
      <c r="I1126" t="s">
        <v>1159</v>
      </c>
      <c r="J1126" t="s">
        <v>1168</v>
      </c>
      <c r="K1126" t="s">
        <v>1169</v>
      </c>
      <c r="L1126">
        <v>1344</v>
      </c>
      <c r="N1126">
        <v>1008</v>
      </c>
      <c r="O1126" t="s">
        <v>1170</v>
      </c>
      <c r="P1126" t="s">
        <v>1170</v>
      </c>
      <c r="Q1126">
        <v>1</v>
      </c>
      <c r="X1126">
        <v>0.18</v>
      </c>
      <c r="Y1126">
        <v>1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0.18</v>
      </c>
      <c r="AH1126">
        <v>2</v>
      </c>
      <c r="AI1126">
        <v>24911000</v>
      </c>
      <c r="AJ1126">
        <v>1096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ROW(Source!A693)</f>
        <v>693</v>
      </c>
      <c r="B1127">
        <v>24719850</v>
      </c>
      <c r="C1127">
        <v>24719849</v>
      </c>
      <c r="D1127">
        <v>9430710</v>
      </c>
      <c r="E1127">
        <v>1</v>
      </c>
      <c r="F1127">
        <v>1</v>
      </c>
      <c r="G1127">
        <v>1</v>
      </c>
      <c r="H1127">
        <v>1</v>
      </c>
      <c r="I1127" t="s">
        <v>1166</v>
      </c>
      <c r="J1127" t="s">
        <v>3</v>
      </c>
      <c r="K1127" t="s">
        <v>1167</v>
      </c>
      <c r="L1127">
        <v>1369</v>
      </c>
      <c r="N1127">
        <v>1013</v>
      </c>
      <c r="O1127" t="s">
        <v>1148</v>
      </c>
      <c r="P1127" t="s">
        <v>1148</v>
      </c>
      <c r="Q1127">
        <v>1</v>
      </c>
      <c r="X1127">
        <v>7</v>
      </c>
      <c r="Y1127">
        <v>0</v>
      </c>
      <c r="Z1127">
        <v>0</v>
      </c>
      <c r="AA1127">
        <v>0</v>
      </c>
      <c r="AB1127">
        <v>9.6199999999999992</v>
      </c>
      <c r="AC1127">
        <v>0</v>
      </c>
      <c r="AD1127">
        <v>1</v>
      </c>
      <c r="AE1127">
        <v>1</v>
      </c>
      <c r="AF1127" t="s">
        <v>170</v>
      </c>
      <c r="AG1127">
        <v>8.0499999999999989</v>
      </c>
      <c r="AH1127">
        <v>2</v>
      </c>
      <c r="AI1127">
        <v>24719850</v>
      </c>
      <c r="AJ1127">
        <v>1097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ROW(Source!A693)</f>
        <v>693</v>
      </c>
      <c r="B1128">
        <v>24719851</v>
      </c>
      <c r="C1128">
        <v>24719849</v>
      </c>
      <c r="D1128">
        <v>22813501</v>
      </c>
      <c r="E1128">
        <v>1</v>
      </c>
      <c r="F1128">
        <v>1</v>
      </c>
      <c r="G1128">
        <v>1</v>
      </c>
      <c r="H1128">
        <v>3</v>
      </c>
      <c r="I1128" t="s">
        <v>1294</v>
      </c>
      <c r="J1128" t="s">
        <v>1295</v>
      </c>
      <c r="K1128" t="s">
        <v>1296</v>
      </c>
      <c r="L1128">
        <v>1346</v>
      </c>
      <c r="N1128">
        <v>1009</v>
      </c>
      <c r="O1128" t="s">
        <v>1181</v>
      </c>
      <c r="P1128" t="s">
        <v>1181</v>
      </c>
      <c r="Q1128">
        <v>1</v>
      </c>
      <c r="X1128">
        <v>1E-4</v>
      </c>
      <c r="Y1128">
        <v>155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1E-4</v>
      </c>
      <c r="AH1128">
        <v>2</v>
      </c>
      <c r="AI1128">
        <v>24719851</v>
      </c>
      <c r="AJ1128">
        <v>1098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ROW(Source!A693)</f>
        <v>693</v>
      </c>
      <c r="B1129">
        <v>24719852</v>
      </c>
      <c r="C1129">
        <v>24719849</v>
      </c>
      <c r="D1129">
        <v>22815623</v>
      </c>
      <c r="E1129">
        <v>1</v>
      </c>
      <c r="F1129">
        <v>1</v>
      </c>
      <c r="G1129">
        <v>1</v>
      </c>
      <c r="H1129">
        <v>3</v>
      </c>
      <c r="I1129" t="s">
        <v>1632</v>
      </c>
      <c r="J1129" t="s">
        <v>1633</v>
      </c>
      <c r="K1129" t="s">
        <v>1634</v>
      </c>
      <c r="L1129">
        <v>1348</v>
      </c>
      <c r="N1129">
        <v>1009</v>
      </c>
      <c r="O1129" t="s">
        <v>1185</v>
      </c>
      <c r="P1129" t="s">
        <v>1185</v>
      </c>
      <c r="Q1129">
        <v>1000</v>
      </c>
      <c r="X1129">
        <v>1.0000000000000001E-5</v>
      </c>
      <c r="Y1129">
        <v>51381.1</v>
      </c>
      <c r="Z1129"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1.0000000000000001E-5</v>
      </c>
      <c r="AH1129">
        <v>2</v>
      </c>
      <c r="AI1129">
        <v>24719852</v>
      </c>
      <c r="AJ1129">
        <v>1099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ROW(Source!A693)</f>
        <v>693</v>
      </c>
      <c r="B1130">
        <v>24719853</v>
      </c>
      <c r="C1130">
        <v>24719849</v>
      </c>
      <c r="D1130">
        <v>22816424</v>
      </c>
      <c r="E1130">
        <v>1</v>
      </c>
      <c r="F1130">
        <v>1</v>
      </c>
      <c r="G1130">
        <v>1</v>
      </c>
      <c r="H1130">
        <v>3</v>
      </c>
      <c r="I1130" t="s">
        <v>1195</v>
      </c>
      <c r="J1130" t="s">
        <v>1196</v>
      </c>
      <c r="K1130" t="s">
        <v>1197</v>
      </c>
      <c r="L1130">
        <v>1346</v>
      </c>
      <c r="N1130">
        <v>1009</v>
      </c>
      <c r="O1130" t="s">
        <v>1181</v>
      </c>
      <c r="P1130" t="s">
        <v>1181</v>
      </c>
      <c r="Q1130">
        <v>1</v>
      </c>
      <c r="X1130">
        <v>2.4000000000000001E-4</v>
      </c>
      <c r="Y1130">
        <v>91.29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2.4000000000000001E-4</v>
      </c>
      <c r="AH1130">
        <v>2</v>
      </c>
      <c r="AI1130">
        <v>24719853</v>
      </c>
      <c r="AJ1130">
        <v>1100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ROW(Source!A693)</f>
        <v>693</v>
      </c>
      <c r="B1131">
        <v>24719854</v>
      </c>
      <c r="C1131">
        <v>24719849</v>
      </c>
      <c r="D1131">
        <v>22827582</v>
      </c>
      <c r="E1131">
        <v>1</v>
      </c>
      <c r="F1131">
        <v>1</v>
      </c>
      <c r="G1131">
        <v>1</v>
      </c>
      <c r="H1131">
        <v>3</v>
      </c>
      <c r="I1131" t="s">
        <v>1323</v>
      </c>
      <c r="J1131" t="s">
        <v>1324</v>
      </c>
      <c r="K1131" t="s">
        <v>1325</v>
      </c>
      <c r="L1131">
        <v>1355</v>
      </c>
      <c r="N1131">
        <v>1010</v>
      </c>
      <c r="O1131" t="s">
        <v>910</v>
      </c>
      <c r="P1131" t="s">
        <v>910</v>
      </c>
      <c r="Q1131">
        <v>100</v>
      </c>
      <c r="X1131">
        <v>0.04</v>
      </c>
      <c r="Y1131">
        <v>30.74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0.04</v>
      </c>
      <c r="AH1131">
        <v>2</v>
      </c>
      <c r="AI1131">
        <v>24719854</v>
      </c>
      <c r="AJ1131">
        <v>1101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ROW(Source!A693)</f>
        <v>693</v>
      </c>
      <c r="B1132">
        <v>24719855</v>
      </c>
      <c r="C1132">
        <v>24719849</v>
      </c>
      <c r="D1132">
        <v>22850610</v>
      </c>
      <c r="E1132">
        <v>1</v>
      </c>
      <c r="F1132">
        <v>1</v>
      </c>
      <c r="G1132">
        <v>1</v>
      </c>
      <c r="H1132">
        <v>3</v>
      </c>
      <c r="I1132" t="s">
        <v>1366</v>
      </c>
      <c r="J1132" t="s">
        <v>1380</v>
      </c>
      <c r="K1132" t="s">
        <v>1368</v>
      </c>
      <c r="L1132">
        <v>1346</v>
      </c>
      <c r="N1132">
        <v>1009</v>
      </c>
      <c r="O1132" t="s">
        <v>1181</v>
      </c>
      <c r="P1132" t="s">
        <v>1181</v>
      </c>
      <c r="Q1132">
        <v>1</v>
      </c>
      <c r="X1132">
        <v>2.4E-2</v>
      </c>
      <c r="Y1132">
        <v>68.05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2.4E-2</v>
      </c>
      <c r="AH1132">
        <v>2</v>
      </c>
      <c r="AI1132">
        <v>24719855</v>
      </c>
      <c r="AJ1132">
        <v>1102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ROW(Source!A693)</f>
        <v>693</v>
      </c>
      <c r="B1133">
        <v>24719856</v>
      </c>
      <c r="C1133">
        <v>24719849</v>
      </c>
      <c r="D1133">
        <v>22857499</v>
      </c>
      <c r="E1133">
        <v>1</v>
      </c>
      <c r="F1133">
        <v>1</v>
      </c>
      <c r="G1133">
        <v>1</v>
      </c>
      <c r="H1133">
        <v>3</v>
      </c>
      <c r="I1133" t="s">
        <v>1635</v>
      </c>
      <c r="J1133" t="s">
        <v>1636</v>
      </c>
      <c r="K1133" t="s">
        <v>1637</v>
      </c>
      <c r="L1133">
        <v>1354</v>
      </c>
      <c r="N1133">
        <v>1010</v>
      </c>
      <c r="O1133" t="s">
        <v>209</v>
      </c>
      <c r="P1133" t="s">
        <v>209</v>
      </c>
      <c r="Q1133">
        <v>1</v>
      </c>
      <c r="X1133">
        <v>4</v>
      </c>
      <c r="Y1133">
        <v>5.8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0</v>
      </c>
      <c r="AF1133" t="s">
        <v>3</v>
      </c>
      <c r="AG1133">
        <v>4</v>
      </c>
      <c r="AH1133">
        <v>2</v>
      </c>
      <c r="AI1133">
        <v>24719856</v>
      </c>
      <c r="AJ1133">
        <v>1103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ROW(Source!A693)</f>
        <v>693</v>
      </c>
      <c r="B1134">
        <v>24719857</v>
      </c>
      <c r="C1134">
        <v>24719849</v>
      </c>
      <c r="D1134">
        <v>22865648</v>
      </c>
      <c r="E1134">
        <v>1</v>
      </c>
      <c r="F1134">
        <v>1</v>
      </c>
      <c r="G1134">
        <v>1</v>
      </c>
      <c r="H1134">
        <v>3</v>
      </c>
      <c r="I1134" t="s">
        <v>1311</v>
      </c>
      <c r="J1134" t="s">
        <v>1312</v>
      </c>
      <c r="K1134" t="s">
        <v>1313</v>
      </c>
      <c r="L1134">
        <v>1348</v>
      </c>
      <c r="N1134">
        <v>1009</v>
      </c>
      <c r="O1134" t="s">
        <v>1185</v>
      </c>
      <c r="P1134" t="s">
        <v>1185</v>
      </c>
      <c r="Q1134">
        <v>1000</v>
      </c>
      <c r="X1134">
        <v>1.4E-2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 t="s">
        <v>3</v>
      </c>
      <c r="AG1134">
        <v>1.4E-2</v>
      </c>
      <c r="AH1134">
        <v>3</v>
      </c>
      <c r="AI1134">
        <v>-1</v>
      </c>
      <c r="AJ1134" t="s">
        <v>3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ROW(Source!A693)</f>
        <v>693</v>
      </c>
      <c r="B1135">
        <v>24719858</v>
      </c>
      <c r="C1135">
        <v>24719849</v>
      </c>
      <c r="D1135">
        <v>22865650</v>
      </c>
      <c r="E1135">
        <v>1</v>
      </c>
      <c r="F1135">
        <v>1</v>
      </c>
      <c r="G1135">
        <v>1</v>
      </c>
      <c r="H1135">
        <v>3</v>
      </c>
      <c r="I1135" t="s">
        <v>1159</v>
      </c>
      <c r="J1135" t="s">
        <v>1160</v>
      </c>
      <c r="K1135" t="s">
        <v>1161</v>
      </c>
      <c r="L1135">
        <v>1374</v>
      </c>
      <c r="N1135">
        <v>1013</v>
      </c>
      <c r="O1135" t="s">
        <v>1162</v>
      </c>
      <c r="P1135" t="s">
        <v>1162</v>
      </c>
      <c r="Q1135">
        <v>1</v>
      </c>
      <c r="X1135">
        <v>1.35</v>
      </c>
      <c r="Y1135">
        <v>1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1.35</v>
      </c>
      <c r="AH1135">
        <v>2</v>
      </c>
      <c r="AI1135">
        <v>24719858</v>
      </c>
      <c r="AJ1135">
        <v>1104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ROW(Source!A694)</f>
        <v>694</v>
      </c>
      <c r="B1136">
        <v>24909883</v>
      </c>
      <c r="C1136">
        <v>24909872</v>
      </c>
      <c r="D1136">
        <v>9438639</v>
      </c>
      <c r="E1136">
        <v>1</v>
      </c>
      <c r="F1136">
        <v>1</v>
      </c>
      <c r="G1136">
        <v>1</v>
      </c>
      <c r="H1136">
        <v>1</v>
      </c>
      <c r="I1136" t="s">
        <v>1638</v>
      </c>
      <c r="J1136" t="s">
        <v>3</v>
      </c>
      <c r="K1136" t="s">
        <v>1639</v>
      </c>
      <c r="L1136">
        <v>1369</v>
      </c>
      <c r="N1136">
        <v>1013</v>
      </c>
      <c r="O1136" t="s">
        <v>1148</v>
      </c>
      <c r="P1136" t="s">
        <v>1148</v>
      </c>
      <c r="Q1136">
        <v>1</v>
      </c>
      <c r="X1136">
        <v>23.5</v>
      </c>
      <c r="Y1136">
        <v>0</v>
      </c>
      <c r="Z1136">
        <v>0</v>
      </c>
      <c r="AA1136">
        <v>0</v>
      </c>
      <c r="AB1136">
        <v>8.86</v>
      </c>
      <c r="AC1136">
        <v>0</v>
      </c>
      <c r="AD1136">
        <v>1</v>
      </c>
      <c r="AE1136">
        <v>1</v>
      </c>
      <c r="AF1136" t="s">
        <v>179</v>
      </c>
      <c r="AG1136">
        <v>31.725000000000001</v>
      </c>
      <c r="AH1136">
        <v>2</v>
      </c>
      <c r="AI1136">
        <v>24909873</v>
      </c>
      <c r="AJ1136">
        <v>1105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ROW(Source!A694)</f>
        <v>694</v>
      </c>
      <c r="B1137">
        <v>24909884</v>
      </c>
      <c r="C1137">
        <v>24909872</v>
      </c>
      <c r="D1137">
        <v>121548</v>
      </c>
      <c r="E1137">
        <v>1</v>
      </c>
      <c r="F1137">
        <v>1</v>
      </c>
      <c r="G1137">
        <v>1</v>
      </c>
      <c r="H1137">
        <v>1</v>
      </c>
      <c r="I1137" t="s">
        <v>40</v>
      </c>
      <c r="J1137" t="s">
        <v>3</v>
      </c>
      <c r="K1137" t="s">
        <v>1173</v>
      </c>
      <c r="L1137">
        <v>608254</v>
      </c>
      <c r="N1137">
        <v>1013</v>
      </c>
      <c r="O1137" t="s">
        <v>1174</v>
      </c>
      <c r="P1137" t="s">
        <v>1174</v>
      </c>
      <c r="Q1137">
        <v>1</v>
      </c>
      <c r="X1137">
        <v>0.43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2</v>
      </c>
      <c r="AF1137" t="s">
        <v>179</v>
      </c>
      <c r="AG1137">
        <v>0.58050000000000002</v>
      </c>
      <c r="AH1137">
        <v>2</v>
      </c>
      <c r="AI1137">
        <v>24909874</v>
      </c>
      <c r="AJ1137">
        <v>1106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ROW(Source!A694)</f>
        <v>694</v>
      </c>
      <c r="B1138">
        <v>24909885</v>
      </c>
      <c r="C1138">
        <v>24909872</v>
      </c>
      <c r="D1138">
        <v>22792577</v>
      </c>
      <c r="E1138">
        <v>1</v>
      </c>
      <c r="F1138">
        <v>1</v>
      </c>
      <c r="G1138">
        <v>1</v>
      </c>
      <c r="H1138">
        <v>2</v>
      </c>
      <c r="I1138" t="s">
        <v>1218</v>
      </c>
      <c r="J1138" t="s">
        <v>1219</v>
      </c>
      <c r="K1138" t="s">
        <v>1220</v>
      </c>
      <c r="L1138">
        <v>1368</v>
      </c>
      <c r="N1138">
        <v>1011</v>
      </c>
      <c r="O1138" t="s">
        <v>1152</v>
      </c>
      <c r="P1138" t="s">
        <v>1152</v>
      </c>
      <c r="Q1138">
        <v>1</v>
      </c>
      <c r="X1138">
        <v>0.43</v>
      </c>
      <c r="Y1138">
        <v>0</v>
      </c>
      <c r="Z1138">
        <v>134.65</v>
      </c>
      <c r="AA1138">
        <v>13.5</v>
      </c>
      <c r="AB1138">
        <v>0</v>
      </c>
      <c r="AC1138">
        <v>0</v>
      </c>
      <c r="AD1138">
        <v>1</v>
      </c>
      <c r="AE1138">
        <v>0</v>
      </c>
      <c r="AF1138" t="s">
        <v>179</v>
      </c>
      <c r="AG1138">
        <v>0.58050000000000002</v>
      </c>
      <c r="AH1138">
        <v>2</v>
      </c>
      <c r="AI1138">
        <v>24909875</v>
      </c>
      <c r="AJ1138">
        <v>1107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ROW(Source!A694)</f>
        <v>694</v>
      </c>
      <c r="B1139">
        <v>24909886</v>
      </c>
      <c r="C1139">
        <v>24909872</v>
      </c>
      <c r="D1139">
        <v>22792686</v>
      </c>
      <c r="E1139">
        <v>1</v>
      </c>
      <c r="F1139">
        <v>1</v>
      </c>
      <c r="G1139">
        <v>1</v>
      </c>
      <c r="H1139">
        <v>2</v>
      </c>
      <c r="I1139" t="s">
        <v>1248</v>
      </c>
      <c r="J1139" t="s">
        <v>1640</v>
      </c>
      <c r="K1139" t="s">
        <v>1250</v>
      </c>
      <c r="L1139">
        <v>1368</v>
      </c>
      <c r="N1139">
        <v>1011</v>
      </c>
      <c r="O1139" t="s">
        <v>1152</v>
      </c>
      <c r="P1139" t="s">
        <v>1152</v>
      </c>
      <c r="Q1139">
        <v>1</v>
      </c>
      <c r="X1139">
        <v>0.72</v>
      </c>
      <c r="Y1139">
        <v>0</v>
      </c>
      <c r="Z1139">
        <v>1.7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179</v>
      </c>
      <c r="AG1139">
        <v>0.97199999999999998</v>
      </c>
      <c r="AH1139">
        <v>2</v>
      </c>
      <c r="AI1139">
        <v>24909876</v>
      </c>
      <c r="AJ1139">
        <v>1108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ROW(Source!A694)</f>
        <v>694</v>
      </c>
      <c r="B1140">
        <v>24909887</v>
      </c>
      <c r="C1140">
        <v>24909872</v>
      </c>
      <c r="D1140">
        <v>22794575</v>
      </c>
      <c r="E1140">
        <v>1</v>
      </c>
      <c r="F1140">
        <v>1</v>
      </c>
      <c r="G1140">
        <v>1</v>
      </c>
      <c r="H1140">
        <v>2</v>
      </c>
      <c r="I1140" t="s">
        <v>1224</v>
      </c>
      <c r="J1140" t="s">
        <v>1225</v>
      </c>
      <c r="K1140" t="s">
        <v>1226</v>
      </c>
      <c r="L1140">
        <v>1368</v>
      </c>
      <c r="N1140">
        <v>1011</v>
      </c>
      <c r="O1140" t="s">
        <v>1152</v>
      </c>
      <c r="P1140" t="s">
        <v>1152</v>
      </c>
      <c r="Q1140">
        <v>1</v>
      </c>
      <c r="X1140">
        <v>0.47</v>
      </c>
      <c r="Y1140">
        <v>0</v>
      </c>
      <c r="Z1140">
        <v>87.17</v>
      </c>
      <c r="AA1140">
        <v>11.6</v>
      </c>
      <c r="AB1140">
        <v>0</v>
      </c>
      <c r="AC1140">
        <v>0</v>
      </c>
      <c r="AD1140">
        <v>1</v>
      </c>
      <c r="AE1140">
        <v>0</v>
      </c>
      <c r="AF1140" t="s">
        <v>179</v>
      </c>
      <c r="AG1140">
        <v>0.63449999999999995</v>
      </c>
      <c r="AH1140">
        <v>2</v>
      </c>
      <c r="AI1140">
        <v>24909877</v>
      </c>
      <c r="AJ1140">
        <v>1109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ROW(Source!A694)</f>
        <v>694</v>
      </c>
      <c r="B1141">
        <v>24909888</v>
      </c>
      <c r="C1141">
        <v>24909872</v>
      </c>
      <c r="D1141">
        <v>22820083</v>
      </c>
      <c r="E1141">
        <v>1</v>
      </c>
      <c r="F1141">
        <v>1</v>
      </c>
      <c r="G1141">
        <v>1</v>
      </c>
      <c r="H1141">
        <v>3</v>
      </c>
      <c r="I1141" t="s">
        <v>1252</v>
      </c>
      <c r="J1141" t="s">
        <v>1641</v>
      </c>
      <c r="K1141" t="s">
        <v>1254</v>
      </c>
      <c r="L1141">
        <v>1346</v>
      </c>
      <c r="N1141">
        <v>1009</v>
      </c>
      <c r="O1141" t="s">
        <v>1181</v>
      </c>
      <c r="P1141" t="s">
        <v>1181</v>
      </c>
      <c r="Q1141">
        <v>1</v>
      </c>
      <c r="X1141">
        <v>2.6700000000000002E-2</v>
      </c>
      <c r="Y1141">
        <v>28.22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0</v>
      </c>
      <c r="AF1141" t="s">
        <v>3</v>
      </c>
      <c r="AG1141">
        <v>2.6700000000000002E-2</v>
      </c>
      <c r="AH1141">
        <v>2</v>
      </c>
      <c r="AI1141">
        <v>24909878</v>
      </c>
      <c r="AJ1141">
        <v>1110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ROW(Source!A694)</f>
        <v>694</v>
      </c>
      <c r="B1142">
        <v>24909889</v>
      </c>
      <c r="C1142">
        <v>24909872</v>
      </c>
      <c r="D1142">
        <v>22828665</v>
      </c>
      <c r="E1142">
        <v>1</v>
      </c>
      <c r="F1142">
        <v>1</v>
      </c>
      <c r="G1142">
        <v>1</v>
      </c>
      <c r="H1142">
        <v>3</v>
      </c>
      <c r="I1142" t="s">
        <v>1258</v>
      </c>
      <c r="J1142" t="s">
        <v>1642</v>
      </c>
      <c r="K1142" t="s">
        <v>1260</v>
      </c>
      <c r="L1142">
        <v>1348</v>
      </c>
      <c r="N1142">
        <v>1009</v>
      </c>
      <c r="O1142" t="s">
        <v>1185</v>
      </c>
      <c r="P1142" t="s">
        <v>1185</v>
      </c>
      <c r="Q1142">
        <v>1000</v>
      </c>
      <c r="X1142">
        <v>1.0000000000000001E-5</v>
      </c>
      <c r="Y1142">
        <v>28300.400000000001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1.0000000000000001E-5</v>
      </c>
      <c r="AH1142">
        <v>2</v>
      </c>
      <c r="AI1142">
        <v>24909879</v>
      </c>
      <c r="AJ1142">
        <v>1111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ROW(Source!A694)</f>
        <v>694</v>
      </c>
      <c r="B1143">
        <v>24909890</v>
      </c>
      <c r="C1143">
        <v>24909872</v>
      </c>
      <c r="D1143">
        <v>22850608</v>
      </c>
      <c r="E1143">
        <v>1</v>
      </c>
      <c r="F1143">
        <v>1</v>
      </c>
      <c r="G1143">
        <v>1</v>
      </c>
      <c r="H1143">
        <v>3</v>
      </c>
      <c r="I1143" t="s">
        <v>1264</v>
      </c>
      <c r="J1143" t="s">
        <v>1306</v>
      </c>
      <c r="K1143" t="s">
        <v>1266</v>
      </c>
      <c r="L1143">
        <v>1346</v>
      </c>
      <c r="N1143">
        <v>1009</v>
      </c>
      <c r="O1143" t="s">
        <v>1181</v>
      </c>
      <c r="P1143" t="s">
        <v>1181</v>
      </c>
      <c r="Q1143">
        <v>1</v>
      </c>
      <c r="X1143">
        <v>5.0000000000000001E-3</v>
      </c>
      <c r="Y1143">
        <v>114.22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0</v>
      </c>
      <c r="AF1143" t="s">
        <v>3</v>
      </c>
      <c r="AG1143">
        <v>5.0000000000000001E-3</v>
      </c>
      <c r="AH1143">
        <v>2</v>
      </c>
      <c r="AI1143">
        <v>24909880</v>
      </c>
      <c r="AJ1143">
        <v>1112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ROW(Source!A694)</f>
        <v>694</v>
      </c>
      <c r="B1144">
        <v>24909891</v>
      </c>
      <c r="C1144">
        <v>24909872</v>
      </c>
      <c r="D1144">
        <v>22857545</v>
      </c>
      <c r="E1144">
        <v>1</v>
      </c>
      <c r="F1144">
        <v>1</v>
      </c>
      <c r="G1144">
        <v>1</v>
      </c>
      <c r="H1144">
        <v>3</v>
      </c>
      <c r="I1144" t="s">
        <v>1267</v>
      </c>
      <c r="J1144" t="s">
        <v>1643</v>
      </c>
      <c r="K1144" t="s">
        <v>1269</v>
      </c>
      <c r="L1144">
        <v>1354</v>
      </c>
      <c r="N1144">
        <v>1010</v>
      </c>
      <c r="O1144" t="s">
        <v>209</v>
      </c>
      <c r="P1144" t="s">
        <v>209</v>
      </c>
      <c r="Q1144">
        <v>1</v>
      </c>
      <c r="X1144">
        <v>2</v>
      </c>
      <c r="Y1144">
        <v>3.65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3</v>
      </c>
      <c r="AG1144">
        <v>2</v>
      </c>
      <c r="AH1144">
        <v>2</v>
      </c>
      <c r="AI1144">
        <v>24909881</v>
      </c>
      <c r="AJ1144">
        <v>1113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ROW(Source!A694)</f>
        <v>694</v>
      </c>
      <c r="B1145">
        <v>24909892</v>
      </c>
      <c r="C1145">
        <v>24909872</v>
      </c>
      <c r="D1145">
        <v>22865650</v>
      </c>
      <c r="E1145">
        <v>1</v>
      </c>
      <c r="F1145">
        <v>1</v>
      </c>
      <c r="G1145">
        <v>1</v>
      </c>
      <c r="H1145">
        <v>3</v>
      </c>
      <c r="I1145" t="s">
        <v>1159</v>
      </c>
      <c r="J1145" t="s">
        <v>1160</v>
      </c>
      <c r="K1145" t="s">
        <v>1161</v>
      </c>
      <c r="L1145">
        <v>1374</v>
      </c>
      <c r="N1145">
        <v>1013</v>
      </c>
      <c r="O1145" t="s">
        <v>1162</v>
      </c>
      <c r="P1145" t="s">
        <v>1162</v>
      </c>
      <c r="Q1145">
        <v>1</v>
      </c>
      <c r="X1145">
        <v>4.16</v>
      </c>
      <c r="Y1145">
        <v>1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3</v>
      </c>
      <c r="AG1145">
        <v>4.16</v>
      </c>
      <c r="AH1145">
        <v>2</v>
      </c>
      <c r="AI1145">
        <v>24909882</v>
      </c>
      <c r="AJ1145">
        <v>1114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ROW(Source!A695)</f>
        <v>695</v>
      </c>
      <c r="B1146">
        <v>24909982</v>
      </c>
      <c r="C1146">
        <v>24909965</v>
      </c>
      <c r="D1146">
        <v>9430792</v>
      </c>
      <c r="E1146">
        <v>1</v>
      </c>
      <c r="F1146">
        <v>1</v>
      </c>
      <c r="G1146">
        <v>1</v>
      </c>
      <c r="H1146">
        <v>1</v>
      </c>
      <c r="I1146" t="s">
        <v>1644</v>
      </c>
      <c r="J1146" t="s">
        <v>3</v>
      </c>
      <c r="K1146" t="s">
        <v>1645</v>
      </c>
      <c r="L1146">
        <v>1369</v>
      </c>
      <c r="N1146">
        <v>1013</v>
      </c>
      <c r="O1146" t="s">
        <v>1148</v>
      </c>
      <c r="P1146" t="s">
        <v>1148</v>
      </c>
      <c r="Q1146">
        <v>1</v>
      </c>
      <c r="X1146">
        <v>1.87</v>
      </c>
      <c r="Y1146">
        <v>0</v>
      </c>
      <c r="Z1146">
        <v>0</v>
      </c>
      <c r="AA1146">
        <v>0</v>
      </c>
      <c r="AB1146">
        <v>9.51</v>
      </c>
      <c r="AC1146">
        <v>0</v>
      </c>
      <c r="AD1146">
        <v>1</v>
      </c>
      <c r="AE1146">
        <v>1</v>
      </c>
      <c r="AF1146" t="s">
        <v>179</v>
      </c>
      <c r="AG1146">
        <v>2.5245000000000002</v>
      </c>
      <c r="AH1146">
        <v>2</v>
      </c>
      <c r="AI1146">
        <v>24909966</v>
      </c>
      <c r="AJ1146">
        <v>1115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ROW(Source!A695)</f>
        <v>695</v>
      </c>
      <c r="B1147">
        <v>24909983</v>
      </c>
      <c r="C1147">
        <v>24909965</v>
      </c>
      <c r="D1147">
        <v>22792800</v>
      </c>
      <c r="E1147">
        <v>1</v>
      </c>
      <c r="F1147">
        <v>1</v>
      </c>
      <c r="G1147">
        <v>1</v>
      </c>
      <c r="H1147">
        <v>2</v>
      </c>
      <c r="I1147" t="s">
        <v>1330</v>
      </c>
      <c r="J1147" t="s">
        <v>1331</v>
      </c>
      <c r="K1147" t="s">
        <v>1332</v>
      </c>
      <c r="L1147">
        <v>1368</v>
      </c>
      <c r="N1147">
        <v>1011</v>
      </c>
      <c r="O1147" t="s">
        <v>1152</v>
      </c>
      <c r="P1147" t="s">
        <v>1152</v>
      </c>
      <c r="Q1147">
        <v>1</v>
      </c>
      <c r="X1147">
        <v>0.01</v>
      </c>
      <c r="Y1147">
        <v>0</v>
      </c>
      <c r="Z1147">
        <v>8.1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 t="s">
        <v>179</v>
      </c>
      <c r="AG1147">
        <v>1.3500000000000002E-2</v>
      </c>
      <c r="AH1147">
        <v>2</v>
      </c>
      <c r="AI1147">
        <v>24909967</v>
      </c>
      <c r="AJ1147">
        <v>1116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ROW(Source!A695)</f>
        <v>695</v>
      </c>
      <c r="B1148">
        <v>24909984</v>
      </c>
      <c r="C1148">
        <v>24909965</v>
      </c>
      <c r="D1148">
        <v>22794186</v>
      </c>
      <c r="E1148">
        <v>1</v>
      </c>
      <c r="F1148">
        <v>1</v>
      </c>
      <c r="G1148">
        <v>1</v>
      </c>
      <c r="H1148">
        <v>2</v>
      </c>
      <c r="I1148" t="s">
        <v>1448</v>
      </c>
      <c r="J1148" t="s">
        <v>1487</v>
      </c>
      <c r="K1148" t="s">
        <v>1450</v>
      </c>
      <c r="L1148">
        <v>1368</v>
      </c>
      <c r="N1148">
        <v>1011</v>
      </c>
      <c r="O1148" t="s">
        <v>1152</v>
      </c>
      <c r="P1148" t="s">
        <v>1152</v>
      </c>
      <c r="Q1148">
        <v>1</v>
      </c>
      <c r="X1148">
        <v>0.12</v>
      </c>
      <c r="Y1148">
        <v>0</v>
      </c>
      <c r="Z1148">
        <v>1.95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179</v>
      </c>
      <c r="AG1148">
        <v>0.16200000000000001</v>
      </c>
      <c r="AH1148">
        <v>2</v>
      </c>
      <c r="AI1148">
        <v>24909968</v>
      </c>
      <c r="AJ1148">
        <v>1117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ROW(Source!A695)</f>
        <v>695</v>
      </c>
      <c r="B1149">
        <v>24909985</v>
      </c>
      <c r="C1149">
        <v>24909965</v>
      </c>
      <c r="D1149">
        <v>22816112</v>
      </c>
      <c r="E1149">
        <v>1</v>
      </c>
      <c r="F1149">
        <v>1</v>
      </c>
      <c r="G1149">
        <v>1</v>
      </c>
      <c r="H1149">
        <v>3</v>
      </c>
      <c r="I1149" t="s">
        <v>1178</v>
      </c>
      <c r="J1149" t="s">
        <v>1179</v>
      </c>
      <c r="K1149" t="s">
        <v>1180</v>
      </c>
      <c r="L1149">
        <v>1346</v>
      </c>
      <c r="N1149">
        <v>1009</v>
      </c>
      <c r="O1149" t="s">
        <v>1181</v>
      </c>
      <c r="P1149" t="s">
        <v>1181</v>
      </c>
      <c r="Q1149">
        <v>1</v>
      </c>
      <c r="X1149">
        <v>6.0000000000000001E-3</v>
      </c>
      <c r="Y1149">
        <v>35.630000000000003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6.0000000000000001E-3</v>
      </c>
      <c r="AH1149">
        <v>2</v>
      </c>
      <c r="AI1149">
        <v>24909969</v>
      </c>
      <c r="AJ1149">
        <v>1118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ROW(Source!A695)</f>
        <v>695</v>
      </c>
      <c r="B1150">
        <v>24909986</v>
      </c>
      <c r="C1150">
        <v>24909965</v>
      </c>
      <c r="D1150">
        <v>22819836</v>
      </c>
      <c r="E1150">
        <v>1</v>
      </c>
      <c r="F1150">
        <v>1</v>
      </c>
      <c r="G1150">
        <v>1</v>
      </c>
      <c r="H1150">
        <v>3</v>
      </c>
      <c r="I1150" t="s">
        <v>1336</v>
      </c>
      <c r="J1150" t="s">
        <v>1337</v>
      </c>
      <c r="K1150" t="s">
        <v>1338</v>
      </c>
      <c r="L1150">
        <v>1346</v>
      </c>
      <c r="N1150">
        <v>1009</v>
      </c>
      <c r="O1150" t="s">
        <v>1181</v>
      </c>
      <c r="P1150" t="s">
        <v>1181</v>
      </c>
      <c r="Q1150">
        <v>1</v>
      </c>
      <c r="X1150">
        <v>7.0000000000000007E-2</v>
      </c>
      <c r="Y1150">
        <v>10.57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7.0000000000000007E-2</v>
      </c>
      <c r="AH1150">
        <v>2</v>
      </c>
      <c r="AI1150">
        <v>24909970</v>
      </c>
      <c r="AJ1150">
        <v>1119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ROW(Source!A695)</f>
        <v>695</v>
      </c>
      <c r="B1151">
        <v>24909987</v>
      </c>
      <c r="C1151">
        <v>24909965</v>
      </c>
      <c r="D1151">
        <v>22813784</v>
      </c>
      <c r="E1151">
        <v>1</v>
      </c>
      <c r="F1151">
        <v>1</v>
      </c>
      <c r="G1151">
        <v>1</v>
      </c>
      <c r="H1151">
        <v>3</v>
      </c>
      <c r="I1151" t="s">
        <v>1646</v>
      </c>
      <c r="J1151" t="s">
        <v>1647</v>
      </c>
      <c r="K1151" t="s">
        <v>1648</v>
      </c>
      <c r="L1151">
        <v>1346</v>
      </c>
      <c r="N1151">
        <v>1009</v>
      </c>
      <c r="O1151" t="s">
        <v>1181</v>
      </c>
      <c r="P1151" t="s">
        <v>1181</v>
      </c>
      <c r="Q1151">
        <v>1</v>
      </c>
      <c r="X1151">
        <v>1E-3</v>
      </c>
      <c r="Y1151">
        <v>11.5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1E-3</v>
      </c>
      <c r="AH1151">
        <v>2</v>
      </c>
      <c r="AI1151">
        <v>24909971</v>
      </c>
      <c r="AJ1151">
        <v>1120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ROW(Source!A695)</f>
        <v>695</v>
      </c>
      <c r="B1152">
        <v>24909988</v>
      </c>
      <c r="C1152">
        <v>24909965</v>
      </c>
      <c r="D1152">
        <v>22820081</v>
      </c>
      <c r="E1152">
        <v>1</v>
      </c>
      <c r="F1152">
        <v>1</v>
      </c>
      <c r="G1152">
        <v>1</v>
      </c>
      <c r="H1152">
        <v>3</v>
      </c>
      <c r="I1152" t="s">
        <v>1189</v>
      </c>
      <c r="J1152" t="s">
        <v>1190</v>
      </c>
      <c r="K1152" t="s">
        <v>1191</v>
      </c>
      <c r="L1152">
        <v>1346</v>
      </c>
      <c r="N1152">
        <v>1009</v>
      </c>
      <c r="O1152" t="s">
        <v>1181</v>
      </c>
      <c r="P1152" t="s">
        <v>1181</v>
      </c>
      <c r="Q1152">
        <v>1</v>
      </c>
      <c r="X1152">
        <v>0.05</v>
      </c>
      <c r="Y1152">
        <v>9.0399999999999991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0.05</v>
      </c>
      <c r="AH1152">
        <v>2</v>
      </c>
      <c r="AI1152">
        <v>24909972</v>
      </c>
      <c r="AJ1152">
        <v>1121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ROW(Source!A695)</f>
        <v>695</v>
      </c>
      <c r="B1153">
        <v>24909989</v>
      </c>
      <c r="C1153">
        <v>24909965</v>
      </c>
      <c r="D1153">
        <v>22815955</v>
      </c>
      <c r="E1153">
        <v>1</v>
      </c>
      <c r="F1153">
        <v>1</v>
      </c>
      <c r="G1153">
        <v>1</v>
      </c>
      <c r="H1153">
        <v>3</v>
      </c>
      <c r="I1153" t="s">
        <v>1484</v>
      </c>
      <c r="J1153" t="s">
        <v>1485</v>
      </c>
      <c r="K1153" t="s">
        <v>1486</v>
      </c>
      <c r="L1153">
        <v>1346</v>
      </c>
      <c r="N1153">
        <v>1009</v>
      </c>
      <c r="O1153" t="s">
        <v>1181</v>
      </c>
      <c r="P1153" t="s">
        <v>1181</v>
      </c>
      <c r="Q1153">
        <v>1</v>
      </c>
      <c r="X1153">
        <v>4.4999999999999998E-2</v>
      </c>
      <c r="Y1153">
        <v>28.6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3</v>
      </c>
      <c r="AG1153">
        <v>4.4999999999999998E-2</v>
      </c>
      <c r="AH1153">
        <v>2</v>
      </c>
      <c r="AI1153">
        <v>24909973</v>
      </c>
      <c r="AJ1153">
        <v>1122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ROW(Source!A695)</f>
        <v>695</v>
      </c>
      <c r="B1154">
        <v>24909990</v>
      </c>
      <c r="C1154">
        <v>24909965</v>
      </c>
      <c r="D1154">
        <v>22813503</v>
      </c>
      <c r="E1154">
        <v>1</v>
      </c>
      <c r="F1154">
        <v>1</v>
      </c>
      <c r="G1154">
        <v>1</v>
      </c>
      <c r="H1154">
        <v>3</v>
      </c>
      <c r="I1154" t="s">
        <v>1649</v>
      </c>
      <c r="J1154" t="s">
        <v>1650</v>
      </c>
      <c r="K1154" t="s">
        <v>1651</v>
      </c>
      <c r="L1154">
        <v>1346</v>
      </c>
      <c r="N1154">
        <v>1009</v>
      </c>
      <c r="O1154" t="s">
        <v>1181</v>
      </c>
      <c r="P1154" t="s">
        <v>1181</v>
      </c>
      <c r="Q1154">
        <v>1</v>
      </c>
      <c r="X1154">
        <v>1E-3</v>
      </c>
      <c r="Y1154">
        <v>133.05000000000001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1E-3</v>
      </c>
      <c r="AH1154">
        <v>2</v>
      </c>
      <c r="AI1154">
        <v>24909974</v>
      </c>
      <c r="AJ1154">
        <v>1123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ROW(Source!A695)</f>
        <v>695</v>
      </c>
      <c r="B1155">
        <v>24909991</v>
      </c>
      <c r="C1155">
        <v>24909965</v>
      </c>
      <c r="D1155">
        <v>22816433</v>
      </c>
      <c r="E1155">
        <v>1</v>
      </c>
      <c r="F1155">
        <v>1</v>
      </c>
      <c r="G1155">
        <v>1</v>
      </c>
      <c r="H1155">
        <v>3</v>
      </c>
      <c r="I1155" t="s">
        <v>1230</v>
      </c>
      <c r="J1155" t="s">
        <v>1231</v>
      </c>
      <c r="K1155" t="s">
        <v>1232</v>
      </c>
      <c r="L1155">
        <v>1346</v>
      </c>
      <c r="N1155">
        <v>1009</v>
      </c>
      <c r="O1155" t="s">
        <v>1181</v>
      </c>
      <c r="P1155" t="s">
        <v>1181</v>
      </c>
      <c r="Q1155">
        <v>1</v>
      </c>
      <c r="X1155">
        <v>1.2E-2</v>
      </c>
      <c r="Y1155">
        <v>30.4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1.2E-2</v>
      </c>
      <c r="AH1155">
        <v>2</v>
      </c>
      <c r="AI1155">
        <v>24909975</v>
      </c>
      <c r="AJ1155">
        <v>1124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ROW(Source!A695)</f>
        <v>695</v>
      </c>
      <c r="B1156">
        <v>24909992</v>
      </c>
      <c r="C1156">
        <v>24909965</v>
      </c>
      <c r="D1156">
        <v>22820283</v>
      </c>
      <c r="E1156">
        <v>1</v>
      </c>
      <c r="F1156">
        <v>1</v>
      </c>
      <c r="G1156">
        <v>1</v>
      </c>
      <c r="H1156">
        <v>3</v>
      </c>
      <c r="I1156" t="s">
        <v>1240</v>
      </c>
      <c r="J1156" t="s">
        <v>1652</v>
      </c>
      <c r="K1156" t="s">
        <v>1242</v>
      </c>
      <c r="L1156">
        <v>1355</v>
      </c>
      <c r="N1156">
        <v>1010</v>
      </c>
      <c r="O1156" t="s">
        <v>910</v>
      </c>
      <c r="P1156" t="s">
        <v>910</v>
      </c>
      <c r="Q1156">
        <v>100</v>
      </c>
      <c r="X1156">
        <v>0.02</v>
      </c>
      <c r="Y1156">
        <v>86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0.02</v>
      </c>
      <c r="AH1156">
        <v>2</v>
      </c>
      <c r="AI1156">
        <v>24909976</v>
      </c>
      <c r="AJ1156">
        <v>1125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ROW(Source!A695)</f>
        <v>695</v>
      </c>
      <c r="B1157">
        <v>24909993</v>
      </c>
      <c r="C1157">
        <v>24909965</v>
      </c>
      <c r="D1157">
        <v>22827588</v>
      </c>
      <c r="E1157">
        <v>1</v>
      </c>
      <c r="F1157">
        <v>1</v>
      </c>
      <c r="G1157">
        <v>1</v>
      </c>
      <c r="H1157">
        <v>3</v>
      </c>
      <c r="I1157" t="s">
        <v>1653</v>
      </c>
      <c r="J1157" t="s">
        <v>1654</v>
      </c>
      <c r="K1157" t="s">
        <v>1655</v>
      </c>
      <c r="L1157">
        <v>1355</v>
      </c>
      <c r="N1157">
        <v>1010</v>
      </c>
      <c r="O1157" t="s">
        <v>910</v>
      </c>
      <c r="P1157" t="s">
        <v>910</v>
      </c>
      <c r="Q1157">
        <v>100</v>
      </c>
      <c r="X1157">
        <v>6.0999999999999999E-2</v>
      </c>
      <c r="Y1157">
        <v>63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6.0999999999999999E-2</v>
      </c>
      <c r="AH1157">
        <v>2</v>
      </c>
      <c r="AI1157">
        <v>24909977</v>
      </c>
      <c r="AJ1157">
        <v>1126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ROW(Source!A695)</f>
        <v>695</v>
      </c>
      <c r="B1158">
        <v>24909994</v>
      </c>
      <c r="C1158">
        <v>24909965</v>
      </c>
      <c r="D1158">
        <v>22808763</v>
      </c>
      <c r="E1158">
        <v>1</v>
      </c>
      <c r="F1158">
        <v>1</v>
      </c>
      <c r="G1158">
        <v>1</v>
      </c>
      <c r="H1158">
        <v>3</v>
      </c>
      <c r="I1158" t="s">
        <v>1656</v>
      </c>
      <c r="J1158" t="s">
        <v>1657</v>
      </c>
      <c r="K1158" t="s">
        <v>1658</v>
      </c>
      <c r="L1158">
        <v>1348</v>
      </c>
      <c r="N1158">
        <v>1009</v>
      </c>
      <c r="O1158" t="s">
        <v>1185</v>
      </c>
      <c r="P1158" t="s">
        <v>1185</v>
      </c>
      <c r="Q1158">
        <v>1000</v>
      </c>
      <c r="X1158">
        <v>4.0000000000000001E-3</v>
      </c>
      <c r="Y1158">
        <v>11500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4.0000000000000001E-3</v>
      </c>
      <c r="AH1158">
        <v>2</v>
      </c>
      <c r="AI1158">
        <v>24909978</v>
      </c>
      <c r="AJ1158">
        <v>1127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ROW(Source!A695)</f>
        <v>695</v>
      </c>
      <c r="B1159">
        <v>24909995</v>
      </c>
      <c r="C1159">
        <v>24909965</v>
      </c>
      <c r="D1159">
        <v>22859235</v>
      </c>
      <c r="E1159">
        <v>1</v>
      </c>
      <c r="F1159">
        <v>1</v>
      </c>
      <c r="G1159">
        <v>1</v>
      </c>
      <c r="H1159">
        <v>3</v>
      </c>
      <c r="I1159" t="s">
        <v>1659</v>
      </c>
      <c r="J1159" t="s">
        <v>1660</v>
      </c>
      <c r="K1159" t="s">
        <v>1661</v>
      </c>
      <c r="L1159">
        <v>1354</v>
      </c>
      <c r="N1159">
        <v>1010</v>
      </c>
      <c r="O1159" t="s">
        <v>209</v>
      </c>
      <c r="P1159" t="s">
        <v>209</v>
      </c>
      <c r="Q1159">
        <v>1</v>
      </c>
      <c r="X1159">
        <v>1</v>
      </c>
      <c r="Y1159">
        <v>3.9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1</v>
      </c>
      <c r="AH1159">
        <v>2</v>
      </c>
      <c r="AI1159">
        <v>24909979</v>
      </c>
      <c r="AJ1159">
        <v>1128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ROW(Source!A695)</f>
        <v>695</v>
      </c>
      <c r="B1160">
        <v>24909996</v>
      </c>
      <c r="C1160">
        <v>24909965</v>
      </c>
      <c r="D1160">
        <v>22865556</v>
      </c>
      <c r="E1160">
        <v>1</v>
      </c>
      <c r="F1160">
        <v>1</v>
      </c>
      <c r="G1160">
        <v>1</v>
      </c>
      <c r="H1160">
        <v>3</v>
      </c>
      <c r="I1160" t="s">
        <v>1662</v>
      </c>
      <c r="J1160" t="s">
        <v>1663</v>
      </c>
      <c r="K1160" t="s">
        <v>1664</v>
      </c>
      <c r="L1160">
        <v>1346</v>
      </c>
      <c r="N1160">
        <v>1009</v>
      </c>
      <c r="O1160" t="s">
        <v>1181</v>
      </c>
      <c r="P1160" t="s">
        <v>1181</v>
      </c>
      <c r="Q1160">
        <v>1</v>
      </c>
      <c r="X1160">
        <v>6.0000000000000001E-3</v>
      </c>
      <c r="Y1160">
        <v>44.97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 t="s">
        <v>3</v>
      </c>
      <c r="AG1160">
        <v>6.0000000000000001E-3</v>
      </c>
      <c r="AH1160">
        <v>2</v>
      </c>
      <c r="AI1160">
        <v>24909980</v>
      </c>
      <c r="AJ1160">
        <v>1129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ROW(Source!A695)</f>
        <v>695</v>
      </c>
      <c r="B1161">
        <v>24909997</v>
      </c>
      <c r="C1161">
        <v>24909965</v>
      </c>
      <c r="D1161">
        <v>22865650</v>
      </c>
      <c r="E1161">
        <v>1</v>
      </c>
      <c r="F1161">
        <v>1</v>
      </c>
      <c r="G1161">
        <v>1</v>
      </c>
      <c r="H1161">
        <v>3</v>
      </c>
      <c r="I1161" t="s">
        <v>1159</v>
      </c>
      <c r="J1161" t="s">
        <v>1160</v>
      </c>
      <c r="K1161" t="s">
        <v>1161</v>
      </c>
      <c r="L1161">
        <v>1374</v>
      </c>
      <c r="N1161">
        <v>1013</v>
      </c>
      <c r="O1161" t="s">
        <v>1162</v>
      </c>
      <c r="P1161" t="s">
        <v>1162</v>
      </c>
      <c r="Q1161">
        <v>1</v>
      </c>
      <c r="X1161">
        <v>0.36</v>
      </c>
      <c r="Y1161">
        <v>1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0</v>
      </c>
      <c r="AF1161" t="s">
        <v>3</v>
      </c>
      <c r="AG1161">
        <v>0.36</v>
      </c>
      <c r="AH1161">
        <v>2</v>
      </c>
      <c r="AI1161">
        <v>24909981</v>
      </c>
      <c r="AJ1161">
        <v>1130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ROW(Source!A696)</f>
        <v>696</v>
      </c>
      <c r="B1162">
        <v>24910043</v>
      </c>
      <c r="C1162">
        <v>24910033</v>
      </c>
      <c r="D1162">
        <v>9415352</v>
      </c>
      <c r="E1162">
        <v>1</v>
      </c>
      <c r="F1162">
        <v>1</v>
      </c>
      <c r="G1162">
        <v>1</v>
      </c>
      <c r="H1162">
        <v>1</v>
      </c>
      <c r="I1162" t="s">
        <v>1665</v>
      </c>
      <c r="J1162" t="s">
        <v>3</v>
      </c>
      <c r="K1162" t="s">
        <v>1666</v>
      </c>
      <c r="L1162">
        <v>1369</v>
      </c>
      <c r="N1162">
        <v>1013</v>
      </c>
      <c r="O1162" t="s">
        <v>1148</v>
      </c>
      <c r="P1162" t="s">
        <v>1148</v>
      </c>
      <c r="Q1162">
        <v>1</v>
      </c>
      <c r="X1162">
        <v>16.100000000000001</v>
      </c>
      <c r="Y1162">
        <v>0</v>
      </c>
      <c r="Z1162">
        <v>0</v>
      </c>
      <c r="AA1162">
        <v>0</v>
      </c>
      <c r="AB1162">
        <v>9.6199999999999992</v>
      </c>
      <c r="AC1162">
        <v>0</v>
      </c>
      <c r="AD1162">
        <v>1</v>
      </c>
      <c r="AE1162">
        <v>1</v>
      </c>
      <c r="AF1162" t="s">
        <v>936</v>
      </c>
      <c r="AG1162">
        <v>24.995250000000002</v>
      </c>
      <c r="AH1162">
        <v>2</v>
      </c>
      <c r="AI1162">
        <v>24910034</v>
      </c>
      <c r="AJ1162">
        <v>1131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ROW(Source!A696)</f>
        <v>696</v>
      </c>
      <c r="B1163">
        <v>24910044</v>
      </c>
      <c r="C1163">
        <v>24910033</v>
      </c>
      <c r="D1163">
        <v>22792802</v>
      </c>
      <c r="E1163">
        <v>1</v>
      </c>
      <c r="F1163">
        <v>1</v>
      </c>
      <c r="G1163">
        <v>1</v>
      </c>
      <c r="H1163">
        <v>2</v>
      </c>
      <c r="I1163" t="s">
        <v>1555</v>
      </c>
      <c r="J1163" t="s">
        <v>1556</v>
      </c>
      <c r="K1163" t="s">
        <v>1557</v>
      </c>
      <c r="L1163">
        <v>1368</v>
      </c>
      <c r="N1163">
        <v>1011</v>
      </c>
      <c r="O1163" t="s">
        <v>1152</v>
      </c>
      <c r="P1163" t="s">
        <v>1152</v>
      </c>
      <c r="Q1163">
        <v>1</v>
      </c>
      <c r="X1163">
        <v>6.96</v>
      </c>
      <c r="Y1163">
        <v>0</v>
      </c>
      <c r="Z1163">
        <v>1.2</v>
      </c>
      <c r="AA1163">
        <v>0</v>
      </c>
      <c r="AB1163">
        <v>0</v>
      </c>
      <c r="AC1163">
        <v>0</v>
      </c>
      <c r="AD1163">
        <v>1</v>
      </c>
      <c r="AE1163">
        <v>0</v>
      </c>
      <c r="AF1163" t="s">
        <v>935</v>
      </c>
      <c r="AG1163">
        <v>11.744999999999999</v>
      </c>
      <c r="AH1163">
        <v>2</v>
      </c>
      <c r="AI1163">
        <v>24910035</v>
      </c>
      <c r="AJ1163">
        <v>1132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ROW(Source!A696)</f>
        <v>696</v>
      </c>
      <c r="B1164">
        <v>24910045</v>
      </c>
      <c r="C1164">
        <v>24910033</v>
      </c>
      <c r="D1164">
        <v>22794575</v>
      </c>
      <c r="E1164">
        <v>1</v>
      </c>
      <c r="F1164">
        <v>1</v>
      </c>
      <c r="G1164">
        <v>1</v>
      </c>
      <c r="H1164">
        <v>2</v>
      </c>
      <c r="I1164" t="s">
        <v>1224</v>
      </c>
      <c r="J1164" t="s">
        <v>1225</v>
      </c>
      <c r="K1164" t="s">
        <v>1226</v>
      </c>
      <c r="L1164">
        <v>1368</v>
      </c>
      <c r="N1164">
        <v>1011</v>
      </c>
      <c r="O1164" t="s">
        <v>1152</v>
      </c>
      <c r="P1164" t="s">
        <v>1152</v>
      </c>
      <c r="Q1164">
        <v>1</v>
      </c>
      <c r="X1164">
        <v>0.05</v>
      </c>
      <c r="Y1164">
        <v>0</v>
      </c>
      <c r="Z1164">
        <v>87.17</v>
      </c>
      <c r="AA1164">
        <v>11.6</v>
      </c>
      <c r="AB1164">
        <v>0</v>
      </c>
      <c r="AC1164">
        <v>0</v>
      </c>
      <c r="AD1164">
        <v>1</v>
      </c>
      <c r="AE1164">
        <v>0</v>
      </c>
      <c r="AF1164" t="s">
        <v>935</v>
      </c>
      <c r="AG1164">
        <v>8.4375000000000006E-2</v>
      </c>
      <c r="AH1164">
        <v>2</v>
      </c>
      <c r="AI1164">
        <v>24910036</v>
      </c>
      <c r="AJ1164">
        <v>1133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ROW(Source!A696)</f>
        <v>696</v>
      </c>
      <c r="B1165">
        <v>24910046</v>
      </c>
      <c r="C1165">
        <v>24910033</v>
      </c>
      <c r="D1165">
        <v>22813062</v>
      </c>
      <c r="E1165">
        <v>1</v>
      </c>
      <c r="F1165">
        <v>1</v>
      </c>
      <c r="G1165">
        <v>1</v>
      </c>
      <c r="H1165">
        <v>3</v>
      </c>
      <c r="I1165" t="s">
        <v>1667</v>
      </c>
      <c r="J1165" t="s">
        <v>1668</v>
      </c>
      <c r="K1165" t="s">
        <v>1669</v>
      </c>
      <c r="L1165">
        <v>1348</v>
      </c>
      <c r="N1165">
        <v>1009</v>
      </c>
      <c r="O1165" t="s">
        <v>1185</v>
      </c>
      <c r="P1165" t="s">
        <v>1185</v>
      </c>
      <c r="Q1165">
        <v>1000</v>
      </c>
      <c r="X1165">
        <v>4.1599999999999996E-3</v>
      </c>
      <c r="Y1165">
        <v>32830</v>
      </c>
      <c r="Z1165">
        <v>0</v>
      </c>
      <c r="AA1165">
        <v>0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4.1599999999999996E-3</v>
      </c>
      <c r="AH1165">
        <v>2</v>
      </c>
      <c r="AI1165">
        <v>24910037</v>
      </c>
      <c r="AJ1165">
        <v>1134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ROW(Source!A696)</f>
        <v>696</v>
      </c>
      <c r="B1166">
        <v>24910047</v>
      </c>
      <c r="C1166">
        <v>24910033</v>
      </c>
      <c r="D1166">
        <v>22813039</v>
      </c>
      <c r="E1166">
        <v>1</v>
      </c>
      <c r="F1166">
        <v>1</v>
      </c>
      <c r="G1166">
        <v>1</v>
      </c>
      <c r="H1166">
        <v>3</v>
      </c>
      <c r="I1166" t="s">
        <v>1670</v>
      </c>
      <c r="J1166" t="s">
        <v>1671</v>
      </c>
      <c r="K1166" t="s">
        <v>1672</v>
      </c>
      <c r="L1166">
        <v>1348</v>
      </c>
      <c r="N1166">
        <v>1009</v>
      </c>
      <c r="O1166" t="s">
        <v>1185</v>
      </c>
      <c r="P1166" t="s">
        <v>1185</v>
      </c>
      <c r="Q1166">
        <v>1000</v>
      </c>
      <c r="X1166">
        <v>2E-3</v>
      </c>
      <c r="Y1166">
        <v>4488.3999999999996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 t="s">
        <v>3</v>
      </c>
      <c r="AG1166">
        <v>2E-3</v>
      </c>
      <c r="AH1166">
        <v>2</v>
      </c>
      <c r="AI1166">
        <v>24910038</v>
      </c>
      <c r="AJ1166">
        <v>1135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ROW(Source!A696)</f>
        <v>696</v>
      </c>
      <c r="B1167">
        <v>24910048</v>
      </c>
      <c r="C1167">
        <v>24910033</v>
      </c>
      <c r="D1167">
        <v>22813073</v>
      </c>
      <c r="E1167">
        <v>1</v>
      </c>
      <c r="F1167">
        <v>1</v>
      </c>
      <c r="G1167">
        <v>1</v>
      </c>
      <c r="H1167">
        <v>3</v>
      </c>
      <c r="I1167" t="s">
        <v>1564</v>
      </c>
      <c r="J1167" t="s">
        <v>1565</v>
      </c>
      <c r="K1167" t="s">
        <v>1566</v>
      </c>
      <c r="L1167">
        <v>1339</v>
      </c>
      <c r="N1167">
        <v>1007</v>
      </c>
      <c r="O1167" t="s">
        <v>1415</v>
      </c>
      <c r="P1167" t="s">
        <v>1415</v>
      </c>
      <c r="Q1167">
        <v>1</v>
      </c>
      <c r="X1167">
        <v>6</v>
      </c>
      <c r="Y1167">
        <v>6.22</v>
      </c>
      <c r="Z1167">
        <v>0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 t="s">
        <v>3</v>
      </c>
      <c r="AG1167">
        <v>6</v>
      </c>
      <c r="AH1167">
        <v>2</v>
      </c>
      <c r="AI1167">
        <v>24910039</v>
      </c>
      <c r="AJ1167">
        <v>1136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ROW(Source!A696)</f>
        <v>696</v>
      </c>
      <c r="B1168">
        <v>24910049</v>
      </c>
      <c r="C1168">
        <v>24910033</v>
      </c>
      <c r="D1168">
        <v>22815311</v>
      </c>
      <c r="E1168">
        <v>1</v>
      </c>
      <c r="F1168">
        <v>1</v>
      </c>
      <c r="G1168">
        <v>1</v>
      </c>
      <c r="H1168">
        <v>3</v>
      </c>
      <c r="I1168" t="s">
        <v>1673</v>
      </c>
      <c r="J1168" t="s">
        <v>1674</v>
      </c>
      <c r="K1168" t="s">
        <v>1675</v>
      </c>
      <c r="L1168">
        <v>1348</v>
      </c>
      <c r="N1168">
        <v>1009</v>
      </c>
      <c r="O1168" t="s">
        <v>1185</v>
      </c>
      <c r="P1168" t="s">
        <v>1185</v>
      </c>
      <c r="Q1168">
        <v>1000</v>
      </c>
      <c r="X1168">
        <v>1.4E-3</v>
      </c>
      <c r="Y1168">
        <v>18950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3</v>
      </c>
      <c r="AG1168">
        <v>1.4E-3</v>
      </c>
      <c r="AH1168">
        <v>2</v>
      </c>
      <c r="AI1168">
        <v>24910040</v>
      </c>
      <c r="AJ1168">
        <v>1137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ROW(Source!A696)</f>
        <v>696</v>
      </c>
      <c r="B1169">
        <v>24910050</v>
      </c>
      <c r="C1169">
        <v>24910033</v>
      </c>
      <c r="D1169">
        <v>22820048</v>
      </c>
      <c r="E1169">
        <v>1</v>
      </c>
      <c r="F1169">
        <v>1</v>
      </c>
      <c r="G1169">
        <v>1</v>
      </c>
      <c r="H1169">
        <v>3</v>
      </c>
      <c r="I1169" t="s">
        <v>1696</v>
      </c>
      <c r="J1169" t="s">
        <v>1697</v>
      </c>
      <c r="K1169" t="s">
        <v>1698</v>
      </c>
      <c r="L1169">
        <v>1348</v>
      </c>
      <c r="N1169">
        <v>1009</v>
      </c>
      <c r="O1169" t="s">
        <v>1185</v>
      </c>
      <c r="P1169" t="s">
        <v>1185</v>
      </c>
      <c r="Q1169">
        <v>1000</v>
      </c>
      <c r="X1169">
        <v>0</v>
      </c>
      <c r="Y1169">
        <v>27595</v>
      </c>
      <c r="Z1169">
        <v>0</v>
      </c>
      <c r="AA1169">
        <v>0</v>
      </c>
      <c r="AB1169">
        <v>0</v>
      </c>
      <c r="AC1169">
        <v>1</v>
      </c>
      <c r="AD1169">
        <v>0</v>
      </c>
      <c r="AE1169">
        <v>0</v>
      </c>
      <c r="AF1169" t="s">
        <v>3</v>
      </c>
      <c r="AG1169">
        <v>0</v>
      </c>
      <c r="AH1169">
        <v>3</v>
      </c>
      <c r="AI1169">
        <v>-1</v>
      </c>
      <c r="AJ1169" t="s">
        <v>3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ROW(Source!A696)</f>
        <v>696</v>
      </c>
      <c r="B1170">
        <v>24910051</v>
      </c>
      <c r="C1170">
        <v>24910033</v>
      </c>
      <c r="D1170">
        <v>22816197</v>
      </c>
      <c r="E1170">
        <v>1</v>
      </c>
      <c r="F1170">
        <v>1</v>
      </c>
      <c r="G1170">
        <v>1</v>
      </c>
      <c r="H1170">
        <v>3</v>
      </c>
      <c r="I1170" t="s">
        <v>1676</v>
      </c>
      <c r="J1170" t="s">
        <v>1677</v>
      </c>
      <c r="K1170" t="s">
        <v>1678</v>
      </c>
      <c r="L1170">
        <v>1348</v>
      </c>
      <c r="N1170">
        <v>1009</v>
      </c>
      <c r="O1170" t="s">
        <v>1185</v>
      </c>
      <c r="P1170" t="s">
        <v>1185</v>
      </c>
      <c r="Q1170">
        <v>1000</v>
      </c>
      <c r="X1170">
        <v>2.0000000000000002E-5</v>
      </c>
      <c r="Y1170">
        <v>9420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2.0000000000000002E-5</v>
      </c>
      <c r="AH1170">
        <v>2</v>
      </c>
      <c r="AI1170">
        <v>24910041</v>
      </c>
      <c r="AJ1170">
        <v>1138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ROW(Source!A696)</f>
        <v>696</v>
      </c>
      <c r="B1171">
        <v>24910052</v>
      </c>
      <c r="C1171">
        <v>24910033</v>
      </c>
      <c r="D1171">
        <v>22828449</v>
      </c>
      <c r="E1171">
        <v>1</v>
      </c>
      <c r="F1171">
        <v>1</v>
      </c>
      <c r="G1171">
        <v>1</v>
      </c>
      <c r="H1171">
        <v>3</v>
      </c>
      <c r="I1171" t="s">
        <v>1679</v>
      </c>
      <c r="J1171" t="s">
        <v>1680</v>
      </c>
      <c r="K1171" t="s">
        <v>1681</v>
      </c>
      <c r="L1171">
        <v>1348</v>
      </c>
      <c r="N1171">
        <v>1009</v>
      </c>
      <c r="O1171" t="s">
        <v>1185</v>
      </c>
      <c r="P1171" t="s">
        <v>1185</v>
      </c>
      <c r="Q1171">
        <v>1000</v>
      </c>
      <c r="X1171">
        <v>5.0000000000000002E-5</v>
      </c>
      <c r="Y1171">
        <v>67872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5.0000000000000002E-5</v>
      </c>
      <c r="AH1171">
        <v>2</v>
      </c>
      <c r="AI1171">
        <v>24910042</v>
      </c>
      <c r="AJ1171">
        <v>1139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ROW(Source!A697)</f>
        <v>697</v>
      </c>
      <c r="B1172">
        <v>24911037</v>
      </c>
      <c r="C1172">
        <v>24911026</v>
      </c>
      <c r="D1172">
        <v>9438639</v>
      </c>
      <c r="E1172">
        <v>1</v>
      </c>
      <c r="F1172">
        <v>1</v>
      </c>
      <c r="G1172">
        <v>1</v>
      </c>
      <c r="H1172">
        <v>1</v>
      </c>
      <c r="I1172" t="s">
        <v>1638</v>
      </c>
      <c r="J1172" t="s">
        <v>3</v>
      </c>
      <c r="K1172" t="s">
        <v>1639</v>
      </c>
      <c r="L1172">
        <v>1369</v>
      </c>
      <c r="N1172">
        <v>1013</v>
      </c>
      <c r="O1172" t="s">
        <v>1148</v>
      </c>
      <c r="P1172" t="s">
        <v>1148</v>
      </c>
      <c r="Q1172">
        <v>1</v>
      </c>
      <c r="X1172">
        <v>23.5</v>
      </c>
      <c r="Y1172">
        <v>0</v>
      </c>
      <c r="Z1172">
        <v>0</v>
      </c>
      <c r="AA1172">
        <v>0</v>
      </c>
      <c r="AB1172">
        <v>8.86</v>
      </c>
      <c r="AC1172">
        <v>0</v>
      </c>
      <c r="AD1172">
        <v>1</v>
      </c>
      <c r="AE1172">
        <v>1</v>
      </c>
      <c r="AF1172" t="s">
        <v>179</v>
      </c>
      <c r="AG1172">
        <v>31.725000000000001</v>
      </c>
      <c r="AH1172">
        <v>2</v>
      </c>
      <c r="AI1172">
        <v>24911027</v>
      </c>
      <c r="AJ1172">
        <v>1140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ROW(Source!A697)</f>
        <v>697</v>
      </c>
      <c r="B1173">
        <v>24911038</v>
      </c>
      <c r="C1173">
        <v>24911026</v>
      </c>
      <c r="D1173">
        <v>121548</v>
      </c>
      <c r="E1173">
        <v>1</v>
      </c>
      <c r="F1173">
        <v>1</v>
      </c>
      <c r="G1173">
        <v>1</v>
      </c>
      <c r="H1173">
        <v>1</v>
      </c>
      <c r="I1173" t="s">
        <v>40</v>
      </c>
      <c r="J1173" t="s">
        <v>3</v>
      </c>
      <c r="K1173" t="s">
        <v>1173</v>
      </c>
      <c r="L1173">
        <v>608254</v>
      </c>
      <c r="N1173">
        <v>1013</v>
      </c>
      <c r="O1173" t="s">
        <v>1174</v>
      </c>
      <c r="P1173" t="s">
        <v>1174</v>
      </c>
      <c r="Q1173">
        <v>1</v>
      </c>
      <c r="X1173">
        <v>0.43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2</v>
      </c>
      <c r="AF1173" t="s">
        <v>179</v>
      </c>
      <c r="AG1173">
        <v>0.58050000000000002</v>
      </c>
      <c r="AH1173">
        <v>2</v>
      </c>
      <c r="AI1173">
        <v>24911028</v>
      </c>
      <c r="AJ1173">
        <v>1141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ROW(Source!A697)</f>
        <v>697</v>
      </c>
      <c r="B1174">
        <v>24911039</v>
      </c>
      <c r="C1174">
        <v>24911026</v>
      </c>
      <c r="D1174">
        <v>22792577</v>
      </c>
      <c r="E1174">
        <v>1</v>
      </c>
      <c r="F1174">
        <v>1</v>
      </c>
      <c r="G1174">
        <v>1</v>
      </c>
      <c r="H1174">
        <v>2</v>
      </c>
      <c r="I1174" t="s">
        <v>1218</v>
      </c>
      <c r="J1174" t="s">
        <v>1219</v>
      </c>
      <c r="K1174" t="s">
        <v>1220</v>
      </c>
      <c r="L1174">
        <v>1368</v>
      </c>
      <c r="N1174">
        <v>1011</v>
      </c>
      <c r="O1174" t="s">
        <v>1152</v>
      </c>
      <c r="P1174" t="s">
        <v>1152</v>
      </c>
      <c r="Q1174">
        <v>1</v>
      </c>
      <c r="X1174">
        <v>0.43</v>
      </c>
      <c r="Y1174">
        <v>0</v>
      </c>
      <c r="Z1174">
        <v>134.65</v>
      </c>
      <c r="AA1174">
        <v>13.5</v>
      </c>
      <c r="AB1174">
        <v>0</v>
      </c>
      <c r="AC1174">
        <v>0</v>
      </c>
      <c r="AD1174">
        <v>1</v>
      </c>
      <c r="AE1174">
        <v>0</v>
      </c>
      <c r="AF1174" t="s">
        <v>179</v>
      </c>
      <c r="AG1174">
        <v>0.58050000000000002</v>
      </c>
      <c r="AH1174">
        <v>2</v>
      </c>
      <c r="AI1174">
        <v>24911029</v>
      </c>
      <c r="AJ1174">
        <v>1142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ROW(Source!A697)</f>
        <v>697</v>
      </c>
      <c r="B1175">
        <v>24911040</v>
      </c>
      <c r="C1175">
        <v>24911026</v>
      </c>
      <c r="D1175">
        <v>22792686</v>
      </c>
      <c r="E1175">
        <v>1</v>
      </c>
      <c r="F1175">
        <v>1</v>
      </c>
      <c r="G1175">
        <v>1</v>
      </c>
      <c r="H1175">
        <v>2</v>
      </c>
      <c r="I1175" t="s">
        <v>1248</v>
      </c>
      <c r="J1175" t="s">
        <v>1640</v>
      </c>
      <c r="K1175" t="s">
        <v>1250</v>
      </c>
      <c r="L1175">
        <v>1368</v>
      </c>
      <c r="N1175">
        <v>1011</v>
      </c>
      <c r="O1175" t="s">
        <v>1152</v>
      </c>
      <c r="P1175" t="s">
        <v>1152</v>
      </c>
      <c r="Q1175">
        <v>1</v>
      </c>
      <c r="X1175">
        <v>0.72</v>
      </c>
      <c r="Y1175">
        <v>0</v>
      </c>
      <c r="Z1175">
        <v>1.7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 t="s">
        <v>179</v>
      </c>
      <c r="AG1175">
        <v>0.97199999999999998</v>
      </c>
      <c r="AH1175">
        <v>2</v>
      </c>
      <c r="AI1175">
        <v>24911030</v>
      </c>
      <c r="AJ1175">
        <v>1143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ROW(Source!A697)</f>
        <v>697</v>
      </c>
      <c r="B1176">
        <v>24911041</v>
      </c>
      <c r="C1176">
        <v>24911026</v>
      </c>
      <c r="D1176">
        <v>22794575</v>
      </c>
      <c r="E1176">
        <v>1</v>
      </c>
      <c r="F1176">
        <v>1</v>
      </c>
      <c r="G1176">
        <v>1</v>
      </c>
      <c r="H1176">
        <v>2</v>
      </c>
      <c r="I1176" t="s">
        <v>1224</v>
      </c>
      <c r="J1176" t="s">
        <v>1225</v>
      </c>
      <c r="K1176" t="s">
        <v>1226</v>
      </c>
      <c r="L1176">
        <v>1368</v>
      </c>
      <c r="N1176">
        <v>1011</v>
      </c>
      <c r="O1176" t="s">
        <v>1152</v>
      </c>
      <c r="P1176" t="s">
        <v>1152</v>
      </c>
      <c r="Q1176">
        <v>1</v>
      </c>
      <c r="X1176">
        <v>0.47</v>
      </c>
      <c r="Y1176">
        <v>0</v>
      </c>
      <c r="Z1176">
        <v>87.17</v>
      </c>
      <c r="AA1176">
        <v>11.6</v>
      </c>
      <c r="AB1176">
        <v>0</v>
      </c>
      <c r="AC1176">
        <v>0</v>
      </c>
      <c r="AD1176">
        <v>1</v>
      </c>
      <c r="AE1176">
        <v>0</v>
      </c>
      <c r="AF1176" t="s">
        <v>179</v>
      </c>
      <c r="AG1176">
        <v>0.63449999999999995</v>
      </c>
      <c r="AH1176">
        <v>2</v>
      </c>
      <c r="AI1176">
        <v>24911031</v>
      </c>
      <c r="AJ1176">
        <v>1144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ROW(Source!A697)</f>
        <v>697</v>
      </c>
      <c r="B1177">
        <v>24911042</v>
      </c>
      <c r="C1177">
        <v>24911026</v>
      </c>
      <c r="D1177">
        <v>22820083</v>
      </c>
      <c r="E1177">
        <v>1</v>
      </c>
      <c r="F1177">
        <v>1</v>
      </c>
      <c r="G1177">
        <v>1</v>
      </c>
      <c r="H1177">
        <v>3</v>
      </c>
      <c r="I1177" t="s">
        <v>1252</v>
      </c>
      <c r="J1177" t="s">
        <v>1641</v>
      </c>
      <c r="K1177" t="s">
        <v>1254</v>
      </c>
      <c r="L1177">
        <v>1346</v>
      </c>
      <c r="N1177">
        <v>1009</v>
      </c>
      <c r="O1177" t="s">
        <v>1181</v>
      </c>
      <c r="P1177" t="s">
        <v>1181</v>
      </c>
      <c r="Q1177">
        <v>1</v>
      </c>
      <c r="X1177">
        <v>2.6700000000000002E-2</v>
      </c>
      <c r="Y1177">
        <v>28.22</v>
      </c>
      <c r="Z1177">
        <v>0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3</v>
      </c>
      <c r="AG1177">
        <v>2.6700000000000002E-2</v>
      </c>
      <c r="AH1177">
        <v>2</v>
      </c>
      <c r="AI1177">
        <v>24911032</v>
      </c>
      <c r="AJ1177">
        <v>1145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ROW(Source!A697)</f>
        <v>697</v>
      </c>
      <c r="B1178">
        <v>24911043</v>
      </c>
      <c r="C1178">
        <v>24911026</v>
      </c>
      <c r="D1178">
        <v>22828665</v>
      </c>
      <c r="E1178">
        <v>1</v>
      </c>
      <c r="F1178">
        <v>1</v>
      </c>
      <c r="G1178">
        <v>1</v>
      </c>
      <c r="H1178">
        <v>3</v>
      </c>
      <c r="I1178" t="s">
        <v>1258</v>
      </c>
      <c r="J1178" t="s">
        <v>1642</v>
      </c>
      <c r="K1178" t="s">
        <v>1260</v>
      </c>
      <c r="L1178">
        <v>1348</v>
      </c>
      <c r="N1178">
        <v>1009</v>
      </c>
      <c r="O1178" t="s">
        <v>1185</v>
      </c>
      <c r="P1178" t="s">
        <v>1185</v>
      </c>
      <c r="Q1178">
        <v>1000</v>
      </c>
      <c r="X1178">
        <v>1.0000000000000001E-5</v>
      </c>
      <c r="Y1178">
        <v>28300.400000000001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0</v>
      </c>
      <c r="AF1178" t="s">
        <v>3</v>
      </c>
      <c r="AG1178">
        <v>1.0000000000000001E-5</v>
      </c>
      <c r="AH1178">
        <v>2</v>
      </c>
      <c r="AI1178">
        <v>24911033</v>
      </c>
      <c r="AJ1178">
        <v>1146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ROW(Source!A697)</f>
        <v>697</v>
      </c>
      <c r="B1179">
        <v>24911044</v>
      </c>
      <c r="C1179">
        <v>24911026</v>
      </c>
      <c r="D1179">
        <v>22850608</v>
      </c>
      <c r="E1179">
        <v>1</v>
      </c>
      <c r="F1179">
        <v>1</v>
      </c>
      <c r="G1179">
        <v>1</v>
      </c>
      <c r="H1179">
        <v>3</v>
      </c>
      <c r="I1179" t="s">
        <v>1264</v>
      </c>
      <c r="J1179" t="s">
        <v>1306</v>
      </c>
      <c r="K1179" t="s">
        <v>1266</v>
      </c>
      <c r="L1179">
        <v>1346</v>
      </c>
      <c r="N1179">
        <v>1009</v>
      </c>
      <c r="O1179" t="s">
        <v>1181</v>
      </c>
      <c r="P1179" t="s">
        <v>1181</v>
      </c>
      <c r="Q1179">
        <v>1</v>
      </c>
      <c r="X1179">
        <v>5.0000000000000001E-3</v>
      </c>
      <c r="Y1179">
        <v>114.22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0</v>
      </c>
      <c r="AF1179" t="s">
        <v>3</v>
      </c>
      <c r="AG1179">
        <v>5.0000000000000001E-3</v>
      </c>
      <c r="AH1179">
        <v>2</v>
      </c>
      <c r="AI1179">
        <v>24911034</v>
      </c>
      <c r="AJ1179">
        <v>1147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ROW(Source!A697)</f>
        <v>697</v>
      </c>
      <c r="B1180">
        <v>24911045</v>
      </c>
      <c r="C1180">
        <v>24911026</v>
      </c>
      <c r="D1180">
        <v>22857545</v>
      </c>
      <c r="E1180">
        <v>1</v>
      </c>
      <c r="F1180">
        <v>1</v>
      </c>
      <c r="G1180">
        <v>1</v>
      </c>
      <c r="H1180">
        <v>3</v>
      </c>
      <c r="I1180" t="s">
        <v>1267</v>
      </c>
      <c r="J1180" t="s">
        <v>1643</v>
      </c>
      <c r="K1180" t="s">
        <v>1269</v>
      </c>
      <c r="L1180">
        <v>1354</v>
      </c>
      <c r="N1180">
        <v>1010</v>
      </c>
      <c r="O1180" t="s">
        <v>209</v>
      </c>
      <c r="P1180" t="s">
        <v>209</v>
      </c>
      <c r="Q1180">
        <v>1</v>
      </c>
      <c r="X1180">
        <v>2</v>
      </c>
      <c r="Y1180">
        <v>3.65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2</v>
      </c>
      <c r="AH1180">
        <v>2</v>
      </c>
      <c r="AI1180">
        <v>24911035</v>
      </c>
      <c r="AJ1180">
        <v>1148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ROW(Source!A697)</f>
        <v>697</v>
      </c>
      <c r="B1181">
        <v>24911046</v>
      </c>
      <c r="C1181">
        <v>24911026</v>
      </c>
      <c r="D1181">
        <v>22865650</v>
      </c>
      <c r="E1181">
        <v>1</v>
      </c>
      <c r="F1181">
        <v>1</v>
      </c>
      <c r="G1181">
        <v>1</v>
      </c>
      <c r="H1181">
        <v>3</v>
      </c>
      <c r="I1181" t="s">
        <v>1159</v>
      </c>
      <c r="J1181" t="s">
        <v>1160</v>
      </c>
      <c r="K1181" t="s">
        <v>1161</v>
      </c>
      <c r="L1181">
        <v>1374</v>
      </c>
      <c r="N1181">
        <v>1013</v>
      </c>
      <c r="O1181" t="s">
        <v>1162</v>
      </c>
      <c r="P1181" t="s">
        <v>1162</v>
      </c>
      <c r="Q1181">
        <v>1</v>
      </c>
      <c r="X1181">
        <v>4.16</v>
      </c>
      <c r="Y1181">
        <v>1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4.16</v>
      </c>
      <c r="AH1181">
        <v>2</v>
      </c>
      <c r="AI1181">
        <v>24911036</v>
      </c>
      <c r="AJ1181">
        <v>1149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ROW(Source!A698)</f>
        <v>698</v>
      </c>
      <c r="B1182">
        <v>24910105</v>
      </c>
      <c r="C1182">
        <v>24910088</v>
      </c>
      <c r="D1182">
        <v>9436266</v>
      </c>
      <c r="E1182">
        <v>1</v>
      </c>
      <c r="F1182">
        <v>1</v>
      </c>
      <c r="G1182">
        <v>1</v>
      </c>
      <c r="H1182">
        <v>1</v>
      </c>
      <c r="I1182" t="s">
        <v>1171</v>
      </c>
      <c r="J1182" t="s">
        <v>3</v>
      </c>
      <c r="K1182" t="s">
        <v>1172</v>
      </c>
      <c r="L1182">
        <v>1369</v>
      </c>
      <c r="N1182">
        <v>1013</v>
      </c>
      <c r="O1182" t="s">
        <v>1148</v>
      </c>
      <c r="P1182" t="s">
        <v>1148</v>
      </c>
      <c r="Q1182">
        <v>1</v>
      </c>
      <c r="X1182">
        <v>10.1</v>
      </c>
      <c r="Y1182">
        <v>0</v>
      </c>
      <c r="Z1182">
        <v>0</v>
      </c>
      <c r="AA1182">
        <v>0</v>
      </c>
      <c r="AB1182">
        <v>11.09</v>
      </c>
      <c r="AC1182">
        <v>0</v>
      </c>
      <c r="AD1182">
        <v>1</v>
      </c>
      <c r="AE1182">
        <v>1</v>
      </c>
      <c r="AF1182" t="s">
        <v>179</v>
      </c>
      <c r="AG1182">
        <v>13.635</v>
      </c>
      <c r="AH1182">
        <v>2</v>
      </c>
      <c r="AI1182">
        <v>24910089</v>
      </c>
      <c r="AJ1182">
        <v>1150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ROW(Source!A698)</f>
        <v>698</v>
      </c>
      <c r="B1183">
        <v>24910106</v>
      </c>
      <c r="C1183">
        <v>24910088</v>
      </c>
      <c r="D1183">
        <v>121548</v>
      </c>
      <c r="E1183">
        <v>1</v>
      </c>
      <c r="F1183">
        <v>1</v>
      </c>
      <c r="G1183">
        <v>1</v>
      </c>
      <c r="H1183">
        <v>1</v>
      </c>
      <c r="I1183" t="s">
        <v>40</v>
      </c>
      <c r="J1183" t="s">
        <v>3</v>
      </c>
      <c r="K1183" t="s">
        <v>1173</v>
      </c>
      <c r="L1183">
        <v>608254</v>
      </c>
      <c r="N1183">
        <v>1013</v>
      </c>
      <c r="O1183" t="s">
        <v>1174</v>
      </c>
      <c r="P1183" t="s">
        <v>1174</v>
      </c>
      <c r="Q1183">
        <v>1</v>
      </c>
      <c r="X1183">
        <v>0.44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2</v>
      </c>
      <c r="AF1183" t="s">
        <v>179</v>
      </c>
      <c r="AG1183">
        <v>0.59400000000000008</v>
      </c>
      <c r="AH1183">
        <v>2</v>
      </c>
      <c r="AI1183">
        <v>24910090</v>
      </c>
      <c r="AJ1183">
        <v>1151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ROW(Source!A698)</f>
        <v>698</v>
      </c>
      <c r="B1184">
        <v>24910107</v>
      </c>
      <c r="C1184">
        <v>24910088</v>
      </c>
      <c r="D1184">
        <v>14665676</v>
      </c>
      <c r="E1184">
        <v>1</v>
      </c>
      <c r="F1184">
        <v>1</v>
      </c>
      <c r="G1184">
        <v>1</v>
      </c>
      <c r="H1184">
        <v>2</v>
      </c>
      <c r="I1184" t="s">
        <v>1175</v>
      </c>
      <c r="J1184" t="s">
        <v>1239</v>
      </c>
      <c r="K1184" t="s">
        <v>1177</v>
      </c>
      <c r="L1184">
        <v>1368</v>
      </c>
      <c r="N1184">
        <v>1011</v>
      </c>
      <c r="O1184" t="s">
        <v>1152</v>
      </c>
      <c r="P1184" t="s">
        <v>1152</v>
      </c>
      <c r="Q1184">
        <v>1</v>
      </c>
      <c r="X1184">
        <v>0.44</v>
      </c>
      <c r="Y1184">
        <v>0</v>
      </c>
      <c r="Z1184">
        <v>89.99</v>
      </c>
      <c r="AA1184">
        <v>10.06</v>
      </c>
      <c r="AB1184">
        <v>0</v>
      </c>
      <c r="AC1184">
        <v>0</v>
      </c>
      <c r="AD1184">
        <v>1</v>
      </c>
      <c r="AE1184">
        <v>0</v>
      </c>
      <c r="AF1184" t="s">
        <v>179</v>
      </c>
      <c r="AG1184">
        <v>0.59400000000000008</v>
      </c>
      <c r="AH1184">
        <v>2</v>
      </c>
      <c r="AI1184">
        <v>24910091</v>
      </c>
      <c r="AJ1184">
        <v>1152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ROW(Source!A698)</f>
        <v>698</v>
      </c>
      <c r="B1185">
        <v>24910108</v>
      </c>
      <c r="C1185">
        <v>24910088</v>
      </c>
      <c r="D1185">
        <v>14610134</v>
      </c>
      <c r="E1185">
        <v>1</v>
      </c>
      <c r="F1185">
        <v>1</v>
      </c>
      <c r="G1185">
        <v>1</v>
      </c>
      <c r="H1185">
        <v>3</v>
      </c>
      <c r="I1185" t="s">
        <v>1178</v>
      </c>
      <c r="J1185" t="s">
        <v>1488</v>
      </c>
      <c r="K1185" t="s">
        <v>1180</v>
      </c>
      <c r="L1185">
        <v>1346</v>
      </c>
      <c r="N1185">
        <v>1009</v>
      </c>
      <c r="O1185" t="s">
        <v>1181</v>
      </c>
      <c r="P1185" t="s">
        <v>1181</v>
      </c>
      <c r="Q1185">
        <v>1</v>
      </c>
      <c r="X1185">
        <v>0.03</v>
      </c>
      <c r="Y1185">
        <v>35.630000000000003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0</v>
      </c>
      <c r="AF1185" t="s">
        <v>3</v>
      </c>
      <c r="AG1185">
        <v>0.03</v>
      </c>
      <c r="AH1185">
        <v>2</v>
      </c>
      <c r="AI1185">
        <v>24910092</v>
      </c>
      <c r="AJ1185">
        <v>1153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ROW(Source!A698)</f>
        <v>698</v>
      </c>
      <c r="B1186">
        <v>24910109</v>
      </c>
      <c r="C1186">
        <v>24910088</v>
      </c>
      <c r="D1186">
        <v>14610520</v>
      </c>
      <c r="E1186">
        <v>1</v>
      </c>
      <c r="F1186">
        <v>1</v>
      </c>
      <c r="G1186">
        <v>1</v>
      </c>
      <c r="H1186">
        <v>3</v>
      </c>
      <c r="I1186" t="s">
        <v>1182</v>
      </c>
      <c r="J1186" t="s">
        <v>1489</v>
      </c>
      <c r="K1186" t="s">
        <v>1184</v>
      </c>
      <c r="L1186">
        <v>1348</v>
      </c>
      <c r="N1186">
        <v>1009</v>
      </c>
      <c r="O1186" t="s">
        <v>1185</v>
      </c>
      <c r="P1186" t="s">
        <v>1185</v>
      </c>
      <c r="Q1186">
        <v>1000</v>
      </c>
      <c r="X1186">
        <v>2.0000000000000002E-5</v>
      </c>
      <c r="Y1186">
        <v>15481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2.0000000000000002E-5</v>
      </c>
      <c r="AH1186">
        <v>2</v>
      </c>
      <c r="AI1186">
        <v>24910093</v>
      </c>
      <c r="AJ1186">
        <v>1154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ROW(Source!A698)</f>
        <v>698</v>
      </c>
      <c r="B1187">
        <v>24910110</v>
      </c>
      <c r="C1187">
        <v>24910088</v>
      </c>
      <c r="D1187">
        <v>14610524</v>
      </c>
      <c r="E1187">
        <v>1</v>
      </c>
      <c r="F1187">
        <v>1</v>
      </c>
      <c r="G1187">
        <v>1</v>
      </c>
      <c r="H1187">
        <v>3</v>
      </c>
      <c r="I1187" t="s">
        <v>1186</v>
      </c>
      <c r="J1187" t="s">
        <v>1451</v>
      </c>
      <c r="K1187" t="s">
        <v>1188</v>
      </c>
      <c r="L1187">
        <v>1346</v>
      </c>
      <c r="N1187">
        <v>1009</v>
      </c>
      <c r="O1187" t="s">
        <v>1181</v>
      </c>
      <c r="P1187" t="s">
        <v>1181</v>
      </c>
      <c r="Q1187">
        <v>1</v>
      </c>
      <c r="X1187">
        <v>0.01</v>
      </c>
      <c r="Y1187">
        <v>27.74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0.01</v>
      </c>
      <c r="AH1187">
        <v>2</v>
      </c>
      <c r="AI1187">
        <v>24910094</v>
      </c>
      <c r="AJ1187">
        <v>1155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ROW(Source!A698)</f>
        <v>698</v>
      </c>
      <c r="B1188">
        <v>24910111</v>
      </c>
      <c r="C1188">
        <v>24910088</v>
      </c>
      <c r="D1188">
        <v>14610539</v>
      </c>
      <c r="E1188">
        <v>1</v>
      </c>
      <c r="F1188">
        <v>1</v>
      </c>
      <c r="G1188">
        <v>1</v>
      </c>
      <c r="H1188">
        <v>3</v>
      </c>
      <c r="I1188" t="s">
        <v>1189</v>
      </c>
      <c r="J1188" t="s">
        <v>1461</v>
      </c>
      <c r="K1188" t="s">
        <v>1191</v>
      </c>
      <c r="L1188">
        <v>1346</v>
      </c>
      <c r="N1188">
        <v>1009</v>
      </c>
      <c r="O1188" t="s">
        <v>1181</v>
      </c>
      <c r="P1188" t="s">
        <v>1181</v>
      </c>
      <c r="Q1188">
        <v>1</v>
      </c>
      <c r="X1188">
        <v>0.3</v>
      </c>
      <c r="Y1188">
        <v>9.0399999999999991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0</v>
      </c>
      <c r="AF1188" t="s">
        <v>3</v>
      </c>
      <c r="AG1188">
        <v>0.3</v>
      </c>
      <c r="AH1188">
        <v>2</v>
      </c>
      <c r="AI1188">
        <v>24910095</v>
      </c>
      <c r="AJ1188">
        <v>1156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ROW(Source!A698)</f>
        <v>698</v>
      </c>
      <c r="B1189">
        <v>24910112</v>
      </c>
      <c r="C1189">
        <v>24910088</v>
      </c>
      <c r="D1189">
        <v>14610834</v>
      </c>
      <c r="E1189">
        <v>1</v>
      </c>
      <c r="F1189">
        <v>1</v>
      </c>
      <c r="G1189">
        <v>1</v>
      </c>
      <c r="H1189">
        <v>3</v>
      </c>
      <c r="I1189" t="s">
        <v>1192</v>
      </c>
      <c r="J1189" t="s">
        <v>1452</v>
      </c>
      <c r="K1189" t="s">
        <v>1194</v>
      </c>
      <c r="L1189">
        <v>1358</v>
      </c>
      <c r="N1189">
        <v>1010</v>
      </c>
      <c r="O1189" t="s">
        <v>189</v>
      </c>
      <c r="P1189" t="s">
        <v>189</v>
      </c>
      <c r="Q1189">
        <v>10</v>
      </c>
      <c r="X1189">
        <v>1</v>
      </c>
      <c r="Y1189">
        <v>8.3000000000000007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1</v>
      </c>
      <c r="AH1189">
        <v>2</v>
      </c>
      <c r="AI1189">
        <v>24910096</v>
      </c>
      <c r="AJ1189">
        <v>1157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ROW(Source!A698)</f>
        <v>698</v>
      </c>
      <c r="B1190">
        <v>24910113</v>
      </c>
      <c r="C1190">
        <v>24910088</v>
      </c>
      <c r="D1190">
        <v>14611294</v>
      </c>
      <c r="E1190">
        <v>1</v>
      </c>
      <c r="F1190">
        <v>1</v>
      </c>
      <c r="G1190">
        <v>1</v>
      </c>
      <c r="H1190">
        <v>3</v>
      </c>
      <c r="I1190" t="s">
        <v>1195</v>
      </c>
      <c r="J1190" t="s">
        <v>1490</v>
      </c>
      <c r="K1190" t="s">
        <v>1197</v>
      </c>
      <c r="L1190">
        <v>1346</v>
      </c>
      <c r="N1190">
        <v>1009</v>
      </c>
      <c r="O1190" t="s">
        <v>1181</v>
      </c>
      <c r="P1190" t="s">
        <v>1181</v>
      </c>
      <c r="Q1190">
        <v>1</v>
      </c>
      <c r="X1190">
        <v>0.02</v>
      </c>
      <c r="Y1190">
        <v>91.29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0.02</v>
      </c>
      <c r="AH1190">
        <v>2</v>
      </c>
      <c r="AI1190">
        <v>24910097</v>
      </c>
      <c r="AJ1190">
        <v>1158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ROW(Source!A698)</f>
        <v>698</v>
      </c>
      <c r="B1191">
        <v>24910114</v>
      </c>
      <c r="C1191">
        <v>24910088</v>
      </c>
      <c r="D1191">
        <v>14680937</v>
      </c>
      <c r="E1191">
        <v>1</v>
      </c>
      <c r="F1191">
        <v>1</v>
      </c>
      <c r="G1191">
        <v>1</v>
      </c>
      <c r="H1191">
        <v>3</v>
      </c>
      <c r="I1191" t="s">
        <v>1198</v>
      </c>
      <c r="J1191" t="s">
        <v>1491</v>
      </c>
      <c r="K1191" t="s">
        <v>1200</v>
      </c>
      <c r="L1191">
        <v>1346</v>
      </c>
      <c r="N1191">
        <v>1009</v>
      </c>
      <c r="O1191" t="s">
        <v>1181</v>
      </c>
      <c r="P1191" t="s">
        <v>1181</v>
      </c>
      <c r="Q1191">
        <v>1</v>
      </c>
      <c r="X1191">
        <v>0.02</v>
      </c>
      <c r="Y1191">
        <v>15.37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0.02</v>
      </c>
      <c r="AH1191">
        <v>2</v>
      </c>
      <c r="AI1191">
        <v>24910098</v>
      </c>
      <c r="AJ1191">
        <v>1159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ROW(Source!A698)</f>
        <v>698</v>
      </c>
      <c r="B1192">
        <v>24910115</v>
      </c>
      <c r="C1192">
        <v>24910088</v>
      </c>
      <c r="D1192">
        <v>14652403</v>
      </c>
      <c r="E1192">
        <v>1</v>
      </c>
      <c r="F1192">
        <v>1</v>
      </c>
      <c r="G1192">
        <v>1</v>
      </c>
      <c r="H1192">
        <v>3</v>
      </c>
      <c r="I1192" t="s">
        <v>1201</v>
      </c>
      <c r="J1192" t="s">
        <v>1453</v>
      </c>
      <c r="K1192" t="s">
        <v>1203</v>
      </c>
      <c r="L1192">
        <v>1348</v>
      </c>
      <c r="N1192">
        <v>1009</v>
      </c>
      <c r="O1192" t="s">
        <v>1185</v>
      </c>
      <c r="P1192" t="s">
        <v>1185</v>
      </c>
      <c r="Q1192">
        <v>1000</v>
      </c>
      <c r="X1192">
        <v>2.9999999999999997E-4</v>
      </c>
      <c r="Y1192">
        <v>729.98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2.9999999999999997E-4</v>
      </c>
      <c r="AH1192">
        <v>2</v>
      </c>
      <c r="AI1192">
        <v>24910099</v>
      </c>
      <c r="AJ1192">
        <v>1160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ROW(Source!A698)</f>
        <v>698</v>
      </c>
      <c r="B1193">
        <v>24910116</v>
      </c>
      <c r="C1193">
        <v>24910088</v>
      </c>
      <c r="D1193">
        <v>14664232</v>
      </c>
      <c r="E1193">
        <v>1</v>
      </c>
      <c r="F1193">
        <v>1</v>
      </c>
      <c r="G1193">
        <v>1</v>
      </c>
      <c r="H1193">
        <v>3</v>
      </c>
      <c r="I1193" t="s">
        <v>1204</v>
      </c>
      <c r="J1193" t="s">
        <v>1492</v>
      </c>
      <c r="K1193" t="s">
        <v>1206</v>
      </c>
      <c r="L1193">
        <v>1348</v>
      </c>
      <c r="N1193">
        <v>1009</v>
      </c>
      <c r="O1193" t="s">
        <v>1185</v>
      </c>
      <c r="P1193" t="s">
        <v>1185</v>
      </c>
      <c r="Q1193">
        <v>1000</v>
      </c>
      <c r="X1193">
        <v>1E-4</v>
      </c>
      <c r="Y1193">
        <v>37517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1E-4</v>
      </c>
      <c r="AH1193">
        <v>2</v>
      </c>
      <c r="AI1193">
        <v>24910100</v>
      </c>
      <c r="AJ1193">
        <v>1161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ROW(Source!A698)</f>
        <v>698</v>
      </c>
      <c r="B1194">
        <v>24910117</v>
      </c>
      <c r="C1194">
        <v>24910088</v>
      </c>
      <c r="D1194">
        <v>14665222</v>
      </c>
      <c r="E1194">
        <v>1</v>
      </c>
      <c r="F1194">
        <v>1</v>
      </c>
      <c r="G1194">
        <v>1</v>
      </c>
      <c r="H1194">
        <v>3</v>
      </c>
      <c r="I1194" t="s">
        <v>1207</v>
      </c>
      <c r="J1194" t="s">
        <v>1454</v>
      </c>
      <c r="K1194" t="s">
        <v>1209</v>
      </c>
      <c r="L1194">
        <v>1346</v>
      </c>
      <c r="N1194">
        <v>1009</v>
      </c>
      <c r="O1194" t="s">
        <v>1181</v>
      </c>
      <c r="P1194" t="s">
        <v>1181</v>
      </c>
      <c r="Q1194">
        <v>1</v>
      </c>
      <c r="X1194">
        <v>0.06</v>
      </c>
      <c r="Y1194">
        <v>65.75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0.06</v>
      </c>
      <c r="AH1194">
        <v>2</v>
      </c>
      <c r="AI1194">
        <v>24910101</v>
      </c>
      <c r="AJ1194">
        <v>1162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ROW(Source!A698)</f>
        <v>698</v>
      </c>
      <c r="B1195">
        <v>24910118</v>
      </c>
      <c r="C1195">
        <v>24910088</v>
      </c>
      <c r="D1195">
        <v>14689643</v>
      </c>
      <c r="E1195">
        <v>1</v>
      </c>
      <c r="F1195">
        <v>1</v>
      </c>
      <c r="G1195">
        <v>1</v>
      </c>
      <c r="H1195">
        <v>3</v>
      </c>
      <c r="I1195" t="s">
        <v>1210</v>
      </c>
      <c r="J1195" t="s">
        <v>1493</v>
      </c>
      <c r="K1195" t="s">
        <v>1212</v>
      </c>
      <c r="L1195">
        <v>1346</v>
      </c>
      <c r="N1195">
        <v>1009</v>
      </c>
      <c r="O1195" t="s">
        <v>1181</v>
      </c>
      <c r="P1195" t="s">
        <v>1181</v>
      </c>
      <c r="Q1195">
        <v>1</v>
      </c>
      <c r="X1195">
        <v>0.08</v>
      </c>
      <c r="Y1195">
        <v>38.340000000000003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3</v>
      </c>
      <c r="AG1195">
        <v>0.08</v>
      </c>
      <c r="AH1195">
        <v>2</v>
      </c>
      <c r="AI1195">
        <v>24910102</v>
      </c>
      <c r="AJ1195">
        <v>1163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ROW(Source!A698)</f>
        <v>698</v>
      </c>
      <c r="B1196">
        <v>24910119</v>
      </c>
      <c r="C1196">
        <v>24910088</v>
      </c>
      <c r="D1196">
        <v>14697310</v>
      </c>
      <c r="E1196">
        <v>1</v>
      </c>
      <c r="F1196">
        <v>1</v>
      </c>
      <c r="G1196">
        <v>1</v>
      </c>
      <c r="H1196">
        <v>3</v>
      </c>
      <c r="I1196" t="s">
        <v>1213</v>
      </c>
      <c r="J1196" t="s">
        <v>1494</v>
      </c>
      <c r="K1196" t="s">
        <v>1215</v>
      </c>
      <c r="L1196">
        <v>1354</v>
      </c>
      <c r="N1196">
        <v>1010</v>
      </c>
      <c r="O1196" t="s">
        <v>209</v>
      </c>
      <c r="P1196" t="s">
        <v>209</v>
      </c>
      <c r="Q1196">
        <v>1</v>
      </c>
      <c r="X1196">
        <v>10</v>
      </c>
      <c r="Y1196">
        <v>2.0299999999999998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10</v>
      </c>
      <c r="AH1196">
        <v>2</v>
      </c>
      <c r="AI1196">
        <v>24910103</v>
      </c>
      <c r="AJ1196">
        <v>1164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ROW(Source!A698)</f>
        <v>698</v>
      </c>
      <c r="B1197">
        <v>24910120</v>
      </c>
      <c r="C1197">
        <v>24910088</v>
      </c>
      <c r="D1197">
        <v>14665281</v>
      </c>
      <c r="E1197">
        <v>1</v>
      </c>
      <c r="F1197">
        <v>1</v>
      </c>
      <c r="G1197">
        <v>1</v>
      </c>
      <c r="H1197">
        <v>3</v>
      </c>
      <c r="I1197" t="s">
        <v>1311</v>
      </c>
      <c r="J1197" t="s">
        <v>1695</v>
      </c>
      <c r="K1197" t="s">
        <v>1313</v>
      </c>
      <c r="L1197">
        <v>1348</v>
      </c>
      <c r="N1197">
        <v>1009</v>
      </c>
      <c r="O1197" t="s">
        <v>1185</v>
      </c>
      <c r="P1197" t="s">
        <v>1185</v>
      </c>
      <c r="Q1197">
        <v>1000</v>
      </c>
      <c r="X1197">
        <v>1E-3</v>
      </c>
      <c r="Y1197">
        <v>0</v>
      </c>
      <c r="Z1197">
        <v>0</v>
      </c>
      <c r="AA1197">
        <v>0</v>
      </c>
      <c r="AB1197">
        <v>0</v>
      </c>
      <c r="AC1197">
        <v>1</v>
      </c>
      <c r="AD1197">
        <v>0</v>
      </c>
      <c r="AE1197">
        <v>0</v>
      </c>
      <c r="AF1197" t="s">
        <v>3</v>
      </c>
      <c r="AG1197">
        <v>1E-3</v>
      </c>
      <c r="AH1197">
        <v>3</v>
      </c>
      <c r="AI1197">
        <v>-1</v>
      </c>
      <c r="AJ1197" t="s">
        <v>3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ROW(Source!A698)</f>
        <v>698</v>
      </c>
      <c r="B1198">
        <v>24910121</v>
      </c>
      <c r="C1198">
        <v>24910088</v>
      </c>
      <c r="D1198">
        <v>14665295</v>
      </c>
      <c r="E1198">
        <v>1</v>
      </c>
      <c r="F1198">
        <v>1</v>
      </c>
      <c r="G1198">
        <v>1</v>
      </c>
      <c r="H1198">
        <v>3</v>
      </c>
      <c r="I1198" t="s">
        <v>1159</v>
      </c>
      <c r="J1198" t="s">
        <v>1168</v>
      </c>
      <c r="K1198" t="s">
        <v>1169</v>
      </c>
      <c r="L1198">
        <v>1344</v>
      </c>
      <c r="N1198">
        <v>1008</v>
      </c>
      <c r="O1198" t="s">
        <v>1170</v>
      </c>
      <c r="P1198" t="s">
        <v>1170</v>
      </c>
      <c r="Q1198">
        <v>1</v>
      </c>
      <c r="X1198">
        <v>2.2400000000000002</v>
      </c>
      <c r="Y1198">
        <v>1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3</v>
      </c>
      <c r="AG1198">
        <v>2.2400000000000002</v>
      </c>
      <c r="AH1198">
        <v>2</v>
      </c>
      <c r="AI1198">
        <v>24910104</v>
      </c>
      <c r="AJ1198">
        <v>1165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">
      <c r="A1199">
        <f>ROW(Source!A699)</f>
        <v>699</v>
      </c>
      <c r="B1199">
        <v>24910070</v>
      </c>
      <c r="C1199">
        <v>24910053</v>
      </c>
      <c r="D1199">
        <v>9436266</v>
      </c>
      <c r="E1199">
        <v>1</v>
      </c>
      <c r="F1199">
        <v>1</v>
      </c>
      <c r="G1199">
        <v>1</v>
      </c>
      <c r="H1199">
        <v>1</v>
      </c>
      <c r="I1199" t="s">
        <v>1171</v>
      </c>
      <c r="J1199" t="s">
        <v>3</v>
      </c>
      <c r="K1199" t="s">
        <v>1172</v>
      </c>
      <c r="L1199">
        <v>1369</v>
      </c>
      <c r="N1199">
        <v>1013</v>
      </c>
      <c r="O1199" t="s">
        <v>1148</v>
      </c>
      <c r="P1199" t="s">
        <v>1148</v>
      </c>
      <c r="Q1199">
        <v>1</v>
      </c>
      <c r="X1199">
        <v>10.1</v>
      </c>
      <c r="Y1199">
        <v>0</v>
      </c>
      <c r="Z1199">
        <v>0</v>
      </c>
      <c r="AA1199">
        <v>0</v>
      </c>
      <c r="AB1199">
        <v>11.09</v>
      </c>
      <c r="AC1199">
        <v>0</v>
      </c>
      <c r="AD1199">
        <v>1</v>
      </c>
      <c r="AE1199">
        <v>1</v>
      </c>
      <c r="AF1199" t="s">
        <v>179</v>
      </c>
      <c r="AG1199">
        <v>13.635</v>
      </c>
      <c r="AH1199">
        <v>2</v>
      </c>
      <c r="AI1199">
        <v>24910054</v>
      </c>
      <c r="AJ1199">
        <v>1166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">
      <c r="A1200">
        <f>ROW(Source!A699)</f>
        <v>699</v>
      </c>
      <c r="B1200">
        <v>24910071</v>
      </c>
      <c r="C1200">
        <v>24910053</v>
      </c>
      <c r="D1200">
        <v>121548</v>
      </c>
      <c r="E1200">
        <v>1</v>
      </c>
      <c r="F1200">
        <v>1</v>
      </c>
      <c r="G1200">
        <v>1</v>
      </c>
      <c r="H1200">
        <v>1</v>
      </c>
      <c r="I1200" t="s">
        <v>40</v>
      </c>
      <c r="J1200" t="s">
        <v>3</v>
      </c>
      <c r="K1200" t="s">
        <v>1173</v>
      </c>
      <c r="L1200">
        <v>608254</v>
      </c>
      <c r="N1200">
        <v>1013</v>
      </c>
      <c r="O1200" t="s">
        <v>1174</v>
      </c>
      <c r="P1200" t="s">
        <v>1174</v>
      </c>
      <c r="Q1200">
        <v>1</v>
      </c>
      <c r="X1200">
        <v>0.44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2</v>
      </c>
      <c r="AF1200" t="s">
        <v>179</v>
      </c>
      <c r="AG1200">
        <v>0.59400000000000008</v>
      </c>
      <c r="AH1200">
        <v>2</v>
      </c>
      <c r="AI1200">
        <v>24910055</v>
      </c>
      <c r="AJ1200">
        <v>1167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">
      <c r="A1201">
        <f>ROW(Source!A699)</f>
        <v>699</v>
      </c>
      <c r="B1201">
        <v>24910072</v>
      </c>
      <c r="C1201">
        <v>24910053</v>
      </c>
      <c r="D1201">
        <v>14665676</v>
      </c>
      <c r="E1201">
        <v>1</v>
      </c>
      <c r="F1201">
        <v>1</v>
      </c>
      <c r="G1201">
        <v>1</v>
      </c>
      <c r="H1201">
        <v>2</v>
      </c>
      <c r="I1201" t="s">
        <v>1175</v>
      </c>
      <c r="J1201" t="s">
        <v>1239</v>
      </c>
      <c r="K1201" t="s">
        <v>1177</v>
      </c>
      <c r="L1201">
        <v>1368</v>
      </c>
      <c r="N1201">
        <v>1011</v>
      </c>
      <c r="O1201" t="s">
        <v>1152</v>
      </c>
      <c r="P1201" t="s">
        <v>1152</v>
      </c>
      <c r="Q1201">
        <v>1</v>
      </c>
      <c r="X1201">
        <v>0.44</v>
      </c>
      <c r="Y1201">
        <v>0</v>
      </c>
      <c r="Z1201">
        <v>89.99</v>
      </c>
      <c r="AA1201">
        <v>10.06</v>
      </c>
      <c r="AB1201">
        <v>0</v>
      </c>
      <c r="AC1201">
        <v>0</v>
      </c>
      <c r="AD1201">
        <v>1</v>
      </c>
      <c r="AE1201">
        <v>0</v>
      </c>
      <c r="AF1201" t="s">
        <v>179</v>
      </c>
      <c r="AG1201">
        <v>0.59400000000000008</v>
      </c>
      <c r="AH1201">
        <v>2</v>
      </c>
      <c r="AI1201">
        <v>24910056</v>
      </c>
      <c r="AJ1201">
        <v>1168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">
      <c r="A1202">
        <f>ROW(Source!A699)</f>
        <v>699</v>
      </c>
      <c r="B1202">
        <v>24910073</v>
      </c>
      <c r="C1202">
        <v>24910053</v>
      </c>
      <c r="D1202">
        <v>14610134</v>
      </c>
      <c r="E1202">
        <v>1</v>
      </c>
      <c r="F1202">
        <v>1</v>
      </c>
      <c r="G1202">
        <v>1</v>
      </c>
      <c r="H1202">
        <v>3</v>
      </c>
      <c r="I1202" t="s">
        <v>1178</v>
      </c>
      <c r="J1202" t="s">
        <v>1488</v>
      </c>
      <c r="K1202" t="s">
        <v>1180</v>
      </c>
      <c r="L1202">
        <v>1346</v>
      </c>
      <c r="N1202">
        <v>1009</v>
      </c>
      <c r="O1202" t="s">
        <v>1181</v>
      </c>
      <c r="P1202" t="s">
        <v>1181</v>
      </c>
      <c r="Q1202">
        <v>1</v>
      </c>
      <c r="X1202">
        <v>0.03</v>
      </c>
      <c r="Y1202">
        <v>35.630000000000003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0</v>
      </c>
      <c r="AF1202" t="s">
        <v>3</v>
      </c>
      <c r="AG1202">
        <v>0.03</v>
      </c>
      <c r="AH1202">
        <v>2</v>
      </c>
      <c r="AI1202">
        <v>24910057</v>
      </c>
      <c r="AJ1202">
        <v>1169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">
      <c r="A1203">
        <f>ROW(Source!A699)</f>
        <v>699</v>
      </c>
      <c r="B1203">
        <v>24910074</v>
      </c>
      <c r="C1203">
        <v>24910053</v>
      </c>
      <c r="D1203">
        <v>14610520</v>
      </c>
      <c r="E1203">
        <v>1</v>
      </c>
      <c r="F1203">
        <v>1</v>
      </c>
      <c r="G1203">
        <v>1</v>
      </c>
      <c r="H1203">
        <v>3</v>
      </c>
      <c r="I1203" t="s">
        <v>1182</v>
      </c>
      <c r="J1203" t="s">
        <v>1489</v>
      </c>
      <c r="K1203" t="s">
        <v>1184</v>
      </c>
      <c r="L1203">
        <v>1348</v>
      </c>
      <c r="N1203">
        <v>1009</v>
      </c>
      <c r="O1203" t="s">
        <v>1185</v>
      </c>
      <c r="P1203" t="s">
        <v>1185</v>
      </c>
      <c r="Q1203">
        <v>1000</v>
      </c>
      <c r="X1203">
        <v>2.0000000000000002E-5</v>
      </c>
      <c r="Y1203">
        <v>15481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 t="s">
        <v>3</v>
      </c>
      <c r="AG1203">
        <v>2.0000000000000002E-5</v>
      </c>
      <c r="AH1203">
        <v>2</v>
      </c>
      <c r="AI1203">
        <v>24910058</v>
      </c>
      <c r="AJ1203">
        <v>1170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">
      <c r="A1204">
        <f>ROW(Source!A699)</f>
        <v>699</v>
      </c>
      <c r="B1204">
        <v>24910075</v>
      </c>
      <c r="C1204">
        <v>24910053</v>
      </c>
      <c r="D1204">
        <v>14610524</v>
      </c>
      <c r="E1204">
        <v>1</v>
      </c>
      <c r="F1204">
        <v>1</v>
      </c>
      <c r="G1204">
        <v>1</v>
      </c>
      <c r="H1204">
        <v>3</v>
      </c>
      <c r="I1204" t="s">
        <v>1186</v>
      </c>
      <c r="J1204" t="s">
        <v>1451</v>
      </c>
      <c r="K1204" t="s">
        <v>1188</v>
      </c>
      <c r="L1204">
        <v>1346</v>
      </c>
      <c r="N1204">
        <v>1009</v>
      </c>
      <c r="O1204" t="s">
        <v>1181</v>
      </c>
      <c r="P1204" t="s">
        <v>1181</v>
      </c>
      <c r="Q1204">
        <v>1</v>
      </c>
      <c r="X1204">
        <v>0.01</v>
      </c>
      <c r="Y1204">
        <v>27.74</v>
      </c>
      <c r="Z1204">
        <v>0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 t="s">
        <v>3</v>
      </c>
      <c r="AG1204">
        <v>0.01</v>
      </c>
      <c r="AH1204">
        <v>2</v>
      </c>
      <c r="AI1204">
        <v>24910059</v>
      </c>
      <c r="AJ1204">
        <v>1171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">
      <c r="A1205">
        <f>ROW(Source!A699)</f>
        <v>699</v>
      </c>
      <c r="B1205">
        <v>24910076</v>
      </c>
      <c r="C1205">
        <v>24910053</v>
      </c>
      <c r="D1205">
        <v>14610539</v>
      </c>
      <c r="E1205">
        <v>1</v>
      </c>
      <c r="F1205">
        <v>1</v>
      </c>
      <c r="G1205">
        <v>1</v>
      </c>
      <c r="H1205">
        <v>3</v>
      </c>
      <c r="I1205" t="s">
        <v>1189</v>
      </c>
      <c r="J1205" t="s">
        <v>1461</v>
      </c>
      <c r="K1205" t="s">
        <v>1191</v>
      </c>
      <c r="L1205">
        <v>1346</v>
      </c>
      <c r="N1205">
        <v>1009</v>
      </c>
      <c r="O1205" t="s">
        <v>1181</v>
      </c>
      <c r="P1205" t="s">
        <v>1181</v>
      </c>
      <c r="Q1205">
        <v>1</v>
      </c>
      <c r="X1205">
        <v>0.3</v>
      </c>
      <c r="Y1205">
        <v>9.0399999999999991</v>
      </c>
      <c r="Z1205">
        <v>0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3</v>
      </c>
      <c r="AG1205">
        <v>0.3</v>
      </c>
      <c r="AH1205">
        <v>2</v>
      </c>
      <c r="AI1205">
        <v>24910060</v>
      </c>
      <c r="AJ1205">
        <v>1172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">
      <c r="A1206">
        <f>ROW(Source!A699)</f>
        <v>699</v>
      </c>
      <c r="B1206">
        <v>24910077</v>
      </c>
      <c r="C1206">
        <v>24910053</v>
      </c>
      <c r="D1206">
        <v>14610834</v>
      </c>
      <c r="E1206">
        <v>1</v>
      </c>
      <c r="F1206">
        <v>1</v>
      </c>
      <c r="G1206">
        <v>1</v>
      </c>
      <c r="H1206">
        <v>3</v>
      </c>
      <c r="I1206" t="s">
        <v>1192</v>
      </c>
      <c r="J1206" t="s">
        <v>1452</v>
      </c>
      <c r="K1206" t="s">
        <v>1194</v>
      </c>
      <c r="L1206">
        <v>1358</v>
      </c>
      <c r="N1206">
        <v>1010</v>
      </c>
      <c r="O1206" t="s">
        <v>189</v>
      </c>
      <c r="P1206" t="s">
        <v>189</v>
      </c>
      <c r="Q1206">
        <v>10</v>
      </c>
      <c r="X1206">
        <v>1</v>
      </c>
      <c r="Y1206">
        <v>8.3000000000000007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 t="s">
        <v>3</v>
      </c>
      <c r="AG1206">
        <v>1</v>
      </c>
      <c r="AH1206">
        <v>2</v>
      </c>
      <c r="AI1206">
        <v>24910061</v>
      </c>
      <c r="AJ1206">
        <v>1173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">
      <c r="A1207">
        <f>ROW(Source!A699)</f>
        <v>699</v>
      </c>
      <c r="B1207">
        <v>24910078</v>
      </c>
      <c r="C1207">
        <v>24910053</v>
      </c>
      <c r="D1207">
        <v>14611294</v>
      </c>
      <c r="E1207">
        <v>1</v>
      </c>
      <c r="F1207">
        <v>1</v>
      </c>
      <c r="G1207">
        <v>1</v>
      </c>
      <c r="H1207">
        <v>3</v>
      </c>
      <c r="I1207" t="s">
        <v>1195</v>
      </c>
      <c r="J1207" t="s">
        <v>1490</v>
      </c>
      <c r="K1207" t="s">
        <v>1197</v>
      </c>
      <c r="L1207">
        <v>1346</v>
      </c>
      <c r="N1207">
        <v>1009</v>
      </c>
      <c r="O1207" t="s">
        <v>1181</v>
      </c>
      <c r="P1207" t="s">
        <v>1181</v>
      </c>
      <c r="Q1207">
        <v>1</v>
      </c>
      <c r="X1207">
        <v>0.02</v>
      </c>
      <c r="Y1207">
        <v>91.29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0.02</v>
      </c>
      <c r="AH1207">
        <v>2</v>
      </c>
      <c r="AI1207">
        <v>24910062</v>
      </c>
      <c r="AJ1207">
        <v>1174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 x14ac:dyDescent="0.2">
      <c r="A1208">
        <f>ROW(Source!A699)</f>
        <v>699</v>
      </c>
      <c r="B1208">
        <v>24910079</v>
      </c>
      <c r="C1208">
        <v>24910053</v>
      </c>
      <c r="D1208">
        <v>14680937</v>
      </c>
      <c r="E1208">
        <v>1</v>
      </c>
      <c r="F1208">
        <v>1</v>
      </c>
      <c r="G1208">
        <v>1</v>
      </c>
      <c r="H1208">
        <v>3</v>
      </c>
      <c r="I1208" t="s">
        <v>1198</v>
      </c>
      <c r="J1208" t="s">
        <v>1491</v>
      </c>
      <c r="K1208" t="s">
        <v>1200</v>
      </c>
      <c r="L1208">
        <v>1346</v>
      </c>
      <c r="N1208">
        <v>1009</v>
      </c>
      <c r="O1208" t="s">
        <v>1181</v>
      </c>
      <c r="P1208" t="s">
        <v>1181</v>
      </c>
      <c r="Q1208">
        <v>1</v>
      </c>
      <c r="X1208">
        <v>0.02</v>
      </c>
      <c r="Y1208">
        <v>15.37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0.02</v>
      </c>
      <c r="AH1208">
        <v>2</v>
      </c>
      <c r="AI1208">
        <v>24910063</v>
      </c>
      <c r="AJ1208">
        <v>1175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">
      <c r="A1209">
        <f>ROW(Source!A699)</f>
        <v>699</v>
      </c>
      <c r="B1209">
        <v>24910080</v>
      </c>
      <c r="C1209">
        <v>24910053</v>
      </c>
      <c r="D1209">
        <v>14652403</v>
      </c>
      <c r="E1209">
        <v>1</v>
      </c>
      <c r="F1209">
        <v>1</v>
      </c>
      <c r="G1209">
        <v>1</v>
      </c>
      <c r="H1209">
        <v>3</v>
      </c>
      <c r="I1209" t="s">
        <v>1201</v>
      </c>
      <c r="J1209" t="s">
        <v>1453</v>
      </c>
      <c r="K1209" t="s">
        <v>1203</v>
      </c>
      <c r="L1209">
        <v>1348</v>
      </c>
      <c r="N1209">
        <v>1009</v>
      </c>
      <c r="O1209" t="s">
        <v>1185</v>
      </c>
      <c r="P1209" t="s">
        <v>1185</v>
      </c>
      <c r="Q1209">
        <v>1000</v>
      </c>
      <c r="X1209">
        <v>2.9999999999999997E-4</v>
      </c>
      <c r="Y1209">
        <v>729.98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2.9999999999999997E-4</v>
      </c>
      <c r="AH1209">
        <v>2</v>
      </c>
      <c r="AI1209">
        <v>24910064</v>
      </c>
      <c r="AJ1209">
        <v>1176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">
      <c r="A1210">
        <f>ROW(Source!A699)</f>
        <v>699</v>
      </c>
      <c r="B1210">
        <v>24910081</v>
      </c>
      <c r="C1210">
        <v>24910053</v>
      </c>
      <c r="D1210">
        <v>14664232</v>
      </c>
      <c r="E1210">
        <v>1</v>
      </c>
      <c r="F1210">
        <v>1</v>
      </c>
      <c r="G1210">
        <v>1</v>
      </c>
      <c r="H1210">
        <v>3</v>
      </c>
      <c r="I1210" t="s">
        <v>1204</v>
      </c>
      <c r="J1210" t="s">
        <v>1492</v>
      </c>
      <c r="K1210" t="s">
        <v>1206</v>
      </c>
      <c r="L1210">
        <v>1348</v>
      </c>
      <c r="N1210">
        <v>1009</v>
      </c>
      <c r="O1210" t="s">
        <v>1185</v>
      </c>
      <c r="P1210" t="s">
        <v>1185</v>
      </c>
      <c r="Q1210">
        <v>1000</v>
      </c>
      <c r="X1210">
        <v>1E-4</v>
      </c>
      <c r="Y1210">
        <v>37517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1E-4</v>
      </c>
      <c r="AH1210">
        <v>2</v>
      </c>
      <c r="AI1210">
        <v>24910065</v>
      </c>
      <c r="AJ1210">
        <v>1177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">
      <c r="A1211">
        <f>ROW(Source!A699)</f>
        <v>699</v>
      </c>
      <c r="B1211">
        <v>24910082</v>
      </c>
      <c r="C1211">
        <v>24910053</v>
      </c>
      <c r="D1211">
        <v>14665222</v>
      </c>
      <c r="E1211">
        <v>1</v>
      </c>
      <c r="F1211">
        <v>1</v>
      </c>
      <c r="G1211">
        <v>1</v>
      </c>
      <c r="H1211">
        <v>3</v>
      </c>
      <c r="I1211" t="s">
        <v>1207</v>
      </c>
      <c r="J1211" t="s">
        <v>1454</v>
      </c>
      <c r="K1211" t="s">
        <v>1209</v>
      </c>
      <c r="L1211">
        <v>1346</v>
      </c>
      <c r="N1211">
        <v>1009</v>
      </c>
      <c r="O1211" t="s">
        <v>1181</v>
      </c>
      <c r="P1211" t="s">
        <v>1181</v>
      </c>
      <c r="Q1211">
        <v>1</v>
      </c>
      <c r="X1211">
        <v>0.06</v>
      </c>
      <c r="Y1211">
        <v>65.75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3</v>
      </c>
      <c r="AG1211">
        <v>0.06</v>
      </c>
      <c r="AH1211">
        <v>2</v>
      </c>
      <c r="AI1211">
        <v>24910066</v>
      </c>
      <c r="AJ1211">
        <v>1178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">
      <c r="A1212">
        <f>ROW(Source!A699)</f>
        <v>699</v>
      </c>
      <c r="B1212">
        <v>24910083</v>
      </c>
      <c r="C1212">
        <v>24910053</v>
      </c>
      <c r="D1212">
        <v>14689643</v>
      </c>
      <c r="E1212">
        <v>1</v>
      </c>
      <c r="F1212">
        <v>1</v>
      </c>
      <c r="G1212">
        <v>1</v>
      </c>
      <c r="H1212">
        <v>3</v>
      </c>
      <c r="I1212" t="s">
        <v>1210</v>
      </c>
      <c r="J1212" t="s">
        <v>1493</v>
      </c>
      <c r="K1212" t="s">
        <v>1212</v>
      </c>
      <c r="L1212">
        <v>1346</v>
      </c>
      <c r="N1212">
        <v>1009</v>
      </c>
      <c r="O1212" t="s">
        <v>1181</v>
      </c>
      <c r="P1212" t="s">
        <v>1181</v>
      </c>
      <c r="Q1212">
        <v>1</v>
      </c>
      <c r="X1212">
        <v>0.08</v>
      </c>
      <c r="Y1212">
        <v>38.340000000000003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3</v>
      </c>
      <c r="AG1212">
        <v>0.08</v>
      </c>
      <c r="AH1212">
        <v>2</v>
      </c>
      <c r="AI1212">
        <v>24910067</v>
      </c>
      <c r="AJ1212">
        <v>1179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">
      <c r="A1213">
        <f>ROW(Source!A699)</f>
        <v>699</v>
      </c>
      <c r="B1213">
        <v>24910084</v>
      </c>
      <c r="C1213">
        <v>24910053</v>
      </c>
      <c r="D1213">
        <v>14697310</v>
      </c>
      <c r="E1213">
        <v>1</v>
      </c>
      <c r="F1213">
        <v>1</v>
      </c>
      <c r="G1213">
        <v>1</v>
      </c>
      <c r="H1213">
        <v>3</v>
      </c>
      <c r="I1213" t="s">
        <v>1213</v>
      </c>
      <c r="J1213" t="s">
        <v>1494</v>
      </c>
      <c r="K1213" t="s">
        <v>1215</v>
      </c>
      <c r="L1213">
        <v>1354</v>
      </c>
      <c r="N1213">
        <v>1010</v>
      </c>
      <c r="O1213" t="s">
        <v>209</v>
      </c>
      <c r="P1213" t="s">
        <v>209</v>
      </c>
      <c r="Q1213">
        <v>1</v>
      </c>
      <c r="X1213">
        <v>10</v>
      </c>
      <c r="Y1213">
        <v>2.0299999999999998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10</v>
      </c>
      <c r="AH1213">
        <v>2</v>
      </c>
      <c r="AI1213">
        <v>24910068</v>
      </c>
      <c r="AJ1213">
        <v>1180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">
      <c r="A1214">
        <f>ROW(Source!A699)</f>
        <v>699</v>
      </c>
      <c r="B1214">
        <v>24910085</v>
      </c>
      <c r="C1214">
        <v>24910053</v>
      </c>
      <c r="D1214">
        <v>14665281</v>
      </c>
      <c r="E1214">
        <v>1</v>
      </c>
      <c r="F1214">
        <v>1</v>
      </c>
      <c r="G1214">
        <v>1</v>
      </c>
      <c r="H1214">
        <v>3</v>
      </c>
      <c r="I1214" t="s">
        <v>1311</v>
      </c>
      <c r="J1214" t="s">
        <v>1695</v>
      </c>
      <c r="K1214" t="s">
        <v>1313</v>
      </c>
      <c r="L1214">
        <v>1348</v>
      </c>
      <c r="N1214">
        <v>1009</v>
      </c>
      <c r="O1214" t="s">
        <v>1185</v>
      </c>
      <c r="P1214" t="s">
        <v>1185</v>
      </c>
      <c r="Q1214">
        <v>1000</v>
      </c>
      <c r="X1214">
        <v>1E-3</v>
      </c>
      <c r="Y1214">
        <v>0</v>
      </c>
      <c r="Z1214">
        <v>0</v>
      </c>
      <c r="AA1214">
        <v>0</v>
      </c>
      <c r="AB1214">
        <v>0</v>
      </c>
      <c r="AC1214">
        <v>1</v>
      </c>
      <c r="AD1214">
        <v>0</v>
      </c>
      <c r="AE1214">
        <v>0</v>
      </c>
      <c r="AF1214" t="s">
        <v>3</v>
      </c>
      <c r="AG1214">
        <v>1E-3</v>
      </c>
      <c r="AH1214">
        <v>3</v>
      </c>
      <c r="AI1214">
        <v>-1</v>
      </c>
      <c r="AJ1214" t="s">
        <v>3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">
      <c r="A1215">
        <f>ROW(Source!A699)</f>
        <v>699</v>
      </c>
      <c r="B1215">
        <v>24910086</v>
      </c>
      <c r="C1215">
        <v>24910053</v>
      </c>
      <c r="D1215">
        <v>14665295</v>
      </c>
      <c r="E1215">
        <v>1</v>
      </c>
      <c r="F1215">
        <v>1</v>
      </c>
      <c r="G1215">
        <v>1</v>
      </c>
      <c r="H1215">
        <v>3</v>
      </c>
      <c r="I1215" t="s">
        <v>1159</v>
      </c>
      <c r="J1215" t="s">
        <v>1168</v>
      </c>
      <c r="K1215" t="s">
        <v>1169</v>
      </c>
      <c r="L1215">
        <v>1344</v>
      </c>
      <c r="N1215">
        <v>1008</v>
      </c>
      <c r="O1215" t="s">
        <v>1170</v>
      </c>
      <c r="P1215" t="s">
        <v>1170</v>
      </c>
      <c r="Q1215">
        <v>1</v>
      </c>
      <c r="X1215">
        <v>2.2400000000000002</v>
      </c>
      <c r="Y1215">
        <v>1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2.2400000000000002</v>
      </c>
      <c r="AH1215">
        <v>2</v>
      </c>
      <c r="AI1215">
        <v>24910069</v>
      </c>
      <c r="AJ1215">
        <v>1181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">
      <c r="A1216">
        <f>ROW(Source!A700)</f>
        <v>700</v>
      </c>
      <c r="B1216">
        <v>24910136</v>
      </c>
      <c r="C1216">
        <v>24910132</v>
      </c>
      <c r="D1216">
        <v>9430857</v>
      </c>
      <c r="E1216">
        <v>1</v>
      </c>
      <c r="F1216">
        <v>1</v>
      </c>
      <c r="G1216">
        <v>1</v>
      </c>
      <c r="H1216">
        <v>1</v>
      </c>
      <c r="I1216" t="s">
        <v>1270</v>
      </c>
      <c r="J1216" t="s">
        <v>3</v>
      </c>
      <c r="K1216" t="s">
        <v>1271</v>
      </c>
      <c r="L1216">
        <v>1369</v>
      </c>
      <c r="N1216">
        <v>1013</v>
      </c>
      <c r="O1216" t="s">
        <v>1148</v>
      </c>
      <c r="P1216" t="s">
        <v>1148</v>
      </c>
      <c r="Q1216">
        <v>1</v>
      </c>
      <c r="X1216">
        <v>1.03</v>
      </c>
      <c r="Y1216">
        <v>0</v>
      </c>
      <c r="Z1216">
        <v>0</v>
      </c>
      <c r="AA1216">
        <v>0</v>
      </c>
      <c r="AB1216">
        <v>8.64</v>
      </c>
      <c r="AC1216">
        <v>0</v>
      </c>
      <c r="AD1216">
        <v>1</v>
      </c>
      <c r="AE1216">
        <v>1</v>
      </c>
      <c r="AF1216" t="s">
        <v>179</v>
      </c>
      <c r="AG1216">
        <v>1.3905000000000001</v>
      </c>
      <c r="AH1216">
        <v>2</v>
      </c>
      <c r="AI1216">
        <v>24910133</v>
      </c>
      <c r="AJ1216">
        <v>1182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">
      <c r="A1217">
        <f>ROW(Source!A700)</f>
        <v>700</v>
      </c>
      <c r="B1217">
        <v>24910137</v>
      </c>
      <c r="C1217">
        <v>24910132</v>
      </c>
      <c r="D1217">
        <v>14668593</v>
      </c>
      <c r="E1217">
        <v>1</v>
      </c>
      <c r="F1217">
        <v>1</v>
      </c>
      <c r="G1217">
        <v>1</v>
      </c>
      <c r="H1217">
        <v>2</v>
      </c>
      <c r="I1217" t="s">
        <v>1224</v>
      </c>
      <c r="J1217" t="s">
        <v>1251</v>
      </c>
      <c r="K1217" t="s">
        <v>1226</v>
      </c>
      <c r="L1217">
        <v>1368</v>
      </c>
      <c r="N1217">
        <v>1011</v>
      </c>
      <c r="O1217" t="s">
        <v>1152</v>
      </c>
      <c r="P1217" t="s">
        <v>1152</v>
      </c>
      <c r="Q1217">
        <v>1</v>
      </c>
      <c r="X1217">
        <v>0.01</v>
      </c>
      <c r="Y1217">
        <v>0</v>
      </c>
      <c r="Z1217">
        <v>87.17</v>
      </c>
      <c r="AA1217">
        <v>11.6</v>
      </c>
      <c r="AB1217">
        <v>0</v>
      </c>
      <c r="AC1217">
        <v>0</v>
      </c>
      <c r="AD1217">
        <v>1</v>
      </c>
      <c r="AE1217">
        <v>0</v>
      </c>
      <c r="AF1217" t="s">
        <v>179</v>
      </c>
      <c r="AG1217">
        <v>1.3500000000000002E-2</v>
      </c>
      <c r="AH1217">
        <v>2</v>
      </c>
      <c r="AI1217">
        <v>24910134</v>
      </c>
      <c r="AJ1217">
        <v>1183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">
      <c r="A1218">
        <f>ROW(Source!A700)</f>
        <v>700</v>
      </c>
      <c r="B1218">
        <v>24910138</v>
      </c>
      <c r="C1218">
        <v>24910132</v>
      </c>
      <c r="D1218">
        <v>14665295</v>
      </c>
      <c r="E1218">
        <v>1</v>
      </c>
      <c r="F1218">
        <v>1</v>
      </c>
      <c r="G1218">
        <v>1</v>
      </c>
      <c r="H1218">
        <v>3</v>
      </c>
      <c r="I1218" t="s">
        <v>1159</v>
      </c>
      <c r="J1218" t="s">
        <v>1168</v>
      </c>
      <c r="K1218" t="s">
        <v>1169</v>
      </c>
      <c r="L1218">
        <v>1344</v>
      </c>
      <c r="N1218">
        <v>1008</v>
      </c>
      <c r="O1218" t="s">
        <v>1170</v>
      </c>
      <c r="P1218" t="s">
        <v>1170</v>
      </c>
      <c r="Q1218">
        <v>1</v>
      </c>
      <c r="X1218">
        <v>0.18</v>
      </c>
      <c r="Y1218">
        <v>1</v>
      </c>
      <c r="Z1218">
        <v>0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3</v>
      </c>
      <c r="AG1218">
        <v>0.18</v>
      </c>
      <c r="AH1218">
        <v>2</v>
      </c>
      <c r="AI1218">
        <v>24910135</v>
      </c>
      <c r="AJ1218">
        <v>1184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">
      <c r="A1219">
        <f>ROW(Source!A701)</f>
        <v>701</v>
      </c>
      <c r="B1219">
        <v>24910143</v>
      </c>
      <c r="C1219">
        <v>24910139</v>
      </c>
      <c r="D1219">
        <v>9430857</v>
      </c>
      <c r="E1219">
        <v>1</v>
      </c>
      <c r="F1219">
        <v>1</v>
      </c>
      <c r="G1219">
        <v>1</v>
      </c>
      <c r="H1219">
        <v>1</v>
      </c>
      <c r="I1219" t="s">
        <v>1270</v>
      </c>
      <c r="J1219" t="s">
        <v>3</v>
      </c>
      <c r="K1219" t="s">
        <v>1271</v>
      </c>
      <c r="L1219">
        <v>1369</v>
      </c>
      <c r="N1219">
        <v>1013</v>
      </c>
      <c r="O1219" t="s">
        <v>1148</v>
      </c>
      <c r="P1219" t="s">
        <v>1148</v>
      </c>
      <c r="Q1219">
        <v>1</v>
      </c>
      <c r="X1219">
        <v>1.03</v>
      </c>
      <c r="Y1219">
        <v>0</v>
      </c>
      <c r="Z1219">
        <v>0</v>
      </c>
      <c r="AA1219">
        <v>0</v>
      </c>
      <c r="AB1219">
        <v>8.64</v>
      </c>
      <c r="AC1219">
        <v>0</v>
      </c>
      <c r="AD1219">
        <v>1</v>
      </c>
      <c r="AE1219">
        <v>1</v>
      </c>
      <c r="AF1219" t="s">
        <v>179</v>
      </c>
      <c r="AG1219">
        <v>1.3905000000000001</v>
      </c>
      <c r="AH1219">
        <v>2</v>
      </c>
      <c r="AI1219">
        <v>24910140</v>
      </c>
      <c r="AJ1219">
        <v>1185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">
      <c r="A1220">
        <f>ROW(Source!A701)</f>
        <v>701</v>
      </c>
      <c r="B1220">
        <v>24910144</v>
      </c>
      <c r="C1220">
        <v>24910139</v>
      </c>
      <c r="D1220">
        <v>14668593</v>
      </c>
      <c r="E1220">
        <v>1</v>
      </c>
      <c r="F1220">
        <v>1</v>
      </c>
      <c r="G1220">
        <v>1</v>
      </c>
      <c r="H1220">
        <v>2</v>
      </c>
      <c r="I1220" t="s">
        <v>1224</v>
      </c>
      <c r="J1220" t="s">
        <v>1251</v>
      </c>
      <c r="K1220" t="s">
        <v>1226</v>
      </c>
      <c r="L1220">
        <v>1368</v>
      </c>
      <c r="N1220">
        <v>1011</v>
      </c>
      <c r="O1220" t="s">
        <v>1152</v>
      </c>
      <c r="P1220" t="s">
        <v>1152</v>
      </c>
      <c r="Q1220">
        <v>1</v>
      </c>
      <c r="X1220">
        <v>0.01</v>
      </c>
      <c r="Y1220">
        <v>0</v>
      </c>
      <c r="Z1220">
        <v>87.17</v>
      </c>
      <c r="AA1220">
        <v>11.6</v>
      </c>
      <c r="AB1220">
        <v>0</v>
      </c>
      <c r="AC1220">
        <v>0</v>
      </c>
      <c r="AD1220">
        <v>1</v>
      </c>
      <c r="AE1220">
        <v>0</v>
      </c>
      <c r="AF1220" t="s">
        <v>179</v>
      </c>
      <c r="AG1220">
        <v>1.3500000000000002E-2</v>
      </c>
      <c r="AH1220">
        <v>2</v>
      </c>
      <c r="AI1220">
        <v>24910141</v>
      </c>
      <c r="AJ1220">
        <v>1186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">
      <c r="A1221">
        <f>ROW(Source!A701)</f>
        <v>701</v>
      </c>
      <c r="B1221">
        <v>24910145</v>
      </c>
      <c r="C1221">
        <v>24910139</v>
      </c>
      <c r="D1221">
        <v>14665295</v>
      </c>
      <c r="E1221">
        <v>1</v>
      </c>
      <c r="F1221">
        <v>1</v>
      </c>
      <c r="G1221">
        <v>1</v>
      </c>
      <c r="H1221">
        <v>3</v>
      </c>
      <c r="I1221" t="s">
        <v>1159</v>
      </c>
      <c r="J1221" t="s">
        <v>1168</v>
      </c>
      <c r="K1221" t="s">
        <v>1169</v>
      </c>
      <c r="L1221">
        <v>1344</v>
      </c>
      <c r="N1221">
        <v>1008</v>
      </c>
      <c r="O1221" t="s">
        <v>1170</v>
      </c>
      <c r="P1221" t="s">
        <v>1170</v>
      </c>
      <c r="Q1221">
        <v>1</v>
      </c>
      <c r="X1221">
        <v>0.18</v>
      </c>
      <c r="Y1221">
        <v>1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 t="s">
        <v>3</v>
      </c>
      <c r="AG1221">
        <v>0.18</v>
      </c>
      <c r="AH1221">
        <v>2</v>
      </c>
      <c r="AI1221">
        <v>24910142</v>
      </c>
      <c r="AJ1221">
        <v>1187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">
      <c r="A1222">
        <f>ROW(Source!A702)</f>
        <v>702</v>
      </c>
      <c r="B1222">
        <v>23985230</v>
      </c>
      <c r="C1222">
        <v>23985215</v>
      </c>
      <c r="D1222">
        <v>9430710</v>
      </c>
      <c r="E1222">
        <v>1</v>
      </c>
      <c r="F1222">
        <v>1</v>
      </c>
      <c r="G1222">
        <v>1</v>
      </c>
      <c r="H1222">
        <v>1</v>
      </c>
      <c r="I1222" t="s">
        <v>1166</v>
      </c>
      <c r="J1222" t="s">
        <v>3</v>
      </c>
      <c r="K1222" t="s">
        <v>1167</v>
      </c>
      <c r="L1222">
        <v>1369</v>
      </c>
      <c r="N1222">
        <v>1013</v>
      </c>
      <c r="O1222" t="s">
        <v>1148</v>
      </c>
      <c r="P1222" t="s">
        <v>1148</v>
      </c>
      <c r="Q1222">
        <v>1</v>
      </c>
      <c r="X1222">
        <v>12.4</v>
      </c>
      <c r="Y1222">
        <v>0</v>
      </c>
      <c r="Z1222">
        <v>0</v>
      </c>
      <c r="AA1222">
        <v>0</v>
      </c>
      <c r="AB1222">
        <v>9.6199999999999992</v>
      </c>
      <c r="AC1222">
        <v>0</v>
      </c>
      <c r="AD1222">
        <v>1</v>
      </c>
      <c r="AE1222">
        <v>1</v>
      </c>
      <c r="AF1222" t="s">
        <v>179</v>
      </c>
      <c r="AG1222">
        <v>16.740000000000002</v>
      </c>
      <c r="AH1222">
        <v>2</v>
      </c>
      <c r="AI1222">
        <v>23985216</v>
      </c>
      <c r="AJ1222">
        <v>1188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">
      <c r="A1223">
        <f>ROW(Source!A702)</f>
        <v>702</v>
      </c>
      <c r="B1223">
        <v>23985231</v>
      </c>
      <c r="C1223">
        <v>23985215</v>
      </c>
      <c r="D1223">
        <v>121548</v>
      </c>
      <c r="E1223">
        <v>1</v>
      </c>
      <c r="F1223">
        <v>1</v>
      </c>
      <c r="G1223">
        <v>1</v>
      </c>
      <c r="H1223">
        <v>1</v>
      </c>
      <c r="I1223" t="s">
        <v>40</v>
      </c>
      <c r="J1223" t="s">
        <v>3</v>
      </c>
      <c r="K1223" t="s">
        <v>1173</v>
      </c>
      <c r="L1223">
        <v>608254</v>
      </c>
      <c r="N1223">
        <v>1013</v>
      </c>
      <c r="O1223" t="s">
        <v>1174</v>
      </c>
      <c r="P1223" t="s">
        <v>1174</v>
      </c>
      <c r="Q1223">
        <v>1</v>
      </c>
      <c r="X1223">
        <v>3.39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2</v>
      </c>
      <c r="AF1223" t="s">
        <v>179</v>
      </c>
      <c r="AG1223">
        <v>4.5765000000000002</v>
      </c>
      <c r="AH1223">
        <v>2</v>
      </c>
      <c r="AI1223">
        <v>23985217</v>
      </c>
      <c r="AJ1223">
        <v>1189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">
      <c r="A1224">
        <f>ROW(Source!A702)</f>
        <v>702</v>
      </c>
      <c r="B1224">
        <v>23985232</v>
      </c>
      <c r="C1224">
        <v>23985215</v>
      </c>
      <c r="D1224">
        <v>14665537</v>
      </c>
      <c r="E1224">
        <v>1</v>
      </c>
      <c r="F1224">
        <v>1</v>
      </c>
      <c r="G1224">
        <v>1</v>
      </c>
      <c r="H1224">
        <v>2</v>
      </c>
      <c r="I1224" t="s">
        <v>1218</v>
      </c>
      <c r="J1224" t="s">
        <v>1247</v>
      </c>
      <c r="K1224" t="s">
        <v>1220</v>
      </c>
      <c r="L1224">
        <v>1368</v>
      </c>
      <c r="N1224">
        <v>1011</v>
      </c>
      <c r="O1224" t="s">
        <v>1152</v>
      </c>
      <c r="P1224" t="s">
        <v>1152</v>
      </c>
      <c r="Q1224">
        <v>1</v>
      </c>
      <c r="X1224">
        <v>0.39</v>
      </c>
      <c r="Y1224">
        <v>0</v>
      </c>
      <c r="Z1224">
        <v>134.65</v>
      </c>
      <c r="AA1224">
        <v>13.5</v>
      </c>
      <c r="AB1224">
        <v>0</v>
      </c>
      <c r="AC1224">
        <v>0</v>
      </c>
      <c r="AD1224">
        <v>1</v>
      </c>
      <c r="AE1224">
        <v>0</v>
      </c>
      <c r="AF1224" t="s">
        <v>179</v>
      </c>
      <c r="AG1224">
        <v>0.52650000000000008</v>
      </c>
      <c r="AH1224">
        <v>2</v>
      </c>
      <c r="AI1224">
        <v>23985218</v>
      </c>
      <c r="AJ1224">
        <v>1190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">
      <c r="A1225">
        <f>ROW(Source!A702)</f>
        <v>702</v>
      </c>
      <c r="B1225">
        <v>23985233</v>
      </c>
      <c r="C1225">
        <v>23985215</v>
      </c>
      <c r="D1225">
        <v>14665701</v>
      </c>
      <c r="E1225">
        <v>1</v>
      </c>
      <c r="F1225">
        <v>1</v>
      </c>
      <c r="G1225">
        <v>1</v>
      </c>
      <c r="H1225">
        <v>2</v>
      </c>
      <c r="I1225" t="s">
        <v>1342</v>
      </c>
      <c r="J1225" t="s">
        <v>1343</v>
      </c>
      <c r="K1225" t="s">
        <v>1344</v>
      </c>
      <c r="L1225">
        <v>1368</v>
      </c>
      <c r="N1225">
        <v>1011</v>
      </c>
      <c r="O1225" t="s">
        <v>1152</v>
      </c>
      <c r="P1225" t="s">
        <v>1152</v>
      </c>
      <c r="Q1225">
        <v>1</v>
      </c>
      <c r="X1225">
        <v>3</v>
      </c>
      <c r="Y1225">
        <v>0</v>
      </c>
      <c r="Z1225">
        <v>2.37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179</v>
      </c>
      <c r="AG1225">
        <v>4.0500000000000007</v>
      </c>
      <c r="AH1225">
        <v>2</v>
      </c>
      <c r="AI1225">
        <v>23985219</v>
      </c>
      <c r="AJ1225">
        <v>1191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">
      <c r="A1226">
        <f>ROW(Source!A702)</f>
        <v>702</v>
      </c>
      <c r="B1226">
        <v>23985234</v>
      </c>
      <c r="C1226">
        <v>23985215</v>
      </c>
      <c r="D1226">
        <v>14665732</v>
      </c>
      <c r="E1226">
        <v>1</v>
      </c>
      <c r="F1226">
        <v>1</v>
      </c>
      <c r="G1226">
        <v>1</v>
      </c>
      <c r="H1226">
        <v>2</v>
      </c>
      <c r="I1226" t="s">
        <v>1345</v>
      </c>
      <c r="J1226" t="s">
        <v>1346</v>
      </c>
      <c r="K1226" t="s">
        <v>1347</v>
      </c>
      <c r="L1226">
        <v>1368</v>
      </c>
      <c r="N1226">
        <v>1011</v>
      </c>
      <c r="O1226" t="s">
        <v>1152</v>
      </c>
      <c r="P1226" t="s">
        <v>1152</v>
      </c>
      <c r="Q1226">
        <v>1</v>
      </c>
      <c r="X1226">
        <v>3</v>
      </c>
      <c r="Y1226">
        <v>0</v>
      </c>
      <c r="Z1226">
        <v>131.44</v>
      </c>
      <c r="AA1226">
        <v>11.6</v>
      </c>
      <c r="AB1226">
        <v>0</v>
      </c>
      <c r="AC1226">
        <v>0</v>
      </c>
      <c r="AD1226">
        <v>1</v>
      </c>
      <c r="AE1226">
        <v>0</v>
      </c>
      <c r="AF1226" t="s">
        <v>179</v>
      </c>
      <c r="AG1226">
        <v>4.0500000000000007</v>
      </c>
      <c r="AH1226">
        <v>2</v>
      </c>
      <c r="AI1226">
        <v>23985220</v>
      </c>
      <c r="AJ1226">
        <v>1192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">
      <c r="A1227">
        <f>ROW(Source!A702)</f>
        <v>702</v>
      </c>
      <c r="B1227">
        <v>23985235</v>
      </c>
      <c r="C1227">
        <v>23985215</v>
      </c>
      <c r="D1227">
        <v>14668594</v>
      </c>
      <c r="E1227">
        <v>1</v>
      </c>
      <c r="F1227">
        <v>1</v>
      </c>
      <c r="G1227">
        <v>1</v>
      </c>
      <c r="H1227">
        <v>2</v>
      </c>
      <c r="I1227" t="s">
        <v>1348</v>
      </c>
      <c r="J1227" t="s">
        <v>1349</v>
      </c>
      <c r="K1227" t="s">
        <v>1350</v>
      </c>
      <c r="L1227">
        <v>1368</v>
      </c>
      <c r="N1227">
        <v>1011</v>
      </c>
      <c r="O1227" t="s">
        <v>1152</v>
      </c>
      <c r="P1227" t="s">
        <v>1152</v>
      </c>
      <c r="Q1227">
        <v>1</v>
      </c>
      <c r="X1227">
        <v>0.39</v>
      </c>
      <c r="Y1227">
        <v>0</v>
      </c>
      <c r="Z1227">
        <v>107.3</v>
      </c>
      <c r="AA1227">
        <v>11.6</v>
      </c>
      <c r="AB1227">
        <v>0</v>
      </c>
      <c r="AC1227">
        <v>0</v>
      </c>
      <c r="AD1227">
        <v>1</v>
      </c>
      <c r="AE1227">
        <v>0</v>
      </c>
      <c r="AF1227" t="s">
        <v>179</v>
      </c>
      <c r="AG1227">
        <v>0.52650000000000008</v>
      </c>
      <c r="AH1227">
        <v>2</v>
      </c>
      <c r="AI1227">
        <v>23985221</v>
      </c>
      <c r="AJ1227">
        <v>1193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">
      <c r="A1228">
        <f>ROW(Source!A702)</f>
        <v>702</v>
      </c>
      <c r="B1228">
        <v>23985236</v>
      </c>
      <c r="C1228">
        <v>23985215</v>
      </c>
      <c r="D1228">
        <v>14608774</v>
      </c>
      <c r="E1228">
        <v>1</v>
      </c>
      <c r="F1228">
        <v>1</v>
      </c>
      <c r="G1228">
        <v>1</v>
      </c>
      <c r="H1228">
        <v>3</v>
      </c>
      <c r="I1228" t="s">
        <v>1351</v>
      </c>
      <c r="J1228" t="s">
        <v>1352</v>
      </c>
      <c r="K1228" t="s">
        <v>1353</v>
      </c>
      <c r="L1228">
        <v>1348</v>
      </c>
      <c r="N1228">
        <v>1009</v>
      </c>
      <c r="O1228" t="s">
        <v>1185</v>
      </c>
      <c r="P1228" t="s">
        <v>1185</v>
      </c>
      <c r="Q1228">
        <v>1000</v>
      </c>
      <c r="X1228">
        <v>4.0000000000000003E-5</v>
      </c>
      <c r="Y1228">
        <v>12242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4.0000000000000003E-5</v>
      </c>
      <c r="AH1228">
        <v>2</v>
      </c>
      <c r="AI1228">
        <v>23985222</v>
      </c>
      <c r="AJ1228">
        <v>1194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">
      <c r="A1229">
        <f>ROW(Source!A702)</f>
        <v>702</v>
      </c>
      <c r="B1229">
        <v>23985237</v>
      </c>
      <c r="C1229">
        <v>23985215</v>
      </c>
      <c r="D1229">
        <v>14608858</v>
      </c>
      <c r="E1229">
        <v>1</v>
      </c>
      <c r="F1229">
        <v>1</v>
      </c>
      <c r="G1229">
        <v>1</v>
      </c>
      <c r="H1229">
        <v>3</v>
      </c>
      <c r="I1229" t="s">
        <v>1354</v>
      </c>
      <c r="J1229" t="s">
        <v>1355</v>
      </c>
      <c r="K1229" t="s">
        <v>1356</v>
      </c>
      <c r="L1229">
        <v>1348</v>
      </c>
      <c r="N1229">
        <v>1009</v>
      </c>
      <c r="O1229" t="s">
        <v>1185</v>
      </c>
      <c r="P1229" t="s">
        <v>1185</v>
      </c>
      <c r="Q1229">
        <v>1000</v>
      </c>
      <c r="X1229">
        <v>8.0000000000000004E-4</v>
      </c>
      <c r="Y1229">
        <v>40600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3</v>
      </c>
      <c r="AG1229">
        <v>8.0000000000000004E-4</v>
      </c>
      <c r="AH1229">
        <v>2</v>
      </c>
      <c r="AI1229">
        <v>23985223</v>
      </c>
      <c r="AJ1229">
        <v>1195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">
      <c r="A1230">
        <f>ROW(Source!A702)</f>
        <v>702</v>
      </c>
      <c r="B1230">
        <v>23985238</v>
      </c>
      <c r="C1230">
        <v>23985215</v>
      </c>
      <c r="D1230">
        <v>14611269</v>
      </c>
      <c r="E1230">
        <v>1</v>
      </c>
      <c r="F1230">
        <v>1</v>
      </c>
      <c r="G1230">
        <v>1</v>
      </c>
      <c r="H1230">
        <v>3</v>
      </c>
      <c r="I1230" t="s">
        <v>1357</v>
      </c>
      <c r="J1230" t="s">
        <v>1358</v>
      </c>
      <c r="K1230" t="s">
        <v>1359</v>
      </c>
      <c r="L1230">
        <v>1308</v>
      </c>
      <c r="N1230">
        <v>1003</v>
      </c>
      <c r="O1230" t="s">
        <v>311</v>
      </c>
      <c r="P1230" t="s">
        <v>311</v>
      </c>
      <c r="Q1230">
        <v>100</v>
      </c>
      <c r="X1230">
        <v>9.5999999999999992E-3</v>
      </c>
      <c r="Y1230">
        <v>120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3</v>
      </c>
      <c r="AG1230">
        <v>9.5999999999999992E-3</v>
      </c>
      <c r="AH1230">
        <v>2</v>
      </c>
      <c r="AI1230">
        <v>23985224</v>
      </c>
      <c r="AJ1230">
        <v>1196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">
      <c r="A1231">
        <f>ROW(Source!A702)</f>
        <v>702</v>
      </c>
      <c r="B1231">
        <v>23985239</v>
      </c>
      <c r="C1231">
        <v>23985215</v>
      </c>
      <c r="D1231">
        <v>14681456</v>
      </c>
      <c r="E1231">
        <v>1</v>
      </c>
      <c r="F1231">
        <v>1</v>
      </c>
      <c r="G1231">
        <v>1</v>
      </c>
      <c r="H1231">
        <v>3</v>
      </c>
      <c r="I1231" t="s">
        <v>1360</v>
      </c>
      <c r="J1231" t="s">
        <v>1361</v>
      </c>
      <c r="K1231" t="s">
        <v>1362</v>
      </c>
      <c r="L1231">
        <v>1355</v>
      </c>
      <c r="N1231">
        <v>1010</v>
      </c>
      <c r="O1231" t="s">
        <v>910</v>
      </c>
      <c r="P1231" t="s">
        <v>910</v>
      </c>
      <c r="Q1231">
        <v>100</v>
      </c>
      <c r="X1231">
        <v>4.1000000000000003E-3</v>
      </c>
      <c r="Y1231">
        <v>142.5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4.1000000000000003E-3</v>
      </c>
      <c r="AH1231">
        <v>2</v>
      </c>
      <c r="AI1231">
        <v>23985225</v>
      </c>
      <c r="AJ1231">
        <v>1197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">
      <c r="A1232">
        <f>ROW(Source!A702)</f>
        <v>702</v>
      </c>
      <c r="B1232">
        <v>23985240</v>
      </c>
      <c r="C1232">
        <v>23985215</v>
      </c>
      <c r="D1232">
        <v>14682500</v>
      </c>
      <c r="E1232">
        <v>1</v>
      </c>
      <c r="F1232">
        <v>1</v>
      </c>
      <c r="G1232">
        <v>1</v>
      </c>
      <c r="H1232">
        <v>3</v>
      </c>
      <c r="I1232" t="s">
        <v>1363</v>
      </c>
      <c r="J1232" t="s">
        <v>1364</v>
      </c>
      <c r="K1232" t="s">
        <v>1365</v>
      </c>
      <c r="L1232">
        <v>1348</v>
      </c>
      <c r="N1232">
        <v>1009</v>
      </c>
      <c r="O1232" t="s">
        <v>1185</v>
      </c>
      <c r="P1232" t="s">
        <v>1185</v>
      </c>
      <c r="Q1232">
        <v>1000</v>
      </c>
      <c r="X1232">
        <v>6.0000000000000002E-5</v>
      </c>
      <c r="Y1232">
        <v>7826.9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6.0000000000000002E-5</v>
      </c>
      <c r="AH1232">
        <v>2</v>
      </c>
      <c r="AI1232">
        <v>23985226</v>
      </c>
      <c r="AJ1232">
        <v>1198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">
      <c r="A1233">
        <f>ROW(Source!A702)</f>
        <v>702</v>
      </c>
      <c r="B1233">
        <v>23985241</v>
      </c>
      <c r="C1233">
        <v>23985215</v>
      </c>
      <c r="D1233">
        <v>14665224</v>
      </c>
      <c r="E1233">
        <v>1</v>
      </c>
      <c r="F1233">
        <v>1</v>
      </c>
      <c r="G1233">
        <v>1</v>
      </c>
      <c r="H1233">
        <v>3</v>
      </c>
      <c r="I1233" t="s">
        <v>1366</v>
      </c>
      <c r="J1233" t="s">
        <v>1367</v>
      </c>
      <c r="K1233" t="s">
        <v>1368</v>
      </c>
      <c r="L1233">
        <v>1346</v>
      </c>
      <c r="N1233">
        <v>1009</v>
      </c>
      <c r="O1233" t="s">
        <v>1181</v>
      </c>
      <c r="P1233" t="s">
        <v>1181</v>
      </c>
      <c r="Q1233">
        <v>1</v>
      </c>
      <c r="X1233">
        <v>0.5</v>
      </c>
      <c r="Y1233">
        <v>68.05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0.5</v>
      </c>
      <c r="AH1233">
        <v>2</v>
      </c>
      <c r="AI1233">
        <v>23985227</v>
      </c>
      <c r="AJ1233">
        <v>1199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">
      <c r="A1234">
        <f>ROW(Source!A702)</f>
        <v>702</v>
      </c>
      <c r="B1234">
        <v>23985242</v>
      </c>
      <c r="C1234">
        <v>23985215</v>
      </c>
      <c r="D1234">
        <v>14697327</v>
      </c>
      <c r="E1234">
        <v>1</v>
      </c>
      <c r="F1234">
        <v>1</v>
      </c>
      <c r="G1234">
        <v>1</v>
      </c>
      <c r="H1234">
        <v>3</v>
      </c>
      <c r="I1234" t="s">
        <v>1369</v>
      </c>
      <c r="J1234" t="s">
        <v>1370</v>
      </c>
      <c r="K1234" t="s">
        <v>1371</v>
      </c>
      <c r="L1234">
        <v>1356</v>
      </c>
      <c r="N1234">
        <v>1010</v>
      </c>
      <c r="O1234" t="s">
        <v>1372</v>
      </c>
      <c r="P1234" t="s">
        <v>1372</v>
      </c>
      <c r="Q1234">
        <v>1000</v>
      </c>
      <c r="X1234">
        <v>8.3199999999999993E-3</v>
      </c>
      <c r="Y1234">
        <v>19.5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8.3199999999999993E-3</v>
      </c>
      <c r="AH1234">
        <v>2</v>
      </c>
      <c r="AI1234">
        <v>23985228</v>
      </c>
      <c r="AJ1234">
        <v>1200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">
      <c r="A1235">
        <f>ROW(Source!A702)</f>
        <v>702</v>
      </c>
      <c r="B1235">
        <v>23985243</v>
      </c>
      <c r="C1235">
        <v>23985215</v>
      </c>
      <c r="D1235">
        <v>14665295</v>
      </c>
      <c r="E1235">
        <v>1</v>
      </c>
      <c r="F1235">
        <v>1</v>
      </c>
      <c r="G1235">
        <v>1</v>
      </c>
      <c r="H1235">
        <v>3</v>
      </c>
      <c r="I1235" t="s">
        <v>1159</v>
      </c>
      <c r="J1235" t="s">
        <v>1168</v>
      </c>
      <c r="K1235" t="s">
        <v>1169</v>
      </c>
      <c r="L1235">
        <v>1344</v>
      </c>
      <c r="N1235">
        <v>1008</v>
      </c>
      <c r="O1235" t="s">
        <v>1170</v>
      </c>
      <c r="P1235" t="s">
        <v>1170</v>
      </c>
      <c r="Q1235">
        <v>1</v>
      </c>
      <c r="X1235">
        <v>2.39</v>
      </c>
      <c r="Y1235">
        <v>1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2.39</v>
      </c>
      <c r="AH1235">
        <v>2</v>
      </c>
      <c r="AI1235">
        <v>23985229</v>
      </c>
      <c r="AJ1235">
        <v>1201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">
      <c r="A1236">
        <f>ROW(Source!A703)</f>
        <v>703</v>
      </c>
      <c r="B1236">
        <v>23985259</v>
      </c>
      <c r="C1236">
        <v>23985244</v>
      </c>
      <c r="D1236">
        <v>9430710</v>
      </c>
      <c r="E1236">
        <v>1</v>
      </c>
      <c r="F1236">
        <v>1</v>
      </c>
      <c r="G1236">
        <v>1</v>
      </c>
      <c r="H1236">
        <v>1</v>
      </c>
      <c r="I1236" t="s">
        <v>1166</v>
      </c>
      <c r="J1236" t="s">
        <v>3</v>
      </c>
      <c r="K1236" t="s">
        <v>1167</v>
      </c>
      <c r="L1236">
        <v>1369</v>
      </c>
      <c r="N1236">
        <v>1013</v>
      </c>
      <c r="O1236" t="s">
        <v>1148</v>
      </c>
      <c r="P1236" t="s">
        <v>1148</v>
      </c>
      <c r="Q1236">
        <v>1</v>
      </c>
      <c r="X1236">
        <v>12.4</v>
      </c>
      <c r="Y1236">
        <v>0</v>
      </c>
      <c r="Z1236">
        <v>0</v>
      </c>
      <c r="AA1236">
        <v>0</v>
      </c>
      <c r="AB1236">
        <v>9.6199999999999992</v>
      </c>
      <c r="AC1236">
        <v>0</v>
      </c>
      <c r="AD1236">
        <v>1</v>
      </c>
      <c r="AE1236">
        <v>1</v>
      </c>
      <c r="AF1236" t="s">
        <v>179</v>
      </c>
      <c r="AG1236">
        <v>16.740000000000002</v>
      </c>
      <c r="AH1236">
        <v>2</v>
      </c>
      <c r="AI1236">
        <v>23985245</v>
      </c>
      <c r="AJ1236">
        <v>1202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">
      <c r="A1237">
        <f>ROW(Source!A703)</f>
        <v>703</v>
      </c>
      <c r="B1237">
        <v>23985260</v>
      </c>
      <c r="C1237">
        <v>23985244</v>
      </c>
      <c r="D1237">
        <v>121548</v>
      </c>
      <c r="E1237">
        <v>1</v>
      </c>
      <c r="F1237">
        <v>1</v>
      </c>
      <c r="G1237">
        <v>1</v>
      </c>
      <c r="H1237">
        <v>1</v>
      </c>
      <c r="I1237" t="s">
        <v>40</v>
      </c>
      <c r="J1237" t="s">
        <v>3</v>
      </c>
      <c r="K1237" t="s">
        <v>1173</v>
      </c>
      <c r="L1237">
        <v>608254</v>
      </c>
      <c r="N1237">
        <v>1013</v>
      </c>
      <c r="O1237" t="s">
        <v>1174</v>
      </c>
      <c r="P1237" t="s">
        <v>1174</v>
      </c>
      <c r="Q1237">
        <v>1</v>
      </c>
      <c r="X1237">
        <v>3.39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2</v>
      </c>
      <c r="AF1237" t="s">
        <v>179</v>
      </c>
      <c r="AG1237">
        <v>4.5765000000000002</v>
      </c>
      <c r="AH1237">
        <v>2</v>
      </c>
      <c r="AI1237">
        <v>23985246</v>
      </c>
      <c r="AJ1237">
        <v>1203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">
      <c r="A1238">
        <f>ROW(Source!A703)</f>
        <v>703</v>
      </c>
      <c r="B1238">
        <v>23985261</v>
      </c>
      <c r="C1238">
        <v>23985244</v>
      </c>
      <c r="D1238">
        <v>14665537</v>
      </c>
      <c r="E1238">
        <v>1</v>
      </c>
      <c r="F1238">
        <v>1</v>
      </c>
      <c r="G1238">
        <v>1</v>
      </c>
      <c r="H1238">
        <v>2</v>
      </c>
      <c r="I1238" t="s">
        <v>1218</v>
      </c>
      <c r="J1238" t="s">
        <v>1247</v>
      </c>
      <c r="K1238" t="s">
        <v>1220</v>
      </c>
      <c r="L1238">
        <v>1368</v>
      </c>
      <c r="N1238">
        <v>1011</v>
      </c>
      <c r="O1238" t="s">
        <v>1152</v>
      </c>
      <c r="P1238" t="s">
        <v>1152</v>
      </c>
      <c r="Q1238">
        <v>1</v>
      </c>
      <c r="X1238">
        <v>0.39</v>
      </c>
      <c r="Y1238">
        <v>0</v>
      </c>
      <c r="Z1238">
        <v>134.65</v>
      </c>
      <c r="AA1238">
        <v>13.5</v>
      </c>
      <c r="AB1238">
        <v>0</v>
      </c>
      <c r="AC1238">
        <v>0</v>
      </c>
      <c r="AD1238">
        <v>1</v>
      </c>
      <c r="AE1238">
        <v>0</v>
      </c>
      <c r="AF1238" t="s">
        <v>179</v>
      </c>
      <c r="AG1238">
        <v>0.52650000000000008</v>
      </c>
      <c r="AH1238">
        <v>2</v>
      </c>
      <c r="AI1238">
        <v>23985247</v>
      </c>
      <c r="AJ1238">
        <v>1204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 x14ac:dyDescent="0.2">
      <c r="A1239">
        <f>ROW(Source!A703)</f>
        <v>703</v>
      </c>
      <c r="B1239">
        <v>23985262</v>
      </c>
      <c r="C1239">
        <v>23985244</v>
      </c>
      <c r="D1239">
        <v>14665701</v>
      </c>
      <c r="E1239">
        <v>1</v>
      </c>
      <c r="F1239">
        <v>1</v>
      </c>
      <c r="G1239">
        <v>1</v>
      </c>
      <c r="H1239">
        <v>2</v>
      </c>
      <c r="I1239" t="s">
        <v>1342</v>
      </c>
      <c r="J1239" t="s">
        <v>1343</v>
      </c>
      <c r="K1239" t="s">
        <v>1344</v>
      </c>
      <c r="L1239">
        <v>1368</v>
      </c>
      <c r="N1239">
        <v>1011</v>
      </c>
      <c r="O1239" t="s">
        <v>1152</v>
      </c>
      <c r="P1239" t="s">
        <v>1152</v>
      </c>
      <c r="Q1239">
        <v>1</v>
      </c>
      <c r="X1239">
        <v>3</v>
      </c>
      <c r="Y1239">
        <v>0</v>
      </c>
      <c r="Z1239">
        <v>2.37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179</v>
      </c>
      <c r="AG1239">
        <v>4.0500000000000007</v>
      </c>
      <c r="AH1239">
        <v>2</v>
      </c>
      <c r="AI1239">
        <v>23985248</v>
      </c>
      <c r="AJ1239">
        <v>1205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">
      <c r="A1240">
        <f>ROW(Source!A703)</f>
        <v>703</v>
      </c>
      <c r="B1240">
        <v>23985263</v>
      </c>
      <c r="C1240">
        <v>23985244</v>
      </c>
      <c r="D1240">
        <v>14665732</v>
      </c>
      <c r="E1240">
        <v>1</v>
      </c>
      <c r="F1240">
        <v>1</v>
      </c>
      <c r="G1240">
        <v>1</v>
      </c>
      <c r="H1240">
        <v>2</v>
      </c>
      <c r="I1240" t="s">
        <v>1345</v>
      </c>
      <c r="J1240" t="s">
        <v>1346</v>
      </c>
      <c r="K1240" t="s">
        <v>1347</v>
      </c>
      <c r="L1240">
        <v>1368</v>
      </c>
      <c r="N1240">
        <v>1011</v>
      </c>
      <c r="O1240" t="s">
        <v>1152</v>
      </c>
      <c r="P1240" t="s">
        <v>1152</v>
      </c>
      <c r="Q1240">
        <v>1</v>
      </c>
      <c r="X1240">
        <v>3</v>
      </c>
      <c r="Y1240">
        <v>0</v>
      </c>
      <c r="Z1240">
        <v>131.44</v>
      </c>
      <c r="AA1240">
        <v>11.6</v>
      </c>
      <c r="AB1240">
        <v>0</v>
      </c>
      <c r="AC1240">
        <v>0</v>
      </c>
      <c r="AD1240">
        <v>1</v>
      </c>
      <c r="AE1240">
        <v>0</v>
      </c>
      <c r="AF1240" t="s">
        <v>179</v>
      </c>
      <c r="AG1240">
        <v>4.0500000000000007</v>
      </c>
      <c r="AH1240">
        <v>2</v>
      </c>
      <c r="AI1240">
        <v>23985249</v>
      </c>
      <c r="AJ1240">
        <v>1206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">
      <c r="A1241">
        <f>ROW(Source!A703)</f>
        <v>703</v>
      </c>
      <c r="B1241">
        <v>23985264</v>
      </c>
      <c r="C1241">
        <v>23985244</v>
      </c>
      <c r="D1241">
        <v>14668594</v>
      </c>
      <c r="E1241">
        <v>1</v>
      </c>
      <c r="F1241">
        <v>1</v>
      </c>
      <c r="G1241">
        <v>1</v>
      </c>
      <c r="H1241">
        <v>2</v>
      </c>
      <c r="I1241" t="s">
        <v>1348</v>
      </c>
      <c r="J1241" t="s">
        <v>1349</v>
      </c>
      <c r="K1241" t="s">
        <v>1350</v>
      </c>
      <c r="L1241">
        <v>1368</v>
      </c>
      <c r="N1241">
        <v>1011</v>
      </c>
      <c r="O1241" t="s">
        <v>1152</v>
      </c>
      <c r="P1241" t="s">
        <v>1152</v>
      </c>
      <c r="Q1241">
        <v>1</v>
      </c>
      <c r="X1241">
        <v>0.39</v>
      </c>
      <c r="Y1241">
        <v>0</v>
      </c>
      <c r="Z1241">
        <v>107.3</v>
      </c>
      <c r="AA1241">
        <v>11.6</v>
      </c>
      <c r="AB1241">
        <v>0</v>
      </c>
      <c r="AC1241">
        <v>0</v>
      </c>
      <c r="AD1241">
        <v>1</v>
      </c>
      <c r="AE1241">
        <v>0</v>
      </c>
      <c r="AF1241" t="s">
        <v>179</v>
      </c>
      <c r="AG1241">
        <v>0.52650000000000008</v>
      </c>
      <c r="AH1241">
        <v>2</v>
      </c>
      <c r="AI1241">
        <v>23985250</v>
      </c>
      <c r="AJ1241">
        <v>1207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">
      <c r="A1242">
        <f>ROW(Source!A703)</f>
        <v>703</v>
      </c>
      <c r="B1242">
        <v>23985265</v>
      </c>
      <c r="C1242">
        <v>23985244</v>
      </c>
      <c r="D1242">
        <v>14608774</v>
      </c>
      <c r="E1242">
        <v>1</v>
      </c>
      <c r="F1242">
        <v>1</v>
      </c>
      <c r="G1242">
        <v>1</v>
      </c>
      <c r="H1242">
        <v>3</v>
      </c>
      <c r="I1242" t="s">
        <v>1351</v>
      </c>
      <c r="J1242" t="s">
        <v>1352</v>
      </c>
      <c r="K1242" t="s">
        <v>1353</v>
      </c>
      <c r="L1242">
        <v>1348</v>
      </c>
      <c r="N1242">
        <v>1009</v>
      </c>
      <c r="O1242" t="s">
        <v>1185</v>
      </c>
      <c r="P1242" t="s">
        <v>1185</v>
      </c>
      <c r="Q1242">
        <v>1000</v>
      </c>
      <c r="X1242">
        <v>4.0000000000000003E-5</v>
      </c>
      <c r="Y1242">
        <v>12242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4.0000000000000003E-5</v>
      </c>
      <c r="AH1242">
        <v>2</v>
      </c>
      <c r="AI1242">
        <v>23985251</v>
      </c>
      <c r="AJ1242">
        <v>1208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">
      <c r="A1243">
        <f>ROW(Source!A703)</f>
        <v>703</v>
      </c>
      <c r="B1243">
        <v>23985266</v>
      </c>
      <c r="C1243">
        <v>23985244</v>
      </c>
      <c r="D1243">
        <v>14608858</v>
      </c>
      <c r="E1243">
        <v>1</v>
      </c>
      <c r="F1243">
        <v>1</v>
      </c>
      <c r="G1243">
        <v>1</v>
      </c>
      <c r="H1243">
        <v>3</v>
      </c>
      <c r="I1243" t="s">
        <v>1354</v>
      </c>
      <c r="J1243" t="s">
        <v>1355</v>
      </c>
      <c r="K1243" t="s">
        <v>1356</v>
      </c>
      <c r="L1243">
        <v>1348</v>
      </c>
      <c r="N1243">
        <v>1009</v>
      </c>
      <c r="O1243" t="s">
        <v>1185</v>
      </c>
      <c r="P1243" t="s">
        <v>1185</v>
      </c>
      <c r="Q1243">
        <v>1000</v>
      </c>
      <c r="X1243">
        <v>8.0000000000000004E-4</v>
      </c>
      <c r="Y1243">
        <v>40600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8.0000000000000004E-4</v>
      </c>
      <c r="AH1243">
        <v>2</v>
      </c>
      <c r="AI1243">
        <v>23985252</v>
      </c>
      <c r="AJ1243">
        <v>1209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">
      <c r="A1244">
        <f>ROW(Source!A703)</f>
        <v>703</v>
      </c>
      <c r="B1244">
        <v>23985267</v>
      </c>
      <c r="C1244">
        <v>23985244</v>
      </c>
      <c r="D1244">
        <v>14611269</v>
      </c>
      <c r="E1244">
        <v>1</v>
      </c>
      <c r="F1244">
        <v>1</v>
      </c>
      <c r="G1244">
        <v>1</v>
      </c>
      <c r="H1244">
        <v>3</v>
      </c>
      <c r="I1244" t="s">
        <v>1357</v>
      </c>
      <c r="J1244" t="s">
        <v>1358</v>
      </c>
      <c r="K1244" t="s">
        <v>1359</v>
      </c>
      <c r="L1244">
        <v>1308</v>
      </c>
      <c r="N1244">
        <v>1003</v>
      </c>
      <c r="O1244" t="s">
        <v>311</v>
      </c>
      <c r="P1244" t="s">
        <v>311</v>
      </c>
      <c r="Q1244">
        <v>100</v>
      </c>
      <c r="X1244">
        <v>9.5999999999999992E-3</v>
      </c>
      <c r="Y1244">
        <v>120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9.5999999999999992E-3</v>
      </c>
      <c r="AH1244">
        <v>2</v>
      </c>
      <c r="AI1244">
        <v>23985253</v>
      </c>
      <c r="AJ1244">
        <v>1210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">
      <c r="A1245">
        <f>ROW(Source!A703)</f>
        <v>703</v>
      </c>
      <c r="B1245">
        <v>23985268</v>
      </c>
      <c r="C1245">
        <v>23985244</v>
      </c>
      <c r="D1245">
        <v>14681456</v>
      </c>
      <c r="E1245">
        <v>1</v>
      </c>
      <c r="F1245">
        <v>1</v>
      </c>
      <c r="G1245">
        <v>1</v>
      </c>
      <c r="H1245">
        <v>3</v>
      </c>
      <c r="I1245" t="s">
        <v>1360</v>
      </c>
      <c r="J1245" t="s">
        <v>1361</v>
      </c>
      <c r="K1245" t="s">
        <v>1362</v>
      </c>
      <c r="L1245">
        <v>1355</v>
      </c>
      <c r="N1245">
        <v>1010</v>
      </c>
      <c r="O1245" t="s">
        <v>910</v>
      </c>
      <c r="P1245" t="s">
        <v>910</v>
      </c>
      <c r="Q1245">
        <v>100</v>
      </c>
      <c r="X1245">
        <v>4.1000000000000003E-3</v>
      </c>
      <c r="Y1245">
        <v>142.5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4.1000000000000003E-3</v>
      </c>
      <c r="AH1245">
        <v>2</v>
      </c>
      <c r="AI1245">
        <v>23985254</v>
      </c>
      <c r="AJ1245">
        <v>1211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">
      <c r="A1246">
        <f>ROW(Source!A703)</f>
        <v>703</v>
      </c>
      <c r="B1246">
        <v>23985269</v>
      </c>
      <c r="C1246">
        <v>23985244</v>
      </c>
      <c r="D1246">
        <v>14682500</v>
      </c>
      <c r="E1246">
        <v>1</v>
      </c>
      <c r="F1246">
        <v>1</v>
      </c>
      <c r="G1246">
        <v>1</v>
      </c>
      <c r="H1246">
        <v>3</v>
      </c>
      <c r="I1246" t="s">
        <v>1363</v>
      </c>
      <c r="J1246" t="s">
        <v>1364</v>
      </c>
      <c r="K1246" t="s">
        <v>1365</v>
      </c>
      <c r="L1246">
        <v>1348</v>
      </c>
      <c r="N1246">
        <v>1009</v>
      </c>
      <c r="O1246" t="s">
        <v>1185</v>
      </c>
      <c r="P1246" t="s">
        <v>1185</v>
      </c>
      <c r="Q1246">
        <v>1000</v>
      </c>
      <c r="X1246">
        <v>6.0000000000000002E-5</v>
      </c>
      <c r="Y1246">
        <v>7826.9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6.0000000000000002E-5</v>
      </c>
      <c r="AH1246">
        <v>2</v>
      </c>
      <c r="AI1246">
        <v>23985255</v>
      </c>
      <c r="AJ1246">
        <v>1212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">
      <c r="A1247">
        <f>ROW(Source!A703)</f>
        <v>703</v>
      </c>
      <c r="B1247">
        <v>23985270</v>
      </c>
      <c r="C1247">
        <v>23985244</v>
      </c>
      <c r="D1247">
        <v>14665224</v>
      </c>
      <c r="E1247">
        <v>1</v>
      </c>
      <c r="F1247">
        <v>1</v>
      </c>
      <c r="G1247">
        <v>1</v>
      </c>
      <c r="H1247">
        <v>3</v>
      </c>
      <c r="I1247" t="s">
        <v>1366</v>
      </c>
      <c r="J1247" t="s">
        <v>1367</v>
      </c>
      <c r="K1247" t="s">
        <v>1368</v>
      </c>
      <c r="L1247">
        <v>1346</v>
      </c>
      <c r="N1247">
        <v>1009</v>
      </c>
      <c r="O1247" t="s">
        <v>1181</v>
      </c>
      <c r="P1247" t="s">
        <v>1181</v>
      </c>
      <c r="Q1247">
        <v>1</v>
      </c>
      <c r="X1247">
        <v>0.5</v>
      </c>
      <c r="Y1247">
        <v>68.05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0</v>
      </c>
      <c r="AF1247" t="s">
        <v>3</v>
      </c>
      <c r="AG1247">
        <v>0.5</v>
      </c>
      <c r="AH1247">
        <v>2</v>
      </c>
      <c r="AI1247">
        <v>23985256</v>
      </c>
      <c r="AJ1247">
        <v>1214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">
      <c r="A1248">
        <f>ROW(Source!A703)</f>
        <v>703</v>
      </c>
      <c r="B1248">
        <v>23985271</v>
      </c>
      <c r="C1248">
        <v>23985244</v>
      </c>
      <c r="D1248">
        <v>14697327</v>
      </c>
      <c r="E1248">
        <v>1</v>
      </c>
      <c r="F1248">
        <v>1</v>
      </c>
      <c r="G1248">
        <v>1</v>
      </c>
      <c r="H1248">
        <v>3</v>
      </c>
      <c r="I1248" t="s">
        <v>1369</v>
      </c>
      <c r="J1248" t="s">
        <v>1370</v>
      </c>
      <c r="K1248" t="s">
        <v>1371</v>
      </c>
      <c r="L1248">
        <v>1356</v>
      </c>
      <c r="N1248">
        <v>1010</v>
      </c>
      <c r="O1248" t="s">
        <v>1372</v>
      </c>
      <c r="P1248" t="s">
        <v>1372</v>
      </c>
      <c r="Q1248">
        <v>1000</v>
      </c>
      <c r="X1248">
        <v>8.3199999999999993E-3</v>
      </c>
      <c r="Y1248">
        <v>19.5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8.3199999999999993E-3</v>
      </c>
      <c r="AH1248">
        <v>2</v>
      </c>
      <c r="AI1248">
        <v>23985257</v>
      </c>
      <c r="AJ1248">
        <v>1215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">
      <c r="A1249">
        <f>ROW(Source!A703)</f>
        <v>703</v>
      </c>
      <c r="B1249">
        <v>23985272</v>
      </c>
      <c r="C1249">
        <v>23985244</v>
      </c>
      <c r="D1249">
        <v>14665295</v>
      </c>
      <c r="E1249">
        <v>1</v>
      </c>
      <c r="F1249">
        <v>1</v>
      </c>
      <c r="G1249">
        <v>1</v>
      </c>
      <c r="H1249">
        <v>3</v>
      </c>
      <c r="I1249" t="s">
        <v>1159</v>
      </c>
      <c r="J1249" t="s">
        <v>1168</v>
      </c>
      <c r="K1249" t="s">
        <v>1169</v>
      </c>
      <c r="L1249">
        <v>1344</v>
      </c>
      <c r="N1249">
        <v>1008</v>
      </c>
      <c r="O1249" t="s">
        <v>1170</v>
      </c>
      <c r="P1249" t="s">
        <v>1170</v>
      </c>
      <c r="Q1249">
        <v>1</v>
      </c>
      <c r="X1249">
        <v>2.39</v>
      </c>
      <c r="Y1249">
        <v>1</v>
      </c>
      <c r="Z1249">
        <v>0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3</v>
      </c>
      <c r="AG1249">
        <v>2.39</v>
      </c>
      <c r="AH1249">
        <v>2</v>
      </c>
      <c r="AI1249">
        <v>23985258</v>
      </c>
      <c r="AJ1249">
        <v>1216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">
      <c r="A1250">
        <f>ROW(Source!A705)</f>
        <v>705</v>
      </c>
      <c r="B1250">
        <v>23985351</v>
      </c>
      <c r="C1250">
        <v>23985336</v>
      </c>
      <c r="D1250">
        <v>9430710</v>
      </c>
      <c r="E1250">
        <v>1</v>
      </c>
      <c r="F1250">
        <v>1</v>
      </c>
      <c r="G1250">
        <v>1</v>
      </c>
      <c r="H1250">
        <v>1</v>
      </c>
      <c r="I1250" t="s">
        <v>1166</v>
      </c>
      <c r="J1250" t="s">
        <v>3</v>
      </c>
      <c r="K1250" t="s">
        <v>1167</v>
      </c>
      <c r="L1250">
        <v>1369</v>
      </c>
      <c r="N1250">
        <v>1013</v>
      </c>
      <c r="O1250" t="s">
        <v>1148</v>
      </c>
      <c r="P1250" t="s">
        <v>1148</v>
      </c>
      <c r="Q1250">
        <v>1</v>
      </c>
      <c r="X1250">
        <v>12.4</v>
      </c>
      <c r="Y1250">
        <v>0</v>
      </c>
      <c r="Z1250">
        <v>0</v>
      </c>
      <c r="AA1250">
        <v>0</v>
      </c>
      <c r="AB1250">
        <v>9.6199999999999992</v>
      </c>
      <c r="AC1250">
        <v>0</v>
      </c>
      <c r="AD1250">
        <v>1</v>
      </c>
      <c r="AE1250">
        <v>1</v>
      </c>
      <c r="AF1250" t="s">
        <v>179</v>
      </c>
      <c r="AG1250">
        <v>16.740000000000002</v>
      </c>
      <c r="AH1250">
        <v>2</v>
      </c>
      <c r="AI1250">
        <v>23985337</v>
      </c>
      <c r="AJ1250">
        <v>1217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">
      <c r="A1251">
        <f>ROW(Source!A705)</f>
        <v>705</v>
      </c>
      <c r="B1251">
        <v>23985352</v>
      </c>
      <c r="C1251">
        <v>23985336</v>
      </c>
      <c r="D1251">
        <v>121548</v>
      </c>
      <c r="E1251">
        <v>1</v>
      </c>
      <c r="F1251">
        <v>1</v>
      </c>
      <c r="G1251">
        <v>1</v>
      </c>
      <c r="H1251">
        <v>1</v>
      </c>
      <c r="I1251" t="s">
        <v>40</v>
      </c>
      <c r="J1251" t="s">
        <v>3</v>
      </c>
      <c r="K1251" t="s">
        <v>1173</v>
      </c>
      <c r="L1251">
        <v>608254</v>
      </c>
      <c r="N1251">
        <v>1013</v>
      </c>
      <c r="O1251" t="s">
        <v>1174</v>
      </c>
      <c r="P1251" t="s">
        <v>1174</v>
      </c>
      <c r="Q1251">
        <v>1</v>
      </c>
      <c r="X1251">
        <v>3.39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2</v>
      </c>
      <c r="AF1251" t="s">
        <v>179</v>
      </c>
      <c r="AG1251">
        <v>4.5765000000000002</v>
      </c>
      <c r="AH1251">
        <v>2</v>
      </c>
      <c r="AI1251">
        <v>23985338</v>
      </c>
      <c r="AJ1251">
        <v>1218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">
      <c r="A1252">
        <f>ROW(Source!A705)</f>
        <v>705</v>
      </c>
      <c r="B1252">
        <v>23985353</v>
      </c>
      <c r="C1252">
        <v>23985336</v>
      </c>
      <c r="D1252">
        <v>14665537</v>
      </c>
      <c r="E1252">
        <v>1</v>
      </c>
      <c r="F1252">
        <v>1</v>
      </c>
      <c r="G1252">
        <v>1</v>
      </c>
      <c r="H1252">
        <v>2</v>
      </c>
      <c r="I1252" t="s">
        <v>1218</v>
      </c>
      <c r="J1252" t="s">
        <v>1247</v>
      </c>
      <c r="K1252" t="s">
        <v>1220</v>
      </c>
      <c r="L1252">
        <v>1368</v>
      </c>
      <c r="N1252">
        <v>1011</v>
      </c>
      <c r="O1252" t="s">
        <v>1152</v>
      </c>
      <c r="P1252" t="s">
        <v>1152</v>
      </c>
      <c r="Q1252">
        <v>1</v>
      </c>
      <c r="X1252">
        <v>0.39</v>
      </c>
      <c r="Y1252">
        <v>0</v>
      </c>
      <c r="Z1252">
        <v>134.65</v>
      </c>
      <c r="AA1252">
        <v>13.5</v>
      </c>
      <c r="AB1252">
        <v>0</v>
      </c>
      <c r="AC1252">
        <v>0</v>
      </c>
      <c r="AD1252">
        <v>1</v>
      </c>
      <c r="AE1252">
        <v>0</v>
      </c>
      <c r="AF1252" t="s">
        <v>179</v>
      </c>
      <c r="AG1252">
        <v>0.52650000000000008</v>
      </c>
      <c r="AH1252">
        <v>2</v>
      </c>
      <c r="AI1252">
        <v>23985339</v>
      </c>
      <c r="AJ1252">
        <v>1219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">
      <c r="A1253">
        <f>ROW(Source!A705)</f>
        <v>705</v>
      </c>
      <c r="B1253">
        <v>23985354</v>
      </c>
      <c r="C1253">
        <v>23985336</v>
      </c>
      <c r="D1253">
        <v>14665701</v>
      </c>
      <c r="E1253">
        <v>1</v>
      </c>
      <c r="F1253">
        <v>1</v>
      </c>
      <c r="G1253">
        <v>1</v>
      </c>
      <c r="H1253">
        <v>2</v>
      </c>
      <c r="I1253" t="s">
        <v>1342</v>
      </c>
      <c r="J1253" t="s">
        <v>1343</v>
      </c>
      <c r="K1253" t="s">
        <v>1344</v>
      </c>
      <c r="L1253">
        <v>1368</v>
      </c>
      <c r="N1253">
        <v>1011</v>
      </c>
      <c r="O1253" t="s">
        <v>1152</v>
      </c>
      <c r="P1253" t="s">
        <v>1152</v>
      </c>
      <c r="Q1253">
        <v>1</v>
      </c>
      <c r="X1253">
        <v>3</v>
      </c>
      <c r="Y1253">
        <v>0</v>
      </c>
      <c r="Z1253">
        <v>2.37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179</v>
      </c>
      <c r="AG1253">
        <v>4.0500000000000007</v>
      </c>
      <c r="AH1253">
        <v>2</v>
      </c>
      <c r="AI1253">
        <v>23985340</v>
      </c>
      <c r="AJ1253">
        <v>1220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">
      <c r="A1254">
        <f>ROW(Source!A705)</f>
        <v>705</v>
      </c>
      <c r="B1254">
        <v>23985355</v>
      </c>
      <c r="C1254">
        <v>23985336</v>
      </c>
      <c r="D1254">
        <v>14665732</v>
      </c>
      <c r="E1254">
        <v>1</v>
      </c>
      <c r="F1254">
        <v>1</v>
      </c>
      <c r="G1254">
        <v>1</v>
      </c>
      <c r="H1254">
        <v>2</v>
      </c>
      <c r="I1254" t="s">
        <v>1345</v>
      </c>
      <c r="J1254" t="s">
        <v>1346</v>
      </c>
      <c r="K1254" t="s">
        <v>1347</v>
      </c>
      <c r="L1254">
        <v>1368</v>
      </c>
      <c r="N1254">
        <v>1011</v>
      </c>
      <c r="O1254" t="s">
        <v>1152</v>
      </c>
      <c r="P1254" t="s">
        <v>1152</v>
      </c>
      <c r="Q1254">
        <v>1</v>
      </c>
      <c r="X1254">
        <v>3</v>
      </c>
      <c r="Y1254">
        <v>0</v>
      </c>
      <c r="Z1254">
        <v>131.44</v>
      </c>
      <c r="AA1254">
        <v>11.6</v>
      </c>
      <c r="AB1254">
        <v>0</v>
      </c>
      <c r="AC1254">
        <v>0</v>
      </c>
      <c r="AD1254">
        <v>1</v>
      </c>
      <c r="AE1254">
        <v>0</v>
      </c>
      <c r="AF1254" t="s">
        <v>179</v>
      </c>
      <c r="AG1254">
        <v>4.0500000000000007</v>
      </c>
      <c r="AH1254">
        <v>2</v>
      </c>
      <c r="AI1254">
        <v>23985341</v>
      </c>
      <c r="AJ1254">
        <v>1221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">
      <c r="A1255">
        <f>ROW(Source!A705)</f>
        <v>705</v>
      </c>
      <c r="B1255">
        <v>23985356</v>
      </c>
      <c r="C1255">
        <v>23985336</v>
      </c>
      <c r="D1255">
        <v>14668594</v>
      </c>
      <c r="E1255">
        <v>1</v>
      </c>
      <c r="F1255">
        <v>1</v>
      </c>
      <c r="G1255">
        <v>1</v>
      </c>
      <c r="H1255">
        <v>2</v>
      </c>
      <c r="I1255" t="s">
        <v>1348</v>
      </c>
      <c r="J1255" t="s">
        <v>1349</v>
      </c>
      <c r="K1255" t="s">
        <v>1350</v>
      </c>
      <c r="L1255">
        <v>1368</v>
      </c>
      <c r="N1255">
        <v>1011</v>
      </c>
      <c r="O1255" t="s">
        <v>1152</v>
      </c>
      <c r="P1255" t="s">
        <v>1152</v>
      </c>
      <c r="Q1255">
        <v>1</v>
      </c>
      <c r="X1255">
        <v>0.39</v>
      </c>
      <c r="Y1255">
        <v>0</v>
      </c>
      <c r="Z1255">
        <v>107.3</v>
      </c>
      <c r="AA1255">
        <v>11.6</v>
      </c>
      <c r="AB1255">
        <v>0</v>
      </c>
      <c r="AC1255">
        <v>0</v>
      </c>
      <c r="AD1255">
        <v>1</v>
      </c>
      <c r="AE1255">
        <v>0</v>
      </c>
      <c r="AF1255" t="s">
        <v>179</v>
      </c>
      <c r="AG1255">
        <v>0.52650000000000008</v>
      </c>
      <c r="AH1255">
        <v>2</v>
      </c>
      <c r="AI1255">
        <v>23985342</v>
      </c>
      <c r="AJ1255">
        <v>1222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">
      <c r="A1256">
        <f>ROW(Source!A705)</f>
        <v>705</v>
      </c>
      <c r="B1256">
        <v>23985357</v>
      </c>
      <c r="C1256">
        <v>23985336</v>
      </c>
      <c r="D1256">
        <v>14608774</v>
      </c>
      <c r="E1256">
        <v>1</v>
      </c>
      <c r="F1256">
        <v>1</v>
      </c>
      <c r="G1256">
        <v>1</v>
      </c>
      <c r="H1256">
        <v>3</v>
      </c>
      <c r="I1256" t="s">
        <v>1351</v>
      </c>
      <c r="J1256" t="s">
        <v>1352</v>
      </c>
      <c r="K1256" t="s">
        <v>1353</v>
      </c>
      <c r="L1256">
        <v>1348</v>
      </c>
      <c r="N1256">
        <v>1009</v>
      </c>
      <c r="O1256" t="s">
        <v>1185</v>
      </c>
      <c r="P1256" t="s">
        <v>1185</v>
      </c>
      <c r="Q1256">
        <v>1000</v>
      </c>
      <c r="X1256">
        <v>4.0000000000000003E-5</v>
      </c>
      <c r="Y1256">
        <v>12242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4.0000000000000003E-5</v>
      </c>
      <c r="AH1256">
        <v>2</v>
      </c>
      <c r="AI1256">
        <v>23985343</v>
      </c>
      <c r="AJ1256">
        <v>1223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">
      <c r="A1257">
        <f>ROW(Source!A705)</f>
        <v>705</v>
      </c>
      <c r="B1257">
        <v>23985358</v>
      </c>
      <c r="C1257">
        <v>23985336</v>
      </c>
      <c r="D1257">
        <v>14608858</v>
      </c>
      <c r="E1257">
        <v>1</v>
      </c>
      <c r="F1257">
        <v>1</v>
      </c>
      <c r="G1257">
        <v>1</v>
      </c>
      <c r="H1257">
        <v>3</v>
      </c>
      <c r="I1257" t="s">
        <v>1354</v>
      </c>
      <c r="J1257" t="s">
        <v>1355</v>
      </c>
      <c r="K1257" t="s">
        <v>1356</v>
      </c>
      <c r="L1257">
        <v>1348</v>
      </c>
      <c r="N1257">
        <v>1009</v>
      </c>
      <c r="O1257" t="s">
        <v>1185</v>
      </c>
      <c r="P1257" t="s">
        <v>1185</v>
      </c>
      <c r="Q1257">
        <v>1000</v>
      </c>
      <c r="X1257">
        <v>8.0000000000000004E-4</v>
      </c>
      <c r="Y1257">
        <v>40600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8.0000000000000004E-4</v>
      </c>
      <c r="AH1257">
        <v>2</v>
      </c>
      <c r="AI1257">
        <v>23985344</v>
      </c>
      <c r="AJ1257">
        <v>1224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">
      <c r="A1258">
        <f>ROW(Source!A705)</f>
        <v>705</v>
      </c>
      <c r="B1258">
        <v>23985359</v>
      </c>
      <c r="C1258">
        <v>23985336</v>
      </c>
      <c r="D1258">
        <v>14611269</v>
      </c>
      <c r="E1258">
        <v>1</v>
      </c>
      <c r="F1258">
        <v>1</v>
      </c>
      <c r="G1258">
        <v>1</v>
      </c>
      <c r="H1258">
        <v>3</v>
      </c>
      <c r="I1258" t="s">
        <v>1357</v>
      </c>
      <c r="J1258" t="s">
        <v>1358</v>
      </c>
      <c r="K1258" t="s">
        <v>1359</v>
      </c>
      <c r="L1258">
        <v>1308</v>
      </c>
      <c r="N1258">
        <v>1003</v>
      </c>
      <c r="O1258" t="s">
        <v>311</v>
      </c>
      <c r="P1258" t="s">
        <v>311</v>
      </c>
      <c r="Q1258">
        <v>100</v>
      </c>
      <c r="X1258">
        <v>9.5999999999999992E-3</v>
      </c>
      <c r="Y1258">
        <v>120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9.5999999999999992E-3</v>
      </c>
      <c r="AH1258">
        <v>2</v>
      </c>
      <c r="AI1258">
        <v>23985345</v>
      </c>
      <c r="AJ1258">
        <v>1225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">
      <c r="A1259">
        <f>ROW(Source!A705)</f>
        <v>705</v>
      </c>
      <c r="B1259">
        <v>23985360</v>
      </c>
      <c r="C1259">
        <v>23985336</v>
      </c>
      <c r="D1259">
        <v>14681456</v>
      </c>
      <c r="E1259">
        <v>1</v>
      </c>
      <c r="F1259">
        <v>1</v>
      </c>
      <c r="G1259">
        <v>1</v>
      </c>
      <c r="H1259">
        <v>3</v>
      </c>
      <c r="I1259" t="s">
        <v>1360</v>
      </c>
      <c r="J1259" t="s">
        <v>1361</v>
      </c>
      <c r="K1259" t="s">
        <v>1362</v>
      </c>
      <c r="L1259">
        <v>1355</v>
      </c>
      <c r="N1259">
        <v>1010</v>
      </c>
      <c r="O1259" t="s">
        <v>910</v>
      </c>
      <c r="P1259" t="s">
        <v>910</v>
      </c>
      <c r="Q1259">
        <v>100</v>
      </c>
      <c r="X1259">
        <v>4.1000000000000003E-3</v>
      </c>
      <c r="Y1259">
        <v>142.5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4.1000000000000003E-3</v>
      </c>
      <c r="AH1259">
        <v>2</v>
      </c>
      <c r="AI1259">
        <v>23985346</v>
      </c>
      <c r="AJ1259">
        <v>1226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">
      <c r="A1260">
        <f>ROW(Source!A705)</f>
        <v>705</v>
      </c>
      <c r="B1260">
        <v>23985361</v>
      </c>
      <c r="C1260">
        <v>23985336</v>
      </c>
      <c r="D1260">
        <v>14682500</v>
      </c>
      <c r="E1260">
        <v>1</v>
      </c>
      <c r="F1260">
        <v>1</v>
      </c>
      <c r="G1260">
        <v>1</v>
      </c>
      <c r="H1260">
        <v>3</v>
      </c>
      <c r="I1260" t="s">
        <v>1363</v>
      </c>
      <c r="J1260" t="s">
        <v>1364</v>
      </c>
      <c r="K1260" t="s">
        <v>1365</v>
      </c>
      <c r="L1260">
        <v>1348</v>
      </c>
      <c r="N1260">
        <v>1009</v>
      </c>
      <c r="O1260" t="s">
        <v>1185</v>
      </c>
      <c r="P1260" t="s">
        <v>1185</v>
      </c>
      <c r="Q1260">
        <v>1000</v>
      </c>
      <c r="X1260">
        <v>6.0000000000000002E-5</v>
      </c>
      <c r="Y1260">
        <v>7826.9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6.0000000000000002E-5</v>
      </c>
      <c r="AH1260">
        <v>2</v>
      </c>
      <c r="AI1260">
        <v>23985347</v>
      </c>
      <c r="AJ1260">
        <v>1227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">
      <c r="A1261">
        <f>ROW(Source!A705)</f>
        <v>705</v>
      </c>
      <c r="B1261">
        <v>23985362</v>
      </c>
      <c r="C1261">
        <v>23985336</v>
      </c>
      <c r="D1261">
        <v>14665224</v>
      </c>
      <c r="E1261">
        <v>1</v>
      </c>
      <c r="F1261">
        <v>1</v>
      </c>
      <c r="G1261">
        <v>1</v>
      </c>
      <c r="H1261">
        <v>3</v>
      </c>
      <c r="I1261" t="s">
        <v>1366</v>
      </c>
      <c r="J1261" t="s">
        <v>1367</v>
      </c>
      <c r="K1261" t="s">
        <v>1368</v>
      </c>
      <c r="L1261">
        <v>1346</v>
      </c>
      <c r="N1261">
        <v>1009</v>
      </c>
      <c r="O1261" t="s">
        <v>1181</v>
      </c>
      <c r="P1261" t="s">
        <v>1181</v>
      </c>
      <c r="Q1261">
        <v>1</v>
      </c>
      <c r="X1261">
        <v>0.5</v>
      </c>
      <c r="Y1261">
        <v>68.05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0.5</v>
      </c>
      <c r="AH1261">
        <v>2</v>
      </c>
      <c r="AI1261">
        <v>23985348</v>
      </c>
      <c r="AJ1261">
        <v>1229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">
      <c r="A1262">
        <f>ROW(Source!A705)</f>
        <v>705</v>
      </c>
      <c r="B1262">
        <v>23985363</v>
      </c>
      <c r="C1262">
        <v>23985336</v>
      </c>
      <c r="D1262">
        <v>14697327</v>
      </c>
      <c r="E1262">
        <v>1</v>
      </c>
      <c r="F1262">
        <v>1</v>
      </c>
      <c r="G1262">
        <v>1</v>
      </c>
      <c r="H1262">
        <v>3</v>
      </c>
      <c r="I1262" t="s">
        <v>1369</v>
      </c>
      <c r="J1262" t="s">
        <v>1370</v>
      </c>
      <c r="K1262" t="s">
        <v>1371</v>
      </c>
      <c r="L1262">
        <v>1356</v>
      </c>
      <c r="N1262">
        <v>1010</v>
      </c>
      <c r="O1262" t="s">
        <v>1372</v>
      </c>
      <c r="P1262" t="s">
        <v>1372</v>
      </c>
      <c r="Q1262">
        <v>1000</v>
      </c>
      <c r="X1262">
        <v>8.3199999999999993E-3</v>
      </c>
      <c r="Y1262">
        <v>19.5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8.3199999999999993E-3</v>
      </c>
      <c r="AH1262">
        <v>2</v>
      </c>
      <c r="AI1262">
        <v>23985349</v>
      </c>
      <c r="AJ1262">
        <v>1230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">
      <c r="A1263">
        <f>ROW(Source!A705)</f>
        <v>705</v>
      </c>
      <c r="B1263">
        <v>23985364</v>
      </c>
      <c r="C1263">
        <v>23985336</v>
      </c>
      <c r="D1263">
        <v>14665295</v>
      </c>
      <c r="E1263">
        <v>1</v>
      </c>
      <c r="F1263">
        <v>1</v>
      </c>
      <c r="G1263">
        <v>1</v>
      </c>
      <c r="H1263">
        <v>3</v>
      </c>
      <c r="I1263" t="s">
        <v>1159</v>
      </c>
      <c r="J1263" t="s">
        <v>1168</v>
      </c>
      <c r="K1263" t="s">
        <v>1169</v>
      </c>
      <c r="L1263">
        <v>1344</v>
      </c>
      <c r="N1263">
        <v>1008</v>
      </c>
      <c r="O1263" t="s">
        <v>1170</v>
      </c>
      <c r="P1263" t="s">
        <v>1170</v>
      </c>
      <c r="Q1263">
        <v>1</v>
      </c>
      <c r="X1263">
        <v>2.39</v>
      </c>
      <c r="Y1263">
        <v>1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2.39</v>
      </c>
      <c r="AH1263">
        <v>2</v>
      </c>
      <c r="AI1263">
        <v>23985350</v>
      </c>
      <c r="AJ1263">
        <v>1231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">
      <c r="A1264">
        <f>ROW(Source!A707)</f>
        <v>707</v>
      </c>
      <c r="B1264">
        <v>23986737</v>
      </c>
      <c r="C1264">
        <v>23986722</v>
      </c>
      <c r="D1264">
        <v>9430710</v>
      </c>
      <c r="E1264">
        <v>1</v>
      </c>
      <c r="F1264">
        <v>1</v>
      </c>
      <c r="G1264">
        <v>1</v>
      </c>
      <c r="H1264">
        <v>1</v>
      </c>
      <c r="I1264" t="s">
        <v>1166</v>
      </c>
      <c r="J1264" t="s">
        <v>3</v>
      </c>
      <c r="K1264" t="s">
        <v>1167</v>
      </c>
      <c r="L1264">
        <v>1369</v>
      </c>
      <c r="N1264">
        <v>1013</v>
      </c>
      <c r="O1264" t="s">
        <v>1148</v>
      </c>
      <c r="P1264" t="s">
        <v>1148</v>
      </c>
      <c r="Q1264">
        <v>1</v>
      </c>
      <c r="X1264">
        <v>12.4</v>
      </c>
      <c r="Y1264">
        <v>0</v>
      </c>
      <c r="Z1264">
        <v>0</v>
      </c>
      <c r="AA1264">
        <v>0</v>
      </c>
      <c r="AB1264">
        <v>9.6199999999999992</v>
      </c>
      <c r="AC1264">
        <v>0</v>
      </c>
      <c r="AD1264">
        <v>1</v>
      </c>
      <c r="AE1264">
        <v>1</v>
      </c>
      <c r="AF1264" t="s">
        <v>179</v>
      </c>
      <c r="AG1264">
        <v>16.740000000000002</v>
      </c>
      <c r="AH1264">
        <v>2</v>
      </c>
      <c r="AI1264">
        <v>23986723</v>
      </c>
      <c r="AJ1264">
        <v>1232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">
      <c r="A1265">
        <f>ROW(Source!A707)</f>
        <v>707</v>
      </c>
      <c r="B1265">
        <v>23986738</v>
      </c>
      <c r="C1265">
        <v>23986722</v>
      </c>
      <c r="D1265">
        <v>121548</v>
      </c>
      <c r="E1265">
        <v>1</v>
      </c>
      <c r="F1265">
        <v>1</v>
      </c>
      <c r="G1265">
        <v>1</v>
      </c>
      <c r="H1265">
        <v>1</v>
      </c>
      <c r="I1265" t="s">
        <v>40</v>
      </c>
      <c r="J1265" t="s">
        <v>3</v>
      </c>
      <c r="K1265" t="s">
        <v>1173</v>
      </c>
      <c r="L1265">
        <v>608254</v>
      </c>
      <c r="N1265">
        <v>1013</v>
      </c>
      <c r="O1265" t="s">
        <v>1174</v>
      </c>
      <c r="P1265" t="s">
        <v>1174</v>
      </c>
      <c r="Q1265">
        <v>1</v>
      </c>
      <c r="X1265">
        <v>3.39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2</v>
      </c>
      <c r="AF1265" t="s">
        <v>179</v>
      </c>
      <c r="AG1265">
        <v>4.5765000000000002</v>
      </c>
      <c r="AH1265">
        <v>2</v>
      </c>
      <c r="AI1265">
        <v>23986724</v>
      </c>
      <c r="AJ1265">
        <v>1233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">
      <c r="A1266">
        <f>ROW(Source!A707)</f>
        <v>707</v>
      </c>
      <c r="B1266">
        <v>23986739</v>
      </c>
      <c r="C1266">
        <v>23986722</v>
      </c>
      <c r="D1266">
        <v>14665537</v>
      </c>
      <c r="E1266">
        <v>1</v>
      </c>
      <c r="F1266">
        <v>1</v>
      </c>
      <c r="G1266">
        <v>1</v>
      </c>
      <c r="H1266">
        <v>2</v>
      </c>
      <c r="I1266" t="s">
        <v>1218</v>
      </c>
      <c r="J1266" t="s">
        <v>1247</v>
      </c>
      <c r="K1266" t="s">
        <v>1220</v>
      </c>
      <c r="L1266">
        <v>1368</v>
      </c>
      <c r="N1266">
        <v>1011</v>
      </c>
      <c r="O1266" t="s">
        <v>1152</v>
      </c>
      <c r="P1266" t="s">
        <v>1152</v>
      </c>
      <c r="Q1266">
        <v>1</v>
      </c>
      <c r="X1266">
        <v>0.39</v>
      </c>
      <c r="Y1266">
        <v>0</v>
      </c>
      <c r="Z1266">
        <v>134.65</v>
      </c>
      <c r="AA1266">
        <v>13.5</v>
      </c>
      <c r="AB1266">
        <v>0</v>
      </c>
      <c r="AC1266">
        <v>0</v>
      </c>
      <c r="AD1266">
        <v>1</v>
      </c>
      <c r="AE1266">
        <v>0</v>
      </c>
      <c r="AF1266" t="s">
        <v>179</v>
      </c>
      <c r="AG1266">
        <v>0.52650000000000008</v>
      </c>
      <c r="AH1266">
        <v>2</v>
      </c>
      <c r="AI1266">
        <v>23986725</v>
      </c>
      <c r="AJ1266">
        <v>1234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">
      <c r="A1267">
        <f>ROW(Source!A707)</f>
        <v>707</v>
      </c>
      <c r="B1267">
        <v>23986740</v>
      </c>
      <c r="C1267">
        <v>23986722</v>
      </c>
      <c r="D1267">
        <v>14665701</v>
      </c>
      <c r="E1267">
        <v>1</v>
      </c>
      <c r="F1267">
        <v>1</v>
      </c>
      <c r="G1267">
        <v>1</v>
      </c>
      <c r="H1267">
        <v>2</v>
      </c>
      <c r="I1267" t="s">
        <v>1342</v>
      </c>
      <c r="J1267" t="s">
        <v>1343</v>
      </c>
      <c r="K1267" t="s">
        <v>1344</v>
      </c>
      <c r="L1267">
        <v>1368</v>
      </c>
      <c r="N1267">
        <v>1011</v>
      </c>
      <c r="O1267" t="s">
        <v>1152</v>
      </c>
      <c r="P1267" t="s">
        <v>1152</v>
      </c>
      <c r="Q1267">
        <v>1</v>
      </c>
      <c r="X1267">
        <v>3</v>
      </c>
      <c r="Y1267">
        <v>0</v>
      </c>
      <c r="Z1267">
        <v>2.37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179</v>
      </c>
      <c r="AG1267">
        <v>4.0500000000000007</v>
      </c>
      <c r="AH1267">
        <v>2</v>
      </c>
      <c r="AI1267">
        <v>23986726</v>
      </c>
      <c r="AJ1267">
        <v>1235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">
      <c r="A1268">
        <f>ROW(Source!A707)</f>
        <v>707</v>
      </c>
      <c r="B1268">
        <v>23986741</v>
      </c>
      <c r="C1268">
        <v>23986722</v>
      </c>
      <c r="D1268">
        <v>14665732</v>
      </c>
      <c r="E1268">
        <v>1</v>
      </c>
      <c r="F1268">
        <v>1</v>
      </c>
      <c r="G1268">
        <v>1</v>
      </c>
      <c r="H1268">
        <v>2</v>
      </c>
      <c r="I1268" t="s">
        <v>1345</v>
      </c>
      <c r="J1268" t="s">
        <v>1346</v>
      </c>
      <c r="K1268" t="s">
        <v>1347</v>
      </c>
      <c r="L1268">
        <v>1368</v>
      </c>
      <c r="N1268">
        <v>1011</v>
      </c>
      <c r="O1268" t="s">
        <v>1152</v>
      </c>
      <c r="P1268" t="s">
        <v>1152</v>
      </c>
      <c r="Q1268">
        <v>1</v>
      </c>
      <c r="X1268">
        <v>3</v>
      </c>
      <c r="Y1268">
        <v>0</v>
      </c>
      <c r="Z1268">
        <v>131.44</v>
      </c>
      <c r="AA1268">
        <v>11.6</v>
      </c>
      <c r="AB1268">
        <v>0</v>
      </c>
      <c r="AC1268">
        <v>0</v>
      </c>
      <c r="AD1268">
        <v>1</v>
      </c>
      <c r="AE1268">
        <v>0</v>
      </c>
      <c r="AF1268" t="s">
        <v>179</v>
      </c>
      <c r="AG1268">
        <v>4.0500000000000007</v>
      </c>
      <c r="AH1268">
        <v>2</v>
      </c>
      <c r="AI1268">
        <v>23986727</v>
      </c>
      <c r="AJ1268">
        <v>1236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">
      <c r="A1269">
        <f>ROW(Source!A707)</f>
        <v>707</v>
      </c>
      <c r="B1269">
        <v>23986742</v>
      </c>
      <c r="C1269">
        <v>23986722</v>
      </c>
      <c r="D1269">
        <v>14668594</v>
      </c>
      <c r="E1269">
        <v>1</v>
      </c>
      <c r="F1269">
        <v>1</v>
      </c>
      <c r="G1269">
        <v>1</v>
      </c>
      <c r="H1269">
        <v>2</v>
      </c>
      <c r="I1269" t="s">
        <v>1348</v>
      </c>
      <c r="J1269" t="s">
        <v>1349</v>
      </c>
      <c r="K1269" t="s">
        <v>1350</v>
      </c>
      <c r="L1269">
        <v>1368</v>
      </c>
      <c r="N1269">
        <v>1011</v>
      </c>
      <c r="O1269" t="s">
        <v>1152</v>
      </c>
      <c r="P1269" t="s">
        <v>1152</v>
      </c>
      <c r="Q1269">
        <v>1</v>
      </c>
      <c r="X1269">
        <v>0.39</v>
      </c>
      <c r="Y1269">
        <v>0</v>
      </c>
      <c r="Z1269">
        <v>107.3</v>
      </c>
      <c r="AA1269">
        <v>11.6</v>
      </c>
      <c r="AB1269">
        <v>0</v>
      </c>
      <c r="AC1269">
        <v>0</v>
      </c>
      <c r="AD1269">
        <v>1</v>
      </c>
      <c r="AE1269">
        <v>0</v>
      </c>
      <c r="AF1269" t="s">
        <v>179</v>
      </c>
      <c r="AG1269">
        <v>0.52650000000000008</v>
      </c>
      <c r="AH1269">
        <v>2</v>
      </c>
      <c r="AI1269">
        <v>23986728</v>
      </c>
      <c r="AJ1269">
        <v>1237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">
      <c r="A1270">
        <f>ROW(Source!A707)</f>
        <v>707</v>
      </c>
      <c r="B1270">
        <v>23986743</v>
      </c>
      <c r="C1270">
        <v>23986722</v>
      </c>
      <c r="D1270">
        <v>14608774</v>
      </c>
      <c r="E1270">
        <v>1</v>
      </c>
      <c r="F1270">
        <v>1</v>
      </c>
      <c r="G1270">
        <v>1</v>
      </c>
      <c r="H1270">
        <v>3</v>
      </c>
      <c r="I1270" t="s">
        <v>1351</v>
      </c>
      <c r="J1270" t="s">
        <v>1352</v>
      </c>
      <c r="K1270" t="s">
        <v>1353</v>
      </c>
      <c r="L1270">
        <v>1348</v>
      </c>
      <c r="N1270">
        <v>1009</v>
      </c>
      <c r="O1270" t="s">
        <v>1185</v>
      </c>
      <c r="P1270" t="s">
        <v>1185</v>
      </c>
      <c r="Q1270">
        <v>1000</v>
      </c>
      <c r="X1270">
        <v>4.0000000000000003E-5</v>
      </c>
      <c r="Y1270">
        <v>12242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4.0000000000000003E-5</v>
      </c>
      <c r="AH1270">
        <v>2</v>
      </c>
      <c r="AI1270">
        <v>23986729</v>
      </c>
      <c r="AJ1270">
        <v>1238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">
      <c r="A1271">
        <f>ROW(Source!A707)</f>
        <v>707</v>
      </c>
      <c r="B1271">
        <v>23986744</v>
      </c>
      <c r="C1271">
        <v>23986722</v>
      </c>
      <c r="D1271">
        <v>14608858</v>
      </c>
      <c r="E1271">
        <v>1</v>
      </c>
      <c r="F1271">
        <v>1</v>
      </c>
      <c r="G1271">
        <v>1</v>
      </c>
      <c r="H1271">
        <v>3</v>
      </c>
      <c r="I1271" t="s">
        <v>1354</v>
      </c>
      <c r="J1271" t="s">
        <v>1355</v>
      </c>
      <c r="K1271" t="s">
        <v>1356</v>
      </c>
      <c r="L1271">
        <v>1348</v>
      </c>
      <c r="N1271">
        <v>1009</v>
      </c>
      <c r="O1271" t="s">
        <v>1185</v>
      </c>
      <c r="P1271" t="s">
        <v>1185</v>
      </c>
      <c r="Q1271">
        <v>1000</v>
      </c>
      <c r="X1271">
        <v>8.0000000000000004E-4</v>
      </c>
      <c r="Y1271">
        <v>40600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8.0000000000000004E-4</v>
      </c>
      <c r="AH1271">
        <v>2</v>
      </c>
      <c r="AI1271">
        <v>23986730</v>
      </c>
      <c r="AJ1271">
        <v>1239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">
      <c r="A1272">
        <f>ROW(Source!A707)</f>
        <v>707</v>
      </c>
      <c r="B1272">
        <v>23986745</v>
      </c>
      <c r="C1272">
        <v>23986722</v>
      </c>
      <c r="D1272">
        <v>14611269</v>
      </c>
      <c r="E1272">
        <v>1</v>
      </c>
      <c r="F1272">
        <v>1</v>
      </c>
      <c r="G1272">
        <v>1</v>
      </c>
      <c r="H1272">
        <v>3</v>
      </c>
      <c r="I1272" t="s">
        <v>1357</v>
      </c>
      <c r="J1272" t="s">
        <v>1358</v>
      </c>
      <c r="K1272" t="s">
        <v>1359</v>
      </c>
      <c r="L1272">
        <v>1308</v>
      </c>
      <c r="N1272">
        <v>1003</v>
      </c>
      <c r="O1272" t="s">
        <v>311</v>
      </c>
      <c r="P1272" t="s">
        <v>311</v>
      </c>
      <c r="Q1272">
        <v>100</v>
      </c>
      <c r="X1272">
        <v>9.5999999999999992E-3</v>
      </c>
      <c r="Y1272">
        <v>120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9.5999999999999992E-3</v>
      </c>
      <c r="AH1272">
        <v>2</v>
      </c>
      <c r="AI1272">
        <v>23986731</v>
      </c>
      <c r="AJ1272">
        <v>1240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">
      <c r="A1273">
        <f>ROW(Source!A707)</f>
        <v>707</v>
      </c>
      <c r="B1273">
        <v>23986746</v>
      </c>
      <c r="C1273">
        <v>23986722</v>
      </c>
      <c r="D1273">
        <v>14681456</v>
      </c>
      <c r="E1273">
        <v>1</v>
      </c>
      <c r="F1273">
        <v>1</v>
      </c>
      <c r="G1273">
        <v>1</v>
      </c>
      <c r="H1273">
        <v>3</v>
      </c>
      <c r="I1273" t="s">
        <v>1360</v>
      </c>
      <c r="J1273" t="s">
        <v>1361</v>
      </c>
      <c r="K1273" t="s">
        <v>1362</v>
      </c>
      <c r="L1273">
        <v>1355</v>
      </c>
      <c r="N1273">
        <v>1010</v>
      </c>
      <c r="O1273" t="s">
        <v>910</v>
      </c>
      <c r="P1273" t="s">
        <v>910</v>
      </c>
      <c r="Q1273">
        <v>100</v>
      </c>
      <c r="X1273">
        <v>4.1000000000000003E-3</v>
      </c>
      <c r="Y1273">
        <v>142.5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4.1000000000000003E-3</v>
      </c>
      <c r="AH1273">
        <v>2</v>
      </c>
      <c r="AI1273">
        <v>23986732</v>
      </c>
      <c r="AJ1273">
        <v>1241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">
      <c r="A1274">
        <f>ROW(Source!A707)</f>
        <v>707</v>
      </c>
      <c r="B1274">
        <v>23986747</v>
      </c>
      <c r="C1274">
        <v>23986722</v>
      </c>
      <c r="D1274">
        <v>14682500</v>
      </c>
      <c r="E1274">
        <v>1</v>
      </c>
      <c r="F1274">
        <v>1</v>
      </c>
      <c r="G1274">
        <v>1</v>
      </c>
      <c r="H1274">
        <v>3</v>
      </c>
      <c r="I1274" t="s">
        <v>1363</v>
      </c>
      <c r="J1274" t="s">
        <v>1364</v>
      </c>
      <c r="K1274" t="s">
        <v>1365</v>
      </c>
      <c r="L1274">
        <v>1348</v>
      </c>
      <c r="N1274">
        <v>1009</v>
      </c>
      <c r="O1274" t="s">
        <v>1185</v>
      </c>
      <c r="P1274" t="s">
        <v>1185</v>
      </c>
      <c r="Q1274">
        <v>1000</v>
      </c>
      <c r="X1274">
        <v>6.0000000000000002E-5</v>
      </c>
      <c r="Y1274">
        <v>7826.9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6.0000000000000002E-5</v>
      </c>
      <c r="AH1274">
        <v>2</v>
      </c>
      <c r="AI1274">
        <v>23986733</v>
      </c>
      <c r="AJ1274">
        <v>1242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">
      <c r="A1275">
        <f>ROW(Source!A707)</f>
        <v>707</v>
      </c>
      <c r="B1275">
        <v>23986748</v>
      </c>
      <c r="C1275">
        <v>23986722</v>
      </c>
      <c r="D1275">
        <v>14665224</v>
      </c>
      <c r="E1275">
        <v>1</v>
      </c>
      <c r="F1275">
        <v>1</v>
      </c>
      <c r="G1275">
        <v>1</v>
      </c>
      <c r="H1275">
        <v>3</v>
      </c>
      <c r="I1275" t="s">
        <v>1366</v>
      </c>
      <c r="J1275" t="s">
        <v>1367</v>
      </c>
      <c r="K1275" t="s">
        <v>1368</v>
      </c>
      <c r="L1275">
        <v>1346</v>
      </c>
      <c r="N1275">
        <v>1009</v>
      </c>
      <c r="O1275" t="s">
        <v>1181</v>
      </c>
      <c r="P1275" t="s">
        <v>1181</v>
      </c>
      <c r="Q1275">
        <v>1</v>
      </c>
      <c r="X1275">
        <v>0.5</v>
      </c>
      <c r="Y1275">
        <v>68.05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0.5</v>
      </c>
      <c r="AH1275">
        <v>2</v>
      </c>
      <c r="AI1275">
        <v>23986734</v>
      </c>
      <c r="AJ1275">
        <v>1243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">
      <c r="A1276">
        <f>ROW(Source!A707)</f>
        <v>707</v>
      </c>
      <c r="B1276">
        <v>23986749</v>
      </c>
      <c r="C1276">
        <v>23986722</v>
      </c>
      <c r="D1276">
        <v>14697327</v>
      </c>
      <c r="E1276">
        <v>1</v>
      </c>
      <c r="F1276">
        <v>1</v>
      </c>
      <c r="G1276">
        <v>1</v>
      </c>
      <c r="H1276">
        <v>3</v>
      </c>
      <c r="I1276" t="s">
        <v>1369</v>
      </c>
      <c r="J1276" t="s">
        <v>1370</v>
      </c>
      <c r="K1276" t="s">
        <v>1371</v>
      </c>
      <c r="L1276">
        <v>1356</v>
      </c>
      <c r="N1276">
        <v>1010</v>
      </c>
      <c r="O1276" t="s">
        <v>1372</v>
      </c>
      <c r="P1276" t="s">
        <v>1372</v>
      </c>
      <c r="Q1276">
        <v>1000</v>
      </c>
      <c r="X1276">
        <v>8.3199999999999993E-3</v>
      </c>
      <c r="Y1276">
        <v>19.5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8.3199999999999993E-3</v>
      </c>
      <c r="AH1276">
        <v>2</v>
      </c>
      <c r="AI1276">
        <v>23986735</v>
      </c>
      <c r="AJ1276">
        <v>1244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">
      <c r="A1277">
        <f>ROW(Source!A707)</f>
        <v>707</v>
      </c>
      <c r="B1277">
        <v>23986750</v>
      </c>
      <c r="C1277">
        <v>23986722</v>
      </c>
      <c r="D1277">
        <v>14665295</v>
      </c>
      <c r="E1277">
        <v>1</v>
      </c>
      <c r="F1277">
        <v>1</v>
      </c>
      <c r="G1277">
        <v>1</v>
      </c>
      <c r="H1277">
        <v>3</v>
      </c>
      <c r="I1277" t="s">
        <v>1159</v>
      </c>
      <c r="J1277" t="s">
        <v>1168</v>
      </c>
      <c r="K1277" t="s">
        <v>1169</v>
      </c>
      <c r="L1277">
        <v>1344</v>
      </c>
      <c r="N1277">
        <v>1008</v>
      </c>
      <c r="O1277" t="s">
        <v>1170</v>
      </c>
      <c r="P1277" t="s">
        <v>1170</v>
      </c>
      <c r="Q1277">
        <v>1</v>
      </c>
      <c r="X1277">
        <v>2.39</v>
      </c>
      <c r="Y1277">
        <v>1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2.39</v>
      </c>
      <c r="AH1277">
        <v>2</v>
      </c>
      <c r="AI1277">
        <v>23986736</v>
      </c>
      <c r="AJ1277">
        <v>1245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">
      <c r="A1278">
        <f>ROW(Source!A708)</f>
        <v>708</v>
      </c>
      <c r="B1278">
        <v>24687691</v>
      </c>
      <c r="C1278">
        <v>24687676</v>
      </c>
      <c r="D1278">
        <v>9430710</v>
      </c>
      <c r="E1278">
        <v>1</v>
      </c>
      <c r="F1278">
        <v>1</v>
      </c>
      <c r="G1278">
        <v>1</v>
      </c>
      <c r="H1278">
        <v>1</v>
      </c>
      <c r="I1278" t="s">
        <v>1166</v>
      </c>
      <c r="J1278" t="s">
        <v>3</v>
      </c>
      <c r="K1278" t="s">
        <v>1167</v>
      </c>
      <c r="L1278">
        <v>1369</v>
      </c>
      <c r="N1278">
        <v>1013</v>
      </c>
      <c r="O1278" t="s">
        <v>1148</v>
      </c>
      <c r="P1278" t="s">
        <v>1148</v>
      </c>
      <c r="Q1278">
        <v>1</v>
      </c>
      <c r="X1278">
        <v>12.4</v>
      </c>
      <c r="Y1278">
        <v>0</v>
      </c>
      <c r="Z1278">
        <v>0</v>
      </c>
      <c r="AA1278">
        <v>0</v>
      </c>
      <c r="AB1278">
        <v>9.6199999999999992</v>
      </c>
      <c r="AC1278">
        <v>0</v>
      </c>
      <c r="AD1278">
        <v>1</v>
      </c>
      <c r="AE1278">
        <v>1</v>
      </c>
      <c r="AF1278" t="s">
        <v>179</v>
      </c>
      <c r="AG1278">
        <v>16.740000000000002</v>
      </c>
      <c r="AH1278">
        <v>2</v>
      </c>
      <c r="AI1278">
        <v>24687677</v>
      </c>
      <c r="AJ1278">
        <v>1246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">
      <c r="A1279">
        <f>ROW(Source!A708)</f>
        <v>708</v>
      </c>
      <c r="B1279">
        <v>24687692</v>
      </c>
      <c r="C1279">
        <v>24687676</v>
      </c>
      <c r="D1279">
        <v>121548</v>
      </c>
      <c r="E1279">
        <v>1</v>
      </c>
      <c r="F1279">
        <v>1</v>
      </c>
      <c r="G1279">
        <v>1</v>
      </c>
      <c r="H1279">
        <v>1</v>
      </c>
      <c r="I1279" t="s">
        <v>40</v>
      </c>
      <c r="J1279" t="s">
        <v>3</v>
      </c>
      <c r="K1279" t="s">
        <v>1173</v>
      </c>
      <c r="L1279">
        <v>608254</v>
      </c>
      <c r="N1279">
        <v>1013</v>
      </c>
      <c r="O1279" t="s">
        <v>1174</v>
      </c>
      <c r="P1279" t="s">
        <v>1174</v>
      </c>
      <c r="Q1279">
        <v>1</v>
      </c>
      <c r="X1279">
        <v>3.39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2</v>
      </c>
      <c r="AF1279" t="s">
        <v>179</v>
      </c>
      <c r="AG1279">
        <v>4.5765000000000002</v>
      </c>
      <c r="AH1279">
        <v>2</v>
      </c>
      <c r="AI1279">
        <v>24687678</v>
      </c>
      <c r="AJ1279">
        <v>1247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">
      <c r="A1280">
        <f>ROW(Source!A708)</f>
        <v>708</v>
      </c>
      <c r="B1280">
        <v>24687693</v>
      </c>
      <c r="C1280">
        <v>24687676</v>
      </c>
      <c r="D1280">
        <v>14665537</v>
      </c>
      <c r="E1280">
        <v>1</v>
      </c>
      <c r="F1280">
        <v>1</v>
      </c>
      <c r="G1280">
        <v>1</v>
      </c>
      <c r="H1280">
        <v>2</v>
      </c>
      <c r="I1280" t="s">
        <v>1218</v>
      </c>
      <c r="J1280" t="s">
        <v>1247</v>
      </c>
      <c r="K1280" t="s">
        <v>1220</v>
      </c>
      <c r="L1280">
        <v>1368</v>
      </c>
      <c r="N1280">
        <v>1011</v>
      </c>
      <c r="O1280" t="s">
        <v>1152</v>
      </c>
      <c r="P1280" t="s">
        <v>1152</v>
      </c>
      <c r="Q1280">
        <v>1</v>
      </c>
      <c r="X1280">
        <v>0.39</v>
      </c>
      <c r="Y1280">
        <v>0</v>
      </c>
      <c r="Z1280">
        <v>134.65</v>
      </c>
      <c r="AA1280">
        <v>13.5</v>
      </c>
      <c r="AB1280">
        <v>0</v>
      </c>
      <c r="AC1280">
        <v>0</v>
      </c>
      <c r="AD1280">
        <v>1</v>
      </c>
      <c r="AE1280">
        <v>0</v>
      </c>
      <c r="AF1280" t="s">
        <v>179</v>
      </c>
      <c r="AG1280">
        <v>0.52650000000000008</v>
      </c>
      <c r="AH1280">
        <v>2</v>
      </c>
      <c r="AI1280">
        <v>24687679</v>
      </c>
      <c r="AJ1280">
        <v>1248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">
      <c r="A1281">
        <f>ROW(Source!A708)</f>
        <v>708</v>
      </c>
      <c r="B1281">
        <v>24687694</v>
      </c>
      <c r="C1281">
        <v>24687676</v>
      </c>
      <c r="D1281">
        <v>14665701</v>
      </c>
      <c r="E1281">
        <v>1</v>
      </c>
      <c r="F1281">
        <v>1</v>
      </c>
      <c r="G1281">
        <v>1</v>
      </c>
      <c r="H1281">
        <v>2</v>
      </c>
      <c r="I1281" t="s">
        <v>1342</v>
      </c>
      <c r="J1281" t="s">
        <v>1343</v>
      </c>
      <c r="K1281" t="s">
        <v>1344</v>
      </c>
      <c r="L1281">
        <v>1368</v>
      </c>
      <c r="N1281">
        <v>1011</v>
      </c>
      <c r="O1281" t="s">
        <v>1152</v>
      </c>
      <c r="P1281" t="s">
        <v>1152</v>
      </c>
      <c r="Q1281">
        <v>1</v>
      </c>
      <c r="X1281">
        <v>3</v>
      </c>
      <c r="Y1281">
        <v>0</v>
      </c>
      <c r="Z1281">
        <v>2.37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 t="s">
        <v>179</v>
      </c>
      <c r="AG1281">
        <v>4.0500000000000007</v>
      </c>
      <c r="AH1281">
        <v>2</v>
      </c>
      <c r="AI1281">
        <v>24687680</v>
      </c>
      <c r="AJ1281">
        <v>1249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">
      <c r="A1282">
        <f>ROW(Source!A708)</f>
        <v>708</v>
      </c>
      <c r="B1282">
        <v>24687695</v>
      </c>
      <c r="C1282">
        <v>24687676</v>
      </c>
      <c r="D1282">
        <v>14665732</v>
      </c>
      <c r="E1282">
        <v>1</v>
      </c>
      <c r="F1282">
        <v>1</v>
      </c>
      <c r="G1282">
        <v>1</v>
      </c>
      <c r="H1282">
        <v>2</v>
      </c>
      <c r="I1282" t="s">
        <v>1345</v>
      </c>
      <c r="J1282" t="s">
        <v>1346</v>
      </c>
      <c r="K1282" t="s">
        <v>1347</v>
      </c>
      <c r="L1282">
        <v>1368</v>
      </c>
      <c r="N1282">
        <v>1011</v>
      </c>
      <c r="O1282" t="s">
        <v>1152</v>
      </c>
      <c r="P1282" t="s">
        <v>1152</v>
      </c>
      <c r="Q1282">
        <v>1</v>
      </c>
      <c r="X1282">
        <v>3</v>
      </c>
      <c r="Y1282">
        <v>0</v>
      </c>
      <c r="Z1282">
        <v>131.44</v>
      </c>
      <c r="AA1282">
        <v>11.6</v>
      </c>
      <c r="AB1282">
        <v>0</v>
      </c>
      <c r="AC1282">
        <v>0</v>
      </c>
      <c r="AD1282">
        <v>1</v>
      </c>
      <c r="AE1282">
        <v>0</v>
      </c>
      <c r="AF1282" t="s">
        <v>179</v>
      </c>
      <c r="AG1282">
        <v>4.0500000000000007</v>
      </c>
      <c r="AH1282">
        <v>2</v>
      </c>
      <c r="AI1282">
        <v>24687681</v>
      </c>
      <c r="AJ1282">
        <v>1250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">
      <c r="A1283">
        <f>ROW(Source!A708)</f>
        <v>708</v>
      </c>
      <c r="B1283">
        <v>24687696</v>
      </c>
      <c r="C1283">
        <v>24687676</v>
      </c>
      <c r="D1283">
        <v>14668594</v>
      </c>
      <c r="E1283">
        <v>1</v>
      </c>
      <c r="F1283">
        <v>1</v>
      </c>
      <c r="G1283">
        <v>1</v>
      </c>
      <c r="H1283">
        <v>2</v>
      </c>
      <c r="I1283" t="s">
        <v>1348</v>
      </c>
      <c r="J1283" t="s">
        <v>1349</v>
      </c>
      <c r="K1283" t="s">
        <v>1350</v>
      </c>
      <c r="L1283">
        <v>1368</v>
      </c>
      <c r="N1283">
        <v>1011</v>
      </c>
      <c r="O1283" t="s">
        <v>1152</v>
      </c>
      <c r="P1283" t="s">
        <v>1152</v>
      </c>
      <c r="Q1283">
        <v>1</v>
      </c>
      <c r="X1283">
        <v>0.39</v>
      </c>
      <c r="Y1283">
        <v>0</v>
      </c>
      <c r="Z1283">
        <v>107.3</v>
      </c>
      <c r="AA1283">
        <v>11.6</v>
      </c>
      <c r="AB1283">
        <v>0</v>
      </c>
      <c r="AC1283">
        <v>0</v>
      </c>
      <c r="AD1283">
        <v>1</v>
      </c>
      <c r="AE1283">
        <v>0</v>
      </c>
      <c r="AF1283" t="s">
        <v>179</v>
      </c>
      <c r="AG1283">
        <v>0.52650000000000008</v>
      </c>
      <c r="AH1283">
        <v>2</v>
      </c>
      <c r="AI1283">
        <v>24687682</v>
      </c>
      <c r="AJ1283">
        <v>1251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">
      <c r="A1284">
        <f>ROW(Source!A708)</f>
        <v>708</v>
      </c>
      <c r="B1284">
        <v>24687697</v>
      </c>
      <c r="C1284">
        <v>24687676</v>
      </c>
      <c r="D1284">
        <v>14608774</v>
      </c>
      <c r="E1284">
        <v>1</v>
      </c>
      <c r="F1284">
        <v>1</v>
      </c>
      <c r="G1284">
        <v>1</v>
      </c>
      <c r="H1284">
        <v>3</v>
      </c>
      <c r="I1284" t="s">
        <v>1351</v>
      </c>
      <c r="J1284" t="s">
        <v>1352</v>
      </c>
      <c r="K1284" t="s">
        <v>1353</v>
      </c>
      <c r="L1284">
        <v>1348</v>
      </c>
      <c r="N1284">
        <v>1009</v>
      </c>
      <c r="O1284" t="s">
        <v>1185</v>
      </c>
      <c r="P1284" t="s">
        <v>1185</v>
      </c>
      <c r="Q1284">
        <v>1000</v>
      </c>
      <c r="X1284">
        <v>4.0000000000000003E-5</v>
      </c>
      <c r="Y1284">
        <v>12242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4.0000000000000003E-5</v>
      </c>
      <c r="AH1284">
        <v>2</v>
      </c>
      <c r="AI1284">
        <v>24687683</v>
      </c>
      <c r="AJ1284">
        <v>1252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">
      <c r="A1285">
        <f>ROW(Source!A708)</f>
        <v>708</v>
      </c>
      <c r="B1285">
        <v>24687698</v>
      </c>
      <c r="C1285">
        <v>24687676</v>
      </c>
      <c r="D1285">
        <v>14608858</v>
      </c>
      <c r="E1285">
        <v>1</v>
      </c>
      <c r="F1285">
        <v>1</v>
      </c>
      <c r="G1285">
        <v>1</v>
      </c>
      <c r="H1285">
        <v>3</v>
      </c>
      <c r="I1285" t="s">
        <v>1354</v>
      </c>
      <c r="J1285" t="s">
        <v>1355</v>
      </c>
      <c r="K1285" t="s">
        <v>1356</v>
      </c>
      <c r="L1285">
        <v>1348</v>
      </c>
      <c r="N1285">
        <v>1009</v>
      </c>
      <c r="O1285" t="s">
        <v>1185</v>
      </c>
      <c r="P1285" t="s">
        <v>1185</v>
      </c>
      <c r="Q1285">
        <v>1000</v>
      </c>
      <c r="X1285">
        <v>8.0000000000000004E-4</v>
      </c>
      <c r="Y1285">
        <v>40600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8.0000000000000004E-4</v>
      </c>
      <c r="AH1285">
        <v>2</v>
      </c>
      <c r="AI1285">
        <v>24687684</v>
      </c>
      <c r="AJ1285">
        <v>1253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">
      <c r="A1286">
        <f>ROW(Source!A708)</f>
        <v>708</v>
      </c>
      <c r="B1286">
        <v>24687699</v>
      </c>
      <c r="C1286">
        <v>24687676</v>
      </c>
      <c r="D1286">
        <v>14611269</v>
      </c>
      <c r="E1286">
        <v>1</v>
      </c>
      <c r="F1286">
        <v>1</v>
      </c>
      <c r="G1286">
        <v>1</v>
      </c>
      <c r="H1286">
        <v>3</v>
      </c>
      <c r="I1286" t="s">
        <v>1357</v>
      </c>
      <c r="J1286" t="s">
        <v>1358</v>
      </c>
      <c r="K1286" t="s">
        <v>1359</v>
      </c>
      <c r="L1286">
        <v>1308</v>
      </c>
      <c r="N1286">
        <v>1003</v>
      </c>
      <c r="O1286" t="s">
        <v>311</v>
      </c>
      <c r="P1286" t="s">
        <v>311</v>
      </c>
      <c r="Q1286">
        <v>100</v>
      </c>
      <c r="X1286">
        <v>9.5999999999999992E-3</v>
      </c>
      <c r="Y1286">
        <v>120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9.5999999999999992E-3</v>
      </c>
      <c r="AH1286">
        <v>2</v>
      </c>
      <c r="AI1286">
        <v>24687685</v>
      </c>
      <c r="AJ1286">
        <v>1254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">
      <c r="A1287">
        <f>ROW(Source!A708)</f>
        <v>708</v>
      </c>
      <c r="B1287">
        <v>24687700</v>
      </c>
      <c r="C1287">
        <v>24687676</v>
      </c>
      <c r="D1287">
        <v>14681456</v>
      </c>
      <c r="E1287">
        <v>1</v>
      </c>
      <c r="F1287">
        <v>1</v>
      </c>
      <c r="G1287">
        <v>1</v>
      </c>
      <c r="H1287">
        <v>3</v>
      </c>
      <c r="I1287" t="s">
        <v>1360</v>
      </c>
      <c r="J1287" t="s">
        <v>1361</v>
      </c>
      <c r="K1287" t="s">
        <v>1362</v>
      </c>
      <c r="L1287">
        <v>1355</v>
      </c>
      <c r="N1287">
        <v>1010</v>
      </c>
      <c r="O1287" t="s">
        <v>910</v>
      </c>
      <c r="P1287" t="s">
        <v>910</v>
      </c>
      <c r="Q1287">
        <v>100</v>
      </c>
      <c r="X1287">
        <v>4.1000000000000003E-3</v>
      </c>
      <c r="Y1287">
        <v>142.5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4.1000000000000003E-3</v>
      </c>
      <c r="AH1287">
        <v>2</v>
      </c>
      <c r="AI1287">
        <v>24687686</v>
      </c>
      <c r="AJ1287">
        <v>1255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">
      <c r="A1288">
        <f>ROW(Source!A708)</f>
        <v>708</v>
      </c>
      <c r="B1288">
        <v>24687701</v>
      </c>
      <c r="C1288">
        <v>24687676</v>
      </c>
      <c r="D1288">
        <v>14682500</v>
      </c>
      <c r="E1288">
        <v>1</v>
      </c>
      <c r="F1288">
        <v>1</v>
      </c>
      <c r="G1288">
        <v>1</v>
      </c>
      <c r="H1288">
        <v>3</v>
      </c>
      <c r="I1288" t="s">
        <v>1363</v>
      </c>
      <c r="J1288" t="s">
        <v>1364</v>
      </c>
      <c r="K1288" t="s">
        <v>1365</v>
      </c>
      <c r="L1288">
        <v>1348</v>
      </c>
      <c r="N1288">
        <v>1009</v>
      </c>
      <c r="O1288" t="s">
        <v>1185</v>
      </c>
      <c r="P1288" t="s">
        <v>1185</v>
      </c>
      <c r="Q1288">
        <v>1000</v>
      </c>
      <c r="X1288">
        <v>6.0000000000000002E-5</v>
      </c>
      <c r="Y1288">
        <v>7826.9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6.0000000000000002E-5</v>
      </c>
      <c r="AH1288">
        <v>2</v>
      </c>
      <c r="AI1288">
        <v>24687687</v>
      </c>
      <c r="AJ1288">
        <v>1256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">
      <c r="A1289">
        <f>ROW(Source!A708)</f>
        <v>708</v>
      </c>
      <c r="B1289">
        <v>24687702</v>
      </c>
      <c r="C1289">
        <v>24687676</v>
      </c>
      <c r="D1289">
        <v>14665224</v>
      </c>
      <c r="E1289">
        <v>1</v>
      </c>
      <c r="F1289">
        <v>1</v>
      </c>
      <c r="G1289">
        <v>1</v>
      </c>
      <c r="H1289">
        <v>3</v>
      </c>
      <c r="I1289" t="s">
        <v>1366</v>
      </c>
      <c r="J1289" t="s">
        <v>1367</v>
      </c>
      <c r="K1289" t="s">
        <v>1368</v>
      </c>
      <c r="L1289">
        <v>1346</v>
      </c>
      <c r="N1289">
        <v>1009</v>
      </c>
      <c r="O1289" t="s">
        <v>1181</v>
      </c>
      <c r="P1289" t="s">
        <v>1181</v>
      </c>
      <c r="Q1289">
        <v>1</v>
      </c>
      <c r="X1289">
        <v>0.5</v>
      </c>
      <c r="Y1289">
        <v>68.05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0.5</v>
      </c>
      <c r="AH1289">
        <v>2</v>
      </c>
      <c r="AI1289">
        <v>24687688</v>
      </c>
      <c r="AJ1289">
        <v>1257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">
      <c r="A1290">
        <f>ROW(Source!A708)</f>
        <v>708</v>
      </c>
      <c r="B1290">
        <v>24687703</v>
      </c>
      <c r="C1290">
        <v>24687676</v>
      </c>
      <c r="D1290">
        <v>14697327</v>
      </c>
      <c r="E1290">
        <v>1</v>
      </c>
      <c r="F1290">
        <v>1</v>
      </c>
      <c r="G1290">
        <v>1</v>
      </c>
      <c r="H1290">
        <v>3</v>
      </c>
      <c r="I1290" t="s">
        <v>1369</v>
      </c>
      <c r="J1290" t="s">
        <v>1370</v>
      </c>
      <c r="K1290" t="s">
        <v>1371</v>
      </c>
      <c r="L1290">
        <v>1356</v>
      </c>
      <c r="N1290">
        <v>1010</v>
      </c>
      <c r="O1290" t="s">
        <v>1372</v>
      </c>
      <c r="P1290" t="s">
        <v>1372</v>
      </c>
      <c r="Q1290">
        <v>1000</v>
      </c>
      <c r="X1290">
        <v>8.3199999999999993E-3</v>
      </c>
      <c r="Y1290">
        <v>19.5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8.3199999999999993E-3</v>
      </c>
      <c r="AH1290">
        <v>2</v>
      </c>
      <c r="AI1290">
        <v>24687689</v>
      </c>
      <c r="AJ1290">
        <v>1258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">
      <c r="A1291">
        <f>ROW(Source!A708)</f>
        <v>708</v>
      </c>
      <c r="B1291">
        <v>24687704</v>
      </c>
      <c r="C1291">
        <v>24687676</v>
      </c>
      <c r="D1291">
        <v>14665295</v>
      </c>
      <c r="E1291">
        <v>1</v>
      </c>
      <c r="F1291">
        <v>1</v>
      </c>
      <c r="G1291">
        <v>1</v>
      </c>
      <c r="H1291">
        <v>3</v>
      </c>
      <c r="I1291" t="s">
        <v>1159</v>
      </c>
      <c r="J1291" t="s">
        <v>1168</v>
      </c>
      <c r="K1291" t="s">
        <v>1169</v>
      </c>
      <c r="L1291">
        <v>1344</v>
      </c>
      <c r="N1291">
        <v>1008</v>
      </c>
      <c r="O1291" t="s">
        <v>1170</v>
      </c>
      <c r="P1291" t="s">
        <v>1170</v>
      </c>
      <c r="Q1291">
        <v>1</v>
      </c>
      <c r="X1291">
        <v>2.39</v>
      </c>
      <c r="Y1291">
        <v>1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2.39</v>
      </c>
      <c r="AH1291">
        <v>2</v>
      </c>
      <c r="AI1291">
        <v>24687690</v>
      </c>
      <c r="AJ1291">
        <v>1259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">
      <c r="A1292">
        <f>ROW(Source!A709)</f>
        <v>709</v>
      </c>
      <c r="B1292">
        <v>24687721</v>
      </c>
      <c r="C1292">
        <v>24687706</v>
      </c>
      <c r="D1292">
        <v>9430710</v>
      </c>
      <c r="E1292">
        <v>1</v>
      </c>
      <c r="F1292">
        <v>1</v>
      </c>
      <c r="G1292">
        <v>1</v>
      </c>
      <c r="H1292">
        <v>1</v>
      </c>
      <c r="I1292" t="s">
        <v>1166</v>
      </c>
      <c r="J1292" t="s">
        <v>3</v>
      </c>
      <c r="K1292" t="s">
        <v>1167</v>
      </c>
      <c r="L1292">
        <v>1369</v>
      </c>
      <c r="N1292">
        <v>1013</v>
      </c>
      <c r="O1292" t="s">
        <v>1148</v>
      </c>
      <c r="P1292" t="s">
        <v>1148</v>
      </c>
      <c r="Q1292">
        <v>1</v>
      </c>
      <c r="X1292">
        <v>12.4</v>
      </c>
      <c r="Y1292">
        <v>0</v>
      </c>
      <c r="Z1292">
        <v>0</v>
      </c>
      <c r="AA1292">
        <v>0</v>
      </c>
      <c r="AB1292">
        <v>9.6199999999999992</v>
      </c>
      <c r="AC1292">
        <v>0</v>
      </c>
      <c r="AD1292">
        <v>1</v>
      </c>
      <c r="AE1292">
        <v>1</v>
      </c>
      <c r="AF1292" t="s">
        <v>179</v>
      </c>
      <c r="AG1292">
        <v>16.740000000000002</v>
      </c>
      <c r="AH1292">
        <v>2</v>
      </c>
      <c r="AI1292">
        <v>24687707</v>
      </c>
      <c r="AJ1292">
        <v>1260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">
      <c r="A1293">
        <f>ROW(Source!A709)</f>
        <v>709</v>
      </c>
      <c r="B1293">
        <v>24687722</v>
      </c>
      <c r="C1293">
        <v>24687706</v>
      </c>
      <c r="D1293">
        <v>121548</v>
      </c>
      <c r="E1293">
        <v>1</v>
      </c>
      <c r="F1293">
        <v>1</v>
      </c>
      <c r="G1293">
        <v>1</v>
      </c>
      <c r="H1293">
        <v>1</v>
      </c>
      <c r="I1293" t="s">
        <v>40</v>
      </c>
      <c r="J1293" t="s">
        <v>3</v>
      </c>
      <c r="K1293" t="s">
        <v>1173</v>
      </c>
      <c r="L1293">
        <v>608254</v>
      </c>
      <c r="N1293">
        <v>1013</v>
      </c>
      <c r="O1293" t="s">
        <v>1174</v>
      </c>
      <c r="P1293" t="s">
        <v>1174</v>
      </c>
      <c r="Q1293">
        <v>1</v>
      </c>
      <c r="X1293">
        <v>3.39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2</v>
      </c>
      <c r="AF1293" t="s">
        <v>179</v>
      </c>
      <c r="AG1293">
        <v>4.5765000000000002</v>
      </c>
      <c r="AH1293">
        <v>2</v>
      </c>
      <c r="AI1293">
        <v>24687708</v>
      </c>
      <c r="AJ1293">
        <v>1261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">
      <c r="A1294">
        <f>ROW(Source!A709)</f>
        <v>709</v>
      </c>
      <c r="B1294">
        <v>24687723</v>
      </c>
      <c r="C1294">
        <v>24687706</v>
      </c>
      <c r="D1294">
        <v>14665537</v>
      </c>
      <c r="E1294">
        <v>1</v>
      </c>
      <c r="F1294">
        <v>1</v>
      </c>
      <c r="G1294">
        <v>1</v>
      </c>
      <c r="H1294">
        <v>2</v>
      </c>
      <c r="I1294" t="s">
        <v>1218</v>
      </c>
      <c r="J1294" t="s">
        <v>1247</v>
      </c>
      <c r="K1294" t="s">
        <v>1220</v>
      </c>
      <c r="L1294">
        <v>1368</v>
      </c>
      <c r="N1294">
        <v>1011</v>
      </c>
      <c r="O1294" t="s">
        <v>1152</v>
      </c>
      <c r="P1294" t="s">
        <v>1152</v>
      </c>
      <c r="Q1294">
        <v>1</v>
      </c>
      <c r="X1294">
        <v>0.39</v>
      </c>
      <c r="Y1294">
        <v>0</v>
      </c>
      <c r="Z1294">
        <v>134.65</v>
      </c>
      <c r="AA1294">
        <v>13.5</v>
      </c>
      <c r="AB1294">
        <v>0</v>
      </c>
      <c r="AC1294">
        <v>0</v>
      </c>
      <c r="AD1294">
        <v>1</v>
      </c>
      <c r="AE1294">
        <v>0</v>
      </c>
      <c r="AF1294" t="s">
        <v>179</v>
      </c>
      <c r="AG1294">
        <v>0.52650000000000008</v>
      </c>
      <c r="AH1294">
        <v>2</v>
      </c>
      <c r="AI1294">
        <v>24687709</v>
      </c>
      <c r="AJ1294">
        <v>1262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">
      <c r="A1295">
        <f>ROW(Source!A709)</f>
        <v>709</v>
      </c>
      <c r="B1295">
        <v>24687724</v>
      </c>
      <c r="C1295">
        <v>24687706</v>
      </c>
      <c r="D1295">
        <v>14665701</v>
      </c>
      <c r="E1295">
        <v>1</v>
      </c>
      <c r="F1295">
        <v>1</v>
      </c>
      <c r="G1295">
        <v>1</v>
      </c>
      <c r="H1295">
        <v>2</v>
      </c>
      <c r="I1295" t="s">
        <v>1342</v>
      </c>
      <c r="J1295" t="s">
        <v>1343</v>
      </c>
      <c r="K1295" t="s">
        <v>1344</v>
      </c>
      <c r="L1295">
        <v>1368</v>
      </c>
      <c r="N1295">
        <v>1011</v>
      </c>
      <c r="O1295" t="s">
        <v>1152</v>
      </c>
      <c r="P1295" t="s">
        <v>1152</v>
      </c>
      <c r="Q1295">
        <v>1</v>
      </c>
      <c r="X1295">
        <v>3</v>
      </c>
      <c r="Y1295">
        <v>0</v>
      </c>
      <c r="Z1295">
        <v>2.37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179</v>
      </c>
      <c r="AG1295">
        <v>4.0500000000000007</v>
      </c>
      <c r="AH1295">
        <v>2</v>
      </c>
      <c r="AI1295">
        <v>24687710</v>
      </c>
      <c r="AJ1295">
        <v>1263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">
      <c r="A1296">
        <f>ROW(Source!A709)</f>
        <v>709</v>
      </c>
      <c r="B1296">
        <v>24687725</v>
      </c>
      <c r="C1296">
        <v>24687706</v>
      </c>
      <c r="D1296">
        <v>14665732</v>
      </c>
      <c r="E1296">
        <v>1</v>
      </c>
      <c r="F1296">
        <v>1</v>
      </c>
      <c r="G1296">
        <v>1</v>
      </c>
      <c r="H1296">
        <v>2</v>
      </c>
      <c r="I1296" t="s">
        <v>1345</v>
      </c>
      <c r="J1296" t="s">
        <v>1346</v>
      </c>
      <c r="K1296" t="s">
        <v>1347</v>
      </c>
      <c r="L1296">
        <v>1368</v>
      </c>
      <c r="N1296">
        <v>1011</v>
      </c>
      <c r="O1296" t="s">
        <v>1152</v>
      </c>
      <c r="P1296" t="s">
        <v>1152</v>
      </c>
      <c r="Q1296">
        <v>1</v>
      </c>
      <c r="X1296">
        <v>3</v>
      </c>
      <c r="Y1296">
        <v>0</v>
      </c>
      <c r="Z1296">
        <v>131.44</v>
      </c>
      <c r="AA1296">
        <v>11.6</v>
      </c>
      <c r="AB1296">
        <v>0</v>
      </c>
      <c r="AC1296">
        <v>0</v>
      </c>
      <c r="AD1296">
        <v>1</v>
      </c>
      <c r="AE1296">
        <v>0</v>
      </c>
      <c r="AF1296" t="s">
        <v>179</v>
      </c>
      <c r="AG1296">
        <v>4.0500000000000007</v>
      </c>
      <c r="AH1296">
        <v>2</v>
      </c>
      <c r="AI1296">
        <v>24687711</v>
      </c>
      <c r="AJ1296">
        <v>1264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">
      <c r="A1297">
        <f>ROW(Source!A709)</f>
        <v>709</v>
      </c>
      <c r="B1297">
        <v>24687726</v>
      </c>
      <c r="C1297">
        <v>24687706</v>
      </c>
      <c r="D1297">
        <v>14668594</v>
      </c>
      <c r="E1297">
        <v>1</v>
      </c>
      <c r="F1297">
        <v>1</v>
      </c>
      <c r="G1297">
        <v>1</v>
      </c>
      <c r="H1297">
        <v>2</v>
      </c>
      <c r="I1297" t="s">
        <v>1348</v>
      </c>
      <c r="J1297" t="s">
        <v>1349</v>
      </c>
      <c r="K1297" t="s">
        <v>1350</v>
      </c>
      <c r="L1297">
        <v>1368</v>
      </c>
      <c r="N1297">
        <v>1011</v>
      </c>
      <c r="O1297" t="s">
        <v>1152</v>
      </c>
      <c r="P1297" t="s">
        <v>1152</v>
      </c>
      <c r="Q1297">
        <v>1</v>
      </c>
      <c r="X1297">
        <v>0.39</v>
      </c>
      <c r="Y1297">
        <v>0</v>
      </c>
      <c r="Z1297">
        <v>107.3</v>
      </c>
      <c r="AA1297">
        <v>11.6</v>
      </c>
      <c r="AB1297">
        <v>0</v>
      </c>
      <c r="AC1297">
        <v>0</v>
      </c>
      <c r="AD1297">
        <v>1</v>
      </c>
      <c r="AE1297">
        <v>0</v>
      </c>
      <c r="AF1297" t="s">
        <v>179</v>
      </c>
      <c r="AG1297">
        <v>0.52650000000000008</v>
      </c>
      <c r="AH1297">
        <v>2</v>
      </c>
      <c r="AI1297">
        <v>24687712</v>
      </c>
      <c r="AJ1297">
        <v>1265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">
      <c r="A1298">
        <f>ROW(Source!A709)</f>
        <v>709</v>
      </c>
      <c r="B1298">
        <v>24687727</v>
      </c>
      <c r="C1298">
        <v>24687706</v>
      </c>
      <c r="D1298">
        <v>14608774</v>
      </c>
      <c r="E1298">
        <v>1</v>
      </c>
      <c r="F1298">
        <v>1</v>
      </c>
      <c r="G1298">
        <v>1</v>
      </c>
      <c r="H1298">
        <v>3</v>
      </c>
      <c r="I1298" t="s">
        <v>1351</v>
      </c>
      <c r="J1298" t="s">
        <v>1352</v>
      </c>
      <c r="K1298" t="s">
        <v>1353</v>
      </c>
      <c r="L1298">
        <v>1348</v>
      </c>
      <c r="N1298">
        <v>1009</v>
      </c>
      <c r="O1298" t="s">
        <v>1185</v>
      </c>
      <c r="P1298" t="s">
        <v>1185</v>
      </c>
      <c r="Q1298">
        <v>1000</v>
      </c>
      <c r="X1298">
        <v>4.0000000000000003E-5</v>
      </c>
      <c r="Y1298">
        <v>12242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4.0000000000000003E-5</v>
      </c>
      <c r="AH1298">
        <v>2</v>
      </c>
      <c r="AI1298">
        <v>24687713</v>
      </c>
      <c r="AJ1298">
        <v>1266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">
      <c r="A1299">
        <f>ROW(Source!A709)</f>
        <v>709</v>
      </c>
      <c r="B1299">
        <v>24687728</v>
      </c>
      <c r="C1299">
        <v>24687706</v>
      </c>
      <c r="D1299">
        <v>14608858</v>
      </c>
      <c r="E1299">
        <v>1</v>
      </c>
      <c r="F1299">
        <v>1</v>
      </c>
      <c r="G1299">
        <v>1</v>
      </c>
      <c r="H1299">
        <v>3</v>
      </c>
      <c r="I1299" t="s">
        <v>1354</v>
      </c>
      <c r="J1299" t="s">
        <v>1355</v>
      </c>
      <c r="K1299" t="s">
        <v>1356</v>
      </c>
      <c r="L1299">
        <v>1348</v>
      </c>
      <c r="N1299">
        <v>1009</v>
      </c>
      <c r="O1299" t="s">
        <v>1185</v>
      </c>
      <c r="P1299" t="s">
        <v>1185</v>
      </c>
      <c r="Q1299">
        <v>1000</v>
      </c>
      <c r="X1299">
        <v>8.0000000000000004E-4</v>
      </c>
      <c r="Y1299">
        <v>40600</v>
      </c>
      <c r="Z1299">
        <v>0</v>
      </c>
      <c r="AA1299">
        <v>0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8.0000000000000004E-4</v>
      </c>
      <c r="AH1299">
        <v>2</v>
      </c>
      <c r="AI1299">
        <v>24687714</v>
      </c>
      <c r="AJ1299">
        <v>1267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">
      <c r="A1300">
        <f>ROW(Source!A709)</f>
        <v>709</v>
      </c>
      <c r="B1300">
        <v>24687729</v>
      </c>
      <c r="C1300">
        <v>24687706</v>
      </c>
      <c r="D1300">
        <v>14611269</v>
      </c>
      <c r="E1300">
        <v>1</v>
      </c>
      <c r="F1300">
        <v>1</v>
      </c>
      <c r="G1300">
        <v>1</v>
      </c>
      <c r="H1300">
        <v>3</v>
      </c>
      <c r="I1300" t="s">
        <v>1357</v>
      </c>
      <c r="J1300" t="s">
        <v>1358</v>
      </c>
      <c r="K1300" t="s">
        <v>1359</v>
      </c>
      <c r="L1300">
        <v>1308</v>
      </c>
      <c r="N1300">
        <v>1003</v>
      </c>
      <c r="O1300" t="s">
        <v>311</v>
      </c>
      <c r="P1300" t="s">
        <v>311</v>
      </c>
      <c r="Q1300">
        <v>100</v>
      </c>
      <c r="X1300">
        <v>9.5999999999999992E-3</v>
      </c>
      <c r="Y1300">
        <v>120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9.5999999999999992E-3</v>
      </c>
      <c r="AH1300">
        <v>2</v>
      </c>
      <c r="AI1300">
        <v>24687715</v>
      </c>
      <c r="AJ1300">
        <v>1268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">
      <c r="A1301">
        <f>ROW(Source!A709)</f>
        <v>709</v>
      </c>
      <c r="B1301">
        <v>24687730</v>
      </c>
      <c r="C1301">
        <v>24687706</v>
      </c>
      <c r="D1301">
        <v>14681456</v>
      </c>
      <c r="E1301">
        <v>1</v>
      </c>
      <c r="F1301">
        <v>1</v>
      </c>
      <c r="G1301">
        <v>1</v>
      </c>
      <c r="H1301">
        <v>3</v>
      </c>
      <c r="I1301" t="s">
        <v>1360</v>
      </c>
      <c r="J1301" t="s">
        <v>1361</v>
      </c>
      <c r="K1301" t="s">
        <v>1362</v>
      </c>
      <c r="L1301">
        <v>1355</v>
      </c>
      <c r="N1301">
        <v>1010</v>
      </c>
      <c r="O1301" t="s">
        <v>910</v>
      </c>
      <c r="P1301" t="s">
        <v>910</v>
      </c>
      <c r="Q1301">
        <v>100</v>
      </c>
      <c r="X1301">
        <v>4.1000000000000003E-3</v>
      </c>
      <c r="Y1301">
        <v>142.5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3</v>
      </c>
      <c r="AG1301">
        <v>4.1000000000000003E-3</v>
      </c>
      <c r="AH1301">
        <v>2</v>
      </c>
      <c r="AI1301">
        <v>24687716</v>
      </c>
      <c r="AJ1301">
        <v>1269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">
      <c r="A1302">
        <f>ROW(Source!A709)</f>
        <v>709</v>
      </c>
      <c r="B1302">
        <v>24687731</v>
      </c>
      <c r="C1302">
        <v>24687706</v>
      </c>
      <c r="D1302">
        <v>14682500</v>
      </c>
      <c r="E1302">
        <v>1</v>
      </c>
      <c r="F1302">
        <v>1</v>
      </c>
      <c r="G1302">
        <v>1</v>
      </c>
      <c r="H1302">
        <v>3</v>
      </c>
      <c r="I1302" t="s">
        <v>1363</v>
      </c>
      <c r="J1302" t="s">
        <v>1364</v>
      </c>
      <c r="K1302" t="s">
        <v>1365</v>
      </c>
      <c r="L1302">
        <v>1348</v>
      </c>
      <c r="N1302">
        <v>1009</v>
      </c>
      <c r="O1302" t="s">
        <v>1185</v>
      </c>
      <c r="P1302" t="s">
        <v>1185</v>
      </c>
      <c r="Q1302">
        <v>1000</v>
      </c>
      <c r="X1302">
        <v>6.0000000000000002E-5</v>
      </c>
      <c r="Y1302">
        <v>7826.9</v>
      </c>
      <c r="Z1302">
        <v>0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 t="s">
        <v>3</v>
      </c>
      <c r="AG1302">
        <v>6.0000000000000002E-5</v>
      </c>
      <c r="AH1302">
        <v>2</v>
      </c>
      <c r="AI1302">
        <v>24687717</v>
      </c>
      <c r="AJ1302">
        <v>1270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">
      <c r="A1303">
        <f>ROW(Source!A709)</f>
        <v>709</v>
      </c>
      <c r="B1303">
        <v>24687732</v>
      </c>
      <c r="C1303">
        <v>24687706</v>
      </c>
      <c r="D1303">
        <v>14665224</v>
      </c>
      <c r="E1303">
        <v>1</v>
      </c>
      <c r="F1303">
        <v>1</v>
      </c>
      <c r="G1303">
        <v>1</v>
      </c>
      <c r="H1303">
        <v>3</v>
      </c>
      <c r="I1303" t="s">
        <v>1366</v>
      </c>
      <c r="J1303" t="s">
        <v>1367</v>
      </c>
      <c r="K1303" t="s">
        <v>1368</v>
      </c>
      <c r="L1303">
        <v>1346</v>
      </c>
      <c r="N1303">
        <v>1009</v>
      </c>
      <c r="O1303" t="s">
        <v>1181</v>
      </c>
      <c r="P1303" t="s">
        <v>1181</v>
      </c>
      <c r="Q1303">
        <v>1</v>
      </c>
      <c r="X1303">
        <v>0.5</v>
      </c>
      <c r="Y1303">
        <v>68.05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3</v>
      </c>
      <c r="AG1303">
        <v>0.5</v>
      </c>
      <c r="AH1303">
        <v>2</v>
      </c>
      <c r="AI1303">
        <v>24687718</v>
      </c>
      <c r="AJ1303">
        <v>1271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">
      <c r="A1304">
        <f>ROW(Source!A709)</f>
        <v>709</v>
      </c>
      <c r="B1304">
        <v>24687733</v>
      </c>
      <c r="C1304">
        <v>24687706</v>
      </c>
      <c r="D1304">
        <v>14697327</v>
      </c>
      <c r="E1304">
        <v>1</v>
      </c>
      <c r="F1304">
        <v>1</v>
      </c>
      <c r="G1304">
        <v>1</v>
      </c>
      <c r="H1304">
        <v>3</v>
      </c>
      <c r="I1304" t="s">
        <v>1369</v>
      </c>
      <c r="J1304" t="s">
        <v>1370</v>
      </c>
      <c r="K1304" t="s">
        <v>1371</v>
      </c>
      <c r="L1304">
        <v>1356</v>
      </c>
      <c r="N1304">
        <v>1010</v>
      </c>
      <c r="O1304" t="s">
        <v>1372</v>
      </c>
      <c r="P1304" t="s">
        <v>1372</v>
      </c>
      <c r="Q1304">
        <v>1000</v>
      </c>
      <c r="X1304">
        <v>8.3199999999999993E-3</v>
      </c>
      <c r="Y1304">
        <v>19.5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8.3199999999999993E-3</v>
      </c>
      <c r="AH1304">
        <v>2</v>
      </c>
      <c r="AI1304">
        <v>24687719</v>
      </c>
      <c r="AJ1304">
        <v>1272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">
      <c r="A1305">
        <f>ROW(Source!A709)</f>
        <v>709</v>
      </c>
      <c r="B1305">
        <v>24687734</v>
      </c>
      <c r="C1305">
        <v>24687706</v>
      </c>
      <c r="D1305">
        <v>14665295</v>
      </c>
      <c r="E1305">
        <v>1</v>
      </c>
      <c r="F1305">
        <v>1</v>
      </c>
      <c r="G1305">
        <v>1</v>
      </c>
      <c r="H1305">
        <v>3</v>
      </c>
      <c r="I1305" t="s">
        <v>1159</v>
      </c>
      <c r="J1305" t="s">
        <v>1168</v>
      </c>
      <c r="K1305" t="s">
        <v>1169</v>
      </c>
      <c r="L1305">
        <v>1344</v>
      </c>
      <c r="N1305">
        <v>1008</v>
      </c>
      <c r="O1305" t="s">
        <v>1170</v>
      </c>
      <c r="P1305" t="s">
        <v>1170</v>
      </c>
      <c r="Q1305">
        <v>1</v>
      </c>
      <c r="X1305">
        <v>2.39</v>
      </c>
      <c r="Y1305">
        <v>1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2.39</v>
      </c>
      <c r="AH1305">
        <v>2</v>
      </c>
      <c r="AI1305">
        <v>24687720</v>
      </c>
      <c r="AJ1305">
        <v>1273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">
      <c r="A1306">
        <f>ROW(Source!A710)</f>
        <v>710</v>
      </c>
      <c r="B1306">
        <v>24687854</v>
      </c>
      <c r="C1306">
        <v>24687796</v>
      </c>
      <c r="D1306">
        <v>9416287</v>
      </c>
      <c r="E1306">
        <v>1</v>
      </c>
      <c r="F1306">
        <v>1</v>
      </c>
      <c r="G1306">
        <v>1</v>
      </c>
      <c r="H1306">
        <v>1</v>
      </c>
      <c r="I1306" t="s">
        <v>1682</v>
      </c>
      <c r="J1306" t="s">
        <v>3</v>
      </c>
      <c r="K1306" t="s">
        <v>1683</v>
      </c>
      <c r="L1306">
        <v>1369</v>
      </c>
      <c r="N1306">
        <v>1013</v>
      </c>
      <c r="O1306" t="s">
        <v>1148</v>
      </c>
      <c r="P1306" t="s">
        <v>1148</v>
      </c>
      <c r="Q1306">
        <v>1</v>
      </c>
      <c r="X1306">
        <v>16.29</v>
      </c>
      <c r="Y1306">
        <v>0</v>
      </c>
      <c r="Z1306">
        <v>0</v>
      </c>
      <c r="AA1306">
        <v>0</v>
      </c>
      <c r="AB1306">
        <v>9.51</v>
      </c>
      <c r="AC1306">
        <v>0</v>
      </c>
      <c r="AD1306">
        <v>1</v>
      </c>
      <c r="AE1306">
        <v>1</v>
      </c>
      <c r="AF1306" t="s">
        <v>179</v>
      </c>
      <c r="AG1306">
        <v>21.991500000000002</v>
      </c>
      <c r="AH1306">
        <v>2</v>
      </c>
      <c r="AI1306">
        <v>24687854</v>
      </c>
      <c r="AJ1306">
        <v>1274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">
      <c r="A1307">
        <f>ROW(Source!A710)</f>
        <v>710</v>
      </c>
      <c r="B1307">
        <v>24687855</v>
      </c>
      <c r="C1307">
        <v>24687796</v>
      </c>
      <c r="D1307">
        <v>121548</v>
      </c>
      <c r="E1307">
        <v>1</v>
      </c>
      <c r="F1307">
        <v>1</v>
      </c>
      <c r="G1307">
        <v>1</v>
      </c>
      <c r="H1307">
        <v>1</v>
      </c>
      <c r="I1307" t="s">
        <v>40</v>
      </c>
      <c r="J1307" t="s">
        <v>3</v>
      </c>
      <c r="K1307" t="s">
        <v>1173</v>
      </c>
      <c r="L1307">
        <v>608254</v>
      </c>
      <c r="N1307">
        <v>1013</v>
      </c>
      <c r="O1307" t="s">
        <v>1174</v>
      </c>
      <c r="P1307" t="s">
        <v>1174</v>
      </c>
      <c r="Q1307">
        <v>1</v>
      </c>
      <c r="X1307">
        <v>0.01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2</v>
      </c>
      <c r="AF1307" t="s">
        <v>179</v>
      </c>
      <c r="AG1307">
        <v>1.3500000000000002E-2</v>
      </c>
      <c r="AH1307">
        <v>2</v>
      </c>
      <c r="AI1307">
        <v>24687855</v>
      </c>
      <c r="AJ1307">
        <v>1275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">
      <c r="A1308">
        <f>ROW(Source!A710)</f>
        <v>710</v>
      </c>
      <c r="B1308">
        <v>24687856</v>
      </c>
      <c r="C1308">
        <v>24687796</v>
      </c>
      <c r="D1308">
        <v>22792721</v>
      </c>
      <c r="E1308">
        <v>1</v>
      </c>
      <c r="F1308">
        <v>1</v>
      </c>
      <c r="G1308">
        <v>1</v>
      </c>
      <c r="H1308">
        <v>2</v>
      </c>
      <c r="I1308" t="s">
        <v>1684</v>
      </c>
      <c r="J1308" t="s">
        <v>1685</v>
      </c>
      <c r="K1308" t="s">
        <v>1686</v>
      </c>
      <c r="L1308">
        <v>1368</v>
      </c>
      <c r="N1308">
        <v>1011</v>
      </c>
      <c r="O1308" t="s">
        <v>1152</v>
      </c>
      <c r="P1308" t="s">
        <v>1152</v>
      </c>
      <c r="Q1308">
        <v>1</v>
      </c>
      <c r="X1308">
        <v>0.01</v>
      </c>
      <c r="Y1308">
        <v>0</v>
      </c>
      <c r="Z1308">
        <v>31.26</v>
      </c>
      <c r="AA1308">
        <v>13.5</v>
      </c>
      <c r="AB1308">
        <v>0</v>
      </c>
      <c r="AC1308">
        <v>0</v>
      </c>
      <c r="AD1308">
        <v>1</v>
      </c>
      <c r="AE1308">
        <v>0</v>
      </c>
      <c r="AF1308" t="s">
        <v>179</v>
      </c>
      <c r="AG1308">
        <v>1.3500000000000002E-2</v>
      </c>
      <c r="AH1308">
        <v>2</v>
      </c>
      <c r="AI1308">
        <v>24687856</v>
      </c>
      <c r="AJ1308">
        <v>1276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">
      <c r="A1309">
        <f>ROW(Source!A710)</f>
        <v>710</v>
      </c>
      <c r="B1309">
        <v>24687857</v>
      </c>
      <c r="C1309">
        <v>24687796</v>
      </c>
      <c r="D1309">
        <v>22793424</v>
      </c>
      <c r="E1309">
        <v>1</v>
      </c>
      <c r="F1309">
        <v>1</v>
      </c>
      <c r="G1309">
        <v>1</v>
      </c>
      <c r="H1309">
        <v>2</v>
      </c>
      <c r="I1309" t="s">
        <v>1149</v>
      </c>
      <c r="J1309" t="s">
        <v>1150</v>
      </c>
      <c r="K1309" t="s">
        <v>1151</v>
      </c>
      <c r="L1309">
        <v>1368</v>
      </c>
      <c r="N1309">
        <v>1011</v>
      </c>
      <c r="O1309" t="s">
        <v>1152</v>
      </c>
      <c r="P1309" t="s">
        <v>1152</v>
      </c>
      <c r="Q1309">
        <v>1</v>
      </c>
      <c r="X1309">
        <v>6.08</v>
      </c>
      <c r="Y1309">
        <v>0</v>
      </c>
      <c r="Z1309">
        <v>3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 t="s">
        <v>179</v>
      </c>
      <c r="AG1309">
        <v>8.2080000000000002</v>
      </c>
      <c r="AH1309">
        <v>2</v>
      </c>
      <c r="AI1309">
        <v>24687857</v>
      </c>
      <c r="AJ1309">
        <v>1277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">
      <c r="A1310">
        <f>ROW(Source!A710)</f>
        <v>710</v>
      </c>
      <c r="B1310">
        <v>24687858</v>
      </c>
      <c r="C1310">
        <v>24687796</v>
      </c>
      <c r="D1310">
        <v>22794257</v>
      </c>
      <c r="E1310">
        <v>1</v>
      </c>
      <c r="F1310">
        <v>1</v>
      </c>
      <c r="G1310">
        <v>1</v>
      </c>
      <c r="H1310">
        <v>2</v>
      </c>
      <c r="I1310" t="s">
        <v>1333</v>
      </c>
      <c r="J1310" t="s">
        <v>1334</v>
      </c>
      <c r="K1310" t="s">
        <v>1335</v>
      </c>
      <c r="L1310">
        <v>1368</v>
      </c>
      <c r="N1310">
        <v>1011</v>
      </c>
      <c r="O1310" t="s">
        <v>1152</v>
      </c>
      <c r="P1310" t="s">
        <v>1152</v>
      </c>
      <c r="Q1310">
        <v>1</v>
      </c>
      <c r="X1310">
        <v>6.08</v>
      </c>
      <c r="Y1310">
        <v>0</v>
      </c>
      <c r="Z1310">
        <v>2.08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179</v>
      </c>
      <c r="AG1310">
        <v>8.2080000000000002</v>
      </c>
      <c r="AH1310">
        <v>2</v>
      </c>
      <c r="AI1310">
        <v>24687858</v>
      </c>
      <c r="AJ1310">
        <v>1278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">
      <c r="A1311">
        <f>ROW(Source!A710)</f>
        <v>710</v>
      </c>
      <c r="B1311">
        <v>24687859</v>
      </c>
      <c r="C1311">
        <v>24687796</v>
      </c>
      <c r="D1311">
        <v>22820498</v>
      </c>
      <c r="E1311">
        <v>1</v>
      </c>
      <c r="F1311">
        <v>1</v>
      </c>
      <c r="G1311">
        <v>1</v>
      </c>
      <c r="H1311">
        <v>3</v>
      </c>
      <c r="I1311" t="s">
        <v>1687</v>
      </c>
      <c r="J1311" t="s">
        <v>1688</v>
      </c>
      <c r="K1311" t="s">
        <v>1689</v>
      </c>
      <c r="L1311">
        <v>1348</v>
      </c>
      <c r="N1311">
        <v>1009</v>
      </c>
      <c r="O1311" t="s">
        <v>1185</v>
      </c>
      <c r="P1311" t="s">
        <v>1185</v>
      </c>
      <c r="Q1311">
        <v>1000</v>
      </c>
      <c r="X1311">
        <v>1E-3</v>
      </c>
      <c r="Y1311">
        <v>12430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 t="s">
        <v>3</v>
      </c>
      <c r="AG1311">
        <v>1E-3</v>
      </c>
      <c r="AH1311">
        <v>2</v>
      </c>
      <c r="AI1311">
        <v>24687859</v>
      </c>
      <c r="AJ1311">
        <v>1279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">
      <c r="A1312">
        <f>ROW(Source!A710)</f>
        <v>710</v>
      </c>
      <c r="B1312">
        <v>24687860</v>
      </c>
      <c r="C1312">
        <v>24687796</v>
      </c>
      <c r="D1312">
        <v>22820285</v>
      </c>
      <c r="E1312">
        <v>1</v>
      </c>
      <c r="F1312">
        <v>1</v>
      </c>
      <c r="G1312">
        <v>1</v>
      </c>
      <c r="H1312">
        <v>3</v>
      </c>
      <c r="I1312" t="s">
        <v>1163</v>
      </c>
      <c r="J1312" t="s">
        <v>1164</v>
      </c>
      <c r="K1312" t="s">
        <v>1165</v>
      </c>
      <c r="L1312">
        <v>1358</v>
      </c>
      <c r="N1312">
        <v>1010</v>
      </c>
      <c r="O1312" t="s">
        <v>189</v>
      </c>
      <c r="P1312" t="s">
        <v>189</v>
      </c>
      <c r="Q1312">
        <v>10</v>
      </c>
      <c r="X1312">
        <v>20</v>
      </c>
      <c r="Y1312">
        <v>1.8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 t="s">
        <v>3</v>
      </c>
      <c r="AG1312">
        <v>20</v>
      </c>
      <c r="AH1312">
        <v>2</v>
      </c>
      <c r="AI1312">
        <v>24687860</v>
      </c>
      <c r="AJ1312">
        <v>1280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">
      <c r="A1313">
        <f>ROW(Source!A710)</f>
        <v>710</v>
      </c>
      <c r="B1313">
        <v>24687861</v>
      </c>
      <c r="C1313">
        <v>24687796</v>
      </c>
      <c r="D1313">
        <v>22865650</v>
      </c>
      <c r="E1313">
        <v>1</v>
      </c>
      <c r="F1313">
        <v>1</v>
      </c>
      <c r="G1313">
        <v>1</v>
      </c>
      <c r="H1313">
        <v>3</v>
      </c>
      <c r="I1313" t="s">
        <v>1159</v>
      </c>
      <c r="J1313" t="s">
        <v>1160</v>
      </c>
      <c r="K1313" t="s">
        <v>1161</v>
      </c>
      <c r="L1313">
        <v>1374</v>
      </c>
      <c r="N1313">
        <v>1013</v>
      </c>
      <c r="O1313" t="s">
        <v>1162</v>
      </c>
      <c r="P1313" t="s">
        <v>1162</v>
      </c>
      <c r="Q1313">
        <v>1</v>
      </c>
      <c r="X1313">
        <v>3.1</v>
      </c>
      <c r="Y1313">
        <v>1</v>
      </c>
      <c r="Z1313">
        <v>0</v>
      </c>
      <c r="AA1313">
        <v>0</v>
      </c>
      <c r="AB1313">
        <v>0</v>
      </c>
      <c r="AC1313">
        <v>0</v>
      </c>
      <c r="AD1313">
        <v>1</v>
      </c>
      <c r="AE1313">
        <v>0</v>
      </c>
      <c r="AF1313" t="s">
        <v>3</v>
      </c>
      <c r="AG1313">
        <v>3.1</v>
      </c>
      <c r="AH1313">
        <v>2</v>
      </c>
      <c r="AI1313">
        <v>24687861</v>
      </c>
      <c r="AJ1313">
        <v>1282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">
      <c r="A1314">
        <f>ROW(Source!A712)</f>
        <v>712</v>
      </c>
      <c r="B1314">
        <v>24728985</v>
      </c>
      <c r="C1314">
        <v>24687813</v>
      </c>
      <c r="D1314">
        <v>9430636</v>
      </c>
      <c r="E1314">
        <v>1</v>
      </c>
      <c r="F1314">
        <v>1</v>
      </c>
      <c r="G1314">
        <v>1</v>
      </c>
      <c r="H1314">
        <v>1</v>
      </c>
      <c r="I1314" t="s">
        <v>1274</v>
      </c>
      <c r="J1314" t="s">
        <v>3</v>
      </c>
      <c r="K1314" t="s">
        <v>1275</v>
      </c>
      <c r="L1314">
        <v>1369</v>
      </c>
      <c r="N1314">
        <v>1013</v>
      </c>
      <c r="O1314" t="s">
        <v>1148</v>
      </c>
      <c r="P1314" t="s">
        <v>1148</v>
      </c>
      <c r="Q1314">
        <v>1</v>
      </c>
      <c r="X1314">
        <v>27.52</v>
      </c>
      <c r="Y1314">
        <v>0</v>
      </c>
      <c r="Z1314">
        <v>0</v>
      </c>
      <c r="AA1314">
        <v>0</v>
      </c>
      <c r="AB1314">
        <v>9.4</v>
      </c>
      <c r="AC1314">
        <v>0</v>
      </c>
      <c r="AD1314">
        <v>1</v>
      </c>
      <c r="AE1314">
        <v>1</v>
      </c>
      <c r="AF1314" t="s">
        <v>179</v>
      </c>
      <c r="AG1314">
        <v>37.152000000000001</v>
      </c>
      <c r="AH1314">
        <v>2</v>
      </c>
      <c r="AI1314">
        <v>24728985</v>
      </c>
      <c r="AJ1314">
        <v>1283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">
      <c r="A1315">
        <f>ROW(Source!A712)</f>
        <v>712</v>
      </c>
      <c r="B1315">
        <v>24728986</v>
      </c>
      <c r="C1315">
        <v>24687813</v>
      </c>
      <c r="D1315">
        <v>121548</v>
      </c>
      <c r="E1315">
        <v>1</v>
      </c>
      <c r="F1315">
        <v>1</v>
      </c>
      <c r="G1315">
        <v>1</v>
      </c>
      <c r="H1315">
        <v>1</v>
      </c>
      <c r="I1315" t="s">
        <v>40</v>
      </c>
      <c r="J1315" t="s">
        <v>3</v>
      </c>
      <c r="K1315" t="s">
        <v>1173</v>
      </c>
      <c r="L1315">
        <v>608254</v>
      </c>
      <c r="N1315">
        <v>1013</v>
      </c>
      <c r="O1315" t="s">
        <v>1174</v>
      </c>
      <c r="P1315" t="s">
        <v>1174</v>
      </c>
      <c r="Q1315">
        <v>1</v>
      </c>
      <c r="X1315">
        <v>0.26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2</v>
      </c>
      <c r="AF1315" t="s">
        <v>179</v>
      </c>
      <c r="AG1315">
        <v>0.35100000000000003</v>
      </c>
      <c r="AH1315">
        <v>2</v>
      </c>
      <c r="AI1315">
        <v>24728986</v>
      </c>
      <c r="AJ1315">
        <v>1284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">
      <c r="A1316">
        <f>ROW(Source!A712)</f>
        <v>712</v>
      </c>
      <c r="B1316">
        <v>24728987</v>
      </c>
      <c r="C1316">
        <v>24687813</v>
      </c>
      <c r="D1316">
        <v>22792577</v>
      </c>
      <c r="E1316">
        <v>1</v>
      </c>
      <c r="F1316">
        <v>1</v>
      </c>
      <c r="G1316">
        <v>1</v>
      </c>
      <c r="H1316">
        <v>2</v>
      </c>
      <c r="I1316" t="s">
        <v>1218</v>
      </c>
      <c r="J1316" t="s">
        <v>1219</v>
      </c>
      <c r="K1316" t="s">
        <v>1220</v>
      </c>
      <c r="L1316">
        <v>1368</v>
      </c>
      <c r="N1316">
        <v>1011</v>
      </c>
      <c r="O1316" t="s">
        <v>1152</v>
      </c>
      <c r="P1316" t="s">
        <v>1152</v>
      </c>
      <c r="Q1316">
        <v>1</v>
      </c>
      <c r="X1316">
        <v>0.26</v>
      </c>
      <c r="Y1316">
        <v>0</v>
      </c>
      <c r="Z1316">
        <v>134.65</v>
      </c>
      <c r="AA1316">
        <v>13.5</v>
      </c>
      <c r="AB1316">
        <v>0</v>
      </c>
      <c r="AC1316">
        <v>0</v>
      </c>
      <c r="AD1316">
        <v>1</v>
      </c>
      <c r="AE1316">
        <v>0</v>
      </c>
      <c r="AF1316" t="s">
        <v>179</v>
      </c>
      <c r="AG1316">
        <v>0.35100000000000003</v>
      </c>
      <c r="AH1316">
        <v>2</v>
      </c>
      <c r="AI1316">
        <v>24728987</v>
      </c>
      <c r="AJ1316">
        <v>1285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">
      <c r="A1317">
        <f>ROW(Source!A712)</f>
        <v>712</v>
      </c>
      <c r="B1317">
        <v>24728988</v>
      </c>
      <c r="C1317">
        <v>24687813</v>
      </c>
      <c r="D1317">
        <v>22792800</v>
      </c>
      <c r="E1317">
        <v>1</v>
      </c>
      <c r="F1317">
        <v>1</v>
      </c>
      <c r="G1317">
        <v>1</v>
      </c>
      <c r="H1317">
        <v>2</v>
      </c>
      <c r="I1317" t="s">
        <v>1330</v>
      </c>
      <c r="J1317" t="s">
        <v>1331</v>
      </c>
      <c r="K1317" t="s">
        <v>1332</v>
      </c>
      <c r="L1317">
        <v>1368</v>
      </c>
      <c r="N1317">
        <v>1011</v>
      </c>
      <c r="O1317" t="s">
        <v>1152</v>
      </c>
      <c r="P1317" t="s">
        <v>1152</v>
      </c>
      <c r="Q1317">
        <v>1</v>
      </c>
      <c r="X1317">
        <v>2.16</v>
      </c>
      <c r="Y1317">
        <v>0</v>
      </c>
      <c r="Z1317">
        <v>8.1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 t="s">
        <v>179</v>
      </c>
      <c r="AG1317">
        <v>2.9160000000000004</v>
      </c>
      <c r="AH1317">
        <v>2</v>
      </c>
      <c r="AI1317">
        <v>24728988</v>
      </c>
      <c r="AJ1317">
        <v>1286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">
      <c r="A1318">
        <f>ROW(Source!A712)</f>
        <v>712</v>
      </c>
      <c r="B1318">
        <v>24728989</v>
      </c>
      <c r="C1318">
        <v>24687813</v>
      </c>
      <c r="D1318">
        <v>22794257</v>
      </c>
      <c r="E1318">
        <v>1</v>
      </c>
      <c r="F1318">
        <v>1</v>
      </c>
      <c r="G1318">
        <v>1</v>
      </c>
      <c r="H1318">
        <v>2</v>
      </c>
      <c r="I1318" t="s">
        <v>1333</v>
      </c>
      <c r="J1318" t="s">
        <v>1334</v>
      </c>
      <c r="K1318" t="s">
        <v>1335</v>
      </c>
      <c r="L1318">
        <v>1368</v>
      </c>
      <c r="N1318">
        <v>1011</v>
      </c>
      <c r="O1318" t="s">
        <v>1152</v>
      </c>
      <c r="P1318" t="s">
        <v>1152</v>
      </c>
      <c r="Q1318">
        <v>1</v>
      </c>
      <c r="X1318">
        <v>5.57</v>
      </c>
      <c r="Y1318">
        <v>0</v>
      </c>
      <c r="Z1318">
        <v>2.08</v>
      </c>
      <c r="AA1318">
        <v>0</v>
      </c>
      <c r="AB1318">
        <v>0</v>
      </c>
      <c r="AC1318">
        <v>0</v>
      </c>
      <c r="AD1318">
        <v>1</v>
      </c>
      <c r="AE1318">
        <v>0</v>
      </c>
      <c r="AF1318" t="s">
        <v>179</v>
      </c>
      <c r="AG1318">
        <v>7.5195000000000007</v>
      </c>
      <c r="AH1318">
        <v>2</v>
      </c>
      <c r="AI1318">
        <v>24728989</v>
      </c>
      <c r="AJ1318">
        <v>1287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">
      <c r="A1319">
        <f>ROW(Source!A712)</f>
        <v>712</v>
      </c>
      <c r="B1319">
        <v>24728990</v>
      </c>
      <c r="C1319">
        <v>24687813</v>
      </c>
      <c r="D1319">
        <v>22794575</v>
      </c>
      <c r="E1319">
        <v>1</v>
      </c>
      <c r="F1319">
        <v>1</v>
      </c>
      <c r="G1319">
        <v>1</v>
      </c>
      <c r="H1319">
        <v>2</v>
      </c>
      <c r="I1319" t="s">
        <v>1224</v>
      </c>
      <c r="J1319" t="s">
        <v>1225</v>
      </c>
      <c r="K1319" t="s">
        <v>1226</v>
      </c>
      <c r="L1319">
        <v>1368</v>
      </c>
      <c r="N1319">
        <v>1011</v>
      </c>
      <c r="O1319" t="s">
        <v>1152</v>
      </c>
      <c r="P1319" t="s">
        <v>1152</v>
      </c>
      <c r="Q1319">
        <v>1</v>
      </c>
      <c r="X1319">
        <v>0.26</v>
      </c>
      <c r="Y1319">
        <v>0</v>
      </c>
      <c r="Z1319">
        <v>87.17</v>
      </c>
      <c r="AA1319">
        <v>11.6</v>
      </c>
      <c r="AB1319">
        <v>0</v>
      </c>
      <c r="AC1319">
        <v>0</v>
      </c>
      <c r="AD1319">
        <v>1</v>
      </c>
      <c r="AE1319">
        <v>0</v>
      </c>
      <c r="AF1319" t="s">
        <v>179</v>
      </c>
      <c r="AG1319">
        <v>0.35100000000000003</v>
      </c>
      <c r="AH1319">
        <v>2</v>
      </c>
      <c r="AI1319">
        <v>24728990</v>
      </c>
      <c r="AJ1319">
        <v>1288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">
      <c r="A1320">
        <f>ROW(Source!A712)</f>
        <v>712</v>
      </c>
      <c r="B1320">
        <v>24728991</v>
      </c>
      <c r="C1320">
        <v>24687813</v>
      </c>
      <c r="D1320">
        <v>22819836</v>
      </c>
      <c r="E1320">
        <v>1</v>
      </c>
      <c r="F1320">
        <v>1</v>
      </c>
      <c r="G1320">
        <v>1</v>
      </c>
      <c r="H1320">
        <v>3</v>
      </c>
      <c r="I1320" t="s">
        <v>1336</v>
      </c>
      <c r="J1320" t="s">
        <v>1337</v>
      </c>
      <c r="K1320" t="s">
        <v>1338</v>
      </c>
      <c r="L1320">
        <v>1346</v>
      </c>
      <c r="N1320">
        <v>1009</v>
      </c>
      <c r="O1320" t="s">
        <v>1181</v>
      </c>
      <c r="P1320" t="s">
        <v>1181</v>
      </c>
      <c r="Q1320">
        <v>1</v>
      </c>
      <c r="X1320">
        <v>0.96</v>
      </c>
      <c r="Y1320">
        <v>10.57</v>
      </c>
      <c r="Z1320">
        <v>0</v>
      </c>
      <c r="AA1320">
        <v>0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0.96</v>
      </c>
      <c r="AH1320">
        <v>2</v>
      </c>
      <c r="AI1320">
        <v>24728991</v>
      </c>
      <c r="AJ1320">
        <v>1289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">
      <c r="A1321">
        <f>ROW(Source!A712)</f>
        <v>712</v>
      </c>
      <c r="B1321">
        <v>24728992</v>
      </c>
      <c r="C1321">
        <v>24687813</v>
      </c>
      <c r="D1321">
        <v>22828075</v>
      </c>
      <c r="E1321">
        <v>1</v>
      </c>
      <c r="F1321">
        <v>1</v>
      </c>
      <c r="G1321">
        <v>1</v>
      </c>
      <c r="H1321">
        <v>3</v>
      </c>
      <c r="I1321" t="s">
        <v>1339</v>
      </c>
      <c r="J1321" t="s">
        <v>1340</v>
      </c>
      <c r="K1321" t="s">
        <v>1341</v>
      </c>
      <c r="L1321">
        <v>1346</v>
      </c>
      <c r="N1321">
        <v>1009</v>
      </c>
      <c r="O1321" t="s">
        <v>1181</v>
      </c>
      <c r="P1321" t="s">
        <v>1181</v>
      </c>
      <c r="Q1321">
        <v>1</v>
      </c>
      <c r="X1321">
        <v>0.4</v>
      </c>
      <c r="Y1321">
        <v>25.8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0.4</v>
      </c>
      <c r="AH1321">
        <v>2</v>
      </c>
      <c r="AI1321">
        <v>24728992</v>
      </c>
      <c r="AJ1321">
        <v>1291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">
      <c r="A1322">
        <f>ROW(Source!A712)</f>
        <v>712</v>
      </c>
      <c r="B1322">
        <v>24728993</v>
      </c>
      <c r="C1322">
        <v>24687813</v>
      </c>
      <c r="D1322">
        <v>22865650</v>
      </c>
      <c r="E1322">
        <v>1</v>
      </c>
      <c r="F1322">
        <v>1</v>
      </c>
      <c r="G1322">
        <v>1</v>
      </c>
      <c r="H1322">
        <v>3</v>
      </c>
      <c r="I1322" t="s">
        <v>1159</v>
      </c>
      <c r="J1322" t="s">
        <v>1160</v>
      </c>
      <c r="K1322" t="s">
        <v>1161</v>
      </c>
      <c r="L1322">
        <v>1374</v>
      </c>
      <c r="N1322">
        <v>1013</v>
      </c>
      <c r="O1322" t="s">
        <v>1162</v>
      </c>
      <c r="P1322" t="s">
        <v>1162</v>
      </c>
      <c r="Q1322">
        <v>1</v>
      </c>
      <c r="X1322">
        <v>5.17</v>
      </c>
      <c r="Y1322">
        <v>1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5.17</v>
      </c>
      <c r="AH1322">
        <v>2</v>
      </c>
      <c r="AI1322">
        <v>24728993</v>
      </c>
      <c r="AJ1322">
        <v>1292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">
      <c r="A1323">
        <f>ROW(Source!A714)</f>
        <v>714</v>
      </c>
      <c r="B1323">
        <v>24729115</v>
      </c>
      <c r="C1323">
        <v>24729114</v>
      </c>
      <c r="D1323">
        <v>9430636</v>
      </c>
      <c r="E1323">
        <v>1</v>
      </c>
      <c r="F1323">
        <v>1</v>
      </c>
      <c r="G1323">
        <v>1</v>
      </c>
      <c r="H1323">
        <v>1</v>
      </c>
      <c r="I1323" t="s">
        <v>1274</v>
      </c>
      <c r="J1323" t="s">
        <v>3</v>
      </c>
      <c r="K1323" t="s">
        <v>1275</v>
      </c>
      <c r="L1323">
        <v>1369</v>
      </c>
      <c r="N1323">
        <v>1013</v>
      </c>
      <c r="O1323" t="s">
        <v>1148</v>
      </c>
      <c r="P1323" t="s">
        <v>1148</v>
      </c>
      <c r="Q1323">
        <v>1</v>
      </c>
      <c r="X1323">
        <v>19.04</v>
      </c>
      <c r="Y1323">
        <v>0</v>
      </c>
      <c r="Z1323">
        <v>0</v>
      </c>
      <c r="AA1323">
        <v>0</v>
      </c>
      <c r="AB1323">
        <v>9.4</v>
      </c>
      <c r="AC1323">
        <v>0</v>
      </c>
      <c r="AD1323">
        <v>1</v>
      </c>
      <c r="AE1323">
        <v>1</v>
      </c>
      <c r="AF1323" t="s">
        <v>179</v>
      </c>
      <c r="AG1323">
        <v>25.704000000000001</v>
      </c>
      <c r="AH1323">
        <v>2</v>
      </c>
      <c r="AI1323">
        <v>24729115</v>
      </c>
      <c r="AJ1323">
        <v>1293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">
      <c r="A1324">
        <f>ROW(Source!A714)</f>
        <v>714</v>
      </c>
      <c r="B1324">
        <v>24729116</v>
      </c>
      <c r="C1324">
        <v>24729114</v>
      </c>
      <c r="D1324">
        <v>121548</v>
      </c>
      <c r="E1324">
        <v>1</v>
      </c>
      <c r="F1324">
        <v>1</v>
      </c>
      <c r="G1324">
        <v>1</v>
      </c>
      <c r="H1324">
        <v>1</v>
      </c>
      <c r="I1324" t="s">
        <v>40</v>
      </c>
      <c r="J1324" t="s">
        <v>3</v>
      </c>
      <c r="K1324" t="s">
        <v>1173</v>
      </c>
      <c r="L1324">
        <v>608254</v>
      </c>
      <c r="N1324">
        <v>1013</v>
      </c>
      <c r="O1324" t="s">
        <v>1174</v>
      </c>
      <c r="P1324" t="s">
        <v>1174</v>
      </c>
      <c r="Q1324">
        <v>1</v>
      </c>
      <c r="X1324">
        <v>0.09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2</v>
      </c>
      <c r="AF1324" t="s">
        <v>179</v>
      </c>
      <c r="AG1324">
        <v>0.1215</v>
      </c>
      <c r="AH1324">
        <v>2</v>
      </c>
      <c r="AI1324">
        <v>24729116</v>
      </c>
      <c r="AJ1324">
        <v>1294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">
      <c r="A1325">
        <f>ROW(Source!A714)</f>
        <v>714</v>
      </c>
      <c r="B1325">
        <v>24729117</v>
      </c>
      <c r="C1325">
        <v>24729114</v>
      </c>
      <c r="D1325">
        <v>22792577</v>
      </c>
      <c r="E1325">
        <v>1</v>
      </c>
      <c r="F1325">
        <v>1</v>
      </c>
      <c r="G1325">
        <v>1</v>
      </c>
      <c r="H1325">
        <v>2</v>
      </c>
      <c r="I1325" t="s">
        <v>1218</v>
      </c>
      <c r="J1325" t="s">
        <v>1219</v>
      </c>
      <c r="K1325" t="s">
        <v>1220</v>
      </c>
      <c r="L1325">
        <v>1368</v>
      </c>
      <c r="N1325">
        <v>1011</v>
      </c>
      <c r="O1325" t="s">
        <v>1152</v>
      </c>
      <c r="P1325" t="s">
        <v>1152</v>
      </c>
      <c r="Q1325">
        <v>1</v>
      </c>
      <c r="X1325">
        <v>0.09</v>
      </c>
      <c r="Y1325">
        <v>0</v>
      </c>
      <c r="Z1325">
        <v>134.65</v>
      </c>
      <c r="AA1325">
        <v>13.5</v>
      </c>
      <c r="AB1325">
        <v>0</v>
      </c>
      <c r="AC1325">
        <v>0</v>
      </c>
      <c r="AD1325">
        <v>1</v>
      </c>
      <c r="AE1325">
        <v>0</v>
      </c>
      <c r="AF1325" t="s">
        <v>179</v>
      </c>
      <c r="AG1325">
        <v>0.1215</v>
      </c>
      <c r="AH1325">
        <v>2</v>
      </c>
      <c r="AI1325">
        <v>24729117</v>
      </c>
      <c r="AJ1325">
        <v>1295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">
      <c r="A1326">
        <f>ROW(Source!A714)</f>
        <v>714</v>
      </c>
      <c r="B1326">
        <v>24729118</v>
      </c>
      <c r="C1326">
        <v>24729114</v>
      </c>
      <c r="D1326">
        <v>22792800</v>
      </c>
      <c r="E1326">
        <v>1</v>
      </c>
      <c r="F1326">
        <v>1</v>
      </c>
      <c r="G1326">
        <v>1</v>
      </c>
      <c r="H1326">
        <v>2</v>
      </c>
      <c r="I1326" t="s">
        <v>1330</v>
      </c>
      <c r="J1326" t="s">
        <v>1331</v>
      </c>
      <c r="K1326" t="s">
        <v>1332</v>
      </c>
      <c r="L1326">
        <v>1368</v>
      </c>
      <c r="N1326">
        <v>1011</v>
      </c>
      <c r="O1326" t="s">
        <v>1152</v>
      </c>
      <c r="P1326" t="s">
        <v>1152</v>
      </c>
      <c r="Q1326">
        <v>1</v>
      </c>
      <c r="X1326">
        <v>2.16</v>
      </c>
      <c r="Y1326">
        <v>0</v>
      </c>
      <c r="Z1326">
        <v>8.1</v>
      </c>
      <c r="AA1326">
        <v>0</v>
      </c>
      <c r="AB1326">
        <v>0</v>
      </c>
      <c r="AC1326">
        <v>0</v>
      </c>
      <c r="AD1326">
        <v>1</v>
      </c>
      <c r="AE1326">
        <v>0</v>
      </c>
      <c r="AF1326" t="s">
        <v>179</v>
      </c>
      <c r="AG1326">
        <v>2.9160000000000004</v>
      </c>
      <c r="AH1326">
        <v>2</v>
      </c>
      <c r="AI1326">
        <v>24729118</v>
      </c>
      <c r="AJ1326">
        <v>1296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 x14ac:dyDescent="0.2">
      <c r="A1327">
        <f>ROW(Source!A714)</f>
        <v>714</v>
      </c>
      <c r="B1327">
        <v>24729119</v>
      </c>
      <c r="C1327">
        <v>24729114</v>
      </c>
      <c r="D1327">
        <v>22794257</v>
      </c>
      <c r="E1327">
        <v>1</v>
      </c>
      <c r="F1327">
        <v>1</v>
      </c>
      <c r="G1327">
        <v>1</v>
      </c>
      <c r="H1327">
        <v>2</v>
      </c>
      <c r="I1327" t="s">
        <v>1333</v>
      </c>
      <c r="J1327" t="s">
        <v>1334</v>
      </c>
      <c r="K1327" t="s">
        <v>1335</v>
      </c>
      <c r="L1327">
        <v>1368</v>
      </c>
      <c r="N1327">
        <v>1011</v>
      </c>
      <c r="O1327" t="s">
        <v>1152</v>
      </c>
      <c r="P1327" t="s">
        <v>1152</v>
      </c>
      <c r="Q1327">
        <v>1</v>
      </c>
      <c r="X1327">
        <v>3.87</v>
      </c>
      <c r="Y1327">
        <v>0</v>
      </c>
      <c r="Z1327">
        <v>2.08</v>
      </c>
      <c r="AA1327">
        <v>0</v>
      </c>
      <c r="AB1327">
        <v>0</v>
      </c>
      <c r="AC1327">
        <v>0</v>
      </c>
      <c r="AD1327">
        <v>1</v>
      </c>
      <c r="AE1327">
        <v>0</v>
      </c>
      <c r="AF1327" t="s">
        <v>179</v>
      </c>
      <c r="AG1327">
        <v>5.2245000000000008</v>
      </c>
      <c r="AH1327">
        <v>2</v>
      </c>
      <c r="AI1327">
        <v>24729119</v>
      </c>
      <c r="AJ1327">
        <v>1297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">
      <c r="A1328">
        <f>ROW(Source!A714)</f>
        <v>714</v>
      </c>
      <c r="B1328">
        <v>24729120</v>
      </c>
      <c r="C1328">
        <v>24729114</v>
      </c>
      <c r="D1328">
        <v>22794575</v>
      </c>
      <c r="E1328">
        <v>1</v>
      </c>
      <c r="F1328">
        <v>1</v>
      </c>
      <c r="G1328">
        <v>1</v>
      </c>
      <c r="H1328">
        <v>2</v>
      </c>
      <c r="I1328" t="s">
        <v>1224</v>
      </c>
      <c r="J1328" t="s">
        <v>1225</v>
      </c>
      <c r="K1328" t="s">
        <v>1226</v>
      </c>
      <c r="L1328">
        <v>1368</v>
      </c>
      <c r="N1328">
        <v>1011</v>
      </c>
      <c r="O1328" t="s">
        <v>1152</v>
      </c>
      <c r="P1328" t="s">
        <v>1152</v>
      </c>
      <c r="Q1328">
        <v>1</v>
      </c>
      <c r="X1328">
        <v>0.09</v>
      </c>
      <c r="Y1328">
        <v>0</v>
      </c>
      <c r="Z1328">
        <v>87.17</v>
      </c>
      <c r="AA1328">
        <v>11.6</v>
      </c>
      <c r="AB1328">
        <v>0</v>
      </c>
      <c r="AC1328">
        <v>0</v>
      </c>
      <c r="AD1328">
        <v>1</v>
      </c>
      <c r="AE1328">
        <v>0</v>
      </c>
      <c r="AF1328" t="s">
        <v>179</v>
      </c>
      <c r="AG1328">
        <v>0.1215</v>
      </c>
      <c r="AH1328">
        <v>2</v>
      </c>
      <c r="AI1328">
        <v>24729120</v>
      </c>
      <c r="AJ1328">
        <v>1298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">
      <c r="A1329">
        <f>ROW(Source!A714)</f>
        <v>714</v>
      </c>
      <c r="B1329">
        <v>24729121</v>
      </c>
      <c r="C1329">
        <v>24729114</v>
      </c>
      <c r="D1329">
        <v>22819836</v>
      </c>
      <c r="E1329">
        <v>1</v>
      </c>
      <c r="F1329">
        <v>1</v>
      </c>
      <c r="G1329">
        <v>1</v>
      </c>
      <c r="H1329">
        <v>3</v>
      </c>
      <c r="I1329" t="s">
        <v>1336</v>
      </c>
      <c r="J1329" t="s">
        <v>1337</v>
      </c>
      <c r="K1329" t="s">
        <v>1338</v>
      </c>
      <c r="L1329">
        <v>1346</v>
      </c>
      <c r="N1329">
        <v>1009</v>
      </c>
      <c r="O1329" t="s">
        <v>1181</v>
      </c>
      <c r="P1329" t="s">
        <v>1181</v>
      </c>
      <c r="Q1329">
        <v>1</v>
      </c>
      <c r="X1329">
        <v>0.96</v>
      </c>
      <c r="Y1329">
        <v>10.57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0.96</v>
      </c>
      <c r="AH1329">
        <v>2</v>
      </c>
      <c r="AI1329">
        <v>24729121</v>
      </c>
      <c r="AJ1329">
        <v>1299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">
      <c r="A1330">
        <f>ROW(Source!A714)</f>
        <v>714</v>
      </c>
      <c r="B1330">
        <v>24729122</v>
      </c>
      <c r="C1330">
        <v>24729114</v>
      </c>
      <c r="D1330">
        <v>22828075</v>
      </c>
      <c r="E1330">
        <v>1</v>
      </c>
      <c r="F1330">
        <v>1</v>
      </c>
      <c r="G1330">
        <v>1</v>
      </c>
      <c r="H1330">
        <v>3</v>
      </c>
      <c r="I1330" t="s">
        <v>1339</v>
      </c>
      <c r="J1330" t="s">
        <v>1340</v>
      </c>
      <c r="K1330" t="s">
        <v>1341</v>
      </c>
      <c r="L1330">
        <v>1346</v>
      </c>
      <c r="N1330">
        <v>1009</v>
      </c>
      <c r="O1330" t="s">
        <v>1181</v>
      </c>
      <c r="P1330" t="s">
        <v>1181</v>
      </c>
      <c r="Q1330">
        <v>1</v>
      </c>
      <c r="X1330">
        <v>0.2</v>
      </c>
      <c r="Y1330">
        <v>25.8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0.2</v>
      </c>
      <c r="AH1330">
        <v>2</v>
      </c>
      <c r="AI1330">
        <v>24729122</v>
      </c>
      <c r="AJ1330">
        <v>1301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">
      <c r="A1331">
        <f>ROW(Source!A714)</f>
        <v>714</v>
      </c>
      <c r="B1331">
        <v>24729123</v>
      </c>
      <c r="C1331">
        <v>24729114</v>
      </c>
      <c r="D1331">
        <v>22865650</v>
      </c>
      <c r="E1331">
        <v>1</v>
      </c>
      <c r="F1331">
        <v>1</v>
      </c>
      <c r="G1331">
        <v>1</v>
      </c>
      <c r="H1331">
        <v>3</v>
      </c>
      <c r="I1331" t="s">
        <v>1159</v>
      </c>
      <c r="J1331" t="s">
        <v>1160</v>
      </c>
      <c r="K1331" t="s">
        <v>1161</v>
      </c>
      <c r="L1331">
        <v>1374</v>
      </c>
      <c r="N1331">
        <v>1013</v>
      </c>
      <c r="O1331" t="s">
        <v>1162</v>
      </c>
      <c r="P1331" t="s">
        <v>1162</v>
      </c>
      <c r="Q1331">
        <v>1</v>
      </c>
      <c r="X1331">
        <v>3.58</v>
      </c>
      <c r="Y1331">
        <v>1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3.58</v>
      </c>
      <c r="AH1331">
        <v>2</v>
      </c>
      <c r="AI1331">
        <v>24729123</v>
      </c>
      <c r="AJ1331">
        <v>1302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">
      <c r="A1332">
        <f>ROW(Source!A716)</f>
        <v>716</v>
      </c>
      <c r="B1332">
        <v>24729102</v>
      </c>
      <c r="C1332">
        <v>24687905</v>
      </c>
      <c r="D1332">
        <v>9430636</v>
      </c>
      <c r="E1332">
        <v>1</v>
      </c>
      <c r="F1332">
        <v>1</v>
      </c>
      <c r="G1332">
        <v>1</v>
      </c>
      <c r="H1332">
        <v>1</v>
      </c>
      <c r="I1332" t="s">
        <v>1274</v>
      </c>
      <c r="J1332" t="s">
        <v>3</v>
      </c>
      <c r="K1332" t="s">
        <v>1275</v>
      </c>
      <c r="L1332">
        <v>1369</v>
      </c>
      <c r="N1332">
        <v>1013</v>
      </c>
      <c r="O1332" t="s">
        <v>1148</v>
      </c>
      <c r="P1332" t="s">
        <v>1148</v>
      </c>
      <c r="Q1332">
        <v>1</v>
      </c>
      <c r="X1332">
        <v>27.52</v>
      </c>
      <c r="Y1332">
        <v>0</v>
      </c>
      <c r="Z1332">
        <v>0</v>
      </c>
      <c r="AA1332">
        <v>0</v>
      </c>
      <c r="AB1332">
        <v>9.4</v>
      </c>
      <c r="AC1332">
        <v>0</v>
      </c>
      <c r="AD1332">
        <v>1</v>
      </c>
      <c r="AE1332">
        <v>1</v>
      </c>
      <c r="AF1332" t="s">
        <v>179</v>
      </c>
      <c r="AG1332">
        <v>37.152000000000001</v>
      </c>
      <c r="AH1332">
        <v>2</v>
      </c>
      <c r="AI1332">
        <v>24729102</v>
      </c>
      <c r="AJ1332">
        <v>1303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 x14ac:dyDescent="0.2">
      <c r="A1333">
        <f>ROW(Source!A716)</f>
        <v>716</v>
      </c>
      <c r="B1333">
        <v>24729103</v>
      </c>
      <c r="C1333">
        <v>24687905</v>
      </c>
      <c r="D1333">
        <v>121548</v>
      </c>
      <c r="E1333">
        <v>1</v>
      </c>
      <c r="F1333">
        <v>1</v>
      </c>
      <c r="G1333">
        <v>1</v>
      </c>
      <c r="H1333">
        <v>1</v>
      </c>
      <c r="I1333" t="s">
        <v>40</v>
      </c>
      <c r="J1333" t="s">
        <v>3</v>
      </c>
      <c r="K1333" t="s">
        <v>1173</v>
      </c>
      <c r="L1333">
        <v>608254</v>
      </c>
      <c r="N1333">
        <v>1013</v>
      </c>
      <c r="O1333" t="s">
        <v>1174</v>
      </c>
      <c r="P1333" t="s">
        <v>1174</v>
      </c>
      <c r="Q1333">
        <v>1</v>
      </c>
      <c r="X1333">
        <v>0.26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2</v>
      </c>
      <c r="AF1333" t="s">
        <v>179</v>
      </c>
      <c r="AG1333">
        <v>0.35100000000000003</v>
      </c>
      <c r="AH1333">
        <v>2</v>
      </c>
      <c r="AI1333">
        <v>24729103</v>
      </c>
      <c r="AJ1333">
        <v>1304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">
      <c r="A1334">
        <f>ROW(Source!A716)</f>
        <v>716</v>
      </c>
      <c r="B1334">
        <v>24729104</v>
      </c>
      <c r="C1334">
        <v>24687905</v>
      </c>
      <c r="D1334">
        <v>22792577</v>
      </c>
      <c r="E1334">
        <v>1</v>
      </c>
      <c r="F1334">
        <v>1</v>
      </c>
      <c r="G1334">
        <v>1</v>
      </c>
      <c r="H1334">
        <v>2</v>
      </c>
      <c r="I1334" t="s">
        <v>1218</v>
      </c>
      <c r="J1334" t="s">
        <v>1219</v>
      </c>
      <c r="K1334" t="s">
        <v>1220</v>
      </c>
      <c r="L1334">
        <v>1368</v>
      </c>
      <c r="N1334">
        <v>1011</v>
      </c>
      <c r="O1334" t="s">
        <v>1152</v>
      </c>
      <c r="P1334" t="s">
        <v>1152</v>
      </c>
      <c r="Q1334">
        <v>1</v>
      </c>
      <c r="X1334">
        <v>0.26</v>
      </c>
      <c r="Y1334">
        <v>0</v>
      </c>
      <c r="Z1334">
        <v>134.65</v>
      </c>
      <c r="AA1334">
        <v>13.5</v>
      </c>
      <c r="AB1334">
        <v>0</v>
      </c>
      <c r="AC1334">
        <v>0</v>
      </c>
      <c r="AD1334">
        <v>1</v>
      </c>
      <c r="AE1334">
        <v>0</v>
      </c>
      <c r="AF1334" t="s">
        <v>179</v>
      </c>
      <c r="AG1334">
        <v>0.35100000000000003</v>
      </c>
      <c r="AH1334">
        <v>2</v>
      </c>
      <c r="AI1334">
        <v>24729104</v>
      </c>
      <c r="AJ1334">
        <v>1305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">
      <c r="A1335">
        <f>ROW(Source!A716)</f>
        <v>716</v>
      </c>
      <c r="B1335">
        <v>24729105</v>
      </c>
      <c r="C1335">
        <v>24687905</v>
      </c>
      <c r="D1335">
        <v>22792800</v>
      </c>
      <c r="E1335">
        <v>1</v>
      </c>
      <c r="F1335">
        <v>1</v>
      </c>
      <c r="G1335">
        <v>1</v>
      </c>
      <c r="H1335">
        <v>2</v>
      </c>
      <c r="I1335" t="s">
        <v>1330</v>
      </c>
      <c r="J1335" t="s">
        <v>1331</v>
      </c>
      <c r="K1335" t="s">
        <v>1332</v>
      </c>
      <c r="L1335">
        <v>1368</v>
      </c>
      <c r="N1335">
        <v>1011</v>
      </c>
      <c r="O1335" t="s">
        <v>1152</v>
      </c>
      <c r="P1335" t="s">
        <v>1152</v>
      </c>
      <c r="Q1335">
        <v>1</v>
      </c>
      <c r="X1335">
        <v>2.16</v>
      </c>
      <c r="Y1335">
        <v>0</v>
      </c>
      <c r="Z1335">
        <v>8.1</v>
      </c>
      <c r="AA1335">
        <v>0</v>
      </c>
      <c r="AB1335">
        <v>0</v>
      </c>
      <c r="AC1335">
        <v>0</v>
      </c>
      <c r="AD1335">
        <v>1</v>
      </c>
      <c r="AE1335">
        <v>0</v>
      </c>
      <c r="AF1335" t="s">
        <v>179</v>
      </c>
      <c r="AG1335">
        <v>2.9160000000000004</v>
      </c>
      <c r="AH1335">
        <v>2</v>
      </c>
      <c r="AI1335">
        <v>24729105</v>
      </c>
      <c r="AJ1335">
        <v>1306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">
      <c r="A1336">
        <f>ROW(Source!A716)</f>
        <v>716</v>
      </c>
      <c r="B1336">
        <v>24729106</v>
      </c>
      <c r="C1336">
        <v>24687905</v>
      </c>
      <c r="D1336">
        <v>22794257</v>
      </c>
      <c r="E1336">
        <v>1</v>
      </c>
      <c r="F1336">
        <v>1</v>
      </c>
      <c r="G1336">
        <v>1</v>
      </c>
      <c r="H1336">
        <v>2</v>
      </c>
      <c r="I1336" t="s">
        <v>1333</v>
      </c>
      <c r="J1336" t="s">
        <v>1334</v>
      </c>
      <c r="K1336" t="s">
        <v>1335</v>
      </c>
      <c r="L1336">
        <v>1368</v>
      </c>
      <c r="N1336">
        <v>1011</v>
      </c>
      <c r="O1336" t="s">
        <v>1152</v>
      </c>
      <c r="P1336" t="s">
        <v>1152</v>
      </c>
      <c r="Q1336">
        <v>1</v>
      </c>
      <c r="X1336">
        <v>5.57</v>
      </c>
      <c r="Y1336">
        <v>0</v>
      </c>
      <c r="Z1336">
        <v>2.08</v>
      </c>
      <c r="AA1336">
        <v>0</v>
      </c>
      <c r="AB1336">
        <v>0</v>
      </c>
      <c r="AC1336">
        <v>0</v>
      </c>
      <c r="AD1336">
        <v>1</v>
      </c>
      <c r="AE1336">
        <v>0</v>
      </c>
      <c r="AF1336" t="s">
        <v>179</v>
      </c>
      <c r="AG1336">
        <v>7.5195000000000007</v>
      </c>
      <c r="AH1336">
        <v>2</v>
      </c>
      <c r="AI1336">
        <v>24729106</v>
      </c>
      <c r="AJ1336">
        <v>1307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">
      <c r="A1337">
        <f>ROW(Source!A716)</f>
        <v>716</v>
      </c>
      <c r="B1337">
        <v>24729107</v>
      </c>
      <c r="C1337">
        <v>24687905</v>
      </c>
      <c r="D1337">
        <v>22794575</v>
      </c>
      <c r="E1337">
        <v>1</v>
      </c>
      <c r="F1337">
        <v>1</v>
      </c>
      <c r="G1337">
        <v>1</v>
      </c>
      <c r="H1337">
        <v>2</v>
      </c>
      <c r="I1337" t="s">
        <v>1224</v>
      </c>
      <c r="J1337" t="s">
        <v>1225</v>
      </c>
      <c r="K1337" t="s">
        <v>1226</v>
      </c>
      <c r="L1337">
        <v>1368</v>
      </c>
      <c r="N1337">
        <v>1011</v>
      </c>
      <c r="O1337" t="s">
        <v>1152</v>
      </c>
      <c r="P1337" t="s">
        <v>1152</v>
      </c>
      <c r="Q1337">
        <v>1</v>
      </c>
      <c r="X1337">
        <v>0.26</v>
      </c>
      <c r="Y1337">
        <v>0</v>
      </c>
      <c r="Z1337">
        <v>87.17</v>
      </c>
      <c r="AA1337">
        <v>11.6</v>
      </c>
      <c r="AB1337">
        <v>0</v>
      </c>
      <c r="AC1337">
        <v>0</v>
      </c>
      <c r="AD1337">
        <v>1</v>
      </c>
      <c r="AE1337">
        <v>0</v>
      </c>
      <c r="AF1337" t="s">
        <v>179</v>
      </c>
      <c r="AG1337">
        <v>0.35100000000000003</v>
      </c>
      <c r="AH1337">
        <v>2</v>
      </c>
      <c r="AI1337">
        <v>24729107</v>
      </c>
      <c r="AJ1337">
        <v>1308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">
      <c r="A1338">
        <f>ROW(Source!A716)</f>
        <v>716</v>
      </c>
      <c r="B1338">
        <v>24729108</v>
      </c>
      <c r="C1338">
        <v>24687905</v>
      </c>
      <c r="D1338">
        <v>22819836</v>
      </c>
      <c r="E1338">
        <v>1</v>
      </c>
      <c r="F1338">
        <v>1</v>
      </c>
      <c r="G1338">
        <v>1</v>
      </c>
      <c r="H1338">
        <v>3</v>
      </c>
      <c r="I1338" t="s">
        <v>1336</v>
      </c>
      <c r="J1338" t="s">
        <v>1337</v>
      </c>
      <c r="K1338" t="s">
        <v>1338</v>
      </c>
      <c r="L1338">
        <v>1346</v>
      </c>
      <c r="N1338">
        <v>1009</v>
      </c>
      <c r="O1338" t="s">
        <v>1181</v>
      </c>
      <c r="P1338" t="s">
        <v>1181</v>
      </c>
      <c r="Q1338">
        <v>1</v>
      </c>
      <c r="X1338">
        <v>0.96</v>
      </c>
      <c r="Y1338">
        <v>10.57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0.96</v>
      </c>
      <c r="AH1338">
        <v>2</v>
      </c>
      <c r="AI1338">
        <v>24729108</v>
      </c>
      <c r="AJ1338">
        <v>1309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">
      <c r="A1339">
        <f>ROW(Source!A716)</f>
        <v>716</v>
      </c>
      <c r="B1339">
        <v>24729109</v>
      </c>
      <c r="C1339">
        <v>24687905</v>
      </c>
      <c r="D1339">
        <v>22828075</v>
      </c>
      <c r="E1339">
        <v>1</v>
      </c>
      <c r="F1339">
        <v>1</v>
      </c>
      <c r="G1339">
        <v>1</v>
      </c>
      <c r="H1339">
        <v>3</v>
      </c>
      <c r="I1339" t="s">
        <v>1339</v>
      </c>
      <c r="J1339" t="s">
        <v>1340</v>
      </c>
      <c r="K1339" t="s">
        <v>1341</v>
      </c>
      <c r="L1339">
        <v>1346</v>
      </c>
      <c r="N1339">
        <v>1009</v>
      </c>
      <c r="O1339" t="s">
        <v>1181</v>
      </c>
      <c r="P1339" t="s">
        <v>1181</v>
      </c>
      <c r="Q1339">
        <v>1</v>
      </c>
      <c r="X1339">
        <v>0.4</v>
      </c>
      <c r="Y1339">
        <v>25.8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0.4</v>
      </c>
      <c r="AH1339">
        <v>2</v>
      </c>
      <c r="AI1339">
        <v>24729109</v>
      </c>
      <c r="AJ1339">
        <v>1310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">
      <c r="A1340">
        <f>ROW(Source!A716)</f>
        <v>716</v>
      </c>
      <c r="B1340">
        <v>24729110</v>
      </c>
      <c r="C1340">
        <v>24687905</v>
      </c>
      <c r="D1340">
        <v>22865650</v>
      </c>
      <c r="E1340">
        <v>1</v>
      </c>
      <c r="F1340">
        <v>1</v>
      </c>
      <c r="G1340">
        <v>1</v>
      </c>
      <c r="H1340">
        <v>3</v>
      </c>
      <c r="I1340" t="s">
        <v>1159</v>
      </c>
      <c r="J1340" t="s">
        <v>1160</v>
      </c>
      <c r="K1340" t="s">
        <v>1161</v>
      </c>
      <c r="L1340">
        <v>1374</v>
      </c>
      <c r="N1340">
        <v>1013</v>
      </c>
      <c r="O1340" t="s">
        <v>1162</v>
      </c>
      <c r="P1340" t="s">
        <v>1162</v>
      </c>
      <c r="Q1340">
        <v>1</v>
      </c>
      <c r="X1340">
        <v>5.17</v>
      </c>
      <c r="Y1340">
        <v>1</v>
      </c>
      <c r="Z1340">
        <v>0</v>
      </c>
      <c r="AA1340">
        <v>0</v>
      </c>
      <c r="AB1340">
        <v>0</v>
      </c>
      <c r="AC1340">
        <v>0</v>
      </c>
      <c r="AD1340">
        <v>1</v>
      </c>
      <c r="AE1340">
        <v>0</v>
      </c>
      <c r="AF1340" t="s">
        <v>3</v>
      </c>
      <c r="AG1340">
        <v>5.17</v>
      </c>
      <c r="AH1340">
        <v>2</v>
      </c>
      <c r="AI1340">
        <v>24729110</v>
      </c>
      <c r="AJ1340">
        <v>1312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">
      <c r="A1341">
        <f>ROW(Source!A718)</f>
        <v>718</v>
      </c>
      <c r="B1341">
        <v>24815211</v>
      </c>
      <c r="C1341">
        <v>24815208</v>
      </c>
      <c r="D1341">
        <v>9431832</v>
      </c>
      <c r="E1341">
        <v>1</v>
      </c>
      <c r="F1341">
        <v>1</v>
      </c>
      <c r="G1341">
        <v>1</v>
      </c>
      <c r="H1341">
        <v>1</v>
      </c>
      <c r="I1341" t="s">
        <v>1280</v>
      </c>
      <c r="J1341" t="s">
        <v>3</v>
      </c>
      <c r="K1341" t="s">
        <v>1281</v>
      </c>
      <c r="L1341">
        <v>1369</v>
      </c>
      <c r="N1341">
        <v>1013</v>
      </c>
      <c r="O1341" t="s">
        <v>1148</v>
      </c>
      <c r="P1341" t="s">
        <v>1148</v>
      </c>
      <c r="Q1341">
        <v>1</v>
      </c>
      <c r="X1341">
        <v>4.75</v>
      </c>
      <c r="Y1341">
        <v>0</v>
      </c>
      <c r="Z1341">
        <v>0</v>
      </c>
      <c r="AA1341">
        <v>0</v>
      </c>
      <c r="AB1341">
        <v>10.35</v>
      </c>
      <c r="AC1341">
        <v>0</v>
      </c>
      <c r="AD1341">
        <v>1</v>
      </c>
      <c r="AE1341">
        <v>1</v>
      </c>
      <c r="AF1341" t="s">
        <v>179</v>
      </c>
      <c r="AG1341">
        <v>6.4125000000000005</v>
      </c>
      <c r="AH1341">
        <v>2</v>
      </c>
      <c r="AI1341">
        <v>24815209</v>
      </c>
      <c r="AJ1341">
        <v>1313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">
      <c r="A1342">
        <f>ROW(Source!A718)</f>
        <v>718</v>
      </c>
      <c r="B1342">
        <v>24815212</v>
      </c>
      <c r="C1342">
        <v>24815208</v>
      </c>
      <c r="D1342">
        <v>14665295</v>
      </c>
      <c r="E1342">
        <v>1</v>
      </c>
      <c r="F1342">
        <v>1</v>
      </c>
      <c r="G1342">
        <v>1</v>
      </c>
      <c r="H1342">
        <v>3</v>
      </c>
      <c r="I1342" t="s">
        <v>1159</v>
      </c>
      <c r="J1342" t="s">
        <v>1168</v>
      </c>
      <c r="K1342" t="s">
        <v>1169</v>
      </c>
      <c r="L1342">
        <v>1344</v>
      </c>
      <c r="N1342">
        <v>1008</v>
      </c>
      <c r="O1342" t="s">
        <v>1170</v>
      </c>
      <c r="P1342" t="s">
        <v>1170</v>
      </c>
      <c r="Q1342">
        <v>1</v>
      </c>
      <c r="X1342">
        <v>0.98</v>
      </c>
      <c r="Y1342">
        <v>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0.98</v>
      </c>
      <c r="AH1342">
        <v>2</v>
      </c>
      <c r="AI1342">
        <v>24815210</v>
      </c>
      <c r="AJ1342">
        <v>1314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">
      <c r="A1343">
        <f>ROW(Source!A719)</f>
        <v>719</v>
      </c>
      <c r="B1343">
        <v>24815216</v>
      </c>
      <c r="C1343">
        <v>24815213</v>
      </c>
      <c r="D1343">
        <v>9431832</v>
      </c>
      <c r="E1343">
        <v>1</v>
      </c>
      <c r="F1343">
        <v>1</v>
      </c>
      <c r="G1343">
        <v>1</v>
      </c>
      <c r="H1343">
        <v>1</v>
      </c>
      <c r="I1343" t="s">
        <v>1280</v>
      </c>
      <c r="J1343" t="s">
        <v>3</v>
      </c>
      <c r="K1343" t="s">
        <v>1281</v>
      </c>
      <c r="L1343">
        <v>1369</v>
      </c>
      <c r="N1343">
        <v>1013</v>
      </c>
      <c r="O1343" t="s">
        <v>1148</v>
      </c>
      <c r="P1343" t="s">
        <v>1148</v>
      </c>
      <c r="Q1343">
        <v>1</v>
      </c>
      <c r="X1343">
        <v>2.85</v>
      </c>
      <c r="Y1343">
        <v>0</v>
      </c>
      <c r="Z1343">
        <v>0</v>
      </c>
      <c r="AA1343">
        <v>0</v>
      </c>
      <c r="AB1343">
        <v>10.35</v>
      </c>
      <c r="AC1343">
        <v>0</v>
      </c>
      <c r="AD1343">
        <v>1</v>
      </c>
      <c r="AE1343">
        <v>1</v>
      </c>
      <c r="AF1343" t="s">
        <v>179</v>
      </c>
      <c r="AG1343">
        <v>3.8475000000000006</v>
      </c>
      <c r="AH1343">
        <v>2</v>
      </c>
      <c r="AI1343">
        <v>24815214</v>
      </c>
      <c r="AJ1343">
        <v>1315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">
      <c r="A1344">
        <f>ROW(Source!A719)</f>
        <v>719</v>
      </c>
      <c r="B1344">
        <v>24815217</v>
      </c>
      <c r="C1344">
        <v>24815213</v>
      </c>
      <c r="D1344">
        <v>14665295</v>
      </c>
      <c r="E1344">
        <v>1</v>
      </c>
      <c r="F1344">
        <v>1</v>
      </c>
      <c r="G1344">
        <v>1</v>
      </c>
      <c r="H1344">
        <v>3</v>
      </c>
      <c r="I1344" t="s">
        <v>1159</v>
      </c>
      <c r="J1344" t="s">
        <v>1168</v>
      </c>
      <c r="K1344" t="s">
        <v>1169</v>
      </c>
      <c r="L1344">
        <v>1344</v>
      </c>
      <c r="N1344">
        <v>1008</v>
      </c>
      <c r="O1344" t="s">
        <v>1170</v>
      </c>
      <c r="P1344" t="s">
        <v>1170</v>
      </c>
      <c r="Q1344">
        <v>1</v>
      </c>
      <c r="X1344">
        <v>0.59</v>
      </c>
      <c r="Y1344">
        <v>1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0.59</v>
      </c>
      <c r="AH1344">
        <v>2</v>
      </c>
      <c r="AI1344">
        <v>24815215</v>
      </c>
      <c r="AJ1344">
        <v>1316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">
      <c r="A1345">
        <f>ROW(Source!A720)</f>
        <v>720</v>
      </c>
      <c r="B1345">
        <v>24687940</v>
      </c>
      <c r="C1345">
        <v>24687939</v>
      </c>
      <c r="D1345">
        <v>9431832</v>
      </c>
      <c r="E1345">
        <v>1</v>
      </c>
      <c r="F1345">
        <v>1</v>
      </c>
      <c r="G1345">
        <v>1</v>
      </c>
      <c r="H1345">
        <v>1</v>
      </c>
      <c r="I1345" t="s">
        <v>1280</v>
      </c>
      <c r="J1345" t="s">
        <v>3</v>
      </c>
      <c r="K1345" t="s">
        <v>1281</v>
      </c>
      <c r="L1345">
        <v>1369</v>
      </c>
      <c r="N1345">
        <v>1013</v>
      </c>
      <c r="O1345" t="s">
        <v>1148</v>
      </c>
      <c r="P1345" t="s">
        <v>1148</v>
      </c>
      <c r="Q1345">
        <v>1</v>
      </c>
      <c r="X1345">
        <v>64.599999999999994</v>
      </c>
      <c r="Y1345">
        <v>0</v>
      </c>
      <c r="Z1345">
        <v>0</v>
      </c>
      <c r="AA1345">
        <v>0</v>
      </c>
      <c r="AB1345">
        <v>10.35</v>
      </c>
      <c r="AC1345">
        <v>0</v>
      </c>
      <c r="AD1345">
        <v>1</v>
      </c>
      <c r="AE1345">
        <v>1</v>
      </c>
      <c r="AF1345" t="s">
        <v>179</v>
      </c>
      <c r="AG1345">
        <v>87.21</v>
      </c>
      <c r="AH1345">
        <v>2</v>
      </c>
      <c r="AI1345">
        <v>24687940</v>
      </c>
      <c r="AJ1345">
        <v>1317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">
      <c r="A1346">
        <f>ROW(Source!A720)</f>
        <v>720</v>
      </c>
      <c r="B1346">
        <v>24687941</v>
      </c>
      <c r="C1346">
        <v>24687939</v>
      </c>
      <c r="D1346">
        <v>22865650</v>
      </c>
      <c r="E1346">
        <v>1</v>
      </c>
      <c r="F1346">
        <v>1</v>
      </c>
      <c r="G1346">
        <v>1</v>
      </c>
      <c r="H1346">
        <v>3</v>
      </c>
      <c r="I1346" t="s">
        <v>1159</v>
      </c>
      <c r="J1346" t="s">
        <v>1160</v>
      </c>
      <c r="K1346" t="s">
        <v>1161</v>
      </c>
      <c r="L1346">
        <v>1374</v>
      </c>
      <c r="N1346">
        <v>1013</v>
      </c>
      <c r="O1346" t="s">
        <v>1162</v>
      </c>
      <c r="P1346" t="s">
        <v>1162</v>
      </c>
      <c r="Q1346">
        <v>1</v>
      </c>
      <c r="X1346">
        <v>13.37</v>
      </c>
      <c r="Y1346">
        <v>1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13.37</v>
      </c>
      <c r="AH1346">
        <v>2</v>
      </c>
      <c r="AI1346">
        <v>24687941</v>
      </c>
      <c r="AJ1346">
        <v>1318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">
      <c r="A1347">
        <f>ROW(Source!A721)</f>
        <v>721</v>
      </c>
      <c r="B1347">
        <v>23987018</v>
      </c>
      <c r="C1347">
        <v>23987012</v>
      </c>
      <c r="D1347">
        <v>121548</v>
      </c>
      <c r="E1347">
        <v>1</v>
      </c>
      <c r="F1347">
        <v>1</v>
      </c>
      <c r="G1347">
        <v>1</v>
      </c>
      <c r="H1347">
        <v>1</v>
      </c>
      <c r="I1347" t="s">
        <v>40</v>
      </c>
      <c r="J1347" t="s">
        <v>3</v>
      </c>
      <c r="K1347" t="s">
        <v>1173</v>
      </c>
      <c r="L1347">
        <v>608254</v>
      </c>
      <c r="N1347">
        <v>1013</v>
      </c>
      <c r="O1347" t="s">
        <v>1174</v>
      </c>
      <c r="P1347" t="s">
        <v>1174</v>
      </c>
      <c r="Q1347">
        <v>1</v>
      </c>
      <c r="X1347">
        <v>48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1</v>
      </c>
      <c r="AE1347">
        <v>2</v>
      </c>
      <c r="AF1347" t="s">
        <v>179</v>
      </c>
      <c r="AG1347">
        <v>64.800000000000011</v>
      </c>
      <c r="AH1347">
        <v>2</v>
      </c>
      <c r="AI1347">
        <v>23987013</v>
      </c>
      <c r="AJ1347">
        <v>1319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">
      <c r="A1348">
        <f>ROW(Source!A721)</f>
        <v>721</v>
      </c>
      <c r="B1348">
        <v>23987019</v>
      </c>
      <c r="C1348">
        <v>23987012</v>
      </c>
      <c r="D1348">
        <v>9438100</v>
      </c>
      <c r="E1348">
        <v>1</v>
      </c>
      <c r="F1348">
        <v>1</v>
      </c>
      <c r="G1348">
        <v>1</v>
      </c>
      <c r="H1348">
        <v>1</v>
      </c>
      <c r="I1348" t="s">
        <v>1276</v>
      </c>
      <c r="J1348" t="s">
        <v>3</v>
      </c>
      <c r="K1348" t="s">
        <v>1277</v>
      </c>
      <c r="L1348">
        <v>1369</v>
      </c>
      <c r="N1348">
        <v>1013</v>
      </c>
      <c r="O1348" t="s">
        <v>1148</v>
      </c>
      <c r="P1348" t="s">
        <v>1148</v>
      </c>
      <c r="Q1348">
        <v>1</v>
      </c>
      <c r="X1348">
        <v>144.5</v>
      </c>
      <c r="Y1348">
        <v>0</v>
      </c>
      <c r="Z1348">
        <v>0</v>
      </c>
      <c r="AA1348">
        <v>0</v>
      </c>
      <c r="AB1348">
        <v>15.49</v>
      </c>
      <c r="AC1348">
        <v>0</v>
      </c>
      <c r="AD1348">
        <v>1</v>
      </c>
      <c r="AE1348">
        <v>1</v>
      </c>
      <c r="AF1348" t="s">
        <v>179</v>
      </c>
      <c r="AG1348">
        <v>195.07500000000002</v>
      </c>
      <c r="AH1348">
        <v>2</v>
      </c>
      <c r="AI1348">
        <v>23987014</v>
      </c>
      <c r="AJ1348">
        <v>1320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">
      <c r="A1349">
        <f>ROW(Source!A721)</f>
        <v>721</v>
      </c>
      <c r="B1349">
        <v>23987020</v>
      </c>
      <c r="C1349">
        <v>23987012</v>
      </c>
      <c r="D1349">
        <v>9447024</v>
      </c>
      <c r="E1349">
        <v>1</v>
      </c>
      <c r="F1349">
        <v>1</v>
      </c>
      <c r="G1349">
        <v>1</v>
      </c>
      <c r="H1349">
        <v>1</v>
      </c>
      <c r="I1349" t="s">
        <v>1278</v>
      </c>
      <c r="J1349" t="s">
        <v>3</v>
      </c>
      <c r="K1349" t="s">
        <v>1279</v>
      </c>
      <c r="L1349">
        <v>1369</v>
      </c>
      <c r="N1349">
        <v>1013</v>
      </c>
      <c r="O1349" t="s">
        <v>1148</v>
      </c>
      <c r="P1349" t="s">
        <v>1148</v>
      </c>
      <c r="Q1349">
        <v>1</v>
      </c>
      <c r="X1349">
        <v>144.5</v>
      </c>
      <c r="Y1349">
        <v>0</v>
      </c>
      <c r="Z1349">
        <v>0</v>
      </c>
      <c r="AA1349">
        <v>0</v>
      </c>
      <c r="AB1349">
        <v>14.09</v>
      </c>
      <c r="AC1349">
        <v>0</v>
      </c>
      <c r="AD1349">
        <v>1</v>
      </c>
      <c r="AE1349">
        <v>1</v>
      </c>
      <c r="AF1349" t="s">
        <v>179</v>
      </c>
      <c r="AG1349">
        <v>195.07500000000002</v>
      </c>
      <c r="AH1349">
        <v>2</v>
      </c>
      <c r="AI1349">
        <v>23987015</v>
      </c>
      <c r="AJ1349">
        <v>1321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">
      <c r="A1350">
        <f>ROW(Source!A721)</f>
        <v>721</v>
      </c>
      <c r="B1350">
        <v>23987021</v>
      </c>
      <c r="C1350">
        <v>23987012</v>
      </c>
      <c r="D1350">
        <v>22793636</v>
      </c>
      <c r="E1350">
        <v>1</v>
      </c>
      <c r="F1350">
        <v>1</v>
      </c>
      <c r="G1350">
        <v>1</v>
      </c>
      <c r="H1350">
        <v>2</v>
      </c>
      <c r="I1350" t="s">
        <v>1381</v>
      </c>
      <c r="J1350" t="s">
        <v>1382</v>
      </c>
      <c r="K1350" t="s">
        <v>1383</v>
      </c>
      <c r="L1350">
        <v>1368</v>
      </c>
      <c r="N1350">
        <v>1011</v>
      </c>
      <c r="O1350" t="s">
        <v>1152</v>
      </c>
      <c r="P1350" t="s">
        <v>1152</v>
      </c>
      <c r="Q1350">
        <v>1</v>
      </c>
      <c r="X1350">
        <v>48</v>
      </c>
      <c r="Y1350">
        <v>0</v>
      </c>
      <c r="Z1350">
        <v>110.86</v>
      </c>
      <c r="AA1350">
        <v>11.6</v>
      </c>
      <c r="AB1350">
        <v>0</v>
      </c>
      <c r="AC1350">
        <v>0</v>
      </c>
      <c r="AD1350">
        <v>1</v>
      </c>
      <c r="AE1350">
        <v>0</v>
      </c>
      <c r="AF1350" t="s">
        <v>179</v>
      </c>
      <c r="AG1350">
        <v>64.800000000000011</v>
      </c>
      <c r="AH1350">
        <v>2</v>
      </c>
      <c r="AI1350">
        <v>23987016</v>
      </c>
      <c r="AJ1350">
        <v>1322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">
      <c r="A1351">
        <f>ROW(Source!A721)</f>
        <v>721</v>
      </c>
      <c r="B1351">
        <v>23987022</v>
      </c>
      <c r="C1351">
        <v>23987012</v>
      </c>
      <c r="D1351">
        <v>22865650</v>
      </c>
      <c r="E1351">
        <v>1</v>
      </c>
      <c r="F1351">
        <v>1</v>
      </c>
      <c r="G1351">
        <v>1</v>
      </c>
      <c r="H1351">
        <v>3</v>
      </c>
      <c r="I1351" t="s">
        <v>1159</v>
      </c>
      <c r="J1351" t="s">
        <v>1160</v>
      </c>
      <c r="K1351" t="s">
        <v>1161</v>
      </c>
      <c r="L1351">
        <v>1374</v>
      </c>
      <c r="N1351">
        <v>1013</v>
      </c>
      <c r="O1351" t="s">
        <v>1162</v>
      </c>
      <c r="P1351" t="s">
        <v>1162</v>
      </c>
      <c r="Q1351">
        <v>1</v>
      </c>
      <c r="X1351">
        <v>85.49</v>
      </c>
      <c r="Y1351">
        <v>1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85.49</v>
      </c>
      <c r="AH1351">
        <v>2</v>
      </c>
      <c r="AI1351">
        <v>23987017</v>
      </c>
      <c r="AJ1351">
        <v>1323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">
      <c r="A1352">
        <f>ROW(Source!A722)</f>
        <v>722</v>
      </c>
      <c r="B1352">
        <v>23985368</v>
      </c>
      <c r="C1352">
        <v>23985365</v>
      </c>
      <c r="D1352">
        <v>9436314</v>
      </c>
      <c r="E1352">
        <v>1</v>
      </c>
      <c r="F1352">
        <v>1</v>
      </c>
      <c r="G1352">
        <v>1</v>
      </c>
      <c r="H1352">
        <v>1</v>
      </c>
      <c r="I1352" t="s">
        <v>1384</v>
      </c>
      <c r="J1352" t="s">
        <v>3</v>
      </c>
      <c r="K1352" t="s">
        <v>1385</v>
      </c>
      <c r="L1352">
        <v>1369</v>
      </c>
      <c r="N1352">
        <v>1013</v>
      </c>
      <c r="O1352" t="s">
        <v>1148</v>
      </c>
      <c r="P1352" t="s">
        <v>1148</v>
      </c>
      <c r="Q1352">
        <v>1</v>
      </c>
      <c r="X1352">
        <v>9</v>
      </c>
      <c r="Y1352">
        <v>0</v>
      </c>
      <c r="Z1352">
        <v>0</v>
      </c>
      <c r="AA1352">
        <v>0</v>
      </c>
      <c r="AB1352">
        <v>9.07</v>
      </c>
      <c r="AC1352">
        <v>0</v>
      </c>
      <c r="AD1352">
        <v>1</v>
      </c>
      <c r="AE1352">
        <v>1</v>
      </c>
      <c r="AF1352" t="s">
        <v>179</v>
      </c>
      <c r="AG1352">
        <v>12.15</v>
      </c>
      <c r="AH1352">
        <v>2</v>
      </c>
      <c r="AI1352">
        <v>23985366</v>
      </c>
      <c r="AJ1352">
        <v>1324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">
      <c r="A1353">
        <f>ROW(Source!A722)</f>
        <v>722</v>
      </c>
      <c r="B1353">
        <v>23985369</v>
      </c>
      <c r="C1353">
        <v>23985365</v>
      </c>
      <c r="D1353">
        <v>22865650</v>
      </c>
      <c r="E1353">
        <v>1</v>
      </c>
      <c r="F1353">
        <v>1</v>
      </c>
      <c r="G1353">
        <v>1</v>
      </c>
      <c r="H1353">
        <v>3</v>
      </c>
      <c r="I1353" t="s">
        <v>1159</v>
      </c>
      <c r="J1353" t="s">
        <v>1160</v>
      </c>
      <c r="K1353" t="s">
        <v>1161</v>
      </c>
      <c r="L1353">
        <v>1374</v>
      </c>
      <c r="N1353">
        <v>1013</v>
      </c>
      <c r="O1353" t="s">
        <v>1162</v>
      </c>
      <c r="P1353" t="s">
        <v>1162</v>
      </c>
      <c r="Q1353">
        <v>1</v>
      </c>
      <c r="X1353">
        <v>1.63</v>
      </c>
      <c r="Y1353">
        <v>1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1.63</v>
      </c>
      <c r="AH1353">
        <v>2</v>
      </c>
      <c r="AI1353">
        <v>23985367</v>
      </c>
      <c r="AJ1353">
        <v>1325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">
      <c r="A1354">
        <f>ROW(Source!A809)</f>
        <v>809</v>
      </c>
      <c r="B1354">
        <v>24726415</v>
      </c>
      <c r="C1354">
        <v>24726407</v>
      </c>
      <c r="D1354">
        <v>9431832</v>
      </c>
      <c r="E1354">
        <v>1</v>
      </c>
      <c r="F1354">
        <v>1</v>
      </c>
      <c r="G1354">
        <v>1</v>
      </c>
      <c r="H1354">
        <v>1</v>
      </c>
      <c r="I1354" t="s">
        <v>1280</v>
      </c>
      <c r="J1354" t="s">
        <v>3</v>
      </c>
      <c r="K1354" t="s">
        <v>1281</v>
      </c>
      <c r="L1354">
        <v>1369</v>
      </c>
      <c r="N1354">
        <v>1013</v>
      </c>
      <c r="O1354" t="s">
        <v>1148</v>
      </c>
      <c r="P1354" t="s">
        <v>1148</v>
      </c>
      <c r="Q1354">
        <v>1</v>
      </c>
      <c r="X1354">
        <v>5.7</v>
      </c>
      <c r="Y1354">
        <v>0</v>
      </c>
      <c r="Z1354">
        <v>0</v>
      </c>
      <c r="AA1354">
        <v>0</v>
      </c>
      <c r="AB1354">
        <v>10.35</v>
      </c>
      <c r="AC1354">
        <v>0</v>
      </c>
      <c r="AD1354">
        <v>1</v>
      </c>
      <c r="AE1354">
        <v>1</v>
      </c>
      <c r="AF1354" t="s">
        <v>179</v>
      </c>
      <c r="AG1354">
        <v>7.6950000000000012</v>
      </c>
      <c r="AH1354">
        <v>2</v>
      </c>
      <c r="AI1354">
        <v>24726408</v>
      </c>
      <c r="AJ1354">
        <v>1326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">
      <c r="A1355">
        <f>ROW(Source!A809)</f>
        <v>809</v>
      </c>
      <c r="B1355">
        <v>24726416</v>
      </c>
      <c r="C1355">
        <v>24726407</v>
      </c>
      <c r="D1355">
        <v>14668089</v>
      </c>
      <c r="E1355">
        <v>1</v>
      </c>
      <c r="F1355">
        <v>1</v>
      </c>
      <c r="G1355">
        <v>1</v>
      </c>
      <c r="H1355">
        <v>2</v>
      </c>
      <c r="I1355" t="s">
        <v>1448</v>
      </c>
      <c r="J1355" t="s">
        <v>1449</v>
      </c>
      <c r="K1355" t="s">
        <v>1450</v>
      </c>
      <c r="L1355">
        <v>1368</v>
      </c>
      <c r="N1355">
        <v>1011</v>
      </c>
      <c r="O1355" t="s">
        <v>1152</v>
      </c>
      <c r="P1355" t="s">
        <v>1152</v>
      </c>
      <c r="Q1355">
        <v>1</v>
      </c>
      <c r="X1355">
        <v>0.13</v>
      </c>
      <c r="Y1355">
        <v>0</v>
      </c>
      <c r="Z1355">
        <v>1.95</v>
      </c>
      <c r="AA1355">
        <v>0</v>
      </c>
      <c r="AB1355">
        <v>0</v>
      </c>
      <c r="AC1355">
        <v>0</v>
      </c>
      <c r="AD1355">
        <v>1</v>
      </c>
      <c r="AE1355">
        <v>0</v>
      </c>
      <c r="AF1355" t="s">
        <v>179</v>
      </c>
      <c r="AG1355">
        <v>0.17550000000000002</v>
      </c>
      <c r="AH1355">
        <v>2</v>
      </c>
      <c r="AI1355">
        <v>24726409</v>
      </c>
      <c r="AJ1355">
        <v>1327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">
      <c r="A1356">
        <f>ROW(Source!A809)</f>
        <v>809</v>
      </c>
      <c r="B1356">
        <v>24726417</v>
      </c>
      <c r="C1356">
        <v>24726407</v>
      </c>
      <c r="D1356">
        <v>14610524</v>
      </c>
      <c r="E1356">
        <v>1</v>
      </c>
      <c r="F1356">
        <v>1</v>
      </c>
      <c r="G1356">
        <v>1</v>
      </c>
      <c r="H1356">
        <v>3</v>
      </c>
      <c r="I1356" t="s">
        <v>1186</v>
      </c>
      <c r="J1356" t="s">
        <v>1451</v>
      </c>
      <c r="K1356" t="s">
        <v>1188</v>
      </c>
      <c r="L1356">
        <v>1346</v>
      </c>
      <c r="N1356">
        <v>1009</v>
      </c>
      <c r="O1356" t="s">
        <v>1181</v>
      </c>
      <c r="P1356" t="s">
        <v>1181</v>
      </c>
      <c r="Q1356">
        <v>1</v>
      </c>
      <c r="X1356">
        <v>1.4E-3</v>
      </c>
      <c r="Y1356">
        <v>27.74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1.4E-3</v>
      </c>
      <c r="AH1356">
        <v>2</v>
      </c>
      <c r="AI1356">
        <v>24726410</v>
      </c>
      <c r="AJ1356">
        <v>1328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">
      <c r="A1357">
        <f>ROW(Source!A809)</f>
        <v>809</v>
      </c>
      <c r="B1357">
        <v>24726418</v>
      </c>
      <c r="C1357">
        <v>24726407</v>
      </c>
      <c r="D1357">
        <v>14610834</v>
      </c>
      <c r="E1357">
        <v>1</v>
      </c>
      <c r="F1357">
        <v>1</v>
      </c>
      <c r="G1357">
        <v>1</v>
      </c>
      <c r="H1357">
        <v>3</v>
      </c>
      <c r="I1357" t="s">
        <v>1192</v>
      </c>
      <c r="J1357" t="s">
        <v>1452</v>
      </c>
      <c r="K1357" t="s">
        <v>1194</v>
      </c>
      <c r="L1357">
        <v>1358</v>
      </c>
      <c r="N1357">
        <v>1010</v>
      </c>
      <c r="O1357" t="s">
        <v>189</v>
      </c>
      <c r="P1357" t="s">
        <v>189</v>
      </c>
      <c r="Q1357">
        <v>10</v>
      </c>
      <c r="X1357">
        <v>0.3</v>
      </c>
      <c r="Y1357">
        <v>8.3000000000000007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0</v>
      </c>
      <c r="AF1357" t="s">
        <v>3</v>
      </c>
      <c r="AG1357">
        <v>0.3</v>
      </c>
      <c r="AH1357">
        <v>2</v>
      </c>
      <c r="AI1357">
        <v>24726411</v>
      </c>
      <c r="AJ1357">
        <v>1329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">
      <c r="A1358">
        <f>ROW(Source!A809)</f>
        <v>809</v>
      </c>
      <c r="B1358">
        <v>24726419</v>
      </c>
      <c r="C1358">
        <v>24726407</v>
      </c>
      <c r="D1358">
        <v>14652403</v>
      </c>
      <c r="E1358">
        <v>1</v>
      </c>
      <c r="F1358">
        <v>1</v>
      </c>
      <c r="G1358">
        <v>1</v>
      </c>
      <c r="H1358">
        <v>3</v>
      </c>
      <c r="I1358" t="s">
        <v>1201</v>
      </c>
      <c r="J1358" t="s">
        <v>1453</v>
      </c>
      <c r="K1358" t="s">
        <v>1203</v>
      </c>
      <c r="L1358">
        <v>1348</v>
      </c>
      <c r="N1358">
        <v>1009</v>
      </c>
      <c r="O1358" t="s">
        <v>1185</v>
      </c>
      <c r="P1358" t="s">
        <v>1185</v>
      </c>
      <c r="Q1358">
        <v>1000</v>
      </c>
      <c r="X1358">
        <v>2.0000000000000002E-5</v>
      </c>
      <c r="Y1358">
        <v>729.98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0</v>
      </c>
      <c r="AF1358" t="s">
        <v>3</v>
      </c>
      <c r="AG1358">
        <v>2.0000000000000002E-5</v>
      </c>
      <c r="AH1358">
        <v>2</v>
      </c>
      <c r="AI1358">
        <v>24726412</v>
      </c>
      <c r="AJ1358">
        <v>1330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">
      <c r="A1359">
        <f>ROW(Source!A809)</f>
        <v>809</v>
      </c>
      <c r="B1359">
        <v>24726420</v>
      </c>
      <c r="C1359">
        <v>24726407</v>
      </c>
      <c r="D1359">
        <v>14665222</v>
      </c>
      <c r="E1359">
        <v>1</v>
      </c>
      <c r="F1359">
        <v>1</v>
      </c>
      <c r="G1359">
        <v>1</v>
      </c>
      <c r="H1359">
        <v>3</v>
      </c>
      <c r="I1359" t="s">
        <v>1207</v>
      </c>
      <c r="J1359" t="s">
        <v>1454</v>
      </c>
      <c r="K1359" t="s">
        <v>1209</v>
      </c>
      <c r="L1359">
        <v>1346</v>
      </c>
      <c r="N1359">
        <v>1009</v>
      </c>
      <c r="O1359" t="s">
        <v>1181</v>
      </c>
      <c r="P1359" t="s">
        <v>1181</v>
      </c>
      <c r="Q1359">
        <v>1</v>
      </c>
      <c r="X1359">
        <v>1.4E-2</v>
      </c>
      <c r="Y1359">
        <v>65.75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0</v>
      </c>
      <c r="AF1359" t="s">
        <v>3</v>
      </c>
      <c r="AG1359">
        <v>1.4E-2</v>
      </c>
      <c r="AH1359">
        <v>2</v>
      </c>
      <c r="AI1359">
        <v>24726413</v>
      </c>
      <c r="AJ1359">
        <v>1331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">
      <c r="A1360">
        <f>ROW(Source!A809)</f>
        <v>809</v>
      </c>
      <c r="B1360">
        <v>24726421</v>
      </c>
      <c r="C1360">
        <v>24726407</v>
      </c>
      <c r="D1360">
        <v>14665295</v>
      </c>
      <c r="E1360">
        <v>1</v>
      </c>
      <c r="F1360">
        <v>1</v>
      </c>
      <c r="G1360">
        <v>1</v>
      </c>
      <c r="H1360">
        <v>3</v>
      </c>
      <c r="I1360" t="s">
        <v>1159</v>
      </c>
      <c r="J1360" t="s">
        <v>1168</v>
      </c>
      <c r="K1360" t="s">
        <v>1169</v>
      </c>
      <c r="L1360">
        <v>1344</v>
      </c>
      <c r="N1360">
        <v>1008</v>
      </c>
      <c r="O1360" t="s">
        <v>1170</v>
      </c>
      <c r="P1360" t="s">
        <v>1170</v>
      </c>
      <c r="Q1360">
        <v>1</v>
      </c>
      <c r="X1360">
        <v>1.18</v>
      </c>
      <c r="Y1360">
        <v>1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1.18</v>
      </c>
      <c r="AH1360">
        <v>2</v>
      </c>
      <c r="AI1360">
        <v>24726414</v>
      </c>
      <c r="AJ1360">
        <v>1332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">
      <c r="A1361">
        <f>ROW(Source!A810)</f>
        <v>810</v>
      </c>
      <c r="B1361">
        <v>24726425</v>
      </c>
      <c r="C1361">
        <v>24726422</v>
      </c>
      <c r="D1361">
        <v>9436423</v>
      </c>
      <c r="E1361">
        <v>1</v>
      </c>
      <c r="F1361">
        <v>1</v>
      </c>
      <c r="G1361">
        <v>1</v>
      </c>
      <c r="H1361">
        <v>1</v>
      </c>
      <c r="I1361" t="s">
        <v>1243</v>
      </c>
      <c r="J1361" t="s">
        <v>3</v>
      </c>
      <c r="K1361" t="s">
        <v>1244</v>
      </c>
      <c r="L1361">
        <v>1369</v>
      </c>
      <c r="N1361">
        <v>1013</v>
      </c>
      <c r="O1361" t="s">
        <v>1148</v>
      </c>
      <c r="P1361" t="s">
        <v>1148</v>
      </c>
      <c r="Q1361">
        <v>1</v>
      </c>
      <c r="X1361">
        <v>124</v>
      </c>
      <c r="Y1361">
        <v>0</v>
      </c>
      <c r="Z1361">
        <v>0</v>
      </c>
      <c r="AA1361">
        <v>0</v>
      </c>
      <c r="AB1361">
        <v>12.92</v>
      </c>
      <c r="AC1361">
        <v>0</v>
      </c>
      <c r="AD1361">
        <v>1</v>
      </c>
      <c r="AE1361">
        <v>1</v>
      </c>
      <c r="AF1361" t="s">
        <v>179</v>
      </c>
      <c r="AG1361">
        <v>167.4</v>
      </c>
      <c r="AH1361">
        <v>2</v>
      </c>
      <c r="AI1361">
        <v>24726423</v>
      </c>
      <c r="AJ1361">
        <v>1333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">
      <c r="A1362">
        <f>ROW(Source!A810)</f>
        <v>810</v>
      </c>
      <c r="B1362">
        <v>24726426</v>
      </c>
      <c r="C1362">
        <v>24726422</v>
      </c>
      <c r="D1362">
        <v>22865650</v>
      </c>
      <c r="E1362">
        <v>1</v>
      </c>
      <c r="F1362">
        <v>1</v>
      </c>
      <c r="G1362">
        <v>1</v>
      </c>
      <c r="H1362">
        <v>3</v>
      </c>
      <c r="I1362" t="s">
        <v>1159</v>
      </c>
      <c r="J1362" t="s">
        <v>1160</v>
      </c>
      <c r="K1362" t="s">
        <v>1161</v>
      </c>
      <c r="L1362">
        <v>1374</v>
      </c>
      <c r="N1362">
        <v>1013</v>
      </c>
      <c r="O1362" t="s">
        <v>1162</v>
      </c>
      <c r="P1362" t="s">
        <v>1162</v>
      </c>
      <c r="Q1362">
        <v>1</v>
      </c>
      <c r="X1362">
        <v>32.04</v>
      </c>
      <c r="Y1362">
        <v>1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32.04</v>
      </c>
      <c r="AH1362">
        <v>2</v>
      </c>
      <c r="AI1362">
        <v>24726424</v>
      </c>
      <c r="AJ1362">
        <v>1334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">
      <c r="A1363">
        <f>ROW(Source!A811)</f>
        <v>811</v>
      </c>
      <c r="B1363">
        <v>24726435</v>
      </c>
      <c r="C1363">
        <v>24726427</v>
      </c>
      <c r="D1363">
        <v>9432525</v>
      </c>
      <c r="E1363">
        <v>1</v>
      </c>
      <c r="F1363">
        <v>1</v>
      </c>
      <c r="G1363">
        <v>1</v>
      </c>
      <c r="H1363">
        <v>1</v>
      </c>
      <c r="I1363" t="s">
        <v>1216</v>
      </c>
      <c r="J1363" t="s">
        <v>3</v>
      </c>
      <c r="K1363" t="s">
        <v>1217</v>
      </c>
      <c r="L1363">
        <v>1369</v>
      </c>
      <c r="N1363">
        <v>1013</v>
      </c>
      <c r="O1363" t="s">
        <v>1148</v>
      </c>
      <c r="P1363" t="s">
        <v>1148</v>
      </c>
      <c r="Q1363">
        <v>1</v>
      </c>
      <c r="X1363">
        <v>2.4</v>
      </c>
      <c r="Y1363">
        <v>0</v>
      </c>
      <c r="Z1363">
        <v>0</v>
      </c>
      <c r="AA1363">
        <v>0</v>
      </c>
      <c r="AB1363">
        <v>10.5</v>
      </c>
      <c r="AC1363">
        <v>0</v>
      </c>
      <c r="AD1363">
        <v>1</v>
      </c>
      <c r="AE1363">
        <v>1</v>
      </c>
      <c r="AF1363" t="s">
        <v>179</v>
      </c>
      <c r="AG1363">
        <v>3.24</v>
      </c>
      <c r="AH1363">
        <v>2</v>
      </c>
      <c r="AI1363">
        <v>24726428</v>
      </c>
      <c r="AJ1363">
        <v>1335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">
      <c r="A1364">
        <f>ROW(Source!A811)</f>
        <v>811</v>
      </c>
      <c r="B1364">
        <v>24726436</v>
      </c>
      <c r="C1364">
        <v>24726427</v>
      </c>
      <c r="D1364">
        <v>14668089</v>
      </c>
      <c r="E1364">
        <v>1</v>
      </c>
      <c r="F1364">
        <v>1</v>
      </c>
      <c r="G1364">
        <v>1</v>
      </c>
      <c r="H1364">
        <v>2</v>
      </c>
      <c r="I1364" t="s">
        <v>1448</v>
      </c>
      <c r="J1364" t="s">
        <v>1449</v>
      </c>
      <c r="K1364" t="s">
        <v>1450</v>
      </c>
      <c r="L1364">
        <v>1368</v>
      </c>
      <c r="N1364">
        <v>1011</v>
      </c>
      <c r="O1364" t="s">
        <v>1152</v>
      </c>
      <c r="P1364" t="s">
        <v>1152</v>
      </c>
      <c r="Q1364">
        <v>1</v>
      </c>
      <c r="X1364">
        <v>0.13</v>
      </c>
      <c r="Y1364">
        <v>0</v>
      </c>
      <c r="Z1364">
        <v>1.95</v>
      </c>
      <c r="AA1364">
        <v>0</v>
      </c>
      <c r="AB1364">
        <v>0</v>
      </c>
      <c r="AC1364">
        <v>0</v>
      </c>
      <c r="AD1364">
        <v>1</v>
      </c>
      <c r="AE1364">
        <v>0</v>
      </c>
      <c r="AF1364" t="s">
        <v>179</v>
      </c>
      <c r="AG1364">
        <v>0.17550000000000002</v>
      </c>
      <c r="AH1364">
        <v>2</v>
      </c>
      <c r="AI1364">
        <v>24726429</v>
      </c>
      <c r="AJ1364">
        <v>1336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">
      <c r="A1365">
        <f>ROW(Source!A811)</f>
        <v>811</v>
      </c>
      <c r="B1365">
        <v>24726437</v>
      </c>
      <c r="C1365">
        <v>24726427</v>
      </c>
      <c r="D1365">
        <v>14610524</v>
      </c>
      <c r="E1365">
        <v>1</v>
      </c>
      <c r="F1365">
        <v>1</v>
      </c>
      <c r="G1365">
        <v>1</v>
      </c>
      <c r="H1365">
        <v>3</v>
      </c>
      <c r="I1365" t="s">
        <v>1186</v>
      </c>
      <c r="J1365" t="s">
        <v>1451</v>
      </c>
      <c r="K1365" t="s">
        <v>1188</v>
      </c>
      <c r="L1365">
        <v>1346</v>
      </c>
      <c r="N1365">
        <v>1009</v>
      </c>
      <c r="O1365" t="s">
        <v>1181</v>
      </c>
      <c r="P1365" t="s">
        <v>1181</v>
      </c>
      <c r="Q1365">
        <v>1</v>
      </c>
      <c r="X1365">
        <v>1.8E-3</v>
      </c>
      <c r="Y1365">
        <v>27.74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0</v>
      </c>
      <c r="AF1365" t="s">
        <v>3</v>
      </c>
      <c r="AG1365">
        <v>1.8E-3</v>
      </c>
      <c r="AH1365">
        <v>2</v>
      </c>
      <c r="AI1365">
        <v>24726430</v>
      </c>
      <c r="AJ1365">
        <v>1337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">
      <c r="A1366">
        <f>ROW(Source!A811)</f>
        <v>811</v>
      </c>
      <c r="B1366">
        <v>24726438</v>
      </c>
      <c r="C1366">
        <v>24726427</v>
      </c>
      <c r="D1366">
        <v>14610834</v>
      </c>
      <c r="E1366">
        <v>1</v>
      </c>
      <c r="F1366">
        <v>1</v>
      </c>
      <c r="G1366">
        <v>1</v>
      </c>
      <c r="H1366">
        <v>3</v>
      </c>
      <c r="I1366" t="s">
        <v>1192</v>
      </c>
      <c r="J1366" t="s">
        <v>1452</v>
      </c>
      <c r="K1366" t="s">
        <v>1194</v>
      </c>
      <c r="L1366">
        <v>1358</v>
      </c>
      <c r="N1366">
        <v>1010</v>
      </c>
      <c r="O1366" t="s">
        <v>189</v>
      </c>
      <c r="P1366" t="s">
        <v>189</v>
      </c>
      <c r="Q1366">
        <v>10</v>
      </c>
      <c r="X1366">
        <v>0.3</v>
      </c>
      <c r="Y1366">
        <v>8.3000000000000007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0.3</v>
      </c>
      <c r="AH1366">
        <v>2</v>
      </c>
      <c r="AI1366">
        <v>24726431</v>
      </c>
      <c r="AJ1366">
        <v>1338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">
      <c r="A1367">
        <f>ROW(Source!A811)</f>
        <v>811</v>
      </c>
      <c r="B1367">
        <v>24726439</v>
      </c>
      <c r="C1367">
        <v>24726427</v>
      </c>
      <c r="D1367">
        <v>14652403</v>
      </c>
      <c r="E1367">
        <v>1</v>
      </c>
      <c r="F1367">
        <v>1</v>
      </c>
      <c r="G1367">
        <v>1</v>
      </c>
      <c r="H1367">
        <v>3</v>
      </c>
      <c r="I1367" t="s">
        <v>1201</v>
      </c>
      <c r="J1367" t="s">
        <v>1453</v>
      </c>
      <c r="K1367" t="s">
        <v>1203</v>
      </c>
      <c r="L1367">
        <v>1348</v>
      </c>
      <c r="N1367">
        <v>1009</v>
      </c>
      <c r="O1367" t="s">
        <v>1185</v>
      </c>
      <c r="P1367" t="s">
        <v>1185</v>
      </c>
      <c r="Q1367">
        <v>1000</v>
      </c>
      <c r="X1367">
        <v>2.0000000000000002E-5</v>
      </c>
      <c r="Y1367">
        <v>729.98</v>
      </c>
      <c r="Z1367">
        <v>0</v>
      </c>
      <c r="AA1367">
        <v>0</v>
      </c>
      <c r="AB1367">
        <v>0</v>
      </c>
      <c r="AC1367">
        <v>0</v>
      </c>
      <c r="AD1367">
        <v>1</v>
      </c>
      <c r="AE1367">
        <v>0</v>
      </c>
      <c r="AF1367" t="s">
        <v>3</v>
      </c>
      <c r="AG1367">
        <v>2.0000000000000002E-5</v>
      </c>
      <c r="AH1367">
        <v>2</v>
      </c>
      <c r="AI1367">
        <v>24726432</v>
      </c>
      <c r="AJ1367">
        <v>1339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">
      <c r="A1368">
        <f>ROW(Source!A811)</f>
        <v>811</v>
      </c>
      <c r="B1368">
        <v>24726440</v>
      </c>
      <c r="C1368">
        <v>24726427</v>
      </c>
      <c r="D1368">
        <v>14665222</v>
      </c>
      <c r="E1368">
        <v>1</v>
      </c>
      <c r="F1368">
        <v>1</v>
      </c>
      <c r="G1368">
        <v>1</v>
      </c>
      <c r="H1368">
        <v>3</v>
      </c>
      <c r="I1368" t="s">
        <v>1207</v>
      </c>
      <c r="J1368" t="s">
        <v>1454</v>
      </c>
      <c r="K1368" t="s">
        <v>1209</v>
      </c>
      <c r="L1368">
        <v>1346</v>
      </c>
      <c r="N1368">
        <v>1009</v>
      </c>
      <c r="O1368" t="s">
        <v>1181</v>
      </c>
      <c r="P1368" t="s">
        <v>1181</v>
      </c>
      <c r="Q1368">
        <v>1</v>
      </c>
      <c r="X1368">
        <v>1.7999999999999999E-2</v>
      </c>
      <c r="Y1368">
        <v>65.75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1.7999999999999999E-2</v>
      </c>
      <c r="AH1368">
        <v>2</v>
      </c>
      <c r="AI1368">
        <v>24726433</v>
      </c>
      <c r="AJ1368">
        <v>1340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">
      <c r="A1369">
        <f>ROW(Source!A811)</f>
        <v>811</v>
      </c>
      <c r="B1369">
        <v>24726441</v>
      </c>
      <c r="C1369">
        <v>24726427</v>
      </c>
      <c r="D1369">
        <v>14665295</v>
      </c>
      <c r="E1369">
        <v>1</v>
      </c>
      <c r="F1369">
        <v>1</v>
      </c>
      <c r="G1369">
        <v>1</v>
      </c>
      <c r="H1369">
        <v>3</v>
      </c>
      <c r="I1369" t="s">
        <v>1159</v>
      </c>
      <c r="J1369" t="s">
        <v>1168</v>
      </c>
      <c r="K1369" t="s">
        <v>1169</v>
      </c>
      <c r="L1369">
        <v>1344</v>
      </c>
      <c r="N1369">
        <v>1008</v>
      </c>
      <c r="O1369" t="s">
        <v>1170</v>
      </c>
      <c r="P1369" t="s">
        <v>1170</v>
      </c>
      <c r="Q1369">
        <v>1</v>
      </c>
      <c r="X1369">
        <v>0.5</v>
      </c>
      <c r="Y1369">
        <v>1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0</v>
      </c>
      <c r="AF1369" t="s">
        <v>3</v>
      </c>
      <c r="AG1369">
        <v>0.5</v>
      </c>
      <c r="AH1369">
        <v>2</v>
      </c>
      <c r="AI1369">
        <v>24726434</v>
      </c>
      <c r="AJ1369">
        <v>1341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">
      <c r="A1370">
        <f>ROW(Source!A812)</f>
        <v>812</v>
      </c>
      <c r="B1370">
        <v>24726446</v>
      </c>
      <c r="C1370">
        <v>24726442</v>
      </c>
      <c r="D1370">
        <v>9438100</v>
      </c>
      <c r="E1370">
        <v>1</v>
      </c>
      <c r="F1370">
        <v>1</v>
      </c>
      <c r="G1370">
        <v>1</v>
      </c>
      <c r="H1370">
        <v>1</v>
      </c>
      <c r="I1370" t="s">
        <v>1276</v>
      </c>
      <c r="J1370" t="s">
        <v>3</v>
      </c>
      <c r="K1370" t="s">
        <v>1277</v>
      </c>
      <c r="L1370">
        <v>1369</v>
      </c>
      <c r="N1370">
        <v>1013</v>
      </c>
      <c r="O1370" t="s">
        <v>1148</v>
      </c>
      <c r="P1370" t="s">
        <v>1148</v>
      </c>
      <c r="Q1370">
        <v>1</v>
      </c>
      <c r="X1370">
        <v>16</v>
      </c>
      <c r="Y1370">
        <v>0</v>
      </c>
      <c r="Z1370">
        <v>0</v>
      </c>
      <c r="AA1370">
        <v>0</v>
      </c>
      <c r="AB1370">
        <v>15.49</v>
      </c>
      <c r="AC1370">
        <v>0</v>
      </c>
      <c r="AD1370">
        <v>1</v>
      </c>
      <c r="AE1370">
        <v>1</v>
      </c>
      <c r="AF1370" t="s">
        <v>179</v>
      </c>
      <c r="AG1370">
        <v>21.6</v>
      </c>
      <c r="AH1370">
        <v>2</v>
      </c>
      <c r="AI1370">
        <v>24726443</v>
      </c>
      <c r="AJ1370">
        <v>1342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">
      <c r="A1371">
        <f>ROW(Source!A812)</f>
        <v>812</v>
      </c>
      <c r="B1371">
        <v>24726447</v>
      </c>
      <c r="C1371">
        <v>24726442</v>
      </c>
      <c r="D1371">
        <v>9447024</v>
      </c>
      <c r="E1371">
        <v>1</v>
      </c>
      <c r="F1371">
        <v>1</v>
      </c>
      <c r="G1371">
        <v>1</v>
      </c>
      <c r="H1371">
        <v>1</v>
      </c>
      <c r="I1371" t="s">
        <v>1278</v>
      </c>
      <c r="J1371" t="s">
        <v>3</v>
      </c>
      <c r="K1371" t="s">
        <v>1279</v>
      </c>
      <c r="L1371">
        <v>1369</v>
      </c>
      <c r="N1371">
        <v>1013</v>
      </c>
      <c r="O1371" t="s">
        <v>1148</v>
      </c>
      <c r="P1371" t="s">
        <v>1148</v>
      </c>
      <c r="Q1371">
        <v>1</v>
      </c>
      <c r="X1371">
        <v>16</v>
      </c>
      <c r="Y1371">
        <v>0</v>
      </c>
      <c r="Z1371">
        <v>0</v>
      </c>
      <c r="AA1371">
        <v>0</v>
      </c>
      <c r="AB1371">
        <v>14.09</v>
      </c>
      <c r="AC1371">
        <v>0</v>
      </c>
      <c r="AD1371">
        <v>1</v>
      </c>
      <c r="AE1371">
        <v>1</v>
      </c>
      <c r="AF1371" t="s">
        <v>179</v>
      </c>
      <c r="AG1371">
        <v>21.6</v>
      </c>
      <c r="AH1371">
        <v>2</v>
      </c>
      <c r="AI1371">
        <v>24726444</v>
      </c>
      <c r="AJ1371">
        <v>1343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 x14ac:dyDescent="0.2">
      <c r="A1372">
        <f>ROW(Source!A812)</f>
        <v>812</v>
      </c>
      <c r="B1372">
        <v>24726448</v>
      </c>
      <c r="C1372">
        <v>24726442</v>
      </c>
      <c r="D1372">
        <v>22865650</v>
      </c>
      <c r="E1372">
        <v>1</v>
      </c>
      <c r="F1372">
        <v>1</v>
      </c>
      <c r="G1372">
        <v>1</v>
      </c>
      <c r="H1372">
        <v>3</v>
      </c>
      <c r="I1372" t="s">
        <v>1159</v>
      </c>
      <c r="J1372" t="s">
        <v>1160</v>
      </c>
      <c r="K1372" t="s">
        <v>1161</v>
      </c>
      <c r="L1372">
        <v>1374</v>
      </c>
      <c r="N1372">
        <v>1013</v>
      </c>
      <c r="O1372" t="s">
        <v>1162</v>
      </c>
      <c r="P1372" t="s">
        <v>1162</v>
      </c>
      <c r="Q1372">
        <v>1</v>
      </c>
      <c r="X1372">
        <v>9.4700000000000006</v>
      </c>
      <c r="Y1372">
        <v>1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9.4700000000000006</v>
      </c>
      <c r="AH1372">
        <v>2</v>
      </c>
      <c r="AI1372">
        <v>24726445</v>
      </c>
      <c r="AJ1372">
        <v>1344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">
      <c r="A1373">
        <f>ROW(Source!A813)</f>
        <v>813</v>
      </c>
      <c r="B1373">
        <v>24815262</v>
      </c>
      <c r="C1373">
        <v>24815258</v>
      </c>
      <c r="D1373">
        <v>9438100</v>
      </c>
      <c r="E1373">
        <v>1</v>
      </c>
      <c r="F1373">
        <v>1</v>
      </c>
      <c r="G1373">
        <v>1</v>
      </c>
      <c r="H1373">
        <v>1</v>
      </c>
      <c r="I1373" t="s">
        <v>1276</v>
      </c>
      <c r="J1373" t="s">
        <v>3</v>
      </c>
      <c r="K1373" t="s">
        <v>1277</v>
      </c>
      <c r="L1373">
        <v>1369</v>
      </c>
      <c r="N1373">
        <v>1013</v>
      </c>
      <c r="O1373" t="s">
        <v>1148</v>
      </c>
      <c r="P1373" t="s">
        <v>1148</v>
      </c>
      <c r="Q1373">
        <v>1</v>
      </c>
      <c r="X1373">
        <v>10</v>
      </c>
      <c r="Y1373">
        <v>0</v>
      </c>
      <c r="Z1373">
        <v>0</v>
      </c>
      <c r="AA1373">
        <v>0</v>
      </c>
      <c r="AB1373">
        <v>15.49</v>
      </c>
      <c r="AC1373">
        <v>0</v>
      </c>
      <c r="AD1373">
        <v>1</v>
      </c>
      <c r="AE1373">
        <v>1</v>
      </c>
      <c r="AF1373" t="s">
        <v>179</v>
      </c>
      <c r="AG1373">
        <v>13.5</v>
      </c>
      <c r="AH1373">
        <v>2</v>
      </c>
      <c r="AI1373">
        <v>24815259</v>
      </c>
      <c r="AJ1373">
        <v>1345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">
      <c r="A1374">
        <f>ROW(Source!A813)</f>
        <v>813</v>
      </c>
      <c r="B1374">
        <v>24815263</v>
      </c>
      <c r="C1374">
        <v>24815258</v>
      </c>
      <c r="D1374">
        <v>9447024</v>
      </c>
      <c r="E1374">
        <v>1</v>
      </c>
      <c r="F1374">
        <v>1</v>
      </c>
      <c r="G1374">
        <v>1</v>
      </c>
      <c r="H1374">
        <v>1</v>
      </c>
      <c r="I1374" t="s">
        <v>1278</v>
      </c>
      <c r="J1374" t="s">
        <v>3</v>
      </c>
      <c r="K1374" t="s">
        <v>1279</v>
      </c>
      <c r="L1374">
        <v>1369</v>
      </c>
      <c r="N1374">
        <v>1013</v>
      </c>
      <c r="O1374" t="s">
        <v>1148</v>
      </c>
      <c r="P1374" t="s">
        <v>1148</v>
      </c>
      <c r="Q1374">
        <v>1</v>
      </c>
      <c r="X1374">
        <v>10</v>
      </c>
      <c r="Y1374">
        <v>0</v>
      </c>
      <c r="Z1374">
        <v>0</v>
      </c>
      <c r="AA1374">
        <v>0</v>
      </c>
      <c r="AB1374">
        <v>14.09</v>
      </c>
      <c r="AC1374">
        <v>0</v>
      </c>
      <c r="AD1374">
        <v>1</v>
      </c>
      <c r="AE1374">
        <v>1</v>
      </c>
      <c r="AF1374" t="s">
        <v>179</v>
      </c>
      <c r="AG1374">
        <v>13.5</v>
      </c>
      <c r="AH1374">
        <v>2</v>
      </c>
      <c r="AI1374">
        <v>24815260</v>
      </c>
      <c r="AJ1374">
        <v>1346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">
      <c r="A1375">
        <f>ROW(Source!A813)</f>
        <v>813</v>
      </c>
      <c r="B1375">
        <v>24815264</v>
      </c>
      <c r="C1375">
        <v>24815258</v>
      </c>
      <c r="D1375">
        <v>22865650</v>
      </c>
      <c r="E1375">
        <v>1</v>
      </c>
      <c r="F1375">
        <v>1</v>
      </c>
      <c r="G1375">
        <v>1</v>
      </c>
      <c r="H1375">
        <v>3</v>
      </c>
      <c r="I1375" t="s">
        <v>1159</v>
      </c>
      <c r="J1375" t="s">
        <v>1160</v>
      </c>
      <c r="K1375" t="s">
        <v>1161</v>
      </c>
      <c r="L1375">
        <v>1374</v>
      </c>
      <c r="N1375">
        <v>1013</v>
      </c>
      <c r="O1375" t="s">
        <v>1162</v>
      </c>
      <c r="P1375" t="s">
        <v>1162</v>
      </c>
      <c r="Q1375">
        <v>1</v>
      </c>
      <c r="X1375">
        <v>5.92</v>
      </c>
      <c r="Y1375">
        <v>1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5.92</v>
      </c>
      <c r="AH1375">
        <v>2</v>
      </c>
      <c r="AI1375">
        <v>24815261</v>
      </c>
      <c r="AJ1375">
        <v>1347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">
      <c r="A1376">
        <f>ROW(Source!A814)</f>
        <v>814</v>
      </c>
      <c r="B1376">
        <v>24726455</v>
      </c>
      <c r="C1376">
        <v>24726449</v>
      </c>
      <c r="D1376">
        <v>9430710</v>
      </c>
      <c r="E1376">
        <v>1</v>
      </c>
      <c r="F1376">
        <v>1</v>
      </c>
      <c r="G1376">
        <v>1</v>
      </c>
      <c r="H1376">
        <v>1</v>
      </c>
      <c r="I1376" t="s">
        <v>1166</v>
      </c>
      <c r="J1376" t="s">
        <v>3</v>
      </c>
      <c r="K1376" t="s">
        <v>1167</v>
      </c>
      <c r="L1376">
        <v>1369</v>
      </c>
      <c r="N1376">
        <v>1013</v>
      </c>
      <c r="O1376" t="s">
        <v>1148</v>
      </c>
      <c r="P1376" t="s">
        <v>1148</v>
      </c>
      <c r="Q1376">
        <v>1</v>
      </c>
      <c r="X1376">
        <v>2.25</v>
      </c>
      <c r="Y1376">
        <v>0</v>
      </c>
      <c r="Z1376">
        <v>0</v>
      </c>
      <c r="AA1376">
        <v>0</v>
      </c>
      <c r="AB1376">
        <v>9.6199999999999992</v>
      </c>
      <c r="AC1376">
        <v>0</v>
      </c>
      <c r="AD1376">
        <v>1</v>
      </c>
      <c r="AE1376">
        <v>1</v>
      </c>
      <c r="AF1376" t="s">
        <v>179</v>
      </c>
      <c r="AG1376">
        <v>3.0375000000000001</v>
      </c>
      <c r="AH1376">
        <v>2</v>
      </c>
      <c r="AI1376">
        <v>24726450</v>
      </c>
      <c r="AJ1376">
        <v>1348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">
      <c r="A1377">
        <f>ROW(Source!A814)</f>
        <v>814</v>
      </c>
      <c r="B1377">
        <v>24726456</v>
      </c>
      <c r="C1377">
        <v>24726449</v>
      </c>
      <c r="D1377">
        <v>22820081</v>
      </c>
      <c r="E1377">
        <v>1</v>
      </c>
      <c r="F1377">
        <v>1</v>
      </c>
      <c r="G1377">
        <v>1</v>
      </c>
      <c r="H1377">
        <v>3</v>
      </c>
      <c r="I1377" t="s">
        <v>1189</v>
      </c>
      <c r="J1377" t="s">
        <v>1190</v>
      </c>
      <c r="K1377" t="s">
        <v>1191</v>
      </c>
      <c r="L1377">
        <v>1346</v>
      </c>
      <c r="N1377">
        <v>1009</v>
      </c>
      <c r="O1377" t="s">
        <v>1181</v>
      </c>
      <c r="P1377" t="s">
        <v>1181</v>
      </c>
      <c r="Q1377">
        <v>1</v>
      </c>
      <c r="X1377">
        <v>0.11</v>
      </c>
      <c r="Y1377">
        <v>9.0399999999999991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0.11</v>
      </c>
      <c r="AH1377">
        <v>2</v>
      </c>
      <c r="AI1377">
        <v>24726451</v>
      </c>
      <c r="AJ1377">
        <v>1349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">
      <c r="A1378">
        <f>ROW(Source!A814)</f>
        <v>814</v>
      </c>
      <c r="B1378">
        <v>24726457</v>
      </c>
      <c r="C1378">
        <v>24726449</v>
      </c>
      <c r="D1378">
        <v>22820483</v>
      </c>
      <c r="E1378">
        <v>1</v>
      </c>
      <c r="F1378">
        <v>1</v>
      </c>
      <c r="G1378">
        <v>1</v>
      </c>
      <c r="H1378">
        <v>3</v>
      </c>
      <c r="I1378" t="s">
        <v>1455</v>
      </c>
      <c r="J1378" t="s">
        <v>1456</v>
      </c>
      <c r="K1378" t="s">
        <v>1457</v>
      </c>
      <c r="L1378">
        <v>1346</v>
      </c>
      <c r="N1378">
        <v>1009</v>
      </c>
      <c r="O1378" t="s">
        <v>1181</v>
      </c>
      <c r="P1378" t="s">
        <v>1181</v>
      </c>
      <c r="Q1378">
        <v>1</v>
      </c>
      <c r="X1378">
        <v>0.4</v>
      </c>
      <c r="Y1378">
        <v>12.66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 t="s">
        <v>3</v>
      </c>
      <c r="AG1378">
        <v>0.4</v>
      </c>
      <c r="AH1378">
        <v>2</v>
      </c>
      <c r="AI1378">
        <v>24726452</v>
      </c>
      <c r="AJ1378">
        <v>1350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">
      <c r="A1379">
        <f>ROW(Source!A814)</f>
        <v>814</v>
      </c>
      <c r="B1379">
        <v>24726458</v>
      </c>
      <c r="C1379">
        <v>24726449</v>
      </c>
      <c r="D1379">
        <v>22810417</v>
      </c>
      <c r="E1379">
        <v>1</v>
      </c>
      <c r="F1379">
        <v>1</v>
      </c>
      <c r="G1379">
        <v>1</v>
      </c>
      <c r="H1379">
        <v>3</v>
      </c>
      <c r="I1379" t="s">
        <v>1458</v>
      </c>
      <c r="J1379" t="s">
        <v>1459</v>
      </c>
      <c r="K1379" t="s">
        <v>1460</v>
      </c>
      <c r="L1379">
        <v>1348</v>
      </c>
      <c r="N1379">
        <v>1009</v>
      </c>
      <c r="O1379" t="s">
        <v>1185</v>
      </c>
      <c r="P1379" t="s">
        <v>1185</v>
      </c>
      <c r="Q1379">
        <v>1000</v>
      </c>
      <c r="X1379">
        <v>2E-3</v>
      </c>
      <c r="Y1379">
        <v>7418.82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3</v>
      </c>
      <c r="AG1379">
        <v>2E-3</v>
      </c>
      <c r="AH1379">
        <v>2</v>
      </c>
      <c r="AI1379">
        <v>24726453</v>
      </c>
      <c r="AJ1379">
        <v>1351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">
      <c r="A1380">
        <f>ROW(Source!A814)</f>
        <v>814</v>
      </c>
      <c r="B1380">
        <v>24726459</v>
      </c>
      <c r="C1380">
        <v>24726449</v>
      </c>
      <c r="D1380">
        <v>22865650</v>
      </c>
      <c r="E1380">
        <v>1</v>
      </c>
      <c r="F1380">
        <v>1</v>
      </c>
      <c r="G1380">
        <v>1</v>
      </c>
      <c r="H1380">
        <v>3</v>
      </c>
      <c r="I1380" t="s">
        <v>1159</v>
      </c>
      <c r="J1380" t="s">
        <v>1160</v>
      </c>
      <c r="K1380" t="s">
        <v>1161</v>
      </c>
      <c r="L1380">
        <v>1374</v>
      </c>
      <c r="N1380">
        <v>1013</v>
      </c>
      <c r="O1380" t="s">
        <v>1162</v>
      </c>
      <c r="P1380" t="s">
        <v>1162</v>
      </c>
      <c r="Q1380">
        <v>1</v>
      </c>
      <c r="X1380">
        <v>0.43</v>
      </c>
      <c r="Y1380">
        <v>1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 t="s">
        <v>3</v>
      </c>
      <c r="AG1380">
        <v>0.43</v>
      </c>
      <c r="AH1380">
        <v>2</v>
      </c>
      <c r="AI1380">
        <v>24726454</v>
      </c>
      <c r="AJ1380">
        <v>1352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">
      <c r="A1381">
        <f>ROW(Source!A815)</f>
        <v>815</v>
      </c>
      <c r="B1381">
        <v>24726466</v>
      </c>
      <c r="C1381">
        <v>24726460</v>
      </c>
      <c r="D1381">
        <v>9430710</v>
      </c>
      <c r="E1381">
        <v>1</v>
      </c>
      <c r="F1381">
        <v>1</v>
      </c>
      <c r="G1381">
        <v>1</v>
      </c>
      <c r="H1381">
        <v>1</v>
      </c>
      <c r="I1381" t="s">
        <v>1166</v>
      </c>
      <c r="J1381" t="s">
        <v>3</v>
      </c>
      <c r="K1381" t="s">
        <v>1167</v>
      </c>
      <c r="L1381">
        <v>1369</v>
      </c>
      <c r="N1381">
        <v>1013</v>
      </c>
      <c r="O1381" t="s">
        <v>1148</v>
      </c>
      <c r="P1381" t="s">
        <v>1148</v>
      </c>
      <c r="Q1381">
        <v>1</v>
      </c>
      <c r="X1381">
        <v>2.25</v>
      </c>
      <c r="Y1381">
        <v>0</v>
      </c>
      <c r="Z1381">
        <v>0</v>
      </c>
      <c r="AA1381">
        <v>0</v>
      </c>
      <c r="AB1381">
        <v>9.6199999999999992</v>
      </c>
      <c r="AC1381">
        <v>0</v>
      </c>
      <c r="AD1381">
        <v>1</v>
      </c>
      <c r="AE1381">
        <v>1</v>
      </c>
      <c r="AF1381" t="s">
        <v>179</v>
      </c>
      <c r="AG1381">
        <v>3.0375000000000001</v>
      </c>
      <c r="AH1381">
        <v>2</v>
      </c>
      <c r="AI1381">
        <v>24726461</v>
      </c>
      <c r="AJ1381">
        <v>1353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">
      <c r="A1382">
        <f>ROW(Source!A815)</f>
        <v>815</v>
      </c>
      <c r="B1382">
        <v>24726467</v>
      </c>
      <c r="C1382">
        <v>24726460</v>
      </c>
      <c r="D1382">
        <v>22820081</v>
      </c>
      <c r="E1382">
        <v>1</v>
      </c>
      <c r="F1382">
        <v>1</v>
      </c>
      <c r="G1382">
        <v>1</v>
      </c>
      <c r="H1382">
        <v>3</v>
      </c>
      <c r="I1382" t="s">
        <v>1189</v>
      </c>
      <c r="J1382" t="s">
        <v>1190</v>
      </c>
      <c r="K1382" t="s">
        <v>1191</v>
      </c>
      <c r="L1382">
        <v>1346</v>
      </c>
      <c r="N1382">
        <v>1009</v>
      </c>
      <c r="O1382" t="s">
        <v>1181</v>
      </c>
      <c r="P1382" t="s">
        <v>1181</v>
      </c>
      <c r="Q1382">
        <v>1</v>
      </c>
      <c r="X1382">
        <v>0.11</v>
      </c>
      <c r="Y1382">
        <v>9.0399999999999991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0.11</v>
      </c>
      <c r="AH1382">
        <v>2</v>
      </c>
      <c r="AI1382">
        <v>24726462</v>
      </c>
      <c r="AJ1382">
        <v>1354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">
      <c r="A1383">
        <f>ROW(Source!A815)</f>
        <v>815</v>
      </c>
      <c r="B1383">
        <v>24726468</v>
      </c>
      <c r="C1383">
        <v>24726460</v>
      </c>
      <c r="D1383">
        <v>22820483</v>
      </c>
      <c r="E1383">
        <v>1</v>
      </c>
      <c r="F1383">
        <v>1</v>
      </c>
      <c r="G1383">
        <v>1</v>
      </c>
      <c r="H1383">
        <v>3</v>
      </c>
      <c r="I1383" t="s">
        <v>1455</v>
      </c>
      <c r="J1383" t="s">
        <v>1456</v>
      </c>
      <c r="K1383" t="s">
        <v>1457</v>
      </c>
      <c r="L1383">
        <v>1346</v>
      </c>
      <c r="N1383">
        <v>1009</v>
      </c>
      <c r="O1383" t="s">
        <v>1181</v>
      </c>
      <c r="P1383" t="s">
        <v>1181</v>
      </c>
      <c r="Q1383">
        <v>1</v>
      </c>
      <c r="X1383">
        <v>0.4</v>
      </c>
      <c r="Y1383">
        <v>12.66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0.4</v>
      </c>
      <c r="AH1383">
        <v>2</v>
      </c>
      <c r="AI1383">
        <v>24726463</v>
      </c>
      <c r="AJ1383">
        <v>1355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">
      <c r="A1384">
        <f>ROW(Source!A815)</f>
        <v>815</v>
      </c>
      <c r="B1384">
        <v>24726469</v>
      </c>
      <c r="C1384">
        <v>24726460</v>
      </c>
      <c r="D1384">
        <v>22810417</v>
      </c>
      <c r="E1384">
        <v>1</v>
      </c>
      <c r="F1384">
        <v>1</v>
      </c>
      <c r="G1384">
        <v>1</v>
      </c>
      <c r="H1384">
        <v>3</v>
      </c>
      <c r="I1384" t="s">
        <v>1458</v>
      </c>
      <c r="J1384" t="s">
        <v>1459</v>
      </c>
      <c r="K1384" t="s">
        <v>1460</v>
      </c>
      <c r="L1384">
        <v>1348</v>
      </c>
      <c r="N1384">
        <v>1009</v>
      </c>
      <c r="O1384" t="s">
        <v>1185</v>
      </c>
      <c r="P1384" t="s">
        <v>1185</v>
      </c>
      <c r="Q1384">
        <v>1000</v>
      </c>
      <c r="X1384">
        <v>2E-3</v>
      </c>
      <c r="Y1384">
        <v>7418.82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 t="s">
        <v>3</v>
      </c>
      <c r="AG1384">
        <v>2E-3</v>
      </c>
      <c r="AH1384">
        <v>2</v>
      </c>
      <c r="AI1384">
        <v>24726464</v>
      </c>
      <c r="AJ1384">
        <v>1356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">
      <c r="A1385">
        <f>ROW(Source!A815)</f>
        <v>815</v>
      </c>
      <c r="B1385">
        <v>24726470</v>
      </c>
      <c r="C1385">
        <v>24726460</v>
      </c>
      <c r="D1385">
        <v>22865650</v>
      </c>
      <c r="E1385">
        <v>1</v>
      </c>
      <c r="F1385">
        <v>1</v>
      </c>
      <c r="G1385">
        <v>1</v>
      </c>
      <c r="H1385">
        <v>3</v>
      </c>
      <c r="I1385" t="s">
        <v>1159</v>
      </c>
      <c r="J1385" t="s">
        <v>1160</v>
      </c>
      <c r="K1385" t="s">
        <v>1161</v>
      </c>
      <c r="L1385">
        <v>1374</v>
      </c>
      <c r="N1385">
        <v>1013</v>
      </c>
      <c r="O1385" t="s">
        <v>1162</v>
      </c>
      <c r="P1385" t="s">
        <v>1162</v>
      </c>
      <c r="Q1385">
        <v>1</v>
      </c>
      <c r="X1385">
        <v>0.43</v>
      </c>
      <c r="Y1385">
        <v>1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0.43</v>
      </c>
      <c r="AH1385">
        <v>2</v>
      </c>
      <c r="AI1385">
        <v>24726465</v>
      </c>
      <c r="AJ1385">
        <v>1357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">
      <c r="A1386">
        <f>ROW(Source!A816)</f>
        <v>816</v>
      </c>
      <c r="B1386">
        <v>24726479</v>
      </c>
      <c r="C1386">
        <v>24726471</v>
      </c>
      <c r="D1386">
        <v>9430710</v>
      </c>
      <c r="E1386">
        <v>1</v>
      </c>
      <c r="F1386">
        <v>1</v>
      </c>
      <c r="G1386">
        <v>1</v>
      </c>
      <c r="H1386">
        <v>1</v>
      </c>
      <c r="I1386" t="s">
        <v>1166</v>
      </c>
      <c r="J1386" t="s">
        <v>3</v>
      </c>
      <c r="K1386" t="s">
        <v>1167</v>
      </c>
      <c r="L1386">
        <v>1369</v>
      </c>
      <c r="N1386">
        <v>1013</v>
      </c>
      <c r="O1386" t="s">
        <v>1148</v>
      </c>
      <c r="P1386" t="s">
        <v>1148</v>
      </c>
      <c r="Q1386">
        <v>1</v>
      </c>
      <c r="X1386">
        <v>1.1299999999999999</v>
      </c>
      <c r="Y1386">
        <v>0</v>
      </c>
      <c r="Z1386">
        <v>0</v>
      </c>
      <c r="AA1386">
        <v>0</v>
      </c>
      <c r="AB1386">
        <v>9.6199999999999992</v>
      </c>
      <c r="AC1386">
        <v>0</v>
      </c>
      <c r="AD1386">
        <v>1</v>
      </c>
      <c r="AE1386">
        <v>1</v>
      </c>
      <c r="AF1386" t="s">
        <v>179</v>
      </c>
      <c r="AG1386">
        <v>1.5254999999999999</v>
      </c>
      <c r="AH1386">
        <v>2</v>
      </c>
      <c r="AI1386">
        <v>24726472</v>
      </c>
      <c r="AJ1386">
        <v>1358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">
      <c r="A1387">
        <f>ROW(Source!A816)</f>
        <v>816</v>
      </c>
      <c r="B1387">
        <v>24726480</v>
      </c>
      <c r="C1387">
        <v>24726471</v>
      </c>
      <c r="D1387">
        <v>121548</v>
      </c>
      <c r="E1387">
        <v>1</v>
      </c>
      <c r="F1387">
        <v>1</v>
      </c>
      <c r="G1387">
        <v>1</v>
      </c>
      <c r="H1387">
        <v>1</v>
      </c>
      <c r="I1387" t="s">
        <v>40</v>
      </c>
      <c r="J1387" t="s">
        <v>3</v>
      </c>
      <c r="K1387" t="s">
        <v>1173</v>
      </c>
      <c r="L1387">
        <v>608254</v>
      </c>
      <c r="N1387">
        <v>1013</v>
      </c>
      <c r="O1387" t="s">
        <v>1174</v>
      </c>
      <c r="P1387" t="s">
        <v>1174</v>
      </c>
      <c r="Q1387">
        <v>1</v>
      </c>
      <c r="X1387">
        <v>0.04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2</v>
      </c>
      <c r="AF1387" t="s">
        <v>179</v>
      </c>
      <c r="AG1387">
        <v>5.4000000000000006E-2</v>
      </c>
      <c r="AH1387">
        <v>2</v>
      </c>
      <c r="AI1387">
        <v>24726473</v>
      </c>
      <c r="AJ1387">
        <v>1359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">
      <c r="A1388">
        <f>ROW(Source!A816)</f>
        <v>816</v>
      </c>
      <c r="B1388">
        <v>24726481</v>
      </c>
      <c r="C1388">
        <v>24726471</v>
      </c>
      <c r="D1388">
        <v>14665537</v>
      </c>
      <c r="E1388">
        <v>1</v>
      </c>
      <c r="F1388">
        <v>1</v>
      </c>
      <c r="G1388">
        <v>1</v>
      </c>
      <c r="H1388">
        <v>2</v>
      </c>
      <c r="I1388" t="s">
        <v>1218</v>
      </c>
      <c r="J1388" t="s">
        <v>1247</v>
      </c>
      <c r="K1388" t="s">
        <v>1220</v>
      </c>
      <c r="L1388">
        <v>1368</v>
      </c>
      <c r="N1388">
        <v>1011</v>
      </c>
      <c r="O1388" t="s">
        <v>1152</v>
      </c>
      <c r="P1388" t="s">
        <v>1152</v>
      </c>
      <c r="Q1388">
        <v>1</v>
      </c>
      <c r="X1388">
        <v>0.04</v>
      </c>
      <c r="Y1388">
        <v>0</v>
      </c>
      <c r="Z1388">
        <v>134.65</v>
      </c>
      <c r="AA1388">
        <v>13.5</v>
      </c>
      <c r="AB1388">
        <v>0</v>
      </c>
      <c r="AC1388">
        <v>0</v>
      </c>
      <c r="AD1388">
        <v>1</v>
      </c>
      <c r="AE1388">
        <v>0</v>
      </c>
      <c r="AF1388" t="s">
        <v>179</v>
      </c>
      <c r="AG1388">
        <v>5.4000000000000006E-2</v>
      </c>
      <c r="AH1388">
        <v>2</v>
      </c>
      <c r="AI1388">
        <v>24726474</v>
      </c>
      <c r="AJ1388">
        <v>1360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">
      <c r="A1389">
        <f>ROW(Source!A816)</f>
        <v>816</v>
      </c>
      <c r="B1389">
        <v>24726482</v>
      </c>
      <c r="C1389">
        <v>24726471</v>
      </c>
      <c r="D1389">
        <v>14668594</v>
      </c>
      <c r="E1389">
        <v>1</v>
      </c>
      <c r="F1389">
        <v>1</v>
      </c>
      <c r="G1389">
        <v>1</v>
      </c>
      <c r="H1389">
        <v>2</v>
      </c>
      <c r="I1389" t="s">
        <v>1348</v>
      </c>
      <c r="J1389" t="s">
        <v>1349</v>
      </c>
      <c r="K1389" t="s">
        <v>1350</v>
      </c>
      <c r="L1389">
        <v>1368</v>
      </c>
      <c r="N1389">
        <v>1011</v>
      </c>
      <c r="O1389" t="s">
        <v>1152</v>
      </c>
      <c r="P1389" t="s">
        <v>1152</v>
      </c>
      <c r="Q1389">
        <v>1</v>
      </c>
      <c r="X1389">
        <v>0.04</v>
      </c>
      <c r="Y1389">
        <v>0</v>
      </c>
      <c r="Z1389">
        <v>107.3</v>
      </c>
      <c r="AA1389">
        <v>11.6</v>
      </c>
      <c r="AB1389">
        <v>0</v>
      </c>
      <c r="AC1389">
        <v>0</v>
      </c>
      <c r="AD1389">
        <v>1</v>
      </c>
      <c r="AE1389">
        <v>0</v>
      </c>
      <c r="AF1389" t="s">
        <v>179</v>
      </c>
      <c r="AG1389">
        <v>5.4000000000000006E-2</v>
      </c>
      <c r="AH1389">
        <v>2</v>
      </c>
      <c r="AI1389">
        <v>24726475</v>
      </c>
      <c r="AJ1389">
        <v>1361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">
      <c r="A1390">
        <f>ROW(Source!A816)</f>
        <v>816</v>
      </c>
      <c r="B1390">
        <v>24726483</v>
      </c>
      <c r="C1390">
        <v>24726471</v>
      </c>
      <c r="D1390">
        <v>14610539</v>
      </c>
      <c r="E1390">
        <v>1</v>
      </c>
      <c r="F1390">
        <v>1</v>
      </c>
      <c r="G1390">
        <v>1</v>
      </c>
      <c r="H1390">
        <v>3</v>
      </c>
      <c r="I1390" t="s">
        <v>1189</v>
      </c>
      <c r="J1390" t="s">
        <v>1461</v>
      </c>
      <c r="K1390" t="s">
        <v>1191</v>
      </c>
      <c r="L1390">
        <v>1346</v>
      </c>
      <c r="N1390">
        <v>1009</v>
      </c>
      <c r="O1390" t="s">
        <v>1181</v>
      </c>
      <c r="P1390" t="s">
        <v>1181</v>
      </c>
      <c r="Q1390">
        <v>1</v>
      </c>
      <c r="X1390">
        <v>0.06</v>
      </c>
      <c r="Y1390">
        <v>9.0399999999999991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0</v>
      </c>
      <c r="AF1390" t="s">
        <v>3</v>
      </c>
      <c r="AG1390">
        <v>0.06</v>
      </c>
      <c r="AH1390">
        <v>2</v>
      </c>
      <c r="AI1390">
        <v>24726476</v>
      </c>
      <c r="AJ1390">
        <v>1362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">
      <c r="A1391">
        <f>ROW(Source!A816)</f>
        <v>816</v>
      </c>
      <c r="B1391">
        <v>24726484</v>
      </c>
      <c r="C1391">
        <v>24726471</v>
      </c>
      <c r="D1391">
        <v>14697461</v>
      </c>
      <c r="E1391">
        <v>1</v>
      </c>
      <c r="F1391">
        <v>1</v>
      </c>
      <c r="G1391">
        <v>1</v>
      </c>
      <c r="H1391">
        <v>3</v>
      </c>
      <c r="I1391" t="s">
        <v>1462</v>
      </c>
      <c r="J1391" t="s">
        <v>1463</v>
      </c>
      <c r="K1391" t="s">
        <v>1464</v>
      </c>
      <c r="L1391">
        <v>1355</v>
      </c>
      <c r="N1391">
        <v>1010</v>
      </c>
      <c r="O1391" t="s">
        <v>910</v>
      </c>
      <c r="P1391" t="s">
        <v>910</v>
      </c>
      <c r="Q1391">
        <v>100</v>
      </c>
      <c r="X1391">
        <v>0.12</v>
      </c>
      <c r="Y1391">
        <v>69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0.12</v>
      </c>
      <c r="AH1391">
        <v>2</v>
      </c>
      <c r="AI1391">
        <v>24726477</v>
      </c>
      <c r="AJ1391">
        <v>1363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">
      <c r="A1392">
        <f>ROW(Source!A816)</f>
        <v>816</v>
      </c>
      <c r="B1392">
        <v>24726485</v>
      </c>
      <c r="C1392">
        <v>24726471</v>
      </c>
      <c r="D1392">
        <v>14665295</v>
      </c>
      <c r="E1392">
        <v>1</v>
      </c>
      <c r="F1392">
        <v>1</v>
      </c>
      <c r="G1392">
        <v>1</v>
      </c>
      <c r="H1392">
        <v>3</v>
      </c>
      <c r="I1392" t="s">
        <v>1159</v>
      </c>
      <c r="J1392" t="s">
        <v>1168</v>
      </c>
      <c r="K1392" t="s">
        <v>1169</v>
      </c>
      <c r="L1392">
        <v>1344</v>
      </c>
      <c r="N1392">
        <v>1008</v>
      </c>
      <c r="O1392" t="s">
        <v>1170</v>
      </c>
      <c r="P1392" t="s">
        <v>1170</v>
      </c>
      <c r="Q1392">
        <v>1</v>
      </c>
      <c r="X1392">
        <v>0.22</v>
      </c>
      <c r="Y1392">
        <v>1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0.22</v>
      </c>
      <c r="AH1392">
        <v>2</v>
      </c>
      <c r="AI1392">
        <v>24726478</v>
      </c>
      <c r="AJ1392">
        <v>1364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">
      <c r="A1393">
        <f>ROW(Source!A817)</f>
        <v>817</v>
      </c>
      <c r="B1393">
        <v>24910237</v>
      </c>
      <c r="C1393">
        <v>24910229</v>
      </c>
      <c r="D1393">
        <v>9430710</v>
      </c>
      <c r="E1393">
        <v>1</v>
      </c>
      <c r="F1393">
        <v>1</v>
      </c>
      <c r="G1393">
        <v>1</v>
      </c>
      <c r="H1393">
        <v>1</v>
      </c>
      <c r="I1393" t="s">
        <v>1166</v>
      </c>
      <c r="J1393" t="s">
        <v>3</v>
      </c>
      <c r="K1393" t="s">
        <v>1167</v>
      </c>
      <c r="L1393">
        <v>1369</v>
      </c>
      <c r="N1393">
        <v>1013</v>
      </c>
      <c r="O1393" t="s">
        <v>1148</v>
      </c>
      <c r="P1393" t="s">
        <v>1148</v>
      </c>
      <c r="Q1393">
        <v>1</v>
      </c>
      <c r="X1393">
        <v>1.1299999999999999</v>
      </c>
      <c r="Y1393">
        <v>0</v>
      </c>
      <c r="Z1393">
        <v>0</v>
      </c>
      <c r="AA1393">
        <v>0</v>
      </c>
      <c r="AB1393">
        <v>9.6199999999999992</v>
      </c>
      <c r="AC1393">
        <v>0</v>
      </c>
      <c r="AD1393">
        <v>1</v>
      </c>
      <c r="AE1393">
        <v>1</v>
      </c>
      <c r="AF1393" t="s">
        <v>179</v>
      </c>
      <c r="AG1393">
        <v>1.5254999999999999</v>
      </c>
      <c r="AH1393">
        <v>2</v>
      </c>
      <c r="AI1393">
        <v>24910230</v>
      </c>
      <c r="AJ1393">
        <v>1365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">
      <c r="A1394">
        <f>ROW(Source!A817)</f>
        <v>817</v>
      </c>
      <c r="B1394">
        <v>24910238</v>
      </c>
      <c r="C1394">
        <v>24910229</v>
      </c>
      <c r="D1394">
        <v>121548</v>
      </c>
      <c r="E1394">
        <v>1</v>
      </c>
      <c r="F1394">
        <v>1</v>
      </c>
      <c r="G1394">
        <v>1</v>
      </c>
      <c r="H1394">
        <v>1</v>
      </c>
      <c r="I1394" t="s">
        <v>40</v>
      </c>
      <c r="J1394" t="s">
        <v>3</v>
      </c>
      <c r="K1394" t="s">
        <v>1173</v>
      </c>
      <c r="L1394">
        <v>608254</v>
      </c>
      <c r="N1394">
        <v>1013</v>
      </c>
      <c r="O1394" t="s">
        <v>1174</v>
      </c>
      <c r="P1394" t="s">
        <v>1174</v>
      </c>
      <c r="Q1394">
        <v>1</v>
      </c>
      <c r="X1394">
        <v>0.04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2</v>
      </c>
      <c r="AF1394" t="s">
        <v>179</v>
      </c>
      <c r="AG1394">
        <v>5.4000000000000006E-2</v>
      </c>
      <c r="AH1394">
        <v>2</v>
      </c>
      <c r="AI1394">
        <v>24910231</v>
      </c>
      <c r="AJ1394">
        <v>1366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">
      <c r="A1395">
        <f>ROW(Source!A817)</f>
        <v>817</v>
      </c>
      <c r="B1395">
        <v>24910239</v>
      </c>
      <c r="C1395">
        <v>24910229</v>
      </c>
      <c r="D1395">
        <v>14665537</v>
      </c>
      <c r="E1395">
        <v>1</v>
      </c>
      <c r="F1395">
        <v>1</v>
      </c>
      <c r="G1395">
        <v>1</v>
      </c>
      <c r="H1395">
        <v>2</v>
      </c>
      <c r="I1395" t="s">
        <v>1218</v>
      </c>
      <c r="J1395" t="s">
        <v>1247</v>
      </c>
      <c r="K1395" t="s">
        <v>1220</v>
      </c>
      <c r="L1395">
        <v>1368</v>
      </c>
      <c r="N1395">
        <v>1011</v>
      </c>
      <c r="O1395" t="s">
        <v>1152</v>
      </c>
      <c r="P1395" t="s">
        <v>1152</v>
      </c>
      <c r="Q1395">
        <v>1</v>
      </c>
      <c r="X1395">
        <v>0.04</v>
      </c>
      <c r="Y1395">
        <v>0</v>
      </c>
      <c r="Z1395">
        <v>134.65</v>
      </c>
      <c r="AA1395">
        <v>13.5</v>
      </c>
      <c r="AB1395">
        <v>0</v>
      </c>
      <c r="AC1395">
        <v>0</v>
      </c>
      <c r="AD1395">
        <v>1</v>
      </c>
      <c r="AE1395">
        <v>0</v>
      </c>
      <c r="AF1395" t="s">
        <v>179</v>
      </c>
      <c r="AG1395">
        <v>5.4000000000000006E-2</v>
      </c>
      <c r="AH1395">
        <v>2</v>
      </c>
      <c r="AI1395">
        <v>24910232</v>
      </c>
      <c r="AJ1395">
        <v>1367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">
      <c r="A1396">
        <f>ROW(Source!A817)</f>
        <v>817</v>
      </c>
      <c r="B1396">
        <v>24910240</v>
      </c>
      <c r="C1396">
        <v>24910229</v>
      </c>
      <c r="D1396">
        <v>14668594</v>
      </c>
      <c r="E1396">
        <v>1</v>
      </c>
      <c r="F1396">
        <v>1</v>
      </c>
      <c r="G1396">
        <v>1</v>
      </c>
      <c r="H1396">
        <v>2</v>
      </c>
      <c r="I1396" t="s">
        <v>1348</v>
      </c>
      <c r="J1396" t="s">
        <v>1349</v>
      </c>
      <c r="K1396" t="s">
        <v>1350</v>
      </c>
      <c r="L1396">
        <v>1368</v>
      </c>
      <c r="N1396">
        <v>1011</v>
      </c>
      <c r="O1396" t="s">
        <v>1152</v>
      </c>
      <c r="P1396" t="s">
        <v>1152</v>
      </c>
      <c r="Q1396">
        <v>1</v>
      </c>
      <c r="X1396">
        <v>0.04</v>
      </c>
      <c r="Y1396">
        <v>0</v>
      </c>
      <c r="Z1396">
        <v>107.3</v>
      </c>
      <c r="AA1396">
        <v>11.6</v>
      </c>
      <c r="AB1396">
        <v>0</v>
      </c>
      <c r="AC1396">
        <v>0</v>
      </c>
      <c r="AD1396">
        <v>1</v>
      </c>
      <c r="AE1396">
        <v>0</v>
      </c>
      <c r="AF1396" t="s">
        <v>179</v>
      </c>
      <c r="AG1396">
        <v>5.4000000000000006E-2</v>
      </c>
      <c r="AH1396">
        <v>2</v>
      </c>
      <c r="AI1396">
        <v>24910233</v>
      </c>
      <c r="AJ1396">
        <v>1368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">
      <c r="A1397">
        <f>ROW(Source!A817)</f>
        <v>817</v>
      </c>
      <c r="B1397">
        <v>24910241</v>
      </c>
      <c r="C1397">
        <v>24910229</v>
      </c>
      <c r="D1397">
        <v>14610539</v>
      </c>
      <c r="E1397">
        <v>1</v>
      </c>
      <c r="F1397">
        <v>1</v>
      </c>
      <c r="G1397">
        <v>1</v>
      </c>
      <c r="H1397">
        <v>3</v>
      </c>
      <c r="I1397" t="s">
        <v>1189</v>
      </c>
      <c r="J1397" t="s">
        <v>1461</v>
      </c>
      <c r="K1397" t="s">
        <v>1191</v>
      </c>
      <c r="L1397">
        <v>1346</v>
      </c>
      <c r="N1397">
        <v>1009</v>
      </c>
      <c r="O1397" t="s">
        <v>1181</v>
      </c>
      <c r="P1397" t="s">
        <v>1181</v>
      </c>
      <c r="Q1397">
        <v>1</v>
      </c>
      <c r="X1397">
        <v>0.06</v>
      </c>
      <c r="Y1397">
        <v>9.0399999999999991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0.06</v>
      </c>
      <c r="AH1397">
        <v>2</v>
      </c>
      <c r="AI1397">
        <v>24910234</v>
      </c>
      <c r="AJ1397">
        <v>1369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">
      <c r="A1398">
        <f>ROW(Source!A817)</f>
        <v>817</v>
      </c>
      <c r="B1398">
        <v>24910242</v>
      </c>
      <c r="C1398">
        <v>24910229</v>
      </c>
      <c r="D1398">
        <v>14697461</v>
      </c>
      <c r="E1398">
        <v>1</v>
      </c>
      <c r="F1398">
        <v>1</v>
      </c>
      <c r="G1398">
        <v>1</v>
      </c>
      <c r="H1398">
        <v>3</v>
      </c>
      <c r="I1398" t="s">
        <v>1462</v>
      </c>
      <c r="J1398" t="s">
        <v>1463</v>
      </c>
      <c r="K1398" t="s">
        <v>1464</v>
      </c>
      <c r="L1398">
        <v>1355</v>
      </c>
      <c r="N1398">
        <v>1010</v>
      </c>
      <c r="O1398" t="s">
        <v>910</v>
      </c>
      <c r="P1398" t="s">
        <v>910</v>
      </c>
      <c r="Q1398">
        <v>100</v>
      </c>
      <c r="X1398">
        <v>0.12</v>
      </c>
      <c r="Y1398">
        <v>69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0.12</v>
      </c>
      <c r="AH1398">
        <v>2</v>
      </c>
      <c r="AI1398">
        <v>24910235</v>
      </c>
      <c r="AJ1398">
        <v>1370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">
      <c r="A1399">
        <f>ROW(Source!A817)</f>
        <v>817</v>
      </c>
      <c r="B1399">
        <v>24910243</v>
      </c>
      <c r="C1399">
        <v>24910229</v>
      </c>
      <c r="D1399">
        <v>14665295</v>
      </c>
      <c r="E1399">
        <v>1</v>
      </c>
      <c r="F1399">
        <v>1</v>
      </c>
      <c r="G1399">
        <v>1</v>
      </c>
      <c r="H1399">
        <v>3</v>
      </c>
      <c r="I1399" t="s">
        <v>1159</v>
      </c>
      <c r="J1399" t="s">
        <v>1168</v>
      </c>
      <c r="K1399" t="s">
        <v>1169</v>
      </c>
      <c r="L1399">
        <v>1344</v>
      </c>
      <c r="N1399">
        <v>1008</v>
      </c>
      <c r="O1399" t="s">
        <v>1170</v>
      </c>
      <c r="P1399" t="s">
        <v>1170</v>
      </c>
      <c r="Q1399">
        <v>1</v>
      </c>
      <c r="X1399">
        <v>0.22</v>
      </c>
      <c r="Y1399">
        <v>1</v>
      </c>
      <c r="Z1399">
        <v>0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0.22</v>
      </c>
      <c r="AH1399">
        <v>2</v>
      </c>
      <c r="AI1399">
        <v>24910236</v>
      </c>
      <c r="AJ1399">
        <v>1371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">
      <c r="A1400">
        <f>ROW(Source!A818)</f>
        <v>818</v>
      </c>
      <c r="B1400">
        <v>24726496</v>
      </c>
      <c r="C1400">
        <v>24726486</v>
      </c>
      <c r="D1400">
        <v>9430710</v>
      </c>
      <c r="E1400">
        <v>1</v>
      </c>
      <c r="F1400">
        <v>1</v>
      </c>
      <c r="G1400">
        <v>1</v>
      </c>
      <c r="H1400">
        <v>1</v>
      </c>
      <c r="I1400" t="s">
        <v>1166</v>
      </c>
      <c r="J1400" t="s">
        <v>3</v>
      </c>
      <c r="K1400" t="s">
        <v>1167</v>
      </c>
      <c r="L1400">
        <v>1369</v>
      </c>
      <c r="N1400">
        <v>1013</v>
      </c>
      <c r="O1400" t="s">
        <v>1148</v>
      </c>
      <c r="P1400" t="s">
        <v>1148</v>
      </c>
      <c r="Q1400">
        <v>1</v>
      </c>
      <c r="X1400">
        <v>5</v>
      </c>
      <c r="Y1400">
        <v>0</v>
      </c>
      <c r="Z1400">
        <v>0</v>
      </c>
      <c r="AA1400">
        <v>0</v>
      </c>
      <c r="AB1400">
        <v>9.6199999999999992</v>
      </c>
      <c r="AC1400">
        <v>0</v>
      </c>
      <c r="AD1400">
        <v>1</v>
      </c>
      <c r="AE1400">
        <v>1</v>
      </c>
      <c r="AF1400" t="s">
        <v>179</v>
      </c>
      <c r="AG1400">
        <v>6.75</v>
      </c>
      <c r="AH1400">
        <v>2</v>
      </c>
      <c r="AI1400">
        <v>24726487</v>
      </c>
      <c r="AJ1400">
        <v>1372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">
      <c r="A1401">
        <f>ROW(Source!A818)</f>
        <v>818</v>
      </c>
      <c r="B1401">
        <v>24726497</v>
      </c>
      <c r="C1401">
        <v>24726486</v>
      </c>
      <c r="D1401">
        <v>22816077</v>
      </c>
      <c r="E1401">
        <v>1</v>
      </c>
      <c r="F1401">
        <v>1</v>
      </c>
      <c r="G1401">
        <v>1</v>
      </c>
      <c r="H1401">
        <v>3</v>
      </c>
      <c r="I1401" t="s">
        <v>1465</v>
      </c>
      <c r="J1401" t="s">
        <v>1466</v>
      </c>
      <c r="K1401" t="s">
        <v>1467</v>
      </c>
      <c r="L1401">
        <v>1348</v>
      </c>
      <c r="N1401">
        <v>1009</v>
      </c>
      <c r="O1401" t="s">
        <v>1185</v>
      </c>
      <c r="P1401" t="s">
        <v>1185</v>
      </c>
      <c r="Q1401">
        <v>1000</v>
      </c>
      <c r="X1401">
        <v>1.0000000000000001E-5</v>
      </c>
      <c r="Y1401">
        <v>52539.7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1.0000000000000001E-5</v>
      </c>
      <c r="AH1401">
        <v>2</v>
      </c>
      <c r="AI1401">
        <v>24726488</v>
      </c>
      <c r="AJ1401">
        <v>1373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">
      <c r="A1402">
        <f>ROW(Source!A818)</f>
        <v>818</v>
      </c>
      <c r="B1402">
        <v>24726498</v>
      </c>
      <c r="C1402">
        <v>24726486</v>
      </c>
      <c r="D1402">
        <v>22813501</v>
      </c>
      <c r="E1402">
        <v>1</v>
      </c>
      <c r="F1402">
        <v>1</v>
      </c>
      <c r="G1402">
        <v>1</v>
      </c>
      <c r="H1402">
        <v>3</v>
      </c>
      <c r="I1402" t="s">
        <v>1294</v>
      </c>
      <c r="J1402" t="s">
        <v>1295</v>
      </c>
      <c r="K1402" t="s">
        <v>1296</v>
      </c>
      <c r="L1402">
        <v>1346</v>
      </c>
      <c r="N1402">
        <v>1009</v>
      </c>
      <c r="O1402" t="s">
        <v>1181</v>
      </c>
      <c r="P1402" t="s">
        <v>1181</v>
      </c>
      <c r="Q1402">
        <v>1</v>
      </c>
      <c r="X1402">
        <v>8.0000000000000002E-3</v>
      </c>
      <c r="Y1402">
        <v>155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8.0000000000000002E-3</v>
      </c>
      <c r="AH1402">
        <v>2</v>
      </c>
      <c r="AI1402">
        <v>24726489</v>
      </c>
      <c r="AJ1402">
        <v>1374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">
      <c r="A1403">
        <f>ROW(Source!A818)</f>
        <v>818</v>
      </c>
      <c r="B1403">
        <v>24726499</v>
      </c>
      <c r="C1403">
        <v>24726486</v>
      </c>
      <c r="D1403">
        <v>22816424</v>
      </c>
      <c r="E1403">
        <v>1</v>
      </c>
      <c r="F1403">
        <v>1</v>
      </c>
      <c r="G1403">
        <v>1</v>
      </c>
      <c r="H1403">
        <v>3</v>
      </c>
      <c r="I1403" t="s">
        <v>1195</v>
      </c>
      <c r="J1403" t="s">
        <v>1196</v>
      </c>
      <c r="K1403" t="s">
        <v>1197</v>
      </c>
      <c r="L1403">
        <v>1346</v>
      </c>
      <c r="N1403">
        <v>1009</v>
      </c>
      <c r="O1403" t="s">
        <v>1181</v>
      </c>
      <c r="P1403" t="s">
        <v>1181</v>
      </c>
      <c r="Q1403">
        <v>1</v>
      </c>
      <c r="X1403">
        <v>5.0000000000000001E-3</v>
      </c>
      <c r="Y1403">
        <v>91.29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5.0000000000000001E-3</v>
      </c>
      <c r="AH1403">
        <v>2</v>
      </c>
      <c r="AI1403">
        <v>24726490</v>
      </c>
      <c r="AJ1403">
        <v>1375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">
      <c r="A1404">
        <f>ROW(Source!A818)</f>
        <v>818</v>
      </c>
      <c r="B1404">
        <v>24726500</v>
      </c>
      <c r="C1404">
        <v>24726486</v>
      </c>
      <c r="D1404">
        <v>22827582</v>
      </c>
      <c r="E1404">
        <v>1</v>
      </c>
      <c r="F1404">
        <v>1</v>
      </c>
      <c r="G1404">
        <v>1</v>
      </c>
      <c r="H1404">
        <v>3</v>
      </c>
      <c r="I1404" t="s">
        <v>1323</v>
      </c>
      <c r="J1404" t="s">
        <v>1324</v>
      </c>
      <c r="K1404" t="s">
        <v>1325</v>
      </c>
      <c r="L1404">
        <v>1355</v>
      </c>
      <c r="N1404">
        <v>1010</v>
      </c>
      <c r="O1404" t="s">
        <v>910</v>
      </c>
      <c r="P1404" t="s">
        <v>910</v>
      </c>
      <c r="Q1404">
        <v>100</v>
      </c>
      <c r="X1404">
        <v>0.2</v>
      </c>
      <c r="Y1404">
        <v>30.74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 t="s">
        <v>3</v>
      </c>
      <c r="AG1404">
        <v>0.2</v>
      </c>
      <c r="AH1404">
        <v>2</v>
      </c>
      <c r="AI1404">
        <v>24726491</v>
      </c>
      <c r="AJ1404">
        <v>1376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">
      <c r="A1405">
        <f>ROW(Source!A818)</f>
        <v>818</v>
      </c>
      <c r="B1405">
        <v>24726501</v>
      </c>
      <c r="C1405">
        <v>24726486</v>
      </c>
      <c r="D1405">
        <v>22850609</v>
      </c>
      <c r="E1405">
        <v>1</v>
      </c>
      <c r="F1405">
        <v>1</v>
      </c>
      <c r="G1405">
        <v>1</v>
      </c>
      <c r="H1405">
        <v>3</v>
      </c>
      <c r="I1405" t="s">
        <v>1207</v>
      </c>
      <c r="J1405" t="s">
        <v>1208</v>
      </c>
      <c r="K1405" t="s">
        <v>1209</v>
      </c>
      <c r="L1405">
        <v>1346</v>
      </c>
      <c r="N1405">
        <v>1009</v>
      </c>
      <c r="O1405" t="s">
        <v>1181</v>
      </c>
      <c r="P1405" t="s">
        <v>1181</v>
      </c>
      <c r="Q1405">
        <v>1</v>
      </c>
      <c r="X1405">
        <v>0.1</v>
      </c>
      <c r="Y1405">
        <v>65.75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0.1</v>
      </c>
      <c r="AH1405">
        <v>2</v>
      </c>
      <c r="AI1405">
        <v>24726492</v>
      </c>
      <c r="AJ1405">
        <v>1377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">
      <c r="A1406">
        <f>ROW(Source!A818)</f>
        <v>818</v>
      </c>
      <c r="B1406">
        <v>24726502</v>
      </c>
      <c r="C1406">
        <v>24726486</v>
      </c>
      <c r="D1406">
        <v>22851622</v>
      </c>
      <c r="E1406">
        <v>1</v>
      </c>
      <c r="F1406">
        <v>1</v>
      </c>
      <c r="G1406">
        <v>1</v>
      </c>
      <c r="H1406">
        <v>3</v>
      </c>
      <c r="I1406" t="s">
        <v>1210</v>
      </c>
      <c r="J1406" t="s">
        <v>1211</v>
      </c>
      <c r="K1406" t="s">
        <v>1212</v>
      </c>
      <c r="L1406">
        <v>1346</v>
      </c>
      <c r="N1406">
        <v>1009</v>
      </c>
      <c r="O1406" t="s">
        <v>1181</v>
      </c>
      <c r="P1406" t="s">
        <v>1181</v>
      </c>
      <c r="Q1406">
        <v>1</v>
      </c>
      <c r="X1406">
        <v>0.05</v>
      </c>
      <c r="Y1406">
        <v>38.340000000000003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0.05</v>
      </c>
      <c r="AH1406">
        <v>2</v>
      </c>
      <c r="AI1406">
        <v>24726493</v>
      </c>
      <c r="AJ1406">
        <v>1378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">
      <c r="A1407">
        <f>ROW(Source!A818)</f>
        <v>818</v>
      </c>
      <c r="B1407">
        <v>24726503</v>
      </c>
      <c r="C1407">
        <v>24726486</v>
      </c>
      <c r="D1407">
        <v>22865648</v>
      </c>
      <c r="E1407">
        <v>1</v>
      </c>
      <c r="F1407">
        <v>1</v>
      </c>
      <c r="G1407">
        <v>1</v>
      </c>
      <c r="H1407">
        <v>3</v>
      </c>
      <c r="I1407" t="s">
        <v>1311</v>
      </c>
      <c r="J1407" t="s">
        <v>1312</v>
      </c>
      <c r="K1407" t="s">
        <v>1313</v>
      </c>
      <c r="L1407">
        <v>1348</v>
      </c>
      <c r="N1407">
        <v>1009</v>
      </c>
      <c r="O1407" t="s">
        <v>1185</v>
      </c>
      <c r="P1407" t="s">
        <v>1185</v>
      </c>
      <c r="Q1407">
        <v>1000</v>
      </c>
      <c r="X1407">
        <v>5.0000000000000001E-3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5.0000000000000001E-3</v>
      </c>
      <c r="AH1407">
        <v>2</v>
      </c>
      <c r="AI1407">
        <v>24726494</v>
      </c>
      <c r="AJ1407">
        <v>1379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">
      <c r="A1408">
        <f>ROW(Source!A818)</f>
        <v>818</v>
      </c>
      <c r="B1408">
        <v>24726504</v>
      </c>
      <c r="C1408">
        <v>24726486</v>
      </c>
      <c r="D1408">
        <v>22865650</v>
      </c>
      <c r="E1408">
        <v>1</v>
      </c>
      <c r="F1408">
        <v>1</v>
      </c>
      <c r="G1408">
        <v>1</v>
      </c>
      <c r="H1408">
        <v>3</v>
      </c>
      <c r="I1408" t="s">
        <v>1159</v>
      </c>
      <c r="J1408" t="s">
        <v>1160</v>
      </c>
      <c r="K1408" t="s">
        <v>1161</v>
      </c>
      <c r="L1408">
        <v>1374</v>
      </c>
      <c r="N1408">
        <v>1013</v>
      </c>
      <c r="O1408" t="s">
        <v>1162</v>
      </c>
      <c r="P1408" t="s">
        <v>1162</v>
      </c>
      <c r="Q1408">
        <v>1</v>
      </c>
      <c r="X1408">
        <v>0.96</v>
      </c>
      <c r="Y1408">
        <v>1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0.96</v>
      </c>
      <c r="AH1408">
        <v>2</v>
      </c>
      <c r="AI1408">
        <v>24726495</v>
      </c>
      <c r="AJ1408">
        <v>1380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">
      <c r="A1409">
        <f>ROW(Source!A819)</f>
        <v>819</v>
      </c>
      <c r="B1409">
        <v>24726512</v>
      </c>
      <c r="C1409">
        <v>24726505</v>
      </c>
      <c r="D1409">
        <v>9431832</v>
      </c>
      <c r="E1409">
        <v>1</v>
      </c>
      <c r="F1409">
        <v>1</v>
      </c>
      <c r="G1409">
        <v>1</v>
      </c>
      <c r="H1409">
        <v>1</v>
      </c>
      <c r="I1409" t="s">
        <v>1280</v>
      </c>
      <c r="J1409" t="s">
        <v>3</v>
      </c>
      <c r="K1409" t="s">
        <v>1281</v>
      </c>
      <c r="L1409">
        <v>1369</v>
      </c>
      <c r="N1409">
        <v>1013</v>
      </c>
      <c r="O1409" t="s">
        <v>1148</v>
      </c>
      <c r="P1409" t="s">
        <v>1148</v>
      </c>
      <c r="Q1409">
        <v>1</v>
      </c>
      <c r="X1409">
        <v>17.5</v>
      </c>
      <c r="Y1409">
        <v>0</v>
      </c>
      <c r="Z1409">
        <v>0</v>
      </c>
      <c r="AA1409">
        <v>0</v>
      </c>
      <c r="AB1409">
        <v>10.35</v>
      </c>
      <c r="AC1409">
        <v>0</v>
      </c>
      <c r="AD1409">
        <v>1</v>
      </c>
      <c r="AE1409">
        <v>1</v>
      </c>
      <c r="AF1409" t="s">
        <v>179</v>
      </c>
      <c r="AG1409">
        <v>23.625</v>
      </c>
      <c r="AH1409">
        <v>2</v>
      </c>
      <c r="AI1409">
        <v>24726506</v>
      </c>
      <c r="AJ1409">
        <v>1381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">
      <c r="A1410">
        <f>ROW(Source!A819)</f>
        <v>819</v>
      </c>
      <c r="B1410">
        <v>24726513</v>
      </c>
      <c r="C1410">
        <v>24726505</v>
      </c>
      <c r="D1410">
        <v>22820082</v>
      </c>
      <c r="E1410">
        <v>1</v>
      </c>
      <c r="F1410">
        <v>1</v>
      </c>
      <c r="G1410">
        <v>1</v>
      </c>
      <c r="H1410">
        <v>3</v>
      </c>
      <c r="I1410" t="s">
        <v>1468</v>
      </c>
      <c r="J1410" t="s">
        <v>1469</v>
      </c>
      <c r="K1410" t="s">
        <v>1191</v>
      </c>
      <c r="L1410">
        <v>1348</v>
      </c>
      <c r="N1410">
        <v>1009</v>
      </c>
      <c r="O1410" t="s">
        <v>1185</v>
      </c>
      <c r="P1410" t="s">
        <v>1185</v>
      </c>
      <c r="Q1410">
        <v>1000</v>
      </c>
      <c r="X1410">
        <v>1.7000000000000001E-4</v>
      </c>
      <c r="Y1410">
        <v>9040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1.7000000000000001E-4</v>
      </c>
      <c r="AH1410">
        <v>2</v>
      </c>
      <c r="AI1410">
        <v>24726507</v>
      </c>
      <c r="AJ1410">
        <v>1382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">
      <c r="A1411">
        <f>ROW(Source!A819)</f>
        <v>819</v>
      </c>
      <c r="B1411">
        <v>24726514</v>
      </c>
      <c r="C1411">
        <v>24726505</v>
      </c>
      <c r="D1411">
        <v>22848308</v>
      </c>
      <c r="E1411">
        <v>1</v>
      </c>
      <c r="F1411">
        <v>1</v>
      </c>
      <c r="G1411">
        <v>1</v>
      </c>
      <c r="H1411">
        <v>3</v>
      </c>
      <c r="I1411" t="s">
        <v>1470</v>
      </c>
      <c r="J1411" t="s">
        <v>1471</v>
      </c>
      <c r="K1411" t="s">
        <v>1472</v>
      </c>
      <c r="L1411">
        <v>1477</v>
      </c>
      <c r="N1411">
        <v>1013</v>
      </c>
      <c r="O1411" t="s">
        <v>333</v>
      </c>
      <c r="P1411" t="s">
        <v>335</v>
      </c>
      <c r="Q1411">
        <v>1</v>
      </c>
      <c r="X1411">
        <v>3.0000000000000001E-3</v>
      </c>
      <c r="Y1411">
        <v>1600</v>
      </c>
      <c r="Z1411">
        <v>0</v>
      </c>
      <c r="AA1411">
        <v>0</v>
      </c>
      <c r="AB1411">
        <v>0</v>
      </c>
      <c r="AC1411">
        <v>0</v>
      </c>
      <c r="AD1411">
        <v>1</v>
      </c>
      <c r="AE1411">
        <v>0</v>
      </c>
      <c r="AF1411" t="s">
        <v>3</v>
      </c>
      <c r="AG1411">
        <v>3.0000000000000001E-3</v>
      </c>
      <c r="AH1411">
        <v>2</v>
      </c>
      <c r="AI1411">
        <v>24726508</v>
      </c>
      <c r="AJ1411">
        <v>1383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">
      <c r="A1412">
        <f>ROW(Source!A819)</f>
        <v>819</v>
      </c>
      <c r="B1412">
        <v>24726515</v>
      </c>
      <c r="C1412">
        <v>24726505</v>
      </c>
      <c r="D1412">
        <v>22850615</v>
      </c>
      <c r="E1412">
        <v>1</v>
      </c>
      <c r="F1412">
        <v>1</v>
      </c>
      <c r="G1412">
        <v>1</v>
      </c>
      <c r="H1412">
        <v>3</v>
      </c>
      <c r="I1412" t="s">
        <v>1473</v>
      </c>
      <c r="J1412" t="s">
        <v>1474</v>
      </c>
      <c r="K1412" t="s">
        <v>1475</v>
      </c>
      <c r="L1412">
        <v>1348</v>
      </c>
      <c r="N1412">
        <v>1009</v>
      </c>
      <c r="O1412" t="s">
        <v>1185</v>
      </c>
      <c r="P1412" t="s">
        <v>1185</v>
      </c>
      <c r="Q1412">
        <v>1000</v>
      </c>
      <c r="X1412">
        <v>5.0000000000000002E-5</v>
      </c>
      <c r="Y1412">
        <v>85399.75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5.0000000000000002E-5</v>
      </c>
      <c r="AH1412">
        <v>2</v>
      </c>
      <c r="AI1412">
        <v>24726509</v>
      </c>
      <c r="AJ1412">
        <v>1384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">
      <c r="A1413">
        <f>ROW(Source!A819)</f>
        <v>819</v>
      </c>
      <c r="B1413">
        <v>24726516</v>
      </c>
      <c r="C1413">
        <v>24726505</v>
      </c>
      <c r="D1413">
        <v>22865648</v>
      </c>
      <c r="E1413">
        <v>1</v>
      </c>
      <c r="F1413">
        <v>1</v>
      </c>
      <c r="G1413">
        <v>1</v>
      </c>
      <c r="H1413">
        <v>3</v>
      </c>
      <c r="I1413" t="s">
        <v>1311</v>
      </c>
      <c r="J1413" t="s">
        <v>1312</v>
      </c>
      <c r="K1413" t="s">
        <v>1313</v>
      </c>
      <c r="L1413">
        <v>1348</v>
      </c>
      <c r="N1413">
        <v>1009</v>
      </c>
      <c r="O1413" t="s">
        <v>1185</v>
      </c>
      <c r="P1413" t="s">
        <v>1185</v>
      </c>
      <c r="Q1413">
        <v>1000</v>
      </c>
      <c r="X1413">
        <v>6.0000000000000001E-3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6.0000000000000001E-3</v>
      </c>
      <c r="AH1413">
        <v>2</v>
      </c>
      <c r="AI1413">
        <v>24726510</v>
      </c>
      <c r="AJ1413">
        <v>1385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">
      <c r="A1414">
        <f>ROW(Source!A819)</f>
        <v>819</v>
      </c>
      <c r="B1414">
        <v>24726517</v>
      </c>
      <c r="C1414">
        <v>24726505</v>
      </c>
      <c r="D1414">
        <v>22865650</v>
      </c>
      <c r="E1414">
        <v>1</v>
      </c>
      <c r="F1414">
        <v>1</v>
      </c>
      <c r="G1414">
        <v>1</v>
      </c>
      <c r="H1414">
        <v>3</v>
      </c>
      <c r="I1414" t="s">
        <v>1159</v>
      </c>
      <c r="J1414" t="s">
        <v>1160</v>
      </c>
      <c r="K1414" t="s">
        <v>1161</v>
      </c>
      <c r="L1414">
        <v>1374</v>
      </c>
      <c r="N1414">
        <v>1013</v>
      </c>
      <c r="O1414" t="s">
        <v>1162</v>
      </c>
      <c r="P1414" t="s">
        <v>1162</v>
      </c>
      <c r="Q1414">
        <v>1</v>
      </c>
      <c r="X1414">
        <v>3.62</v>
      </c>
      <c r="Y1414">
        <v>1</v>
      </c>
      <c r="Z1414">
        <v>0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 t="s">
        <v>3</v>
      </c>
      <c r="AG1414">
        <v>3.62</v>
      </c>
      <c r="AH1414">
        <v>2</v>
      </c>
      <c r="AI1414">
        <v>24726511</v>
      </c>
      <c r="AJ1414">
        <v>1386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">
      <c r="A1415">
        <f>ROW(Source!A820)</f>
        <v>820</v>
      </c>
      <c r="B1415">
        <v>24911105</v>
      </c>
      <c r="C1415">
        <v>24911098</v>
      </c>
      <c r="D1415">
        <v>9431832</v>
      </c>
      <c r="E1415">
        <v>1</v>
      </c>
      <c r="F1415">
        <v>1</v>
      </c>
      <c r="G1415">
        <v>1</v>
      </c>
      <c r="H1415">
        <v>1</v>
      </c>
      <c r="I1415" t="s">
        <v>1280</v>
      </c>
      <c r="J1415" t="s">
        <v>3</v>
      </c>
      <c r="K1415" t="s">
        <v>1281</v>
      </c>
      <c r="L1415">
        <v>1369</v>
      </c>
      <c r="N1415">
        <v>1013</v>
      </c>
      <c r="O1415" t="s">
        <v>1148</v>
      </c>
      <c r="P1415" t="s">
        <v>1148</v>
      </c>
      <c r="Q1415">
        <v>1</v>
      </c>
      <c r="X1415">
        <v>17.5</v>
      </c>
      <c r="Y1415">
        <v>0</v>
      </c>
      <c r="Z1415">
        <v>0</v>
      </c>
      <c r="AA1415">
        <v>0</v>
      </c>
      <c r="AB1415">
        <v>10.35</v>
      </c>
      <c r="AC1415">
        <v>0</v>
      </c>
      <c r="AD1415">
        <v>1</v>
      </c>
      <c r="AE1415">
        <v>1</v>
      </c>
      <c r="AF1415" t="s">
        <v>179</v>
      </c>
      <c r="AG1415">
        <v>23.625</v>
      </c>
      <c r="AH1415">
        <v>2</v>
      </c>
      <c r="AI1415">
        <v>24911099</v>
      </c>
      <c r="AJ1415">
        <v>1387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">
      <c r="A1416">
        <f>ROW(Source!A820)</f>
        <v>820</v>
      </c>
      <c r="B1416">
        <v>24911106</v>
      </c>
      <c r="C1416">
        <v>24911098</v>
      </c>
      <c r="D1416">
        <v>22820082</v>
      </c>
      <c r="E1416">
        <v>1</v>
      </c>
      <c r="F1416">
        <v>1</v>
      </c>
      <c r="G1416">
        <v>1</v>
      </c>
      <c r="H1416">
        <v>3</v>
      </c>
      <c r="I1416" t="s">
        <v>1468</v>
      </c>
      <c r="J1416" t="s">
        <v>1469</v>
      </c>
      <c r="K1416" t="s">
        <v>1191</v>
      </c>
      <c r="L1416">
        <v>1348</v>
      </c>
      <c r="N1416">
        <v>1009</v>
      </c>
      <c r="O1416" t="s">
        <v>1185</v>
      </c>
      <c r="P1416" t="s">
        <v>1185</v>
      </c>
      <c r="Q1416">
        <v>1000</v>
      </c>
      <c r="X1416">
        <v>1.7000000000000001E-4</v>
      </c>
      <c r="Y1416">
        <v>9040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1.7000000000000001E-4</v>
      </c>
      <c r="AH1416">
        <v>2</v>
      </c>
      <c r="AI1416">
        <v>24911100</v>
      </c>
      <c r="AJ1416">
        <v>1388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">
      <c r="A1417">
        <f>ROW(Source!A820)</f>
        <v>820</v>
      </c>
      <c r="B1417">
        <v>24911107</v>
      </c>
      <c r="C1417">
        <v>24911098</v>
      </c>
      <c r="D1417">
        <v>22848308</v>
      </c>
      <c r="E1417">
        <v>1</v>
      </c>
      <c r="F1417">
        <v>1</v>
      </c>
      <c r="G1417">
        <v>1</v>
      </c>
      <c r="H1417">
        <v>3</v>
      </c>
      <c r="I1417" t="s">
        <v>1470</v>
      </c>
      <c r="J1417" t="s">
        <v>1471</v>
      </c>
      <c r="K1417" t="s">
        <v>1472</v>
      </c>
      <c r="L1417">
        <v>1477</v>
      </c>
      <c r="N1417">
        <v>1013</v>
      </c>
      <c r="O1417" t="s">
        <v>333</v>
      </c>
      <c r="P1417" t="s">
        <v>335</v>
      </c>
      <c r="Q1417">
        <v>1</v>
      </c>
      <c r="X1417">
        <v>3.0000000000000001E-3</v>
      </c>
      <c r="Y1417">
        <v>1600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3.0000000000000001E-3</v>
      </c>
      <c r="AH1417">
        <v>2</v>
      </c>
      <c r="AI1417">
        <v>24911101</v>
      </c>
      <c r="AJ1417">
        <v>1389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">
      <c r="A1418">
        <f>ROW(Source!A820)</f>
        <v>820</v>
      </c>
      <c r="B1418">
        <v>24911108</v>
      </c>
      <c r="C1418">
        <v>24911098</v>
      </c>
      <c r="D1418">
        <v>22850615</v>
      </c>
      <c r="E1418">
        <v>1</v>
      </c>
      <c r="F1418">
        <v>1</v>
      </c>
      <c r="G1418">
        <v>1</v>
      </c>
      <c r="H1418">
        <v>3</v>
      </c>
      <c r="I1418" t="s">
        <v>1473</v>
      </c>
      <c r="J1418" t="s">
        <v>1474</v>
      </c>
      <c r="K1418" t="s">
        <v>1475</v>
      </c>
      <c r="L1418">
        <v>1348</v>
      </c>
      <c r="N1418">
        <v>1009</v>
      </c>
      <c r="O1418" t="s">
        <v>1185</v>
      </c>
      <c r="P1418" t="s">
        <v>1185</v>
      </c>
      <c r="Q1418">
        <v>1000</v>
      </c>
      <c r="X1418">
        <v>5.0000000000000002E-5</v>
      </c>
      <c r="Y1418">
        <v>85399.75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5.0000000000000002E-5</v>
      </c>
      <c r="AH1418">
        <v>2</v>
      </c>
      <c r="AI1418">
        <v>24911102</v>
      </c>
      <c r="AJ1418">
        <v>1390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">
      <c r="A1419">
        <f>ROW(Source!A820)</f>
        <v>820</v>
      </c>
      <c r="B1419">
        <v>24911109</v>
      </c>
      <c r="C1419">
        <v>24911098</v>
      </c>
      <c r="D1419">
        <v>22865648</v>
      </c>
      <c r="E1419">
        <v>1</v>
      </c>
      <c r="F1419">
        <v>1</v>
      </c>
      <c r="G1419">
        <v>1</v>
      </c>
      <c r="H1419">
        <v>3</v>
      </c>
      <c r="I1419" t="s">
        <v>1311</v>
      </c>
      <c r="J1419" t="s">
        <v>1312</v>
      </c>
      <c r="K1419" t="s">
        <v>1313</v>
      </c>
      <c r="L1419">
        <v>1348</v>
      </c>
      <c r="N1419">
        <v>1009</v>
      </c>
      <c r="O1419" t="s">
        <v>1185</v>
      </c>
      <c r="P1419" t="s">
        <v>1185</v>
      </c>
      <c r="Q1419">
        <v>1000</v>
      </c>
      <c r="X1419">
        <v>6.0000000000000001E-3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6.0000000000000001E-3</v>
      </c>
      <c r="AH1419">
        <v>2</v>
      </c>
      <c r="AI1419">
        <v>24911103</v>
      </c>
      <c r="AJ1419">
        <v>1391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">
      <c r="A1420">
        <f>ROW(Source!A820)</f>
        <v>820</v>
      </c>
      <c r="B1420">
        <v>24911110</v>
      </c>
      <c r="C1420">
        <v>24911098</v>
      </c>
      <c r="D1420">
        <v>22865650</v>
      </c>
      <c r="E1420">
        <v>1</v>
      </c>
      <c r="F1420">
        <v>1</v>
      </c>
      <c r="G1420">
        <v>1</v>
      </c>
      <c r="H1420">
        <v>3</v>
      </c>
      <c r="I1420" t="s">
        <v>1159</v>
      </c>
      <c r="J1420" t="s">
        <v>1160</v>
      </c>
      <c r="K1420" t="s">
        <v>1161</v>
      </c>
      <c r="L1420">
        <v>1374</v>
      </c>
      <c r="N1420">
        <v>1013</v>
      </c>
      <c r="O1420" t="s">
        <v>1162</v>
      </c>
      <c r="P1420" t="s">
        <v>1162</v>
      </c>
      <c r="Q1420">
        <v>1</v>
      </c>
      <c r="X1420">
        <v>3.62</v>
      </c>
      <c r="Y1420">
        <v>1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3.62</v>
      </c>
      <c r="AH1420">
        <v>2</v>
      </c>
      <c r="AI1420">
        <v>24911104</v>
      </c>
      <c r="AJ1420">
        <v>1392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">
      <c r="A1421">
        <f>ROW(Source!A821)</f>
        <v>821</v>
      </c>
      <c r="B1421">
        <v>24726526</v>
      </c>
      <c r="C1421">
        <v>24726518</v>
      </c>
      <c r="D1421">
        <v>9430710</v>
      </c>
      <c r="E1421">
        <v>1</v>
      </c>
      <c r="F1421">
        <v>1</v>
      </c>
      <c r="G1421">
        <v>1</v>
      </c>
      <c r="H1421">
        <v>1</v>
      </c>
      <c r="I1421" t="s">
        <v>1166</v>
      </c>
      <c r="J1421" t="s">
        <v>3</v>
      </c>
      <c r="K1421" t="s">
        <v>1167</v>
      </c>
      <c r="L1421">
        <v>1369</v>
      </c>
      <c r="N1421">
        <v>1013</v>
      </c>
      <c r="O1421" t="s">
        <v>1148</v>
      </c>
      <c r="P1421" t="s">
        <v>1148</v>
      </c>
      <c r="Q1421">
        <v>1</v>
      </c>
      <c r="X1421">
        <v>0.84</v>
      </c>
      <c r="Y1421">
        <v>0</v>
      </c>
      <c r="Z1421">
        <v>0</v>
      </c>
      <c r="AA1421">
        <v>0</v>
      </c>
      <c r="AB1421">
        <v>9.6199999999999992</v>
      </c>
      <c r="AC1421">
        <v>0</v>
      </c>
      <c r="AD1421">
        <v>1</v>
      </c>
      <c r="AE1421">
        <v>1</v>
      </c>
      <c r="AF1421" t="s">
        <v>179</v>
      </c>
      <c r="AG1421">
        <v>1.1340000000000001</v>
      </c>
      <c r="AH1421">
        <v>2</v>
      </c>
      <c r="AI1421">
        <v>24726519</v>
      </c>
      <c r="AJ1421">
        <v>1393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">
      <c r="A1422">
        <f>ROW(Source!A821)</f>
        <v>821</v>
      </c>
      <c r="B1422">
        <v>24726527</v>
      </c>
      <c r="C1422">
        <v>24726518</v>
      </c>
      <c r="D1422">
        <v>22814967</v>
      </c>
      <c r="E1422">
        <v>1</v>
      </c>
      <c r="F1422">
        <v>1</v>
      </c>
      <c r="G1422">
        <v>1</v>
      </c>
      <c r="H1422">
        <v>3</v>
      </c>
      <c r="I1422" t="s">
        <v>1476</v>
      </c>
      <c r="J1422" t="s">
        <v>1477</v>
      </c>
      <c r="K1422" t="s">
        <v>1478</v>
      </c>
      <c r="L1422">
        <v>1346</v>
      </c>
      <c r="N1422">
        <v>1009</v>
      </c>
      <c r="O1422" t="s">
        <v>1181</v>
      </c>
      <c r="P1422" t="s">
        <v>1181</v>
      </c>
      <c r="Q1422">
        <v>1</v>
      </c>
      <c r="X1422">
        <v>0.01</v>
      </c>
      <c r="Y1422">
        <v>28.93</v>
      </c>
      <c r="Z1422">
        <v>0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3</v>
      </c>
      <c r="AG1422">
        <v>0.01</v>
      </c>
      <c r="AH1422">
        <v>2</v>
      </c>
      <c r="AI1422">
        <v>24726520</v>
      </c>
      <c r="AJ1422">
        <v>1394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">
      <c r="A1423">
        <f>ROW(Source!A821)</f>
        <v>821</v>
      </c>
      <c r="B1423">
        <v>24726528</v>
      </c>
      <c r="C1423">
        <v>24726518</v>
      </c>
      <c r="D1423">
        <v>22820501</v>
      </c>
      <c r="E1423">
        <v>1</v>
      </c>
      <c r="F1423">
        <v>1</v>
      </c>
      <c r="G1423">
        <v>1</v>
      </c>
      <c r="H1423">
        <v>3</v>
      </c>
      <c r="I1423" t="s">
        <v>1479</v>
      </c>
      <c r="J1423" t="s">
        <v>1480</v>
      </c>
      <c r="K1423" t="s">
        <v>1481</v>
      </c>
      <c r="L1423">
        <v>1348</v>
      </c>
      <c r="N1423">
        <v>1009</v>
      </c>
      <c r="O1423" t="s">
        <v>1185</v>
      </c>
      <c r="P1423" t="s">
        <v>1185</v>
      </c>
      <c r="Q1423">
        <v>1000</v>
      </c>
      <c r="X1423">
        <v>1E-4</v>
      </c>
      <c r="Y1423">
        <v>12430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3</v>
      </c>
      <c r="AG1423">
        <v>1E-4</v>
      </c>
      <c r="AH1423">
        <v>2</v>
      </c>
      <c r="AI1423">
        <v>24726521</v>
      </c>
      <c r="AJ1423">
        <v>1395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">
      <c r="A1424">
        <f>ROW(Source!A821)</f>
        <v>821</v>
      </c>
      <c r="B1424">
        <v>24726529</v>
      </c>
      <c r="C1424">
        <v>24726518</v>
      </c>
      <c r="D1424">
        <v>22813091</v>
      </c>
      <c r="E1424">
        <v>1</v>
      </c>
      <c r="F1424">
        <v>1</v>
      </c>
      <c r="G1424">
        <v>1</v>
      </c>
      <c r="H1424">
        <v>3</v>
      </c>
      <c r="I1424" t="s">
        <v>1186</v>
      </c>
      <c r="J1424" t="s">
        <v>1187</v>
      </c>
      <c r="K1424" t="s">
        <v>1188</v>
      </c>
      <c r="L1424">
        <v>1346</v>
      </c>
      <c r="N1424">
        <v>1009</v>
      </c>
      <c r="O1424" t="s">
        <v>1181</v>
      </c>
      <c r="P1424" t="s">
        <v>1181</v>
      </c>
      <c r="Q1424">
        <v>1</v>
      </c>
      <c r="X1424">
        <v>2.0000000000000001E-4</v>
      </c>
      <c r="Y1424">
        <v>27.74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2.0000000000000001E-4</v>
      </c>
      <c r="AH1424">
        <v>2</v>
      </c>
      <c r="AI1424">
        <v>24726522</v>
      </c>
      <c r="AJ1424">
        <v>1396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">
      <c r="A1425">
        <f>ROW(Source!A821)</f>
        <v>821</v>
      </c>
      <c r="B1425">
        <v>24726530</v>
      </c>
      <c r="C1425">
        <v>24726518</v>
      </c>
      <c r="D1425">
        <v>22850609</v>
      </c>
      <c r="E1425">
        <v>1</v>
      </c>
      <c r="F1425">
        <v>1</v>
      </c>
      <c r="G1425">
        <v>1</v>
      </c>
      <c r="H1425">
        <v>3</v>
      </c>
      <c r="I1425" t="s">
        <v>1207</v>
      </c>
      <c r="J1425" t="s">
        <v>1208</v>
      </c>
      <c r="K1425" t="s">
        <v>1209</v>
      </c>
      <c r="L1425">
        <v>1346</v>
      </c>
      <c r="N1425">
        <v>1009</v>
      </c>
      <c r="O1425" t="s">
        <v>1181</v>
      </c>
      <c r="P1425" t="s">
        <v>1181</v>
      </c>
      <c r="Q1425">
        <v>1</v>
      </c>
      <c r="X1425">
        <v>2E-3</v>
      </c>
      <c r="Y1425">
        <v>65.75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2E-3</v>
      </c>
      <c r="AH1425">
        <v>2</v>
      </c>
      <c r="AI1425">
        <v>24726523</v>
      </c>
      <c r="AJ1425">
        <v>1397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">
      <c r="A1426">
        <f>ROW(Source!A821)</f>
        <v>821</v>
      </c>
      <c r="B1426">
        <v>24726531</v>
      </c>
      <c r="C1426">
        <v>24726518</v>
      </c>
      <c r="D1426">
        <v>22851622</v>
      </c>
      <c r="E1426">
        <v>1</v>
      </c>
      <c r="F1426">
        <v>1</v>
      </c>
      <c r="G1426">
        <v>1</v>
      </c>
      <c r="H1426">
        <v>3</v>
      </c>
      <c r="I1426" t="s">
        <v>1210</v>
      </c>
      <c r="J1426" t="s">
        <v>1211</v>
      </c>
      <c r="K1426" t="s">
        <v>1212</v>
      </c>
      <c r="L1426">
        <v>1346</v>
      </c>
      <c r="N1426">
        <v>1009</v>
      </c>
      <c r="O1426" t="s">
        <v>1181</v>
      </c>
      <c r="P1426" t="s">
        <v>1181</v>
      </c>
      <c r="Q1426">
        <v>1</v>
      </c>
      <c r="X1426">
        <v>1.42E-3</v>
      </c>
      <c r="Y1426">
        <v>38.340000000000003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1.42E-3</v>
      </c>
      <c r="AH1426">
        <v>2</v>
      </c>
      <c r="AI1426">
        <v>24726524</v>
      </c>
      <c r="AJ1426">
        <v>1398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">
      <c r="A1427">
        <f>ROW(Source!A821)</f>
        <v>821</v>
      </c>
      <c r="B1427">
        <v>24726532</v>
      </c>
      <c r="C1427">
        <v>24726518</v>
      </c>
      <c r="D1427">
        <v>22865650</v>
      </c>
      <c r="E1427">
        <v>1</v>
      </c>
      <c r="F1427">
        <v>1</v>
      </c>
      <c r="G1427">
        <v>1</v>
      </c>
      <c r="H1427">
        <v>3</v>
      </c>
      <c r="I1427" t="s">
        <v>1159</v>
      </c>
      <c r="J1427" t="s">
        <v>1160</v>
      </c>
      <c r="K1427" t="s">
        <v>1161</v>
      </c>
      <c r="L1427">
        <v>1374</v>
      </c>
      <c r="N1427">
        <v>1013</v>
      </c>
      <c r="O1427" t="s">
        <v>1162</v>
      </c>
      <c r="P1427" t="s">
        <v>1162</v>
      </c>
      <c r="Q1427">
        <v>1</v>
      </c>
      <c r="X1427">
        <v>0.16</v>
      </c>
      <c r="Y1427">
        <v>1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0.16</v>
      </c>
      <c r="AH1427">
        <v>2</v>
      </c>
      <c r="AI1427">
        <v>24726525</v>
      </c>
      <c r="AJ1427">
        <v>1399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">
      <c r="A1428">
        <f>ROW(Source!A822)</f>
        <v>822</v>
      </c>
      <c r="B1428">
        <v>24911149</v>
      </c>
      <c r="C1428">
        <v>24911145</v>
      </c>
      <c r="D1428">
        <v>9438100</v>
      </c>
      <c r="E1428">
        <v>1</v>
      </c>
      <c r="F1428">
        <v>1</v>
      </c>
      <c r="G1428">
        <v>1</v>
      </c>
      <c r="H1428">
        <v>1</v>
      </c>
      <c r="I1428" t="s">
        <v>1276</v>
      </c>
      <c r="J1428" t="s">
        <v>3</v>
      </c>
      <c r="K1428" t="s">
        <v>1277</v>
      </c>
      <c r="L1428">
        <v>1369</v>
      </c>
      <c r="N1428">
        <v>1013</v>
      </c>
      <c r="O1428" t="s">
        <v>1148</v>
      </c>
      <c r="P1428" t="s">
        <v>1148</v>
      </c>
      <c r="Q1428">
        <v>1</v>
      </c>
      <c r="X1428">
        <v>16</v>
      </c>
      <c r="Y1428">
        <v>0</v>
      </c>
      <c r="Z1428">
        <v>0</v>
      </c>
      <c r="AA1428">
        <v>0</v>
      </c>
      <c r="AB1428">
        <v>15.49</v>
      </c>
      <c r="AC1428">
        <v>0</v>
      </c>
      <c r="AD1428">
        <v>1</v>
      </c>
      <c r="AE1428">
        <v>1</v>
      </c>
      <c r="AF1428" t="s">
        <v>179</v>
      </c>
      <c r="AG1428">
        <v>21.6</v>
      </c>
      <c r="AH1428">
        <v>2</v>
      </c>
      <c r="AI1428">
        <v>24911146</v>
      </c>
      <c r="AJ1428">
        <v>1400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">
      <c r="A1429">
        <f>ROW(Source!A822)</f>
        <v>822</v>
      </c>
      <c r="B1429">
        <v>24911150</v>
      </c>
      <c r="C1429">
        <v>24911145</v>
      </c>
      <c r="D1429">
        <v>9447024</v>
      </c>
      <c r="E1429">
        <v>1</v>
      </c>
      <c r="F1429">
        <v>1</v>
      </c>
      <c r="G1429">
        <v>1</v>
      </c>
      <c r="H1429">
        <v>1</v>
      </c>
      <c r="I1429" t="s">
        <v>1278</v>
      </c>
      <c r="J1429" t="s">
        <v>3</v>
      </c>
      <c r="K1429" t="s">
        <v>1279</v>
      </c>
      <c r="L1429">
        <v>1369</v>
      </c>
      <c r="N1429">
        <v>1013</v>
      </c>
      <c r="O1429" t="s">
        <v>1148</v>
      </c>
      <c r="P1429" t="s">
        <v>1148</v>
      </c>
      <c r="Q1429">
        <v>1</v>
      </c>
      <c r="X1429">
        <v>16</v>
      </c>
      <c r="Y1429">
        <v>0</v>
      </c>
      <c r="Z1429">
        <v>0</v>
      </c>
      <c r="AA1429">
        <v>0</v>
      </c>
      <c r="AB1429">
        <v>14.09</v>
      </c>
      <c r="AC1429">
        <v>0</v>
      </c>
      <c r="AD1429">
        <v>1</v>
      </c>
      <c r="AE1429">
        <v>1</v>
      </c>
      <c r="AF1429" t="s">
        <v>179</v>
      </c>
      <c r="AG1429">
        <v>21.6</v>
      </c>
      <c r="AH1429">
        <v>2</v>
      </c>
      <c r="AI1429">
        <v>24911147</v>
      </c>
      <c r="AJ1429">
        <v>1401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">
      <c r="A1430">
        <f>ROW(Source!A822)</f>
        <v>822</v>
      </c>
      <c r="B1430">
        <v>24911151</v>
      </c>
      <c r="C1430">
        <v>24911145</v>
      </c>
      <c r="D1430">
        <v>22865650</v>
      </c>
      <c r="E1430">
        <v>1</v>
      </c>
      <c r="F1430">
        <v>1</v>
      </c>
      <c r="G1430">
        <v>1</v>
      </c>
      <c r="H1430">
        <v>3</v>
      </c>
      <c r="I1430" t="s">
        <v>1159</v>
      </c>
      <c r="J1430" t="s">
        <v>1160</v>
      </c>
      <c r="K1430" t="s">
        <v>1161</v>
      </c>
      <c r="L1430">
        <v>1374</v>
      </c>
      <c r="N1430">
        <v>1013</v>
      </c>
      <c r="O1430" t="s">
        <v>1162</v>
      </c>
      <c r="P1430" t="s">
        <v>1162</v>
      </c>
      <c r="Q1430">
        <v>1</v>
      </c>
      <c r="X1430">
        <v>9.4700000000000006</v>
      </c>
      <c r="Y1430">
        <v>1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 t="s">
        <v>3</v>
      </c>
      <c r="AG1430">
        <v>9.4700000000000006</v>
      </c>
      <c r="AH1430">
        <v>2</v>
      </c>
      <c r="AI1430">
        <v>24911148</v>
      </c>
      <c r="AJ1430">
        <v>1402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">
      <c r="A1431">
        <f>ROW(Source!A823)</f>
        <v>823</v>
      </c>
      <c r="B1431">
        <v>24911170</v>
      </c>
      <c r="C1431">
        <v>24911152</v>
      </c>
      <c r="D1431">
        <v>9431832</v>
      </c>
      <c r="E1431">
        <v>1</v>
      </c>
      <c r="F1431">
        <v>1</v>
      </c>
      <c r="G1431">
        <v>1</v>
      </c>
      <c r="H1431">
        <v>1</v>
      </c>
      <c r="I1431" t="s">
        <v>1280</v>
      </c>
      <c r="J1431" t="s">
        <v>3</v>
      </c>
      <c r="K1431" t="s">
        <v>1281</v>
      </c>
      <c r="L1431">
        <v>1369</v>
      </c>
      <c r="N1431">
        <v>1013</v>
      </c>
      <c r="O1431" t="s">
        <v>1148</v>
      </c>
      <c r="P1431" t="s">
        <v>1148</v>
      </c>
      <c r="Q1431">
        <v>1</v>
      </c>
      <c r="X1431">
        <v>68.7</v>
      </c>
      <c r="Y1431">
        <v>0</v>
      </c>
      <c r="Z1431">
        <v>0</v>
      </c>
      <c r="AA1431">
        <v>0</v>
      </c>
      <c r="AB1431">
        <v>10.35</v>
      </c>
      <c r="AC1431">
        <v>0</v>
      </c>
      <c r="AD1431">
        <v>1</v>
      </c>
      <c r="AE1431">
        <v>1</v>
      </c>
      <c r="AF1431" t="s">
        <v>179</v>
      </c>
      <c r="AG1431">
        <v>92.745000000000005</v>
      </c>
      <c r="AH1431">
        <v>2</v>
      </c>
      <c r="AI1431">
        <v>24911153</v>
      </c>
      <c r="AJ1431">
        <v>1403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">
      <c r="A1432">
        <f>ROW(Source!A823)</f>
        <v>823</v>
      </c>
      <c r="B1432">
        <v>24911171</v>
      </c>
      <c r="C1432">
        <v>24911152</v>
      </c>
      <c r="D1432">
        <v>121548</v>
      </c>
      <c r="E1432">
        <v>1</v>
      </c>
      <c r="F1432">
        <v>1</v>
      </c>
      <c r="G1432">
        <v>1</v>
      </c>
      <c r="H1432">
        <v>1</v>
      </c>
      <c r="I1432" t="s">
        <v>40</v>
      </c>
      <c r="J1432" t="s">
        <v>3</v>
      </c>
      <c r="K1432" t="s">
        <v>1173</v>
      </c>
      <c r="L1432">
        <v>608254</v>
      </c>
      <c r="N1432">
        <v>1013</v>
      </c>
      <c r="O1432" t="s">
        <v>1174</v>
      </c>
      <c r="P1432" t="s">
        <v>1174</v>
      </c>
      <c r="Q1432">
        <v>1</v>
      </c>
      <c r="X1432">
        <v>0.04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2</v>
      </c>
      <c r="AF1432" t="s">
        <v>179</v>
      </c>
      <c r="AG1432">
        <v>5.4000000000000006E-2</v>
      </c>
      <c r="AH1432">
        <v>2</v>
      </c>
      <c r="AI1432">
        <v>24911154</v>
      </c>
      <c r="AJ1432">
        <v>1404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">
      <c r="A1433">
        <f>ROW(Source!A823)</f>
        <v>823</v>
      </c>
      <c r="B1433">
        <v>24911172</v>
      </c>
      <c r="C1433">
        <v>24911152</v>
      </c>
      <c r="D1433">
        <v>14665676</v>
      </c>
      <c r="E1433">
        <v>1</v>
      </c>
      <c r="F1433">
        <v>1</v>
      </c>
      <c r="G1433">
        <v>1</v>
      </c>
      <c r="H1433">
        <v>2</v>
      </c>
      <c r="I1433" t="s">
        <v>1175</v>
      </c>
      <c r="J1433" t="s">
        <v>1239</v>
      </c>
      <c r="K1433" t="s">
        <v>1177</v>
      </c>
      <c r="L1433">
        <v>1368</v>
      </c>
      <c r="N1433">
        <v>1011</v>
      </c>
      <c r="O1433" t="s">
        <v>1152</v>
      </c>
      <c r="P1433" t="s">
        <v>1152</v>
      </c>
      <c r="Q1433">
        <v>1</v>
      </c>
      <c r="X1433">
        <v>0.04</v>
      </c>
      <c r="Y1433">
        <v>0</v>
      </c>
      <c r="Z1433">
        <v>89.99</v>
      </c>
      <c r="AA1433">
        <v>10.06</v>
      </c>
      <c r="AB1433">
        <v>0</v>
      </c>
      <c r="AC1433">
        <v>0</v>
      </c>
      <c r="AD1433">
        <v>1</v>
      </c>
      <c r="AE1433">
        <v>0</v>
      </c>
      <c r="AF1433" t="s">
        <v>179</v>
      </c>
      <c r="AG1433">
        <v>5.4000000000000006E-2</v>
      </c>
      <c r="AH1433">
        <v>2</v>
      </c>
      <c r="AI1433">
        <v>24911155</v>
      </c>
      <c r="AJ1433">
        <v>1405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">
      <c r="A1434">
        <f>ROW(Source!A823)</f>
        <v>823</v>
      </c>
      <c r="B1434">
        <v>24911173</v>
      </c>
      <c r="C1434">
        <v>24911152</v>
      </c>
      <c r="D1434">
        <v>14607476</v>
      </c>
      <c r="E1434">
        <v>1</v>
      </c>
      <c r="F1434">
        <v>1</v>
      </c>
      <c r="G1434">
        <v>1</v>
      </c>
      <c r="H1434">
        <v>3</v>
      </c>
      <c r="I1434" t="s">
        <v>1282</v>
      </c>
      <c r="J1434" t="s">
        <v>1546</v>
      </c>
      <c r="K1434" t="s">
        <v>1284</v>
      </c>
      <c r="L1434">
        <v>1348</v>
      </c>
      <c r="N1434">
        <v>1009</v>
      </c>
      <c r="O1434" t="s">
        <v>1185</v>
      </c>
      <c r="P1434" t="s">
        <v>1185</v>
      </c>
      <c r="Q1434">
        <v>1000</v>
      </c>
      <c r="X1434">
        <v>9.0000000000000006E-5</v>
      </c>
      <c r="Y1434">
        <v>12606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9.0000000000000006E-5</v>
      </c>
      <c r="AH1434">
        <v>2</v>
      </c>
      <c r="AI1434">
        <v>24911156</v>
      </c>
      <c r="AJ1434">
        <v>1406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">
      <c r="A1435">
        <f>ROW(Source!A823)</f>
        <v>823</v>
      </c>
      <c r="B1435">
        <v>24911174</v>
      </c>
      <c r="C1435">
        <v>24911152</v>
      </c>
      <c r="D1435">
        <v>14607516</v>
      </c>
      <c r="E1435">
        <v>1</v>
      </c>
      <c r="F1435">
        <v>1</v>
      </c>
      <c r="G1435">
        <v>1</v>
      </c>
      <c r="H1435">
        <v>3</v>
      </c>
      <c r="I1435" t="s">
        <v>1285</v>
      </c>
      <c r="J1435" t="s">
        <v>1547</v>
      </c>
      <c r="K1435" t="s">
        <v>1287</v>
      </c>
      <c r="L1435">
        <v>1348</v>
      </c>
      <c r="N1435">
        <v>1009</v>
      </c>
      <c r="O1435" t="s">
        <v>1185</v>
      </c>
      <c r="P1435" t="s">
        <v>1185</v>
      </c>
      <c r="Q1435">
        <v>1000</v>
      </c>
      <c r="X1435">
        <v>1.6000000000000001E-4</v>
      </c>
      <c r="Y1435">
        <v>22419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3</v>
      </c>
      <c r="AG1435">
        <v>1.6000000000000001E-4</v>
      </c>
      <c r="AH1435">
        <v>2</v>
      </c>
      <c r="AI1435">
        <v>24911157</v>
      </c>
      <c r="AJ1435">
        <v>1407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">
      <c r="A1436">
        <f>ROW(Source!A823)</f>
        <v>823</v>
      </c>
      <c r="B1436">
        <v>24911175</v>
      </c>
      <c r="C1436">
        <v>24911152</v>
      </c>
      <c r="D1436">
        <v>14608188</v>
      </c>
      <c r="E1436">
        <v>1</v>
      </c>
      <c r="F1436">
        <v>1</v>
      </c>
      <c r="G1436">
        <v>1</v>
      </c>
      <c r="H1436">
        <v>3</v>
      </c>
      <c r="I1436" t="s">
        <v>1288</v>
      </c>
      <c r="J1436" t="s">
        <v>1548</v>
      </c>
      <c r="K1436" t="s">
        <v>1290</v>
      </c>
      <c r="L1436">
        <v>1348</v>
      </c>
      <c r="N1436">
        <v>1009</v>
      </c>
      <c r="O1436" t="s">
        <v>1185</v>
      </c>
      <c r="P1436" t="s">
        <v>1185</v>
      </c>
      <c r="Q1436">
        <v>1000</v>
      </c>
      <c r="X1436">
        <v>4.0000000000000003E-5</v>
      </c>
      <c r="Y1436">
        <v>42700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3</v>
      </c>
      <c r="AG1436">
        <v>4.0000000000000003E-5</v>
      </c>
      <c r="AH1436">
        <v>2</v>
      </c>
      <c r="AI1436">
        <v>24911158</v>
      </c>
      <c r="AJ1436">
        <v>1408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">
      <c r="A1437">
        <f>ROW(Source!A823)</f>
        <v>823</v>
      </c>
      <c r="B1437">
        <v>24911176</v>
      </c>
      <c r="C1437">
        <v>24911152</v>
      </c>
      <c r="D1437">
        <v>14610376</v>
      </c>
      <c r="E1437">
        <v>1</v>
      </c>
      <c r="F1437">
        <v>1</v>
      </c>
      <c r="G1437">
        <v>1</v>
      </c>
      <c r="H1437">
        <v>3</v>
      </c>
      <c r="I1437" t="s">
        <v>1291</v>
      </c>
      <c r="J1437" t="s">
        <v>1549</v>
      </c>
      <c r="K1437" t="s">
        <v>1293</v>
      </c>
      <c r="L1437">
        <v>1346</v>
      </c>
      <c r="N1437">
        <v>1009</v>
      </c>
      <c r="O1437" t="s">
        <v>1181</v>
      </c>
      <c r="P1437" t="s">
        <v>1181</v>
      </c>
      <c r="Q1437">
        <v>1</v>
      </c>
      <c r="X1437">
        <v>1.4999999999999999E-2</v>
      </c>
      <c r="Y1437">
        <v>28.26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1.4999999999999999E-2</v>
      </c>
      <c r="AH1437">
        <v>2</v>
      </c>
      <c r="AI1437">
        <v>24911159</v>
      </c>
      <c r="AJ1437">
        <v>1409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">
      <c r="A1438">
        <f>ROW(Source!A823)</f>
        <v>823</v>
      </c>
      <c r="B1438">
        <v>24911177</v>
      </c>
      <c r="C1438">
        <v>24911152</v>
      </c>
      <c r="D1438">
        <v>14610520</v>
      </c>
      <c r="E1438">
        <v>1</v>
      </c>
      <c r="F1438">
        <v>1</v>
      </c>
      <c r="G1438">
        <v>1</v>
      </c>
      <c r="H1438">
        <v>3</v>
      </c>
      <c r="I1438" t="s">
        <v>1182</v>
      </c>
      <c r="J1438" t="s">
        <v>1489</v>
      </c>
      <c r="K1438" t="s">
        <v>1184</v>
      </c>
      <c r="L1438">
        <v>1348</v>
      </c>
      <c r="N1438">
        <v>1009</v>
      </c>
      <c r="O1438" t="s">
        <v>1185</v>
      </c>
      <c r="P1438" t="s">
        <v>1185</v>
      </c>
      <c r="Q1438">
        <v>1000</v>
      </c>
      <c r="X1438">
        <v>3.0000000000000001E-5</v>
      </c>
      <c r="Y1438">
        <v>15481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3.0000000000000001E-5</v>
      </c>
      <c r="AH1438">
        <v>2</v>
      </c>
      <c r="AI1438">
        <v>24911160</v>
      </c>
      <c r="AJ1438">
        <v>1410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">
      <c r="A1439">
        <f>ROW(Source!A823)</f>
        <v>823</v>
      </c>
      <c r="B1439">
        <v>24911178</v>
      </c>
      <c r="C1439">
        <v>24911152</v>
      </c>
      <c r="D1439">
        <v>14610667</v>
      </c>
      <c r="E1439">
        <v>1</v>
      </c>
      <c r="F1439">
        <v>1</v>
      </c>
      <c r="G1439">
        <v>1</v>
      </c>
      <c r="H1439">
        <v>3</v>
      </c>
      <c r="I1439" t="s">
        <v>1294</v>
      </c>
      <c r="J1439" t="s">
        <v>1550</v>
      </c>
      <c r="K1439" t="s">
        <v>1296</v>
      </c>
      <c r="L1439">
        <v>1346</v>
      </c>
      <c r="N1439">
        <v>1009</v>
      </c>
      <c r="O1439" t="s">
        <v>1181</v>
      </c>
      <c r="P1439" t="s">
        <v>1181</v>
      </c>
      <c r="Q1439">
        <v>1</v>
      </c>
      <c r="X1439">
        <v>0.38</v>
      </c>
      <c r="Y1439">
        <v>155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0.38</v>
      </c>
      <c r="AH1439">
        <v>2</v>
      </c>
      <c r="AI1439">
        <v>24911161</v>
      </c>
      <c r="AJ1439">
        <v>1411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">
      <c r="A1440">
        <f>ROW(Source!A823)</f>
        <v>823</v>
      </c>
      <c r="B1440">
        <v>24911179</v>
      </c>
      <c r="C1440">
        <v>24911152</v>
      </c>
      <c r="D1440">
        <v>14611309</v>
      </c>
      <c r="E1440">
        <v>1</v>
      </c>
      <c r="F1440">
        <v>1</v>
      </c>
      <c r="G1440">
        <v>1</v>
      </c>
      <c r="H1440">
        <v>3</v>
      </c>
      <c r="I1440" t="s">
        <v>1297</v>
      </c>
      <c r="J1440" t="s">
        <v>1551</v>
      </c>
      <c r="K1440" t="s">
        <v>1299</v>
      </c>
      <c r="L1440">
        <v>1346</v>
      </c>
      <c r="N1440">
        <v>1009</v>
      </c>
      <c r="O1440" t="s">
        <v>1181</v>
      </c>
      <c r="P1440" t="s">
        <v>1181</v>
      </c>
      <c r="Q1440">
        <v>1</v>
      </c>
      <c r="X1440">
        <v>2E-3</v>
      </c>
      <c r="Y1440">
        <v>39.020000000000003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2E-3</v>
      </c>
      <c r="AH1440">
        <v>2</v>
      </c>
      <c r="AI1440">
        <v>24911162</v>
      </c>
      <c r="AJ1440">
        <v>1412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">
      <c r="A1441">
        <f>ROW(Source!A823)</f>
        <v>823</v>
      </c>
      <c r="B1441">
        <v>24911180</v>
      </c>
      <c r="C1441">
        <v>24911152</v>
      </c>
      <c r="D1441">
        <v>14611418</v>
      </c>
      <c r="E1441">
        <v>1</v>
      </c>
      <c r="F1441">
        <v>1</v>
      </c>
      <c r="G1441">
        <v>1</v>
      </c>
      <c r="H1441">
        <v>3</v>
      </c>
      <c r="I1441" t="s">
        <v>1300</v>
      </c>
      <c r="J1441" t="s">
        <v>1552</v>
      </c>
      <c r="K1441" t="s">
        <v>1302</v>
      </c>
      <c r="L1441">
        <v>1346</v>
      </c>
      <c r="N1441">
        <v>1009</v>
      </c>
      <c r="O1441" t="s">
        <v>1181</v>
      </c>
      <c r="P1441" t="s">
        <v>1181</v>
      </c>
      <c r="Q1441">
        <v>1</v>
      </c>
      <c r="X1441">
        <v>2.1000000000000001E-2</v>
      </c>
      <c r="Y1441">
        <v>138.76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2.1000000000000001E-2</v>
      </c>
      <c r="AH1441">
        <v>2</v>
      </c>
      <c r="AI1441">
        <v>24911163</v>
      </c>
      <c r="AJ1441">
        <v>1413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">
      <c r="A1442">
        <f>ROW(Source!A823)</f>
        <v>823</v>
      </c>
      <c r="B1442">
        <v>24911181</v>
      </c>
      <c r="C1442">
        <v>24911152</v>
      </c>
      <c r="D1442">
        <v>14661339</v>
      </c>
      <c r="E1442">
        <v>1</v>
      </c>
      <c r="F1442">
        <v>1</v>
      </c>
      <c r="G1442">
        <v>1</v>
      </c>
      <c r="H1442">
        <v>3</v>
      </c>
      <c r="I1442" t="s">
        <v>1303</v>
      </c>
      <c r="J1442" t="s">
        <v>1553</v>
      </c>
      <c r="K1442" t="s">
        <v>1305</v>
      </c>
      <c r="L1442">
        <v>1348</v>
      </c>
      <c r="N1442">
        <v>1009</v>
      </c>
      <c r="O1442" t="s">
        <v>1185</v>
      </c>
      <c r="P1442" t="s">
        <v>1185</v>
      </c>
      <c r="Q1442">
        <v>1000</v>
      </c>
      <c r="X1442">
        <v>4.0000000000000002E-4</v>
      </c>
      <c r="Y1442">
        <v>75162.289999999994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4.0000000000000002E-4</v>
      </c>
      <c r="AH1442">
        <v>2</v>
      </c>
      <c r="AI1442">
        <v>24911164</v>
      </c>
      <c r="AJ1442">
        <v>1414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">
      <c r="A1443">
        <f>ROW(Source!A823)</f>
        <v>823</v>
      </c>
      <c r="B1443">
        <v>24911182</v>
      </c>
      <c r="C1443">
        <v>24911152</v>
      </c>
      <c r="D1443">
        <v>14665220</v>
      </c>
      <c r="E1443">
        <v>1</v>
      </c>
      <c r="F1443">
        <v>1</v>
      </c>
      <c r="G1443">
        <v>1</v>
      </c>
      <c r="H1443">
        <v>3</v>
      </c>
      <c r="I1443" t="s">
        <v>1264</v>
      </c>
      <c r="J1443" t="s">
        <v>1265</v>
      </c>
      <c r="K1443" t="s">
        <v>1266</v>
      </c>
      <c r="L1443">
        <v>1346</v>
      </c>
      <c r="N1443">
        <v>1009</v>
      </c>
      <c r="O1443" t="s">
        <v>1181</v>
      </c>
      <c r="P1443" t="s">
        <v>1181</v>
      </c>
      <c r="Q1443">
        <v>1</v>
      </c>
      <c r="X1443">
        <v>0.04</v>
      </c>
      <c r="Y1443">
        <v>114.22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0.04</v>
      </c>
      <c r="AH1443">
        <v>2</v>
      </c>
      <c r="AI1443">
        <v>24911165</v>
      </c>
      <c r="AJ1443">
        <v>1415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">
      <c r="A1444">
        <f>ROW(Source!A823)</f>
        <v>823</v>
      </c>
      <c r="B1444">
        <v>24911183</v>
      </c>
      <c r="C1444">
        <v>24911152</v>
      </c>
      <c r="D1444">
        <v>14689643</v>
      </c>
      <c r="E1444">
        <v>1</v>
      </c>
      <c r="F1444">
        <v>1</v>
      </c>
      <c r="G1444">
        <v>1</v>
      </c>
      <c r="H1444">
        <v>3</v>
      </c>
      <c r="I1444" t="s">
        <v>1210</v>
      </c>
      <c r="J1444" t="s">
        <v>1493</v>
      </c>
      <c r="K1444" t="s">
        <v>1212</v>
      </c>
      <c r="L1444">
        <v>1346</v>
      </c>
      <c r="N1444">
        <v>1009</v>
      </c>
      <c r="O1444" t="s">
        <v>1181</v>
      </c>
      <c r="P1444" t="s">
        <v>1181</v>
      </c>
      <c r="Q1444">
        <v>1</v>
      </c>
      <c r="X1444">
        <v>3.1E-2</v>
      </c>
      <c r="Y1444">
        <v>38.340000000000003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3.1E-2</v>
      </c>
      <c r="AH1444">
        <v>2</v>
      </c>
      <c r="AI1444">
        <v>24911166</v>
      </c>
      <c r="AJ1444">
        <v>1416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">
      <c r="A1445">
        <f>ROW(Source!A823)</f>
        <v>823</v>
      </c>
      <c r="B1445">
        <v>24911184</v>
      </c>
      <c r="C1445">
        <v>24911152</v>
      </c>
      <c r="D1445">
        <v>14697310</v>
      </c>
      <c r="E1445">
        <v>1</v>
      </c>
      <c r="F1445">
        <v>1</v>
      </c>
      <c r="G1445">
        <v>1</v>
      </c>
      <c r="H1445">
        <v>3</v>
      </c>
      <c r="I1445" t="s">
        <v>1213</v>
      </c>
      <c r="J1445" t="s">
        <v>1494</v>
      </c>
      <c r="K1445" t="s">
        <v>1215</v>
      </c>
      <c r="L1445">
        <v>1354</v>
      </c>
      <c r="N1445">
        <v>1010</v>
      </c>
      <c r="O1445" t="s">
        <v>209</v>
      </c>
      <c r="P1445" t="s">
        <v>209</v>
      </c>
      <c r="Q1445">
        <v>1</v>
      </c>
      <c r="X1445">
        <v>3</v>
      </c>
      <c r="Y1445">
        <v>2.0299999999999998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3</v>
      </c>
      <c r="AH1445">
        <v>2</v>
      </c>
      <c r="AI1445">
        <v>24911167</v>
      </c>
      <c r="AJ1445">
        <v>1417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">
      <c r="A1446">
        <f>ROW(Source!A823)</f>
        <v>823</v>
      </c>
      <c r="B1446">
        <v>24911185</v>
      </c>
      <c r="C1446">
        <v>24911152</v>
      </c>
      <c r="D1446">
        <v>14698728</v>
      </c>
      <c r="E1446">
        <v>1</v>
      </c>
      <c r="F1446">
        <v>1</v>
      </c>
      <c r="G1446">
        <v>1</v>
      </c>
      <c r="H1446">
        <v>3</v>
      </c>
      <c r="I1446" t="s">
        <v>1307</v>
      </c>
      <c r="J1446" t="s">
        <v>1554</v>
      </c>
      <c r="K1446" t="s">
        <v>1309</v>
      </c>
      <c r="L1446">
        <v>1330</v>
      </c>
      <c r="N1446">
        <v>1005</v>
      </c>
      <c r="O1446" t="s">
        <v>1310</v>
      </c>
      <c r="P1446" t="s">
        <v>1310</v>
      </c>
      <c r="Q1446">
        <v>10</v>
      </c>
      <c r="X1446">
        <v>0.03</v>
      </c>
      <c r="Y1446">
        <v>405.22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0.03</v>
      </c>
      <c r="AH1446">
        <v>2</v>
      </c>
      <c r="AI1446">
        <v>24911168</v>
      </c>
      <c r="AJ1446">
        <v>1418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">
      <c r="A1447">
        <f>ROW(Source!A823)</f>
        <v>823</v>
      </c>
      <c r="B1447">
        <v>24911186</v>
      </c>
      <c r="C1447">
        <v>24911152</v>
      </c>
      <c r="D1447">
        <v>14665281</v>
      </c>
      <c r="E1447">
        <v>1</v>
      </c>
      <c r="F1447">
        <v>1</v>
      </c>
      <c r="G1447">
        <v>1</v>
      </c>
      <c r="H1447">
        <v>3</v>
      </c>
      <c r="I1447" t="s">
        <v>1311</v>
      </c>
      <c r="J1447" t="s">
        <v>1695</v>
      </c>
      <c r="K1447" t="s">
        <v>1313</v>
      </c>
      <c r="L1447">
        <v>1348</v>
      </c>
      <c r="N1447">
        <v>1009</v>
      </c>
      <c r="O1447" t="s">
        <v>1185</v>
      </c>
      <c r="P1447" t="s">
        <v>1185</v>
      </c>
      <c r="Q1447">
        <v>1000</v>
      </c>
      <c r="X1447">
        <v>0.155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0</v>
      </c>
      <c r="AE1447">
        <v>0</v>
      </c>
      <c r="AF1447" t="s">
        <v>3</v>
      </c>
      <c r="AG1447">
        <v>0.155</v>
      </c>
      <c r="AH1447">
        <v>3</v>
      </c>
      <c r="AI1447">
        <v>-1</v>
      </c>
      <c r="AJ1447" t="s">
        <v>3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">
      <c r="A1448">
        <f>ROW(Source!A823)</f>
        <v>823</v>
      </c>
      <c r="B1448">
        <v>24911187</v>
      </c>
      <c r="C1448">
        <v>24911152</v>
      </c>
      <c r="D1448">
        <v>14665295</v>
      </c>
      <c r="E1448">
        <v>1</v>
      </c>
      <c r="F1448">
        <v>1</v>
      </c>
      <c r="G1448">
        <v>1</v>
      </c>
      <c r="H1448">
        <v>3</v>
      </c>
      <c r="I1448" t="s">
        <v>1159</v>
      </c>
      <c r="J1448" t="s">
        <v>1168</v>
      </c>
      <c r="K1448" t="s">
        <v>1169</v>
      </c>
      <c r="L1448">
        <v>1344</v>
      </c>
      <c r="N1448">
        <v>1008</v>
      </c>
      <c r="O1448" t="s">
        <v>1170</v>
      </c>
      <c r="P1448" t="s">
        <v>1170</v>
      </c>
      <c r="Q1448">
        <v>1</v>
      </c>
      <c r="X1448">
        <v>14.22</v>
      </c>
      <c r="Y1448">
        <v>1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14.22</v>
      </c>
      <c r="AH1448">
        <v>2</v>
      </c>
      <c r="AI1448">
        <v>24911169</v>
      </c>
      <c r="AJ1448">
        <v>1419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">
      <c r="A1449">
        <f>ROW(Source!A824)</f>
        <v>824</v>
      </c>
      <c r="B1449">
        <v>24911241</v>
      </c>
      <c r="C1449">
        <v>24911233</v>
      </c>
      <c r="D1449">
        <v>9431548</v>
      </c>
      <c r="E1449">
        <v>1</v>
      </c>
      <c r="F1449">
        <v>1</v>
      </c>
      <c r="G1449">
        <v>1</v>
      </c>
      <c r="H1449">
        <v>1</v>
      </c>
      <c r="I1449" t="s">
        <v>1482</v>
      </c>
      <c r="J1449" t="s">
        <v>3</v>
      </c>
      <c r="K1449" t="s">
        <v>1483</v>
      </c>
      <c r="L1449">
        <v>1369</v>
      </c>
      <c r="N1449">
        <v>1013</v>
      </c>
      <c r="O1449" t="s">
        <v>1148</v>
      </c>
      <c r="P1449" t="s">
        <v>1148</v>
      </c>
      <c r="Q1449">
        <v>1</v>
      </c>
      <c r="X1449">
        <v>0.99</v>
      </c>
      <c r="Y1449">
        <v>0</v>
      </c>
      <c r="Z1449">
        <v>0</v>
      </c>
      <c r="AA1449">
        <v>0</v>
      </c>
      <c r="AB1449">
        <v>9.92</v>
      </c>
      <c r="AC1449">
        <v>0</v>
      </c>
      <c r="AD1449">
        <v>1</v>
      </c>
      <c r="AE1449">
        <v>1</v>
      </c>
      <c r="AF1449" t="s">
        <v>179</v>
      </c>
      <c r="AG1449">
        <v>1.3365</v>
      </c>
      <c r="AH1449">
        <v>2</v>
      </c>
      <c r="AI1449">
        <v>24911234</v>
      </c>
      <c r="AJ1449">
        <v>1420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">
      <c r="A1450">
        <f>ROW(Source!A824)</f>
        <v>824</v>
      </c>
      <c r="B1450">
        <v>24911242</v>
      </c>
      <c r="C1450">
        <v>24911233</v>
      </c>
      <c r="D1450">
        <v>121548</v>
      </c>
      <c r="E1450">
        <v>1</v>
      </c>
      <c r="F1450">
        <v>1</v>
      </c>
      <c r="G1450">
        <v>1</v>
      </c>
      <c r="H1450">
        <v>1</v>
      </c>
      <c r="I1450" t="s">
        <v>40</v>
      </c>
      <c r="J1450" t="s">
        <v>3</v>
      </c>
      <c r="K1450" t="s">
        <v>1173</v>
      </c>
      <c r="L1450">
        <v>608254</v>
      </c>
      <c r="N1450">
        <v>1013</v>
      </c>
      <c r="O1450" t="s">
        <v>1174</v>
      </c>
      <c r="P1450" t="s">
        <v>1174</v>
      </c>
      <c r="Q1450">
        <v>1</v>
      </c>
      <c r="X1450">
        <v>0.05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2</v>
      </c>
      <c r="AF1450" t="s">
        <v>179</v>
      </c>
      <c r="AG1450">
        <v>6.7500000000000004E-2</v>
      </c>
      <c r="AH1450">
        <v>2</v>
      </c>
      <c r="AI1450">
        <v>24911235</v>
      </c>
      <c r="AJ1450">
        <v>1421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">
      <c r="A1451">
        <f>ROW(Source!A824)</f>
        <v>824</v>
      </c>
      <c r="B1451">
        <v>24911243</v>
      </c>
      <c r="C1451">
        <v>24911233</v>
      </c>
      <c r="D1451">
        <v>22792577</v>
      </c>
      <c r="E1451">
        <v>1</v>
      </c>
      <c r="F1451">
        <v>1</v>
      </c>
      <c r="G1451">
        <v>1</v>
      </c>
      <c r="H1451">
        <v>2</v>
      </c>
      <c r="I1451" t="s">
        <v>1218</v>
      </c>
      <c r="J1451" t="s">
        <v>1219</v>
      </c>
      <c r="K1451" t="s">
        <v>1220</v>
      </c>
      <c r="L1451">
        <v>1368</v>
      </c>
      <c r="N1451">
        <v>1011</v>
      </c>
      <c r="O1451" t="s">
        <v>1152</v>
      </c>
      <c r="P1451" t="s">
        <v>1152</v>
      </c>
      <c r="Q1451">
        <v>1</v>
      </c>
      <c r="X1451">
        <v>0.05</v>
      </c>
      <c r="Y1451">
        <v>0</v>
      </c>
      <c r="Z1451">
        <v>134.65</v>
      </c>
      <c r="AA1451">
        <v>13.5</v>
      </c>
      <c r="AB1451">
        <v>0</v>
      </c>
      <c r="AC1451">
        <v>0</v>
      </c>
      <c r="AD1451">
        <v>1</v>
      </c>
      <c r="AE1451">
        <v>0</v>
      </c>
      <c r="AF1451" t="s">
        <v>179</v>
      </c>
      <c r="AG1451">
        <v>6.7500000000000004E-2</v>
      </c>
      <c r="AH1451">
        <v>2</v>
      </c>
      <c r="AI1451">
        <v>24911236</v>
      </c>
      <c r="AJ1451">
        <v>1422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">
      <c r="A1452">
        <f>ROW(Source!A824)</f>
        <v>824</v>
      </c>
      <c r="B1452">
        <v>24911244</v>
      </c>
      <c r="C1452">
        <v>24911233</v>
      </c>
      <c r="D1452">
        <v>22794186</v>
      </c>
      <c r="E1452">
        <v>1</v>
      </c>
      <c r="F1452">
        <v>1</v>
      </c>
      <c r="G1452">
        <v>1</v>
      </c>
      <c r="H1452">
        <v>2</v>
      </c>
      <c r="I1452" t="s">
        <v>1448</v>
      </c>
      <c r="J1452" t="s">
        <v>1487</v>
      </c>
      <c r="K1452" t="s">
        <v>1450</v>
      </c>
      <c r="L1452">
        <v>1368</v>
      </c>
      <c r="N1452">
        <v>1011</v>
      </c>
      <c r="O1452" t="s">
        <v>1152</v>
      </c>
      <c r="P1452" t="s">
        <v>1152</v>
      </c>
      <c r="Q1452">
        <v>1</v>
      </c>
      <c r="X1452">
        <v>0.17</v>
      </c>
      <c r="Y1452">
        <v>0</v>
      </c>
      <c r="Z1452">
        <v>1.95</v>
      </c>
      <c r="AA1452">
        <v>0</v>
      </c>
      <c r="AB1452">
        <v>0</v>
      </c>
      <c r="AC1452">
        <v>0</v>
      </c>
      <c r="AD1452">
        <v>1</v>
      </c>
      <c r="AE1452">
        <v>0</v>
      </c>
      <c r="AF1452" t="s">
        <v>179</v>
      </c>
      <c r="AG1452">
        <v>0.22950000000000004</v>
      </c>
      <c r="AH1452">
        <v>2</v>
      </c>
      <c r="AI1452">
        <v>24911237</v>
      </c>
      <c r="AJ1452">
        <v>1423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">
      <c r="A1453">
        <f>ROW(Source!A824)</f>
        <v>824</v>
      </c>
      <c r="B1453">
        <v>24911245</v>
      </c>
      <c r="C1453">
        <v>24911233</v>
      </c>
      <c r="D1453">
        <v>22794575</v>
      </c>
      <c r="E1453">
        <v>1</v>
      </c>
      <c r="F1453">
        <v>1</v>
      </c>
      <c r="G1453">
        <v>1</v>
      </c>
      <c r="H1453">
        <v>2</v>
      </c>
      <c r="I1453" t="s">
        <v>1224</v>
      </c>
      <c r="J1453" t="s">
        <v>1225</v>
      </c>
      <c r="K1453" t="s">
        <v>1226</v>
      </c>
      <c r="L1453">
        <v>1368</v>
      </c>
      <c r="N1453">
        <v>1011</v>
      </c>
      <c r="O1453" t="s">
        <v>1152</v>
      </c>
      <c r="P1453" t="s">
        <v>1152</v>
      </c>
      <c r="Q1453">
        <v>1</v>
      </c>
      <c r="X1453">
        <v>0.05</v>
      </c>
      <c r="Y1453">
        <v>0</v>
      </c>
      <c r="Z1453">
        <v>87.17</v>
      </c>
      <c r="AA1453">
        <v>11.6</v>
      </c>
      <c r="AB1453">
        <v>0</v>
      </c>
      <c r="AC1453">
        <v>0</v>
      </c>
      <c r="AD1453">
        <v>1</v>
      </c>
      <c r="AE1453">
        <v>0</v>
      </c>
      <c r="AF1453" t="s">
        <v>179</v>
      </c>
      <c r="AG1453">
        <v>6.7500000000000004E-2</v>
      </c>
      <c r="AH1453">
        <v>2</v>
      </c>
      <c r="AI1453">
        <v>24911238</v>
      </c>
      <c r="AJ1453">
        <v>1424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">
      <c r="A1454">
        <f>ROW(Source!A824)</f>
        <v>824</v>
      </c>
      <c r="B1454">
        <v>24911246</v>
      </c>
      <c r="C1454">
        <v>24911233</v>
      </c>
      <c r="D1454">
        <v>22816433</v>
      </c>
      <c r="E1454">
        <v>1</v>
      </c>
      <c r="F1454">
        <v>1</v>
      </c>
      <c r="G1454">
        <v>1</v>
      </c>
      <c r="H1454">
        <v>3</v>
      </c>
      <c r="I1454" t="s">
        <v>1230</v>
      </c>
      <c r="J1454" t="s">
        <v>1231</v>
      </c>
      <c r="K1454" t="s">
        <v>1232</v>
      </c>
      <c r="L1454">
        <v>1346</v>
      </c>
      <c r="N1454">
        <v>1009</v>
      </c>
      <c r="O1454" t="s">
        <v>1181</v>
      </c>
      <c r="P1454" t="s">
        <v>1181</v>
      </c>
      <c r="Q1454">
        <v>1</v>
      </c>
      <c r="X1454">
        <v>0.02</v>
      </c>
      <c r="Y1454">
        <v>30.4</v>
      </c>
      <c r="Z1454">
        <v>0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3</v>
      </c>
      <c r="AG1454">
        <v>0.02</v>
      </c>
      <c r="AH1454">
        <v>2</v>
      </c>
      <c r="AI1454">
        <v>24911239</v>
      </c>
      <c r="AJ1454">
        <v>1425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">
      <c r="A1455">
        <f>ROW(Source!A824)</f>
        <v>824</v>
      </c>
      <c r="B1455">
        <v>24911247</v>
      </c>
      <c r="C1455">
        <v>24911233</v>
      </c>
      <c r="D1455">
        <v>22865650</v>
      </c>
      <c r="E1455">
        <v>1</v>
      </c>
      <c r="F1455">
        <v>1</v>
      </c>
      <c r="G1455">
        <v>1</v>
      </c>
      <c r="H1455">
        <v>3</v>
      </c>
      <c r="I1455" t="s">
        <v>1159</v>
      </c>
      <c r="J1455" t="s">
        <v>1160</v>
      </c>
      <c r="K1455" t="s">
        <v>1161</v>
      </c>
      <c r="L1455">
        <v>1374</v>
      </c>
      <c r="N1455">
        <v>1013</v>
      </c>
      <c r="O1455" t="s">
        <v>1162</v>
      </c>
      <c r="P1455" t="s">
        <v>1162</v>
      </c>
      <c r="Q1455">
        <v>1</v>
      </c>
      <c r="X1455">
        <v>0.2</v>
      </c>
      <c r="Y1455">
        <v>1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3</v>
      </c>
      <c r="AG1455">
        <v>0.2</v>
      </c>
      <c r="AH1455">
        <v>2</v>
      </c>
      <c r="AI1455">
        <v>24911240</v>
      </c>
      <c r="AJ1455">
        <v>1426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">
      <c r="A1456">
        <f>ROW(Source!A825)</f>
        <v>825</v>
      </c>
      <c r="B1456">
        <v>24911252</v>
      </c>
      <c r="C1456">
        <v>24911248</v>
      </c>
      <c r="D1456">
        <v>9430857</v>
      </c>
      <c r="E1456">
        <v>1</v>
      </c>
      <c r="F1456">
        <v>1</v>
      </c>
      <c r="G1456">
        <v>1</v>
      </c>
      <c r="H1456">
        <v>1</v>
      </c>
      <c r="I1456" t="s">
        <v>1270</v>
      </c>
      <c r="J1456" t="s">
        <v>3</v>
      </c>
      <c r="K1456" t="s">
        <v>1271</v>
      </c>
      <c r="L1456">
        <v>1369</v>
      </c>
      <c r="N1456">
        <v>1013</v>
      </c>
      <c r="O1456" t="s">
        <v>1148</v>
      </c>
      <c r="P1456" t="s">
        <v>1148</v>
      </c>
      <c r="Q1456">
        <v>1</v>
      </c>
      <c r="X1456">
        <v>1.03</v>
      </c>
      <c r="Y1456">
        <v>0</v>
      </c>
      <c r="Z1456">
        <v>0</v>
      </c>
      <c r="AA1456">
        <v>0</v>
      </c>
      <c r="AB1456">
        <v>8.64</v>
      </c>
      <c r="AC1456">
        <v>0</v>
      </c>
      <c r="AD1456">
        <v>1</v>
      </c>
      <c r="AE1456">
        <v>1</v>
      </c>
      <c r="AF1456" t="s">
        <v>179</v>
      </c>
      <c r="AG1456">
        <v>1.3905000000000001</v>
      </c>
      <c r="AH1456">
        <v>2</v>
      </c>
      <c r="AI1456">
        <v>24911249</v>
      </c>
      <c r="AJ1456">
        <v>1427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">
      <c r="A1457">
        <f>ROW(Source!A825)</f>
        <v>825</v>
      </c>
      <c r="B1457">
        <v>24911253</v>
      </c>
      <c r="C1457">
        <v>24911248</v>
      </c>
      <c r="D1457">
        <v>14668593</v>
      </c>
      <c r="E1457">
        <v>1</v>
      </c>
      <c r="F1457">
        <v>1</v>
      </c>
      <c r="G1457">
        <v>1</v>
      </c>
      <c r="H1457">
        <v>2</v>
      </c>
      <c r="I1457" t="s">
        <v>1224</v>
      </c>
      <c r="J1457" t="s">
        <v>1251</v>
      </c>
      <c r="K1457" t="s">
        <v>1226</v>
      </c>
      <c r="L1457">
        <v>1368</v>
      </c>
      <c r="N1457">
        <v>1011</v>
      </c>
      <c r="O1457" t="s">
        <v>1152</v>
      </c>
      <c r="P1457" t="s">
        <v>1152</v>
      </c>
      <c r="Q1457">
        <v>1</v>
      </c>
      <c r="X1457">
        <v>0.01</v>
      </c>
      <c r="Y1457">
        <v>0</v>
      </c>
      <c r="Z1457">
        <v>87.17</v>
      </c>
      <c r="AA1457">
        <v>11.6</v>
      </c>
      <c r="AB1457">
        <v>0</v>
      </c>
      <c r="AC1457">
        <v>0</v>
      </c>
      <c r="AD1457">
        <v>1</v>
      </c>
      <c r="AE1457">
        <v>0</v>
      </c>
      <c r="AF1457" t="s">
        <v>179</v>
      </c>
      <c r="AG1457">
        <v>1.3500000000000002E-2</v>
      </c>
      <c r="AH1457">
        <v>2</v>
      </c>
      <c r="AI1457">
        <v>24911250</v>
      </c>
      <c r="AJ1457">
        <v>1428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">
      <c r="A1458">
        <f>ROW(Source!A825)</f>
        <v>825</v>
      </c>
      <c r="B1458">
        <v>24911254</v>
      </c>
      <c r="C1458">
        <v>24911248</v>
      </c>
      <c r="D1458">
        <v>14665295</v>
      </c>
      <c r="E1458">
        <v>1</v>
      </c>
      <c r="F1458">
        <v>1</v>
      </c>
      <c r="G1458">
        <v>1</v>
      </c>
      <c r="H1458">
        <v>3</v>
      </c>
      <c r="I1458" t="s">
        <v>1159</v>
      </c>
      <c r="J1458" t="s">
        <v>1168</v>
      </c>
      <c r="K1458" t="s">
        <v>1169</v>
      </c>
      <c r="L1458">
        <v>1344</v>
      </c>
      <c r="N1458">
        <v>1008</v>
      </c>
      <c r="O1458" t="s">
        <v>1170</v>
      </c>
      <c r="P1458" t="s">
        <v>1170</v>
      </c>
      <c r="Q1458">
        <v>1</v>
      </c>
      <c r="X1458">
        <v>0.18</v>
      </c>
      <c r="Y1458">
        <v>1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0.18</v>
      </c>
      <c r="AH1458">
        <v>2</v>
      </c>
      <c r="AI1458">
        <v>24911251</v>
      </c>
      <c r="AJ1458">
        <v>1429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">
      <c r="A1459">
        <f>ROW(Source!A826)</f>
        <v>826</v>
      </c>
      <c r="B1459">
        <v>24911260</v>
      </c>
      <c r="C1459">
        <v>24911255</v>
      </c>
      <c r="D1459">
        <v>9436423</v>
      </c>
      <c r="E1459">
        <v>1</v>
      </c>
      <c r="F1459">
        <v>1</v>
      </c>
      <c r="G1459">
        <v>1</v>
      </c>
      <c r="H1459">
        <v>1</v>
      </c>
      <c r="I1459" t="s">
        <v>1243</v>
      </c>
      <c r="J1459" t="s">
        <v>3</v>
      </c>
      <c r="K1459" t="s">
        <v>1244</v>
      </c>
      <c r="L1459">
        <v>1369</v>
      </c>
      <c r="N1459">
        <v>1013</v>
      </c>
      <c r="O1459" t="s">
        <v>1148</v>
      </c>
      <c r="P1459" t="s">
        <v>1148</v>
      </c>
      <c r="Q1459">
        <v>1</v>
      </c>
      <c r="X1459">
        <v>1.05</v>
      </c>
      <c r="Y1459">
        <v>0</v>
      </c>
      <c r="Z1459">
        <v>0</v>
      </c>
      <c r="AA1459">
        <v>0</v>
      </c>
      <c r="AB1459">
        <v>12.92</v>
      </c>
      <c r="AC1459">
        <v>0</v>
      </c>
      <c r="AD1459">
        <v>1</v>
      </c>
      <c r="AE1459">
        <v>1</v>
      </c>
      <c r="AF1459" t="s">
        <v>179</v>
      </c>
      <c r="AG1459">
        <v>1.4175000000000002</v>
      </c>
      <c r="AH1459">
        <v>2</v>
      </c>
      <c r="AI1459">
        <v>24911256</v>
      </c>
      <c r="AJ1459">
        <v>1430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">
      <c r="A1460">
        <f>ROW(Source!A826)</f>
        <v>826</v>
      </c>
      <c r="B1460">
        <v>24911261</v>
      </c>
      <c r="C1460">
        <v>24911255</v>
      </c>
      <c r="D1460">
        <v>22794519</v>
      </c>
      <c r="E1460">
        <v>1</v>
      </c>
      <c r="F1460">
        <v>1</v>
      </c>
      <c r="G1460">
        <v>1</v>
      </c>
      <c r="H1460">
        <v>2</v>
      </c>
      <c r="I1460" t="s">
        <v>1314</v>
      </c>
      <c r="J1460" t="s">
        <v>1315</v>
      </c>
      <c r="K1460" t="s">
        <v>1316</v>
      </c>
      <c r="L1460">
        <v>1368</v>
      </c>
      <c r="N1460">
        <v>1011</v>
      </c>
      <c r="O1460" t="s">
        <v>1152</v>
      </c>
      <c r="P1460" t="s">
        <v>1152</v>
      </c>
      <c r="Q1460">
        <v>1</v>
      </c>
      <c r="X1460">
        <v>0.35</v>
      </c>
      <c r="Y1460">
        <v>0</v>
      </c>
      <c r="Z1460">
        <v>12.14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179</v>
      </c>
      <c r="AG1460">
        <v>0.47249999999999998</v>
      </c>
      <c r="AH1460">
        <v>2</v>
      </c>
      <c r="AI1460">
        <v>24911257</v>
      </c>
      <c r="AJ1460">
        <v>1431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">
      <c r="A1461">
        <f>ROW(Source!A826)</f>
        <v>826</v>
      </c>
      <c r="B1461">
        <v>24911262</v>
      </c>
      <c r="C1461">
        <v>24911255</v>
      </c>
      <c r="D1461">
        <v>22794574</v>
      </c>
      <c r="E1461">
        <v>1</v>
      </c>
      <c r="F1461">
        <v>1</v>
      </c>
      <c r="G1461">
        <v>1</v>
      </c>
      <c r="H1461">
        <v>2</v>
      </c>
      <c r="I1461" t="s">
        <v>1317</v>
      </c>
      <c r="J1461" t="s">
        <v>1318</v>
      </c>
      <c r="K1461" t="s">
        <v>1319</v>
      </c>
      <c r="L1461">
        <v>1368</v>
      </c>
      <c r="N1461">
        <v>1011</v>
      </c>
      <c r="O1461" t="s">
        <v>1152</v>
      </c>
      <c r="P1461" t="s">
        <v>1152</v>
      </c>
      <c r="Q1461">
        <v>1</v>
      </c>
      <c r="X1461">
        <v>0.77</v>
      </c>
      <c r="Y1461">
        <v>0</v>
      </c>
      <c r="Z1461">
        <v>10.62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179</v>
      </c>
      <c r="AG1461">
        <v>1.0395000000000001</v>
      </c>
      <c r="AH1461">
        <v>2</v>
      </c>
      <c r="AI1461">
        <v>24911258</v>
      </c>
      <c r="AJ1461">
        <v>1432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">
      <c r="A1462">
        <f>ROW(Source!A826)</f>
        <v>826</v>
      </c>
      <c r="B1462">
        <v>24911263</v>
      </c>
      <c r="C1462">
        <v>24911255</v>
      </c>
      <c r="D1462">
        <v>22865650</v>
      </c>
      <c r="E1462">
        <v>1</v>
      </c>
      <c r="F1462">
        <v>1</v>
      </c>
      <c r="G1462">
        <v>1</v>
      </c>
      <c r="H1462">
        <v>3</v>
      </c>
      <c r="I1462" t="s">
        <v>1159</v>
      </c>
      <c r="J1462" t="s">
        <v>1160</v>
      </c>
      <c r="K1462" t="s">
        <v>1161</v>
      </c>
      <c r="L1462">
        <v>1374</v>
      </c>
      <c r="N1462">
        <v>1013</v>
      </c>
      <c r="O1462" t="s">
        <v>1162</v>
      </c>
      <c r="P1462" t="s">
        <v>1162</v>
      </c>
      <c r="Q1462">
        <v>1</v>
      </c>
      <c r="X1462">
        <v>0.27</v>
      </c>
      <c r="Y1462">
        <v>1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0.27</v>
      </c>
      <c r="AH1462">
        <v>2</v>
      </c>
      <c r="AI1462">
        <v>24911259</v>
      </c>
      <c r="AJ1462">
        <v>1433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">
      <c r="A1463">
        <f>ROW(Source!A827)</f>
        <v>827</v>
      </c>
      <c r="B1463">
        <v>24726548</v>
      </c>
      <c r="C1463">
        <v>24726533</v>
      </c>
      <c r="D1463">
        <v>9436266</v>
      </c>
      <c r="E1463">
        <v>1</v>
      </c>
      <c r="F1463">
        <v>1</v>
      </c>
      <c r="G1463">
        <v>1</v>
      </c>
      <c r="H1463">
        <v>1</v>
      </c>
      <c r="I1463" t="s">
        <v>1171</v>
      </c>
      <c r="J1463" t="s">
        <v>3</v>
      </c>
      <c r="K1463" t="s">
        <v>1172</v>
      </c>
      <c r="L1463">
        <v>1369</v>
      </c>
      <c r="N1463">
        <v>1013</v>
      </c>
      <c r="O1463" t="s">
        <v>1148</v>
      </c>
      <c r="P1463" t="s">
        <v>1148</v>
      </c>
      <c r="Q1463">
        <v>1</v>
      </c>
      <c r="X1463">
        <v>13.5</v>
      </c>
      <c r="Y1463">
        <v>0</v>
      </c>
      <c r="Z1463">
        <v>0</v>
      </c>
      <c r="AA1463">
        <v>0</v>
      </c>
      <c r="AB1463">
        <v>11.09</v>
      </c>
      <c r="AC1463">
        <v>0</v>
      </c>
      <c r="AD1463">
        <v>1</v>
      </c>
      <c r="AE1463">
        <v>1</v>
      </c>
      <c r="AF1463" t="s">
        <v>179</v>
      </c>
      <c r="AG1463">
        <v>18.225000000000001</v>
      </c>
      <c r="AH1463">
        <v>2</v>
      </c>
      <c r="AI1463">
        <v>24726534</v>
      </c>
      <c r="AJ1463">
        <v>1434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">
      <c r="A1464">
        <f>ROW(Source!A827)</f>
        <v>827</v>
      </c>
      <c r="B1464">
        <v>24726549</v>
      </c>
      <c r="C1464">
        <v>24726533</v>
      </c>
      <c r="D1464">
        <v>121548</v>
      </c>
      <c r="E1464">
        <v>1</v>
      </c>
      <c r="F1464">
        <v>1</v>
      </c>
      <c r="G1464">
        <v>1</v>
      </c>
      <c r="H1464">
        <v>1</v>
      </c>
      <c r="I1464" t="s">
        <v>40</v>
      </c>
      <c r="J1464" t="s">
        <v>3</v>
      </c>
      <c r="K1464" t="s">
        <v>1173</v>
      </c>
      <c r="L1464">
        <v>608254</v>
      </c>
      <c r="N1464">
        <v>1013</v>
      </c>
      <c r="O1464" t="s">
        <v>1174</v>
      </c>
      <c r="P1464" t="s">
        <v>1174</v>
      </c>
      <c r="Q1464">
        <v>1</v>
      </c>
      <c r="X1464">
        <v>0.55000000000000004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2</v>
      </c>
      <c r="AF1464" t="s">
        <v>179</v>
      </c>
      <c r="AG1464">
        <v>0.74250000000000016</v>
      </c>
      <c r="AH1464">
        <v>2</v>
      </c>
      <c r="AI1464">
        <v>24726535</v>
      </c>
      <c r="AJ1464">
        <v>1435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">
      <c r="A1465">
        <f>ROW(Source!A827)</f>
        <v>827</v>
      </c>
      <c r="B1465">
        <v>24726550</v>
      </c>
      <c r="C1465">
        <v>24726533</v>
      </c>
      <c r="D1465">
        <v>14665676</v>
      </c>
      <c r="E1465">
        <v>1</v>
      </c>
      <c r="F1465">
        <v>1</v>
      </c>
      <c r="G1465">
        <v>1</v>
      </c>
      <c r="H1465">
        <v>2</v>
      </c>
      <c r="I1465" t="s">
        <v>1175</v>
      </c>
      <c r="J1465" t="s">
        <v>1239</v>
      </c>
      <c r="K1465" t="s">
        <v>1177</v>
      </c>
      <c r="L1465">
        <v>1368</v>
      </c>
      <c r="N1465">
        <v>1011</v>
      </c>
      <c r="O1465" t="s">
        <v>1152</v>
      </c>
      <c r="P1465" t="s">
        <v>1152</v>
      </c>
      <c r="Q1465">
        <v>1</v>
      </c>
      <c r="X1465">
        <v>0.55000000000000004</v>
      </c>
      <c r="Y1465">
        <v>0</v>
      </c>
      <c r="Z1465">
        <v>89.99</v>
      </c>
      <c r="AA1465">
        <v>10.06</v>
      </c>
      <c r="AB1465">
        <v>0</v>
      </c>
      <c r="AC1465">
        <v>0</v>
      </c>
      <c r="AD1465">
        <v>1</v>
      </c>
      <c r="AE1465">
        <v>0</v>
      </c>
      <c r="AF1465" t="s">
        <v>179</v>
      </c>
      <c r="AG1465">
        <v>0.74250000000000016</v>
      </c>
      <c r="AH1465">
        <v>2</v>
      </c>
      <c r="AI1465">
        <v>24726536</v>
      </c>
      <c r="AJ1465">
        <v>1436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">
      <c r="A1466">
        <f>ROW(Source!A827)</f>
        <v>827</v>
      </c>
      <c r="B1466">
        <v>24726551</v>
      </c>
      <c r="C1466">
        <v>24726533</v>
      </c>
      <c r="D1466">
        <v>14610134</v>
      </c>
      <c r="E1466">
        <v>1</v>
      </c>
      <c r="F1466">
        <v>1</v>
      </c>
      <c r="G1466">
        <v>1</v>
      </c>
      <c r="H1466">
        <v>3</v>
      </c>
      <c r="I1466" t="s">
        <v>1178</v>
      </c>
      <c r="J1466" t="s">
        <v>1488</v>
      </c>
      <c r="K1466" t="s">
        <v>1180</v>
      </c>
      <c r="L1466">
        <v>1346</v>
      </c>
      <c r="N1466">
        <v>1009</v>
      </c>
      <c r="O1466" t="s">
        <v>1181</v>
      </c>
      <c r="P1466" t="s">
        <v>1181</v>
      </c>
      <c r="Q1466">
        <v>1</v>
      </c>
      <c r="X1466">
        <v>0.02</v>
      </c>
      <c r="Y1466">
        <v>35.630000000000003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0.02</v>
      </c>
      <c r="AH1466">
        <v>2</v>
      </c>
      <c r="AI1466">
        <v>24726537</v>
      </c>
      <c r="AJ1466">
        <v>1437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">
      <c r="A1467">
        <f>ROW(Source!A827)</f>
        <v>827</v>
      </c>
      <c r="B1467">
        <v>24726552</v>
      </c>
      <c r="C1467">
        <v>24726533</v>
      </c>
      <c r="D1467">
        <v>14610520</v>
      </c>
      <c r="E1467">
        <v>1</v>
      </c>
      <c r="F1467">
        <v>1</v>
      </c>
      <c r="G1467">
        <v>1</v>
      </c>
      <c r="H1467">
        <v>3</v>
      </c>
      <c r="I1467" t="s">
        <v>1182</v>
      </c>
      <c r="J1467" t="s">
        <v>1489</v>
      </c>
      <c r="K1467" t="s">
        <v>1184</v>
      </c>
      <c r="L1467">
        <v>1348</v>
      </c>
      <c r="N1467">
        <v>1009</v>
      </c>
      <c r="O1467" t="s">
        <v>1185</v>
      </c>
      <c r="P1467" t="s">
        <v>1185</v>
      </c>
      <c r="Q1467">
        <v>1000</v>
      </c>
      <c r="X1467">
        <v>2.0000000000000002E-5</v>
      </c>
      <c r="Y1467">
        <v>15481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2.0000000000000002E-5</v>
      </c>
      <c r="AH1467">
        <v>2</v>
      </c>
      <c r="AI1467">
        <v>24726538</v>
      </c>
      <c r="AJ1467">
        <v>1438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">
      <c r="A1468">
        <f>ROW(Source!A827)</f>
        <v>827</v>
      </c>
      <c r="B1468">
        <v>24726553</v>
      </c>
      <c r="C1468">
        <v>24726533</v>
      </c>
      <c r="D1468">
        <v>14610524</v>
      </c>
      <c r="E1468">
        <v>1</v>
      </c>
      <c r="F1468">
        <v>1</v>
      </c>
      <c r="G1468">
        <v>1</v>
      </c>
      <c r="H1468">
        <v>3</v>
      </c>
      <c r="I1468" t="s">
        <v>1186</v>
      </c>
      <c r="J1468" t="s">
        <v>1451</v>
      </c>
      <c r="K1468" t="s">
        <v>1188</v>
      </c>
      <c r="L1468">
        <v>1346</v>
      </c>
      <c r="N1468">
        <v>1009</v>
      </c>
      <c r="O1468" t="s">
        <v>1181</v>
      </c>
      <c r="P1468" t="s">
        <v>1181</v>
      </c>
      <c r="Q1468">
        <v>1</v>
      </c>
      <c r="X1468">
        <v>0.01</v>
      </c>
      <c r="Y1468">
        <v>27.74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0.01</v>
      </c>
      <c r="AH1468">
        <v>2</v>
      </c>
      <c r="AI1468">
        <v>24726539</v>
      </c>
      <c r="AJ1468">
        <v>1439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">
      <c r="A1469">
        <f>ROW(Source!A827)</f>
        <v>827</v>
      </c>
      <c r="B1469">
        <v>24726554</v>
      </c>
      <c r="C1469">
        <v>24726533</v>
      </c>
      <c r="D1469">
        <v>14610539</v>
      </c>
      <c r="E1469">
        <v>1</v>
      </c>
      <c r="F1469">
        <v>1</v>
      </c>
      <c r="G1469">
        <v>1</v>
      </c>
      <c r="H1469">
        <v>3</v>
      </c>
      <c r="I1469" t="s">
        <v>1189</v>
      </c>
      <c r="J1469" t="s">
        <v>1461</v>
      </c>
      <c r="K1469" t="s">
        <v>1191</v>
      </c>
      <c r="L1469">
        <v>1346</v>
      </c>
      <c r="N1469">
        <v>1009</v>
      </c>
      <c r="O1469" t="s">
        <v>1181</v>
      </c>
      <c r="P1469" t="s">
        <v>1181</v>
      </c>
      <c r="Q1469">
        <v>1</v>
      </c>
      <c r="X1469">
        <v>0.08</v>
      </c>
      <c r="Y1469">
        <v>9.0399999999999991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0.08</v>
      </c>
      <c r="AH1469">
        <v>2</v>
      </c>
      <c r="AI1469">
        <v>24726540</v>
      </c>
      <c r="AJ1469">
        <v>1440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">
      <c r="A1470">
        <f>ROW(Source!A827)</f>
        <v>827</v>
      </c>
      <c r="B1470">
        <v>24726555</v>
      </c>
      <c r="C1470">
        <v>24726533</v>
      </c>
      <c r="D1470">
        <v>14610834</v>
      </c>
      <c r="E1470">
        <v>1</v>
      </c>
      <c r="F1470">
        <v>1</v>
      </c>
      <c r="G1470">
        <v>1</v>
      </c>
      <c r="H1470">
        <v>3</v>
      </c>
      <c r="I1470" t="s">
        <v>1192</v>
      </c>
      <c r="J1470" t="s">
        <v>1452</v>
      </c>
      <c r="K1470" t="s">
        <v>1194</v>
      </c>
      <c r="L1470">
        <v>1358</v>
      </c>
      <c r="N1470">
        <v>1010</v>
      </c>
      <c r="O1470" t="s">
        <v>189</v>
      </c>
      <c r="P1470" t="s">
        <v>189</v>
      </c>
      <c r="Q1470">
        <v>10</v>
      </c>
      <c r="X1470">
        <v>0.4</v>
      </c>
      <c r="Y1470">
        <v>8.3000000000000007</v>
      </c>
      <c r="Z1470">
        <v>0</v>
      </c>
      <c r="AA1470">
        <v>0</v>
      </c>
      <c r="AB1470">
        <v>0</v>
      </c>
      <c r="AC1470">
        <v>0</v>
      </c>
      <c r="AD1470">
        <v>1</v>
      </c>
      <c r="AE1470">
        <v>0</v>
      </c>
      <c r="AF1470" t="s">
        <v>3</v>
      </c>
      <c r="AG1470">
        <v>0.4</v>
      </c>
      <c r="AH1470">
        <v>2</v>
      </c>
      <c r="AI1470">
        <v>24726541</v>
      </c>
      <c r="AJ1470">
        <v>1441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">
      <c r="A1471">
        <f>ROW(Source!A827)</f>
        <v>827</v>
      </c>
      <c r="B1471">
        <v>24726556</v>
      </c>
      <c r="C1471">
        <v>24726533</v>
      </c>
      <c r="D1471">
        <v>14611065</v>
      </c>
      <c r="E1471">
        <v>1</v>
      </c>
      <c r="F1471">
        <v>1</v>
      </c>
      <c r="G1471">
        <v>1</v>
      </c>
      <c r="H1471">
        <v>3</v>
      </c>
      <c r="I1471" t="s">
        <v>1320</v>
      </c>
      <c r="J1471" t="s">
        <v>1690</v>
      </c>
      <c r="K1471" t="s">
        <v>1322</v>
      </c>
      <c r="L1471">
        <v>1346</v>
      </c>
      <c r="N1471">
        <v>1009</v>
      </c>
      <c r="O1471" t="s">
        <v>1181</v>
      </c>
      <c r="P1471" t="s">
        <v>1181</v>
      </c>
      <c r="Q1471">
        <v>1</v>
      </c>
      <c r="X1471">
        <v>2.3999999999999998E-3</v>
      </c>
      <c r="Y1471">
        <v>38.89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0</v>
      </c>
      <c r="AF1471" t="s">
        <v>3</v>
      </c>
      <c r="AG1471">
        <v>2.3999999999999998E-3</v>
      </c>
      <c r="AH1471">
        <v>2</v>
      </c>
      <c r="AI1471">
        <v>24726542</v>
      </c>
      <c r="AJ1471">
        <v>1442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">
      <c r="A1472">
        <f>ROW(Source!A827)</f>
        <v>827</v>
      </c>
      <c r="B1472">
        <v>24726557</v>
      </c>
      <c r="C1472">
        <v>24726533</v>
      </c>
      <c r="D1472">
        <v>14611294</v>
      </c>
      <c r="E1472">
        <v>1</v>
      </c>
      <c r="F1472">
        <v>1</v>
      </c>
      <c r="G1472">
        <v>1</v>
      </c>
      <c r="H1472">
        <v>3</v>
      </c>
      <c r="I1472" t="s">
        <v>1195</v>
      </c>
      <c r="J1472" t="s">
        <v>1490</v>
      </c>
      <c r="K1472" t="s">
        <v>1197</v>
      </c>
      <c r="L1472">
        <v>1346</v>
      </c>
      <c r="N1472">
        <v>1009</v>
      </c>
      <c r="O1472" t="s">
        <v>1181</v>
      </c>
      <c r="P1472" t="s">
        <v>1181</v>
      </c>
      <c r="Q1472">
        <v>1</v>
      </c>
      <c r="X1472">
        <v>0.01</v>
      </c>
      <c r="Y1472">
        <v>91.29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0.01</v>
      </c>
      <c r="AH1472">
        <v>2</v>
      </c>
      <c r="AI1472">
        <v>24726543</v>
      </c>
      <c r="AJ1472">
        <v>1443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">
      <c r="A1473">
        <f>ROW(Source!A827)</f>
        <v>827</v>
      </c>
      <c r="B1473">
        <v>24726558</v>
      </c>
      <c r="C1473">
        <v>24726533</v>
      </c>
      <c r="D1473">
        <v>14680937</v>
      </c>
      <c r="E1473">
        <v>1</v>
      </c>
      <c r="F1473">
        <v>1</v>
      </c>
      <c r="G1473">
        <v>1</v>
      </c>
      <c r="H1473">
        <v>3</v>
      </c>
      <c r="I1473" t="s">
        <v>1198</v>
      </c>
      <c r="J1473" t="s">
        <v>1491</v>
      </c>
      <c r="K1473" t="s">
        <v>1200</v>
      </c>
      <c r="L1473">
        <v>1346</v>
      </c>
      <c r="N1473">
        <v>1009</v>
      </c>
      <c r="O1473" t="s">
        <v>1181</v>
      </c>
      <c r="P1473" t="s">
        <v>1181</v>
      </c>
      <c r="Q1473">
        <v>1</v>
      </c>
      <c r="X1473">
        <v>0.03</v>
      </c>
      <c r="Y1473">
        <v>15.37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0.03</v>
      </c>
      <c r="AH1473">
        <v>2</v>
      </c>
      <c r="AI1473">
        <v>24726544</v>
      </c>
      <c r="AJ1473">
        <v>1444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">
      <c r="A1474">
        <f>ROW(Source!A827)</f>
        <v>827</v>
      </c>
      <c r="B1474">
        <v>24726559</v>
      </c>
      <c r="C1474">
        <v>24726533</v>
      </c>
      <c r="D1474">
        <v>14665222</v>
      </c>
      <c r="E1474">
        <v>1</v>
      </c>
      <c r="F1474">
        <v>1</v>
      </c>
      <c r="G1474">
        <v>1</v>
      </c>
      <c r="H1474">
        <v>3</v>
      </c>
      <c r="I1474" t="s">
        <v>1207</v>
      </c>
      <c r="J1474" t="s">
        <v>1454</v>
      </c>
      <c r="K1474" t="s">
        <v>1209</v>
      </c>
      <c r="L1474">
        <v>1346</v>
      </c>
      <c r="N1474">
        <v>1009</v>
      </c>
      <c r="O1474" t="s">
        <v>1181</v>
      </c>
      <c r="P1474" t="s">
        <v>1181</v>
      </c>
      <c r="Q1474">
        <v>1</v>
      </c>
      <c r="X1474">
        <v>0.01</v>
      </c>
      <c r="Y1474">
        <v>65.75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0.01</v>
      </c>
      <c r="AH1474">
        <v>2</v>
      </c>
      <c r="AI1474">
        <v>24726545</v>
      </c>
      <c r="AJ1474">
        <v>1445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">
      <c r="A1475">
        <f>ROW(Source!A827)</f>
        <v>827</v>
      </c>
      <c r="B1475">
        <v>24726560</v>
      </c>
      <c r="C1475">
        <v>24726533</v>
      </c>
      <c r="D1475">
        <v>14689643</v>
      </c>
      <c r="E1475">
        <v>1</v>
      </c>
      <c r="F1475">
        <v>1</v>
      </c>
      <c r="G1475">
        <v>1</v>
      </c>
      <c r="H1475">
        <v>3</v>
      </c>
      <c r="I1475" t="s">
        <v>1210</v>
      </c>
      <c r="J1475" t="s">
        <v>1493</v>
      </c>
      <c r="K1475" t="s">
        <v>1212</v>
      </c>
      <c r="L1475">
        <v>1346</v>
      </c>
      <c r="N1475">
        <v>1009</v>
      </c>
      <c r="O1475" t="s">
        <v>1181</v>
      </c>
      <c r="P1475" t="s">
        <v>1181</v>
      </c>
      <c r="Q1475">
        <v>1</v>
      </c>
      <c r="X1475">
        <v>0.01</v>
      </c>
      <c r="Y1475">
        <v>38.340000000000003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0.01</v>
      </c>
      <c r="AH1475">
        <v>2</v>
      </c>
      <c r="AI1475">
        <v>24726546</v>
      </c>
      <c r="AJ1475">
        <v>1446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">
      <c r="A1476">
        <f>ROW(Source!A827)</f>
        <v>827</v>
      </c>
      <c r="B1476">
        <v>24726561</v>
      </c>
      <c r="C1476">
        <v>24726533</v>
      </c>
      <c r="D1476">
        <v>14665281</v>
      </c>
      <c r="E1476">
        <v>1</v>
      </c>
      <c r="F1476">
        <v>1</v>
      </c>
      <c r="G1476">
        <v>1</v>
      </c>
      <c r="H1476">
        <v>3</v>
      </c>
      <c r="I1476" t="s">
        <v>1311</v>
      </c>
      <c r="J1476" t="s">
        <v>1695</v>
      </c>
      <c r="K1476" t="s">
        <v>1313</v>
      </c>
      <c r="L1476">
        <v>1348</v>
      </c>
      <c r="N1476">
        <v>1009</v>
      </c>
      <c r="O1476" t="s">
        <v>1185</v>
      </c>
      <c r="P1476" t="s">
        <v>1185</v>
      </c>
      <c r="Q1476">
        <v>1000</v>
      </c>
      <c r="X1476">
        <v>3.0000000000000001E-3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 t="s">
        <v>3</v>
      </c>
      <c r="AG1476">
        <v>3.0000000000000001E-3</v>
      </c>
      <c r="AH1476">
        <v>3</v>
      </c>
      <c r="AI1476">
        <v>-1</v>
      </c>
      <c r="AJ1476" t="s">
        <v>3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">
      <c r="A1477">
        <f>ROW(Source!A827)</f>
        <v>827</v>
      </c>
      <c r="B1477">
        <v>24726562</v>
      </c>
      <c r="C1477">
        <v>24726533</v>
      </c>
      <c r="D1477">
        <v>14665295</v>
      </c>
      <c r="E1477">
        <v>1</v>
      </c>
      <c r="F1477">
        <v>1</v>
      </c>
      <c r="G1477">
        <v>1</v>
      </c>
      <c r="H1477">
        <v>3</v>
      </c>
      <c r="I1477" t="s">
        <v>1159</v>
      </c>
      <c r="J1477" t="s">
        <v>1168</v>
      </c>
      <c r="K1477" t="s">
        <v>1169</v>
      </c>
      <c r="L1477">
        <v>1344</v>
      </c>
      <c r="N1477">
        <v>1008</v>
      </c>
      <c r="O1477" t="s">
        <v>1170</v>
      </c>
      <c r="P1477" t="s">
        <v>1170</v>
      </c>
      <c r="Q1477">
        <v>1</v>
      </c>
      <c r="X1477">
        <v>2.99</v>
      </c>
      <c r="Y1477">
        <v>1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3</v>
      </c>
      <c r="AG1477">
        <v>2.99</v>
      </c>
      <c r="AH1477">
        <v>2</v>
      </c>
      <c r="AI1477">
        <v>24726547</v>
      </c>
      <c r="AJ1477">
        <v>1447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">
      <c r="A1478">
        <f>ROW(Source!A828)</f>
        <v>828</v>
      </c>
      <c r="B1478">
        <v>24726574</v>
      </c>
      <c r="C1478">
        <v>24726570</v>
      </c>
      <c r="D1478">
        <v>9438100</v>
      </c>
      <c r="E1478">
        <v>1</v>
      </c>
      <c r="F1478">
        <v>1</v>
      </c>
      <c r="G1478">
        <v>1</v>
      </c>
      <c r="H1478">
        <v>1</v>
      </c>
      <c r="I1478" t="s">
        <v>1276</v>
      </c>
      <c r="J1478" t="s">
        <v>3</v>
      </c>
      <c r="K1478" t="s">
        <v>1277</v>
      </c>
      <c r="L1478">
        <v>1369</v>
      </c>
      <c r="N1478">
        <v>1013</v>
      </c>
      <c r="O1478" t="s">
        <v>1148</v>
      </c>
      <c r="P1478" t="s">
        <v>1148</v>
      </c>
      <c r="Q1478">
        <v>1</v>
      </c>
      <c r="X1478">
        <v>10</v>
      </c>
      <c r="Y1478">
        <v>0</v>
      </c>
      <c r="Z1478">
        <v>0</v>
      </c>
      <c r="AA1478">
        <v>0</v>
      </c>
      <c r="AB1478">
        <v>15.49</v>
      </c>
      <c r="AC1478">
        <v>0</v>
      </c>
      <c r="AD1478">
        <v>1</v>
      </c>
      <c r="AE1478">
        <v>1</v>
      </c>
      <c r="AF1478" t="s">
        <v>179</v>
      </c>
      <c r="AG1478">
        <v>13.5</v>
      </c>
      <c r="AH1478">
        <v>2</v>
      </c>
      <c r="AI1478">
        <v>24726571</v>
      </c>
      <c r="AJ1478">
        <v>1448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">
      <c r="A1479">
        <f>ROW(Source!A828)</f>
        <v>828</v>
      </c>
      <c r="B1479">
        <v>24726575</v>
      </c>
      <c r="C1479">
        <v>24726570</v>
      </c>
      <c r="D1479">
        <v>9447024</v>
      </c>
      <c r="E1479">
        <v>1</v>
      </c>
      <c r="F1479">
        <v>1</v>
      </c>
      <c r="G1479">
        <v>1</v>
      </c>
      <c r="H1479">
        <v>1</v>
      </c>
      <c r="I1479" t="s">
        <v>1278</v>
      </c>
      <c r="J1479" t="s">
        <v>3</v>
      </c>
      <c r="K1479" t="s">
        <v>1279</v>
      </c>
      <c r="L1479">
        <v>1369</v>
      </c>
      <c r="N1479">
        <v>1013</v>
      </c>
      <c r="O1479" t="s">
        <v>1148</v>
      </c>
      <c r="P1479" t="s">
        <v>1148</v>
      </c>
      <c r="Q1479">
        <v>1</v>
      </c>
      <c r="X1479">
        <v>10</v>
      </c>
      <c r="Y1479">
        <v>0</v>
      </c>
      <c r="Z1479">
        <v>0</v>
      </c>
      <c r="AA1479">
        <v>0</v>
      </c>
      <c r="AB1479">
        <v>14.09</v>
      </c>
      <c r="AC1479">
        <v>0</v>
      </c>
      <c r="AD1479">
        <v>1</v>
      </c>
      <c r="AE1479">
        <v>1</v>
      </c>
      <c r="AF1479" t="s">
        <v>179</v>
      </c>
      <c r="AG1479">
        <v>13.5</v>
      </c>
      <c r="AH1479">
        <v>2</v>
      </c>
      <c r="AI1479">
        <v>24726572</v>
      </c>
      <c r="AJ1479">
        <v>1449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">
      <c r="A1480">
        <f>ROW(Source!A828)</f>
        <v>828</v>
      </c>
      <c r="B1480">
        <v>24726576</v>
      </c>
      <c r="C1480">
        <v>24726570</v>
      </c>
      <c r="D1480">
        <v>14665295</v>
      </c>
      <c r="E1480">
        <v>1</v>
      </c>
      <c r="F1480">
        <v>1</v>
      </c>
      <c r="G1480">
        <v>1</v>
      </c>
      <c r="H1480">
        <v>3</v>
      </c>
      <c r="I1480" t="s">
        <v>1159</v>
      </c>
      <c r="J1480" t="s">
        <v>1168</v>
      </c>
      <c r="K1480" t="s">
        <v>1169</v>
      </c>
      <c r="L1480">
        <v>1344</v>
      </c>
      <c r="N1480">
        <v>1008</v>
      </c>
      <c r="O1480" t="s">
        <v>1170</v>
      </c>
      <c r="P1480" t="s">
        <v>1170</v>
      </c>
      <c r="Q1480">
        <v>1</v>
      </c>
      <c r="X1480">
        <v>5.92</v>
      </c>
      <c r="Y1480">
        <v>1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5.92</v>
      </c>
      <c r="AH1480">
        <v>2</v>
      </c>
      <c r="AI1480">
        <v>24726573</v>
      </c>
      <c r="AJ1480">
        <v>1450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">
      <c r="A1481">
        <f>ROW(Source!A829)</f>
        <v>829</v>
      </c>
      <c r="B1481">
        <v>24726769</v>
      </c>
      <c r="C1481">
        <v>24726752</v>
      </c>
      <c r="D1481">
        <v>9436266</v>
      </c>
      <c r="E1481">
        <v>1</v>
      </c>
      <c r="F1481">
        <v>1</v>
      </c>
      <c r="G1481">
        <v>1</v>
      </c>
      <c r="H1481">
        <v>1</v>
      </c>
      <c r="I1481" t="s">
        <v>1171</v>
      </c>
      <c r="J1481" t="s">
        <v>3</v>
      </c>
      <c r="K1481" t="s">
        <v>1172</v>
      </c>
      <c r="L1481">
        <v>1369</v>
      </c>
      <c r="N1481">
        <v>1013</v>
      </c>
      <c r="O1481" t="s">
        <v>1148</v>
      </c>
      <c r="P1481" t="s">
        <v>1148</v>
      </c>
      <c r="Q1481">
        <v>1</v>
      </c>
      <c r="X1481">
        <v>10.1</v>
      </c>
      <c r="Y1481">
        <v>0</v>
      </c>
      <c r="Z1481">
        <v>0</v>
      </c>
      <c r="AA1481">
        <v>0</v>
      </c>
      <c r="AB1481">
        <v>11.09</v>
      </c>
      <c r="AC1481">
        <v>0</v>
      </c>
      <c r="AD1481">
        <v>1</v>
      </c>
      <c r="AE1481">
        <v>1</v>
      </c>
      <c r="AF1481" t="s">
        <v>179</v>
      </c>
      <c r="AG1481">
        <v>13.635</v>
      </c>
      <c r="AH1481">
        <v>2</v>
      </c>
      <c r="AI1481">
        <v>24726753</v>
      </c>
      <c r="AJ1481">
        <v>1451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">
      <c r="A1482">
        <f>ROW(Source!A829)</f>
        <v>829</v>
      </c>
      <c r="B1482">
        <v>24726770</v>
      </c>
      <c r="C1482">
        <v>24726752</v>
      </c>
      <c r="D1482">
        <v>121548</v>
      </c>
      <c r="E1482">
        <v>1</v>
      </c>
      <c r="F1482">
        <v>1</v>
      </c>
      <c r="G1482">
        <v>1</v>
      </c>
      <c r="H1482">
        <v>1</v>
      </c>
      <c r="I1482" t="s">
        <v>40</v>
      </c>
      <c r="J1482" t="s">
        <v>3</v>
      </c>
      <c r="K1482" t="s">
        <v>1173</v>
      </c>
      <c r="L1482">
        <v>608254</v>
      </c>
      <c r="N1482">
        <v>1013</v>
      </c>
      <c r="O1482" t="s">
        <v>1174</v>
      </c>
      <c r="P1482" t="s">
        <v>1174</v>
      </c>
      <c r="Q1482">
        <v>1</v>
      </c>
      <c r="X1482">
        <v>0.44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2</v>
      </c>
      <c r="AF1482" t="s">
        <v>179</v>
      </c>
      <c r="AG1482">
        <v>0.59400000000000008</v>
      </c>
      <c r="AH1482">
        <v>2</v>
      </c>
      <c r="AI1482">
        <v>24726754</v>
      </c>
      <c r="AJ1482">
        <v>1452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">
      <c r="A1483">
        <f>ROW(Source!A829)</f>
        <v>829</v>
      </c>
      <c r="B1483">
        <v>24726771</v>
      </c>
      <c r="C1483">
        <v>24726752</v>
      </c>
      <c r="D1483">
        <v>14665676</v>
      </c>
      <c r="E1483">
        <v>1</v>
      </c>
      <c r="F1483">
        <v>1</v>
      </c>
      <c r="G1483">
        <v>1</v>
      </c>
      <c r="H1483">
        <v>2</v>
      </c>
      <c r="I1483" t="s">
        <v>1175</v>
      </c>
      <c r="J1483" t="s">
        <v>1239</v>
      </c>
      <c r="K1483" t="s">
        <v>1177</v>
      </c>
      <c r="L1483">
        <v>1368</v>
      </c>
      <c r="N1483">
        <v>1011</v>
      </c>
      <c r="O1483" t="s">
        <v>1152</v>
      </c>
      <c r="P1483" t="s">
        <v>1152</v>
      </c>
      <c r="Q1483">
        <v>1</v>
      </c>
      <c r="X1483">
        <v>0.44</v>
      </c>
      <c r="Y1483">
        <v>0</v>
      </c>
      <c r="Z1483">
        <v>89.99</v>
      </c>
      <c r="AA1483">
        <v>10.06</v>
      </c>
      <c r="AB1483">
        <v>0</v>
      </c>
      <c r="AC1483">
        <v>0</v>
      </c>
      <c r="AD1483">
        <v>1</v>
      </c>
      <c r="AE1483">
        <v>0</v>
      </c>
      <c r="AF1483" t="s">
        <v>179</v>
      </c>
      <c r="AG1483">
        <v>0.59400000000000008</v>
      </c>
      <c r="AH1483">
        <v>2</v>
      </c>
      <c r="AI1483">
        <v>24726755</v>
      </c>
      <c r="AJ1483">
        <v>1453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">
      <c r="A1484">
        <f>ROW(Source!A829)</f>
        <v>829</v>
      </c>
      <c r="B1484">
        <v>24726772</v>
      </c>
      <c r="C1484">
        <v>24726752</v>
      </c>
      <c r="D1484">
        <v>14610134</v>
      </c>
      <c r="E1484">
        <v>1</v>
      </c>
      <c r="F1484">
        <v>1</v>
      </c>
      <c r="G1484">
        <v>1</v>
      </c>
      <c r="H1484">
        <v>3</v>
      </c>
      <c r="I1484" t="s">
        <v>1178</v>
      </c>
      <c r="J1484" t="s">
        <v>1488</v>
      </c>
      <c r="K1484" t="s">
        <v>1180</v>
      </c>
      <c r="L1484">
        <v>1346</v>
      </c>
      <c r="N1484">
        <v>1009</v>
      </c>
      <c r="O1484" t="s">
        <v>1181</v>
      </c>
      <c r="P1484" t="s">
        <v>1181</v>
      </c>
      <c r="Q1484">
        <v>1</v>
      </c>
      <c r="X1484">
        <v>0.03</v>
      </c>
      <c r="Y1484">
        <v>35.630000000000003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0.03</v>
      </c>
      <c r="AH1484">
        <v>2</v>
      </c>
      <c r="AI1484">
        <v>24726756</v>
      </c>
      <c r="AJ1484">
        <v>1454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">
      <c r="A1485">
        <f>ROW(Source!A829)</f>
        <v>829</v>
      </c>
      <c r="B1485">
        <v>24726773</v>
      </c>
      <c r="C1485">
        <v>24726752</v>
      </c>
      <c r="D1485">
        <v>14610520</v>
      </c>
      <c r="E1485">
        <v>1</v>
      </c>
      <c r="F1485">
        <v>1</v>
      </c>
      <c r="G1485">
        <v>1</v>
      </c>
      <c r="H1485">
        <v>3</v>
      </c>
      <c r="I1485" t="s">
        <v>1182</v>
      </c>
      <c r="J1485" t="s">
        <v>1489</v>
      </c>
      <c r="K1485" t="s">
        <v>1184</v>
      </c>
      <c r="L1485">
        <v>1348</v>
      </c>
      <c r="N1485">
        <v>1009</v>
      </c>
      <c r="O1485" t="s">
        <v>1185</v>
      </c>
      <c r="P1485" t="s">
        <v>1185</v>
      </c>
      <c r="Q1485">
        <v>1000</v>
      </c>
      <c r="X1485">
        <v>2.0000000000000002E-5</v>
      </c>
      <c r="Y1485">
        <v>15481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2.0000000000000002E-5</v>
      </c>
      <c r="AH1485">
        <v>2</v>
      </c>
      <c r="AI1485">
        <v>24726757</v>
      </c>
      <c r="AJ1485">
        <v>1455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">
      <c r="A1486">
        <f>ROW(Source!A829)</f>
        <v>829</v>
      </c>
      <c r="B1486">
        <v>24726774</v>
      </c>
      <c r="C1486">
        <v>24726752</v>
      </c>
      <c r="D1486">
        <v>14610524</v>
      </c>
      <c r="E1486">
        <v>1</v>
      </c>
      <c r="F1486">
        <v>1</v>
      </c>
      <c r="G1486">
        <v>1</v>
      </c>
      <c r="H1486">
        <v>3</v>
      </c>
      <c r="I1486" t="s">
        <v>1186</v>
      </c>
      <c r="J1486" t="s">
        <v>1451</v>
      </c>
      <c r="K1486" t="s">
        <v>1188</v>
      </c>
      <c r="L1486">
        <v>1346</v>
      </c>
      <c r="N1486">
        <v>1009</v>
      </c>
      <c r="O1486" t="s">
        <v>1181</v>
      </c>
      <c r="P1486" t="s">
        <v>1181</v>
      </c>
      <c r="Q1486">
        <v>1</v>
      </c>
      <c r="X1486">
        <v>0.01</v>
      </c>
      <c r="Y1486">
        <v>27.74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0</v>
      </c>
      <c r="AF1486" t="s">
        <v>3</v>
      </c>
      <c r="AG1486">
        <v>0.01</v>
      </c>
      <c r="AH1486">
        <v>2</v>
      </c>
      <c r="AI1486">
        <v>24726758</v>
      </c>
      <c r="AJ1486">
        <v>1456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">
      <c r="A1487">
        <f>ROW(Source!A829)</f>
        <v>829</v>
      </c>
      <c r="B1487">
        <v>24726775</v>
      </c>
      <c r="C1487">
        <v>24726752</v>
      </c>
      <c r="D1487">
        <v>14610539</v>
      </c>
      <c r="E1487">
        <v>1</v>
      </c>
      <c r="F1487">
        <v>1</v>
      </c>
      <c r="G1487">
        <v>1</v>
      </c>
      <c r="H1487">
        <v>3</v>
      </c>
      <c r="I1487" t="s">
        <v>1189</v>
      </c>
      <c r="J1487" t="s">
        <v>1461</v>
      </c>
      <c r="K1487" t="s">
        <v>1191</v>
      </c>
      <c r="L1487">
        <v>1346</v>
      </c>
      <c r="N1487">
        <v>1009</v>
      </c>
      <c r="O1487" t="s">
        <v>1181</v>
      </c>
      <c r="P1487" t="s">
        <v>1181</v>
      </c>
      <c r="Q1487">
        <v>1</v>
      </c>
      <c r="X1487">
        <v>0.3</v>
      </c>
      <c r="Y1487">
        <v>9.0399999999999991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0</v>
      </c>
      <c r="AF1487" t="s">
        <v>3</v>
      </c>
      <c r="AG1487">
        <v>0.3</v>
      </c>
      <c r="AH1487">
        <v>2</v>
      </c>
      <c r="AI1487">
        <v>24726759</v>
      </c>
      <c r="AJ1487">
        <v>1457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">
      <c r="A1488">
        <f>ROW(Source!A829)</f>
        <v>829</v>
      </c>
      <c r="B1488">
        <v>24726776</v>
      </c>
      <c r="C1488">
        <v>24726752</v>
      </c>
      <c r="D1488">
        <v>14610834</v>
      </c>
      <c r="E1488">
        <v>1</v>
      </c>
      <c r="F1488">
        <v>1</v>
      </c>
      <c r="G1488">
        <v>1</v>
      </c>
      <c r="H1488">
        <v>3</v>
      </c>
      <c r="I1488" t="s">
        <v>1192</v>
      </c>
      <c r="J1488" t="s">
        <v>1452</v>
      </c>
      <c r="K1488" t="s">
        <v>1194</v>
      </c>
      <c r="L1488">
        <v>1358</v>
      </c>
      <c r="N1488">
        <v>1010</v>
      </c>
      <c r="O1488" t="s">
        <v>189</v>
      </c>
      <c r="P1488" t="s">
        <v>189</v>
      </c>
      <c r="Q1488">
        <v>10</v>
      </c>
      <c r="X1488">
        <v>1</v>
      </c>
      <c r="Y1488">
        <v>8.3000000000000007</v>
      </c>
      <c r="Z1488">
        <v>0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1</v>
      </c>
      <c r="AH1488">
        <v>2</v>
      </c>
      <c r="AI1488">
        <v>24726760</v>
      </c>
      <c r="AJ1488">
        <v>1458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">
      <c r="A1489">
        <f>ROW(Source!A829)</f>
        <v>829</v>
      </c>
      <c r="B1489">
        <v>24726777</v>
      </c>
      <c r="C1489">
        <v>24726752</v>
      </c>
      <c r="D1489">
        <v>14611294</v>
      </c>
      <c r="E1489">
        <v>1</v>
      </c>
      <c r="F1489">
        <v>1</v>
      </c>
      <c r="G1489">
        <v>1</v>
      </c>
      <c r="H1489">
        <v>3</v>
      </c>
      <c r="I1489" t="s">
        <v>1195</v>
      </c>
      <c r="J1489" t="s">
        <v>1490</v>
      </c>
      <c r="K1489" t="s">
        <v>1197</v>
      </c>
      <c r="L1489">
        <v>1346</v>
      </c>
      <c r="N1489">
        <v>1009</v>
      </c>
      <c r="O1489" t="s">
        <v>1181</v>
      </c>
      <c r="P1489" t="s">
        <v>1181</v>
      </c>
      <c r="Q1489">
        <v>1</v>
      </c>
      <c r="X1489">
        <v>0.02</v>
      </c>
      <c r="Y1489">
        <v>91.29</v>
      </c>
      <c r="Z1489">
        <v>0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0.02</v>
      </c>
      <c r="AH1489">
        <v>2</v>
      </c>
      <c r="AI1489">
        <v>24726761</v>
      </c>
      <c r="AJ1489">
        <v>1459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">
      <c r="A1490">
        <f>ROW(Source!A829)</f>
        <v>829</v>
      </c>
      <c r="B1490">
        <v>24726778</v>
      </c>
      <c r="C1490">
        <v>24726752</v>
      </c>
      <c r="D1490">
        <v>14680937</v>
      </c>
      <c r="E1490">
        <v>1</v>
      </c>
      <c r="F1490">
        <v>1</v>
      </c>
      <c r="G1490">
        <v>1</v>
      </c>
      <c r="H1490">
        <v>3</v>
      </c>
      <c r="I1490" t="s">
        <v>1198</v>
      </c>
      <c r="J1490" t="s">
        <v>1491</v>
      </c>
      <c r="K1490" t="s">
        <v>1200</v>
      </c>
      <c r="L1490">
        <v>1346</v>
      </c>
      <c r="N1490">
        <v>1009</v>
      </c>
      <c r="O1490" t="s">
        <v>1181</v>
      </c>
      <c r="P1490" t="s">
        <v>1181</v>
      </c>
      <c r="Q1490">
        <v>1</v>
      </c>
      <c r="X1490">
        <v>0.02</v>
      </c>
      <c r="Y1490">
        <v>15.37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0.02</v>
      </c>
      <c r="AH1490">
        <v>2</v>
      </c>
      <c r="AI1490">
        <v>24726762</v>
      </c>
      <c r="AJ1490">
        <v>1460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">
      <c r="A1491">
        <f>ROW(Source!A829)</f>
        <v>829</v>
      </c>
      <c r="B1491">
        <v>24726779</v>
      </c>
      <c r="C1491">
        <v>24726752</v>
      </c>
      <c r="D1491">
        <v>14652403</v>
      </c>
      <c r="E1491">
        <v>1</v>
      </c>
      <c r="F1491">
        <v>1</v>
      </c>
      <c r="G1491">
        <v>1</v>
      </c>
      <c r="H1491">
        <v>3</v>
      </c>
      <c r="I1491" t="s">
        <v>1201</v>
      </c>
      <c r="J1491" t="s">
        <v>1453</v>
      </c>
      <c r="K1491" t="s">
        <v>1203</v>
      </c>
      <c r="L1491">
        <v>1348</v>
      </c>
      <c r="N1491">
        <v>1009</v>
      </c>
      <c r="O1491" t="s">
        <v>1185</v>
      </c>
      <c r="P1491" t="s">
        <v>1185</v>
      </c>
      <c r="Q1491">
        <v>1000</v>
      </c>
      <c r="X1491">
        <v>2.9999999999999997E-4</v>
      </c>
      <c r="Y1491">
        <v>729.98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2.9999999999999997E-4</v>
      </c>
      <c r="AH1491">
        <v>2</v>
      </c>
      <c r="AI1491">
        <v>24726763</v>
      </c>
      <c r="AJ1491">
        <v>1461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">
      <c r="A1492">
        <f>ROW(Source!A829)</f>
        <v>829</v>
      </c>
      <c r="B1492">
        <v>24726780</v>
      </c>
      <c r="C1492">
        <v>24726752</v>
      </c>
      <c r="D1492">
        <v>14664232</v>
      </c>
      <c r="E1492">
        <v>1</v>
      </c>
      <c r="F1492">
        <v>1</v>
      </c>
      <c r="G1492">
        <v>1</v>
      </c>
      <c r="H1492">
        <v>3</v>
      </c>
      <c r="I1492" t="s">
        <v>1204</v>
      </c>
      <c r="J1492" t="s">
        <v>1492</v>
      </c>
      <c r="K1492" t="s">
        <v>1206</v>
      </c>
      <c r="L1492">
        <v>1348</v>
      </c>
      <c r="N1492">
        <v>1009</v>
      </c>
      <c r="O1492" t="s">
        <v>1185</v>
      </c>
      <c r="P1492" t="s">
        <v>1185</v>
      </c>
      <c r="Q1492">
        <v>1000</v>
      </c>
      <c r="X1492">
        <v>1E-4</v>
      </c>
      <c r="Y1492">
        <v>37517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1E-4</v>
      </c>
      <c r="AH1492">
        <v>2</v>
      </c>
      <c r="AI1492">
        <v>24726764</v>
      </c>
      <c r="AJ1492">
        <v>1462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">
      <c r="A1493">
        <f>ROW(Source!A829)</f>
        <v>829</v>
      </c>
      <c r="B1493">
        <v>24726781</v>
      </c>
      <c r="C1493">
        <v>24726752</v>
      </c>
      <c r="D1493">
        <v>14665222</v>
      </c>
      <c r="E1493">
        <v>1</v>
      </c>
      <c r="F1493">
        <v>1</v>
      </c>
      <c r="G1493">
        <v>1</v>
      </c>
      <c r="H1493">
        <v>3</v>
      </c>
      <c r="I1493" t="s">
        <v>1207</v>
      </c>
      <c r="J1493" t="s">
        <v>1454</v>
      </c>
      <c r="K1493" t="s">
        <v>1209</v>
      </c>
      <c r="L1493">
        <v>1346</v>
      </c>
      <c r="N1493">
        <v>1009</v>
      </c>
      <c r="O1493" t="s">
        <v>1181</v>
      </c>
      <c r="P1493" t="s">
        <v>1181</v>
      </c>
      <c r="Q1493">
        <v>1</v>
      </c>
      <c r="X1493">
        <v>0.06</v>
      </c>
      <c r="Y1493">
        <v>65.75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0</v>
      </c>
      <c r="AF1493" t="s">
        <v>3</v>
      </c>
      <c r="AG1493">
        <v>0.06</v>
      </c>
      <c r="AH1493">
        <v>2</v>
      </c>
      <c r="AI1493">
        <v>24726765</v>
      </c>
      <c r="AJ1493">
        <v>1463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">
      <c r="A1494">
        <f>ROW(Source!A829)</f>
        <v>829</v>
      </c>
      <c r="B1494">
        <v>24726782</v>
      </c>
      <c r="C1494">
        <v>24726752</v>
      </c>
      <c r="D1494">
        <v>14689643</v>
      </c>
      <c r="E1494">
        <v>1</v>
      </c>
      <c r="F1494">
        <v>1</v>
      </c>
      <c r="G1494">
        <v>1</v>
      </c>
      <c r="H1494">
        <v>3</v>
      </c>
      <c r="I1494" t="s">
        <v>1210</v>
      </c>
      <c r="J1494" t="s">
        <v>1493</v>
      </c>
      <c r="K1494" t="s">
        <v>1212</v>
      </c>
      <c r="L1494">
        <v>1346</v>
      </c>
      <c r="N1494">
        <v>1009</v>
      </c>
      <c r="O1494" t="s">
        <v>1181</v>
      </c>
      <c r="P1494" t="s">
        <v>1181</v>
      </c>
      <c r="Q1494">
        <v>1</v>
      </c>
      <c r="X1494">
        <v>0.08</v>
      </c>
      <c r="Y1494">
        <v>38.340000000000003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0.08</v>
      </c>
      <c r="AH1494">
        <v>2</v>
      </c>
      <c r="AI1494">
        <v>24726766</v>
      </c>
      <c r="AJ1494">
        <v>1464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">
      <c r="A1495">
        <f>ROW(Source!A829)</f>
        <v>829</v>
      </c>
      <c r="B1495">
        <v>24726783</v>
      </c>
      <c r="C1495">
        <v>24726752</v>
      </c>
      <c r="D1495">
        <v>14697310</v>
      </c>
      <c r="E1495">
        <v>1</v>
      </c>
      <c r="F1495">
        <v>1</v>
      </c>
      <c r="G1495">
        <v>1</v>
      </c>
      <c r="H1495">
        <v>3</v>
      </c>
      <c r="I1495" t="s">
        <v>1213</v>
      </c>
      <c r="J1495" t="s">
        <v>1494</v>
      </c>
      <c r="K1495" t="s">
        <v>1215</v>
      </c>
      <c r="L1495">
        <v>1354</v>
      </c>
      <c r="N1495">
        <v>1010</v>
      </c>
      <c r="O1495" t="s">
        <v>209</v>
      </c>
      <c r="P1495" t="s">
        <v>209</v>
      </c>
      <c r="Q1495">
        <v>1</v>
      </c>
      <c r="X1495">
        <v>10</v>
      </c>
      <c r="Y1495">
        <v>2.0299999999999998</v>
      </c>
      <c r="Z1495">
        <v>0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 t="s">
        <v>3</v>
      </c>
      <c r="AG1495">
        <v>10</v>
      </c>
      <c r="AH1495">
        <v>2</v>
      </c>
      <c r="AI1495">
        <v>24726767</v>
      </c>
      <c r="AJ1495">
        <v>1465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">
      <c r="A1496">
        <f>ROW(Source!A829)</f>
        <v>829</v>
      </c>
      <c r="B1496">
        <v>24726784</v>
      </c>
      <c r="C1496">
        <v>24726752</v>
      </c>
      <c r="D1496">
        <v>14665281</v>
      </c>
      <c r="E1496">
        <v>1</v>
      </c>
      <c r="F1496">
        <v>1</v>
      </c>
      <c r="G1496">
        <v>1</v>
      </c>
      <c r="H1496">
        <v>3</v>
      </c>
      <c r="I1496" t="s">
        <v>1311</v>
      </c>
      <c r="J1496" t="s">
        <v>1695</v>
      </c>
      <c r="K1496" t="s">
        <v>1313</v>
      </c>
      <c r="L1496">
        <v>1348</v>
      </c>
      <c r="N1496">
        <v>1009</v>
      </c>
      <c r="O1496" t="s">
        <v>1185</v>
      </c>
      <c r="P1496" t="s">
        <v>1185</v>
      </c>
      <c r="Q1496">
        <v>1000</v>
      </c>
      <c r="X1496">
        <v>1E-3</v>
      </c>
      <c r="Y1496">
        <v>0</v>
      </c>
      <c r="Z1496">
        <v>0</v>
      </c>
      <c r="AA1496">
        <v>0</v>
      </c>
      <c r="AB1496">
        <v>0</v>
      </c>
      <c r="AC1496">
        <v>1</v>
      </c>
      <c r="AD1496">
        <v>0</v>
      </c>
      <c r="AE1496">
        <v>0</v>
      </c>
      <c r="AF1496" t="s">
        <v>3</v>
      </c>
      <c r="AG1496">
        <v>1E-3</v>
      </c>
      <c r="AH1496">
        <v>3</v>
      </c>
      <c r="AI1496">
        <v>-1</v>
      </c>
      <c r="AJ1496" t="s">
        <v>3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">
      <c r="A1497">
        <f>ROW(Source!A829)</f>
        <v>829</v>
      </c>
      <c r="B1497">
        <v>24726785</v>
      </c>
      <c r="C1497">
        <v>24726752</v>
      </c>
      <c r="D1497">
        <v>14665295</v>
      </c>
      <c r="E1497">
        <v>1</v>
      </c>
      <c r="F1497">
        <v>1</v>
      </c>
      <c r="G1497">
        <v>1</v>
      </c>
      <c r="H1497">
        <v>3</v>
      </c>
      <c r="I1497" t="s">
        <v>1159</v>
      </c>
      <c r="J1497" t="s">
        <v>1168</v>
      </c>
      <c r="K1497" t="s">
        <v>1169</v>
      </c>
      <c r="L1497">
        <v>1344</v>
      </c>
      <c r="N1497">
        <v>1008</v>
      </c>
      <c r="O1497" t="s">
        <v>1170</v>
      </c>
      <c r="P1497" t="s">
        <v>1170</v>
      </c>
      <c r="Q1497">
        <v>1</v>
      </c>
      <c r="X1497">
        <v>2.2400000000000002</v>
      </c>
      <c r="Y1497">
        <v>1</v>
      </c>
      <c r="Z1497">
        <v>0</v>
      </c>
      <c r="AA1497">
        <v>0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2.2400000000000002</v>
      </c>
      <c r="AH1497">
        <v>2</v>
      </c>
      <c r="AI1497">
        <v>24726768</v>
      </c>
      <c r="AJ1497">
        <v>1466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">
      <c r="A1498">
        <f>ROW(Source!A919)</f>
        <v>919</v>
      </c>
      <c r="B1498">
        <v>24908864</v>
      </c>
      <c r="C1498">
        <v>24908856</v>
      </c>
      <c r="D1498">
        <v>9432525</v>
      </c>
      <c r="E1498">
        <v>1</v>
      </c>
      <c r="F1498">
        <v>1</v>
      </c>
      <c r="G1498">
        <v>1</v>
      </c>
      <c r="H1498">
        <v>1</v>
      </c>
      <c r="I1498" t="s">
        <v>1216</v>
      </c>
      <c r="J1498" t="s">
        <v>3</v>
      </c>
      <c r="K1498" t="s">
        <v>1217</v>
      </c>
      <c r="L1498">
        <v>1369</v>
      </c>
      <c r="N1498">
        <v>1013</v>
      </c>
      <c r="O1498" t="s">
        <v>1148</v>
      </c>
      <c r="P1498" t="s">
        <v>1148</v>
      </c>
      <c r="Q1498">
        <v>1</v>
      </c>
      <c r="X1498">
        <v>2.4</v>
      </c>
      <c r="Y1498">
        <v>0</v>
      </c>
      <c r="Z1498">
        <v>0</v>
      </c>
      <c r="AA1498">
        <v>0</v>
      </c>
      <c r="AB1498">
        <v>10.5</v>
      </c>
      <c r="AC1498">
        <v>0</v>
      </c>
      <c r="AD1498">
        <v>1</v>
      </c>
      <c r="AE1498">
        <v>1</v>
      </c>
      <c r="AF1498" t="s">
        <v>179</v>
      </c>
      <c r="AG1498">
        <v>3.24</v>
      </c>
      <c r="AH1498">
        <v>2</v>
      </c>
      <c r="AI1498">
        <v>24908857</v>
      </c>
      <c r="AJ1498">
        <v>1467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">
      <c r="A1499">
        <f>ROW(Source!A919)</f>
        <v>919</v>
      </c>
      <c r="B1499">
        <v>24908865</v>
      </c>
      <c r="C1499">
        <v>24908856</v>
      </c>
      <c r="D1499">
        <v>14668089</v>
      </c>
      <c r="E1499">
        <v>1</v>
      </c>
      <c r="F1499">
        <v>1</v>
      </c>
      <c r="G1499">
        <v>1</v>
      </c>
      <c r="H1499">
        <v>2</v>
      </c>
      <c r="I1499" t="s">
        <v>1448</v>
      </c>
      <c r="J1499" t="s">
        <v>1449</v>
      </c>
      <c r="K1499" t="s">
        <v>1450</v>
      </c>
      <c r="L1499">
        <v>1368</v>
      </c>
      <c r="N1499">
        <v>1011</v>
      </c>
      <c r="O1499" t="s">
        <v>1152</v>
      </c>
      <c r="P1499" t="s">
        <v>1152</v>
      </c>
      <c r="Q1499">
        <v>1</v>
      </c>
      <c r="X1499">
        <v>0.13</v>
      </c>
      <c r="Y1499">
        <v>0</v>
      </c>
      <c r="Z1499">
        <v>1.95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179</v>
      </c>
      <c r="AG1499">
        <v>0.17550000000000002</v>
      </c>
      <c r="AH1499">
        <v>2</v>
      </c>
      <c r="AI1499">
        <v>24908858</v>
      </c>
      <c r="AJ1499">
        <v>1468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">
      <c r="A1500">
        <f>ROW(Source!A919)</f>
        <v>919</v>
      </c>
      <c r="B1500">
        <v>24908866</v>
      </c>
      <c r="C1500">
        <v>24908856</v>
      </c>
      <c r="D1500">
        <v>14610524</v>
      </c>
      <c r="E1500">
        <v>1</v>
      </c>
      <c r="F1500">
        <v>1</v>
      </c>
      <c r="G1500">
        <v>1</v>
      </c>
      <c r="H1500">
        <v>3</v>
      </c>
      <c r="I1500" t="s">
        <v>1186</v>
      </c>
      <c r="J1500" t="s">
        <v>1451</v>
      </c>
      <c r="K1500" t="s">
        <v>1188</v>
      </c>
      <c r="L1500">
        <v>1346</v>
      </c>
      <c r="N1500">
        <v>1009</v>
      </c>
      <c r="O1500" t="s">
        <v>1181</v>
      </c>
      <c r="P1500" t="s">
        <v>1181</v>
      </c>
      <c r="Q1500">
        <v>1</v>
      </c>
      <c r="X1500">
        <v>1.8E-3</v>
      </c>
      <c r="Y1500">
        <v>27.74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1.8E-3</v>
      </c>
      <c r="AH1500">
        <v>2</v>
      </c>
      <c r="AI1500">
        <v>24908859</v>
      </c>
      <c r="AJ1500">
        <v>1469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">
      <c r="A1501">
        <f>ROW(Source!A919)</f>
        <v>919</v>
      </c>
      <c r="B1501">
        <v>24908867</v>
      </c>
      <c r="C1501">
        <v>24908856</v>
      </c>
      <c r="D1501">
        <v>14610834</v>
      </c>
      <c r="E1501">
        <v>1</v>
      </c>
      <c r="F1501">
        <v>1</v>
      </c>
      <c r="G1501">
        <v>1</v>
      </c>
      <c r="H1501">
        <v>3</v>
      </c>
      <c r="I1501" t="s">
        <v>1192</v>
      </c>
      <c r="J1501" t="s">
        <v>1452</v>
      </c>
      <c r="K1501" t="s">
        <v>1194</v>
      </c>
      <c r="L1501">
        <v>1358</v>
      </c>
      <c r="N1501">
        <v>1010</v>
      </c>
      <c r="O1501" t="s">
        <v>189</v>
      </c>
      <c r="P1501" t="s">
        <v>189</v>
      </c>
      <c r="Q1501">
        <v>10</v>
      </c>
      <c r="X1501">
        <v>0.3</v>
      </c>
      <c r="Y1501">
        <v>8.3000000000000007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3</v>
      </c>
      <c r="AG1501">
        <v>0.3</v>
      </c>
      <c r="AH1501">
        <v>2</v>
      </c>
      <c r="AI1501">
        <v>24908860</v>
      </c>
      <c r="AJ1501">
        <v>1470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">
      <c r="A1502">
        <f>ROW(Source!A919)</f>
        <v>919</v>
      </c>
      <c r="B1502">
        <v>24908868</v>
      </c>
      <c r="C1502">
        <v>24908856</v>
      </c>
      <c r="D1502">
        <v>14652403</v>
      </c>
      <c r="E1502">
        <v>1</v>
      </c>
      <c r="F1502">
        <v>1</v>
      </c>
      <c r="G1502">
        <v>1</v>
      </c>
      <c r="H1502">
        <v>3</v>
      </c>
      <c r="I1502" t="s">
        <v>1201</v>
      </c>
      <c r="J1502" t="s">
        <v>1453</v>
      </c>
      <c r="K1502" t="s">
        <v>1203</v>
      </c>
      <c r="L1502">
        <v>1348</v>
      </c>
      <c r="N1502">
        <v>1009</v>
      </c>
      <c r="O1502" t="s">
        <v>1185</v>
      </c>
      <c r="P1502" t="s">
        <v>1185</v>
      </c>
      <c r="Q1502">
        <v>1000</v>
      </c>
      <c r="X1502">
        <v>2.0000000000000002E-5</v>
      </c>
      <c r="Y1502">
        <v>729.98</v>
      </c>
      <c r="Z1502">
        <v>0</v>
      </c>
      <c r="AA1502">
        <v>0</v>
      </c>
      <c r="AB1502">
        <v>0</v>
      </c>
      <c r="AC1502">
        <v>0</v>
      </c>
      <c r="AD1502">
        <v>1</v>
      </c>
      <c r="AE1502">
        <v>0</v>
      </c>
      <c r="AF1502" t="s">
        <v>3</v>
      </c>
      <c r="AG1502">
        <v>2.0000000000000002E-5</v>
      </c>
      <c r="AH1502">
        <v>2</v>
      </c>
      <c r="AI1502">
        <v>24908861</v>
      </c>
      <c r="AJ1502">
        <v>1471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">
      <c r="A1503">
        <f>ROW(Source!A919)</f>
        <v>919</v>
      </c>
      <c r="B1503">
        <v>24908869</v>
      </c>
      <c r="C1503">
        <v>24908856</v>
      </c>
      <c r="D1503">
        <v>14665222</v>
      </c>
      <c r="E1503">
        <v>1</v>
      </c>
      <c r="F1503">
        <v>1</v>
      </c>
      <c r="G1503">
        <v>1</v>
      </c>
      <c r="H1503">
        <v>3</v>
      </c>
      <c r="I1503" t="s">
        <v>1207</v>
      </c>
      <c r="J1503" t="s">
        <v>1454</v>
      </c>
      <c r="K1503" t="s">
        <v>1209</v>
      </c>
      <c r="L1503">
        <v>1346</v>
      </c>
      <c r="N1503">
        <v>1009</v>
      </c>
      <c r="O1503" t="s">
        <v>1181</v>
      </c>
      <c r="P1503" t="s">
        <v>1181</v>
      </c>
      <c r="Q1503">
        <v>1</v>
      </c>
      <c r="X1503">
        <v>1.7999999999999999E-2</v>
      </c>
      <c r="Y1503">
        <v>65.75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1.7999999999999999E-2</v>
      </c>
      <c r="AH1503">
        <v>2</v>
      </c>
      <c r="AI1503">
        <v>24908862</v>
      </c>
      <c r="AJ1503">
        <v>1472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">
      <c r="A1504">
        <f>ROW(Source!A919)</f>
        <v>919</v>
      </c>
      <c r="B1504">
        <v>24908870</v>
      </c>
      <c r="C1504">
        <v>24908856</v>
      </c>
      <c r="D1504">
        <v>14665295</v>
      </c>
      <c r="E1504">
        <v>1</v>
      </c>
      <c r="F1504">
        <v>1</v>
      </c>
      <c r="G1504">
        <v>1</v>
      </c>
      <c r="H1504">
        <v>3</v>
      </c>
      <c r="I1504" t="s">
        <v>1159</v>
      </c>
      <c r="J1504" t="s">
        <v>1168</v>
      </c>
      <c r="K1504" t="s">
        <v>1169</v>
      </c>
      <c r="L1504">
        <v>1344</v>
      </c>
      <c r="N1504">
        <v>1008</v>
      </c>
      <c r="O1504" t="s">
        <v>1170</v>
      </c>
      <c r="P1504" t="s">
        <v>1170</v>
      </c>
      <c r="Q1504">
        <v>1</v>
      </c>
      <c r="X1504">
        <v>0.5</v>
      </c>
      <c r="Y1504">
        <v>1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0.5</v>
      </c>
      <c r="AH1504">
        <v>2</v>
      </c>
      <c r="AI1504">
        <v>24908863</v>
      </c>
      <c r="AJ1504">
        <v>1473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">
      <c r="A1505">
        <f>ROW(Source!A920)</f>
        <v>920</v>
      </c>
      <c r="B1505">
        <v>24908875</v>
      </c>
      <c r="C1505">
        <v>24908871</v>
      </c>
      <c r="D1505">
        <v>9438100</v>
      </c>
      <c r="E1505">
        <v>1</v>
      </c>
      <c r="F1505">
        <v>1</v>
      </c>
      <c r="G1505">
        <v>1</v>
      </c>
      <c r="H1505">
        <v>1</v>
      </c>
      <c r="I1505" t="s">
        <v>1276</v>
      </c>
      <c r="J1505" t="s">
        <v>3</v>
      </c>
      <c r="K1505" t="s">
        <v>1277</v>
      </c>
      <c r="L1505">
        <v>1369</v>
      </c>
      <c r="N1505">
        <v>1013</v>
      </c>
      <c r="O1505" t="s">
        <v>1148</v>
      </c>
      <c r="P1505" t="s">
        <v>1148</v>
      </c>
      <c r="Q1505">
        <v>1</v>
      </c>
      <c r="X1505">
        <v>16</v>
      </c>
      <c r="Y1505">
        <v>0</v>
      </c>
      <c r="Z1505">
        <v>0</v>
      </c>
      <c r="AA1505">
        <v>0</v>
      </c>
      <c r="AB1505">
        <v>15.49</v>
      </c>
      <c r="AC1505">
        <v>0</v>
      </c>
      <c r="AD1505">
        <v>1</v>
      </c>
      <c r="AE1505">
        <v>1</v>
      </c>
      <c r="AF1505" t="s">
        <v>179</v>
      </c>
      <c r="AG1505">
        <v>21.6</v>
      </c>
      <c r="AH1505">
        <v>2</v>
      </c>
      <c r="AI1505">
        <v>24908872</v>
      </c>
      <c r="AJ1505">
        <v>1474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">
      <c r="A1506">
        <f>ROW(Source!A920)</f>
        <v>920</v>
      </c>
      <c r="B1506">
        <v>24908876</v>
      </c>
      <c r="C1506">
        <v>24908871</v>
      </c>
      <c r="D1506">
        <v>9447024</v>
      </c>
      <c r="E1506">
        <v>1</v>
      </c>
      <c r="F1506">
        <v>1</v>
      </c>
      <c r="G1506">
        <v>1</v>
      </c>
      <c r="H1506">
        <v>1</v>
      </c>
      <c r="I1506" t="s">
        <v>1278</v>
      </c>
      <c r="J1506" t="s">
        <v>3</v>
      </c>
      <c r="K1506" t="s">
        <v>1279</v>
      </c>
      <c r="L1506">
        <v>1369</v>
      </c>
      <c r="N1506">
        <v>1013</v>
      </c>
      <c r="O1506" t="s">
        <v>1148</v>
      </c>
      <c r="P1506" t="s">
        <v>1148</v>
      </c>
      <c r="Q1506">
        <v>1</v>
      </c>
      <c r="X1506">
        <v>16</v>
      </c>
      <c r="Y1506">
        <v>0</v>
      </c>
      <c r="Z1506">
        <v>0</v>
      </c>
      <c r="AA1506">
        <v>0</v>
      </c>
      <c r="AB1506">
        <v>14.09</v>
      </c>
      <c r="AC1506">
        <v>0</v>
      </c>
      <c r="AD1506">
        <v>1</v>
      </c>
      <c r="AE1506">
        <v>1</v>
      </c>
      <c r="AF1506" t="s">
        <v>179</v>
      </c>
      <c r="AG1506">
        <v>21.6</v>
      </c>
      <c r="AH1506">
        <v>2</v>
      </c>
      <c r="AI1506">
        <v>24908873</v>
      </c>
      <c r="AJ1506">
        <v>1475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">
      <c r="A1507">
        <f>ROW(Source!A920)</f>
        <v>920</v>
      </c>
      <c r="B1507">
        <v>24908877</v>
      </c>
      <c r="C1507">
        <v>24908871</v>
      </c>
      <c r="D1507">
        <v>22865650</v>
      </c>
      <c r="E1507">
        <v>1</v>
      </c>
      <c r="F1507">
        <v>1</v>
      </c>
      <c r="G1507">
        <v>1</v>
      </c>
      <c r="H1507">
        <v>3</v>
      </c>
      <c r="I1507" t="s">
        <v>1159</v>
      </c>
      <c r="J1507" t="s">
        <v>1160</v>
      </c>
      <c r="K1507" t="s">
        <v>1161</v>
      </c>
      <c r="L1507">
        <v>1374</v>
      </c>
      <c r="N1507">
        <v>1013</v>
      </c>
      <c r="O1507" t="s">
        <v>1162</v>
      </c>
      <c r="P1507" t="s">
        <v>1162</v>
      </c>
      <c r="Q1507">
        <v>1</v>
      </c>
      <c r="X1507">
        <v>9.4700000000000006</v>
      </c>
      <c r="Y1507">
        <v>1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 t="s">
        <v>3</v>
      </c>
      <c r="AG1507">
        <v>9.4700000000000006</v>
      </c>
      <c r="AH1507">
        <v>2</v>
      </c>
      <c r="AI1507">
        <v>24908874</v>
      </c>
      <c r="AJ1507">
        <v>1476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">
      <c r="A1508">
        <f>ROW(Source!A921)</f>
        <v>921</v>
      </c>
      <c r="B1508">
        <v>24908882</v>
      </c>
      <c r="C1508">
        <v>24908878</v>
      </c>
      <c r="D1508">
        <v>9438100</v>
      </c>
      <c r="E1508">
        <v>1</v>
      </c>
      <c r="F1508">
        <v>1</v>
      </c>
      <c r="G1508">
        <v>1</v>
      </c>
      <c r="H1508">
        <v>1</v>
      </c>
      <c r="I1508" t="s">
        <v>1276</v>
      </c>
      <c r="J1508" t="s">
        <v>3</v>
      </c>
      <c r="K1508" t="s">
        <v>1277</v>
      </c>
      <c r="L1508">
        <v>1369</v>
      </c>
      <c r="N1508">
        <v>1013</v>
      </c>
      <c r="O1508" t="s">
        <v>1148</v>
      </c>
      <c r="P1508" t="s">
        <v>1148</v>
      </c>
      <c r="Q1508">
        <v>1</v>
      </c>
      <c r="X1508">
        <v>10</v>
      </c>
      <c r="Y1508">
        <v>0</v>
      </c>
      <c r="Z1508">
        <v>0</v>
      </c>
      <c r="AA1508">
        <v>0</v>
      </c>
      <c r="AB1508">
        <v>15.49</v>
      </c>
      <c r="AC1508">
        <v>0</v>
      </c>
      <c r="AD1508">
        <v>1</v>
      </c>
      <c r="AE1508">
        <v>1</v>
      </c>
      <c r="AF1508" t="s">
        <v>179</v>
      </c>
      <c r="AG1508">
        <v>13.5</v>
      </c>
      <c r="AH1508">
        <v>2</v>
      </c>
      <c r="AI1508">
        <v>24908879</v>
      </c>
      <c r="AJ1508">
        <v>1477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">
      <c r="A1509">
        <f>ROW(Source!A921)</f>
        <v>921</v>
      </c>
      <c r="B1509">
        <v>24908883</v>
      </c>
      <c r="C1509">
        <v>24908878</v>
      </c>
      <c r="D1509">
        <v>9447024</v>
      </c>
      <c r="E1509">
        <v>1</v>
      </c>
      <c r="F1509">
        <v>1</v>
      </c>
      <c r="G1509">
        <v>1</v>
      </c>
      <c r="H1509">
        <v>1</v>
      </c>
      <c r="I1509" t="s">
        <v>1278</v>
      </c>
      <c r="J1509" t="s">
        <v>3</v>
      </c>
      <c r="K1509" t="s">
        <v>1279</v>
      </c>
      <c r="L1509">
        <v>1369</v>
      </c>
      <c r="N1509">
        <v>1013</v>
      </c>
      <c r="O1509" t="s">
        <v>1148</v>
      </c>
      <c r="P1509" t="s">
        <v>1148</v>
      </c>
      <c r="Q1509">
        <v>1</v>
      </c>
      <c r="X1509">
        <v>10</v>
      </c>
      <c r="Y1509">
        <v>0</v>
      </c>
      <c r="Z1509">
        <v>0</v>
      </c>
      <c r="AA1509">
        <v>0</v>
      </c>
      <c r="AB1509">
        <v>14.09</v>
      </c>
      <c r="AC1509">
        <v>0</v>
      </c>
      <c r="AD1509">
        <v>1</v>
      </c>
      <c r="AE1509">
        <v>1</v>
      </c>
      <c r="AF1509" t="s">
        <v>179</v>
      </c>
      <c r="AG1509">
        <v>13.5</v>
      </c>
      <c r="AH1509">
        <v>2</v>
      </c>
      <c r="AI1509">
        <v>24908880</v>
      </c>
      <c r="AJ1509">
        <v>1478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">
      <c r="A1510">
        <f>ROW(Source!A921)</f>
        <v>921</v>
      </c>
      <c r="B1510">
        <v>24908884</v>
      </c>
      <c r="C1510">
        <v>24908878</v>
      </c>
      <c r="D1510">
        <v>22865650</v>
      </c>
      <c r="E1510">
        <v>1</v>
      </c>
      <c r="F1510">
        <v>1</v>
      </c>
      <c r="G1510">
        <v>1</v>
      </c>
      <c r="H1510">
        <v>3</v>
      </c>
      <c r="I1510" t="s">
        <v>1159</v>
      </c>
      <c r="J1510" t="s">
        <v>1160</v>
      </c>
      <c r="K1510" t="s">
        <v>1161</v>
      </c>
      <c r="L1510">
        <v>1374</v>
      </c>
      <c r="N1510">
        <v>1013</v>
      </c>
      <c r="O1510" t="s">
        <v>1162</v>
      </c>
      <c r="P1510" t="s">
        <v>1162</v>
      </c>
      <c r="Q1510">
        <v>1</v>
      </c>
      <c r="X1510">
        <v>5.92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5.92</v>
      </c>
      <c r="AH1510">
        <v>2</v>
      </c>
      <c r="AI1510">
        <v>24908881</v>
      </c>
      <c r="AJ1510">
        <v>1479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">
      <c r="A1511">
        <f>ROW(Source!A922)</f>
        <v>922</v>
      </c>
      <c r="B1511">
        <v>24598662</v>
      </c>
      <c r="C1511">
        <v>24598654</v>
      </c>
      <c r="D1511">
        <v>9430710</v>
      </c>
      <c r="E1511">
        <v>1</v>
      </c>
      <c r="F1511">
        <v>1</v>
      </c>
      <c r="G1511">
        <v>1</v>
      </c>
      <c r="H1511">
        <v>1</v>
      </c>
      <c r="I1511" t="s">
        <v>1166</v>
      </c>
      <c r="J1511" t="s">
        <v>3</v>
      </c>
      <c r="K1511" t="s">
        <v>1167</v>
      </c>
      <c r="L1511">
        <v>1369</v>
      </c>
      <c r="N1511">
        <v>1013</v>
      </c>
      <c r="O1511" t="s">
        <v>1148</v>
      </c>
      <c r="P1511" t="s">
        <v>1148</v>
      </c>
      <c r="Q1511">
        <v>1</v>
      </c>
      <c r="X1511">
        <v>0.84</v>
      </c>
      <c r="Y1511">
        <v>0</v>
      </c>
      <c r="Z1511">
        <v>0</v>
      </c>
      <c r="AA1511">
        <v>0</v>
      </c>
      <c r="AB1511">
        <v>9.6199999999999992</v>
      </c>
      <c r="AC1511">
        <v>0</v>
      </c>
      <c r="AD1511">
        <v>1</v>
      </c>
      <c r="AE1511">
        <v>1</v>
      </c>
      <c r="AF1511" t="s">
        <v>179</v>
      </c>
      <c r="AG1511">
        <v>1.1340000000000001</v>
      </c>
      <c r="AH1511">
        <v>2</v>
      </c>
      <c r="AI1511">
        <v>24598655</v>
      </c>
      <c r="AJ1511">
        <v>1480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">
      <c r="A1512">
        <f>ROW(Source!A922)</f>
        <v>922</v>
      </c>
      <c r="B1512">
        <v>24598663</v>
      </c>
      <c r="C1512">
        <v>24598654</v>
      </c>
      <c r="D1512">
        <v>14607884</v>
      </c>
      <c r="E1512">
        <v>1</v>
      </c>
      <c r="F1512">
        <v>1</v>
      </c>
      <c r="G1512">
        <v>1</v>
      </c>
      <c r="H1512">
        <v>3</v>
      </c>
      <c r="I1512" t="s">
        <v>1476</v>
      </c>
      <c r="J1512" t="s">
        <v>1691</v>
      </c>
      <c r="K1512" t="s">
        <v>1478</v>
      </c>
      <c r="L1512">
        <v>1346</v>
      </c>
      <c r="N1512">
        <v>1009</v>
      </c>
      <c r="O1512" t="s">
        <v>1181</v>
      </c>
      <c r="P1512" t="s">
        <v>1181</v>
      </c>
      <c r="Q1512">
        <v>1</v>
      </c>
      <c r="X1512">
        <v>0.01</v>
      </c>
      <c r="Y1512">
        <v>28.93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0.01</v>
      </c>
      <c r="AH1512">
        <v>2</v>
      </c>
      <c r="AI1512">
        <v>24598656</v>
      </c>
      <c r="AJ1512">
        <v>1481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">
      <c r="A1513">
        <f>ROW(Source!A922)</f>
        <v>922</v>
      </c>
      <c r="B1513">
        <v>24598664</v>
      </c>
      <c r="C1513">
        <v>24598654</v>
      </c>
      <c r="D1513">
        <v>14609849</v>
      </c>
      <c r="E1513">
        <v>1</v>
      </c>
      <c r="F1513">
        <v>1</v>
      </c>
      <c r="G1513">
        <v>1</v>
      </c>
      <c r="H1513">
        <v>3</v>
      </c>
      <c r="I1513" t="s">
        <v>1479</v>
      </c>
      <c r="J1513" t="s">
        <v>1692</v>
      </c>
      <c r="K1513" t="s">
        <v>1481</v>
      </c>
      <c r="L1513">
        <v>1348</v>
      </c>
      <c r="N1513">
        <v>1009</v>
      </c>
      <c r="O1513" t="s">
        <v>1185</v>
      </c>
      <c r="P1513" t="s">
        <v>1185</v>
      </c>
      <c r="Q1513">
        <v>1000</v>
      </c>
      <c r="X1513">
        <v>1E-4</v>
      </c>
      <c r="Y1513">
        <v>12430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1E-4</v>
      </c>
      <c r="AH1513">
        <v>2</v>
      </c>
      <c r="AI1513">
        <v>24598657</v>
      </c>
      <c r="AJ1513">
        <v>1482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">
      <c r="A1514">
        <f>ROW(Source!A922)</f>
        <v>922</v>
      </c>
      <c r="B1514">
        <v>24598665</v>
      </c>
      <c r="C1514">
        <v>24598654</v>
      </c>
      <c r="D1514">
        <v>14610524</v>
      </c>
      <c r="E1514">
        <v>1</v>
      </c>
      <c r="F1514">
        <v>1</v>
      </c>
      <c r="G1514">
        <v>1</v>
      </c>
      <c r="H1514">
        <v>3</v>
      </c>
      <c r="I1514" t="s">
        <v>1186</v>
      </c>
      <c r="J1514" t="s">
        <v>1451</v>
      </c>
      <c r="K1514" t="s">
        <v>1188</v>
      </c>
      <c r="L1514">
        <v>1346</v>
      </c>
      <c r="N1514">
        <v>1009</v>
      </c>
      <c r="O1514" t="s">
        <v>1181</v>
      </c>
      <c r="P1514" t="s">
        <v>1181</v>
      </c>
      <c r="Q1514">
        <v>1</v>
      </c>
      <c r="X1514">
        <v>2.0000000000000001E-4</v>
      </c>
      <c r="Y1514">
        <v>27.74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2.0000000000000001E-4</v>
      </c>
      <c r="AH1514">
        <v>2</v>
      </c>
      <c r="AI1514">
        <v>24598658</v>
      </c>
      <c r="AJ1514">
        <v>1483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 x14ac:dyDescent="0.2">
      <c r="A1515">
        <f>ROW(Source!A922)</f>
        <v>922</v>
      </c>
      <c r="B1515">
        <v>24598666</v>
      </c>
      <c r="C1515">
        <v>24598654</v>
      </c>
      <c r="D1515">
        <v>14665222</v>
      </c>
      <c r="E1515">
        <v>1</v>
      </c>
      <c r="F1515">
        <v>1</v>
      </c>
      <c r="G1515">
        <v>1</v>
      </c>
      <c r="H1515">
        <v>3</v>
      </c>
      <c r="I1515" t="s">
        <v>1207</v>
      </c>
      <c r="J1515" t="s">
        <v>1454</v>
      </c>
      <c r="K1515" t="s">
        <v>1209</v>
      </c>
      <c r="L1515">
        <v>1346</v>
      </c>
      <c r="N1515">
        <v>1009</v>
      </c>
      <c r="O1515" t="s">
        <v>1181</v>
      </c>
      <c r="P1515" t="s">
        <v>1181</v>
      </c>
      <c r="Q1515">
        <v>1</v>
      </c>
      <c r="X1515">
        <v>2E-3</v>
      </c>
      <c r="Y1515">
        <v>65.75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 t="s">
        <v>3</v>
      </c>
      <c r="AG1515">
        <v>2E-3</v>
      </c>
      <c r="AH1515">
        <v>2</v>
      </c>
      <c r="AI1515">
        <v>24598659</v>
      </c>
      <c r="AJ1515">
        <v>1484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">
      <c r="A1516">
        <f>ROW(Source!A922)</f>
        <v>922</v>
      </c>
      <c r="B1516">
        <v>24598667</v>
      </c>
      <c r="C1516">
        <v>24598654</v>
      </c>
      <c r="D1516">
        <v>14689643</v>
      </c>
      <c r="E1516">
        <v>1</v>
      </c>
      <c r="F1516">
        <v>1</v>
      </c>
      <c r="G1516">
        <v>1</v>
      </c>
      <c r="H1516">
        <v>3</v>
      </c>
      <c r="I1516" t="s">
        <v>1210</v>
      </c>
      <c r="J1516" t="s">
        <v>1493</v>
      </c>
      <c r="K1516" t="s">
        <v>1212</v>
      </c>
      <c r="L1516">
        <v>1346</v>
      </c>
      <c r="N1516">
        <v>1009</v>
      </c>
      <c r="O1516" t="s">
        <v>1181</v>
      </c>
      <c r="P1516" t="s">
        <v>1181</v>
      </c>
      <c r="Q1516">
        <v>1</v>
      </c>
      <c r="X1516">
        <v>1.42E-3</v>
      </c>
      <c r="Y1516">
        <v>38.340000000000003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1.42E-3</v>
      </c>
      <c r="AH1516">
        <v>2</v>
      </c>
      <c r="AI1516">
        <v>24598660</v>
      </c>
      <c r="AJ1516">
        <v>1485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">
      <c r="A1517">
        <f>ROW(Source!A922)</f>
        <v>922</v>
      </c>
      <c r="B1517">
        <v>24598668</v>
      </c>
      <c r="C1517">
        <v>24598654</v>
      </c>
      <c r="D1517">
        <v>14665295</v>
      </c>
      <c r="E1517">
        <v>1</v>
      </c>
      <c r="F1517">
        <v>1</v>
      </c>
      <c r="G1517">
        <v>1</v>
      </c>
      <c r="H1517">
        <v>3</v>
      </c>
      <c r="I1517" t="s">
        <v>1159</v>
      </c>
      <c r="J1517" t="s">
        <v>1168</v>
      </c>
      <c r="K1517" t="s">
        <v>1169</v>
      </c>
      <c r="L1517">
        <v>1344</v>
      </c>
      <c r="N1517">
        <v>1008</v>
      </c>
      <c r="O1517" t="s">
        <v>1170</v>
      </c>
      <c r="P1517" t="s">
        <v>1170</v>
      </c>
      <c r="Q1517">
        <v>1</v>
      </c>
      <c r="X1517">
        <v>0.16</v>
      </c>
      <c r="Y1517">
        <v>1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0.16</v>
      </c>
      <c r="AH1517">
        <v>2</v>
      </c>
      <c r="AI1517">
        <v>24598661</v>
      </c>
      <c r="AJ1517">
        <v>1486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">
      <c r="A1518">
        <f>ROW(Source!A923)</f>
        <v>923</v>
      </c>
      <c r="B1518">
        <v>24598738</v>
      </c>
      <c r="C1518">
        <v>24598730</v>
      </c>
      <c r="D1518">
        <v>9430710</v>
      </c>
      <c r="E1518">
        <v>1</v>
      </c>
      <c r="F1518">
        <v>1</v>
      </c>
      <c r="G1518">
        <v>1</v>
      </c>
      <c r="H1518">
        <v>1</v>
      </c>
      <c r="I1518" t="s">
        <v>1166</v>
      </c>
      <c r="J1518" t="s">
        <v>3</v>
      </c>
      <c r="K1518" t="s">
        <v>1167</v>
      </c>
      <c r="L1518">
        <v>1369</v>
      </c>
      <c r="N1518">
        <v>1013</v>
      </c>
      <c r="O1518" t="s">
        <v>1148</v>
      </c>
      <c r="P1518" t="s">
        <v>1148</v>
      </c>
      <c r="Q1518">
        <v>1</v>
      </c>
      <c r="X1518">
        <v>0.84</v>
      </c>
      <c r="Y1518">
        <v>0</v>
      </c>
      <c r="Z1518">
        <v>0</v>
      </c>
      <c r="AA1518">
        <v>0</v>
      </c>
      <c r="AB1518">
        <v>9.6199999999999992</v>
      </c>
      <c r="AC1518">
        <v>0</v>
      </c>
      <c r="AD1518">
        <v>1</v>
      </c>
      <c r="AE1518">
        <v>1</v>
      </c>
      <c r="AF1518" t="s">
        <v>179</v>
      </c>
      <c r="AG1518">
        <v>1.1340000000000001</v>
      </c>
      <c r="AH1518">
        <v>2</v>
      </c>
      <c r="AI1518">
        <v>24598731</v>
      </c>
      <c r="AJ1518">
        <v>1487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">
      <c r="A1519">
        <f>ROW(Source!A923)</f>
        <v>923</v>
      </c>
      <c r="B1519">
        <v>24598739</v>
      </c>
      <c r="C1519">
        <v>24598730</v>
      </c>
      <c r="D1519">
        <v>14607884</v>
      </c>
      <c r="E1519">
        <v>1</v>
      </c>
      <c r="F1519">
        <v>1</v>
      </c>
      <c r="G1519">
        <v>1</v>
      </c>
      <c r="H1519">
        <v>3</v>
      </c>
      <c r="I1519" t="s">
        <v>1476</v>
      </c>
      <c r="J1519" t="s">
        <v>1691</v>
      </c>
      <c r="K1519" t="s">
        <v>1478</v>
      </c>
      <c r="L1519">
        <v>1346</v>
      </c>
      <c r="N1519">
        <v>1009</v>
      </c>
      <c r="O1519" t="s">
        <v>1181</v>
      </c>
      <c r="P1519" t="s">
        <v>1181</v>
      </c>
      <c r="Q1519">
        <v>1</v>
      </c>
      <c r="X1519">
        <v>0.01</v>
      </c>
      <c r="Y1519">
        <v>28.93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0</v>
      </c>
      <c r="AF1519" t="s">
        <v>3</v>
      </c>
      <c r="AG1519">
        <v>0.01</v>
      </c>
      <c r="AH1519">
        <v>2</v>
      </c>
      <c r="AI1519">
        <v>24598732</v>
      </c>
      <c r="AJ1519">
        <v>1488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">
      <c r="A1520">
        <f>ROW(Source!A923)</f>
        <v>923</v>
      </c>
      <c r="B1520">
        <v>24598740</v>
      </c>
      <c r="C1520">
        <v>24598730</v>
      </c>
      <c r="D1520">
        <v>14609849</v>
      </c>
      <c r="E1520">
        <v>1</v>
      </c>
      <c r="F1520">
        <v>1</v>
      </c>
      <c r="G1520">
        <v>1</v>
      </c>
      <c r="H1520">
        <v>3</v>
      </c>
      <c r="I1520" t="s">
        <v>1479</v>
      </c>
      <c r="J1520" t="s">
        <v>1692</v>
      </c>
      <c r="K1520" t="s">
        <v>1481</v>
      </c>
      <c r="L1520">
        <v>1348</v>
      </c>
      <c r="N1520">
        <v>1009</v>
      </c>
      <c r="O1520" t="s">
        <v>1185</v>
      </c>
      <c r="P1520" t="s">
        <v>1185</v>
      </c>
      <c r="Q1520">
        <v>1000</v>
      </c>
      <c r="X1520">
        <v>1E-4</v>
      </c>
      <c r="Y1520">
        <v>12430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1E-4</v>
      </c>
      <c r="AH1520">
        <v>2</v>
      </c>
      <c r="AI1520">
        <v>24598733</v>
      </c>
      <c r="AJ1520">
        <v>1489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">
      <c r="A1521">
        <f>ROW(Source!A923)</f>
        <v>923</v>
      </c>
      <c r="B1521">
        <v>24598741</v>
      </c>
      <c r="C1521">
        <v>24598730</v>
      </c>
      <c r="D1521">
        <v>14610524</v>
      </c>
      <c r="E1521">
        <v>1</v>
      </c>
      <c r="F1521">
        <v>1</v>
      </c>
      <c r="G1521">
        <v>1</v>
      </c>
      <c r="H1521">
        <v>3</v>
      </c>
      <c r="I1521" t="s">
        <v>1186</v>
      </c>
      <c r="J1521" t="s">
        <v>1451</v>
      </c>
      <c r="K1521" t="s">
        <v>1188</v>
      </c>
      <c r="L1521">
        <v>1346</v>
      </c>
      <c r="N1521">
        <v>1009</v>
      </c>
      <c r="O1521" t="s">
        <v>1181</v>
      </c>
      <c r="P1521" t="s">
        <v>1181</v>
      </c>
      <c r="Q1521">
        <v>1</v>
      </c>
      <c r="X1521">
        <v>2.0000000000000001E-4</v>
      </c>
      <c r="Y1521">
        <v>27.74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3</v>
      </c>
      <c r="AG1521">
        <v>2.0000000000000001E-4</v>
      </c>
      <c r="AH1521">
        <v>2</v>
      </c>
      <c r="AI1521">
        <v>24598734</v>
      </c>
      <c r="AJ1521">
        <v>1490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">
      <c r="A1522">
        <f>ROW(Source!A923)</f>
        <v>923</v>
      </c>
      <c r="B1522">
        <v>24598742</v>
      </c>
      <c r="C1522">
        <v>24598730</v>
      </c>
      <c r="D1522">
        <v>14665222</v>
      </c>
      <c r="E1522">
        <v>1</v>
      </c>
      <c r="F1522">
        <v>1</v>
      </c>
      <c r="G1522">
        <v>1</v>
      </c>
      <c r="H1522">
        <v>3</v>
      </c>
      <c r="I1522" t="s">
        <v>1207</v>
      </c>
      <c r="J1522" t="s">
        <v>1454</v>
      </c>
      <c r="K1522" t="s">
        <v>1209</v>
      </c>
      <c r="L1522">
        <v>1346</v>
      </c>
      <c r="N1522">
        <v>1009</v>
      </c>
      <c r="O1522" t="s">
        <v>1181</v>
      </c>
      <c r="P1522" t="s">
        <v>1181</v>
      </c>
      <c r="Q1522">
        <v>1</v>
      </c>
      <c r="X1522">
        <v>2E-3</v>
      </c>
      <c r="Y1522">
        <v>65.75</v>
      </c>
      <c r="Z1522">
        <v>0</v>
      </c>
      <c r="AA1522">
        <v>0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2E-3</v>
      </c>
      <c r="AH1522">
        <v>2</v>
      </c>
      <c r="AI1522">
        <v>24598735</v>
      </c>
      <c r="AJ1522">
        <v>1491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">
      <c r="A1523">
        <f>ROW(Source!A923)</f>
        <v>923</v>
      </c>
      <c r="B1523">
        <v>24598743</v>
      </c>
      <c r="C1523">
        <v>24598730</v>
      </c>
      <c r="D1523">
        <v>14689643</v>
      </c>
      <c r="E1523">
        <v>1</v>
      </c>
      <c r="F1523">
        <v>1</v>
      </c>
      <c r="G1523">
        <v>1</v>
      </c>
      <c r="H1523">
        <v>3</v>
      </c>
      <c r="I1523" t="s">
        <v>1210</v>
      </c>
      <c r="J1523" t="s">
        <v>1493</v>
      </c>
      <c r="K1523" t="s">
        <v>1212</v>
      </c>
      <c r="L1523">
        <v>1346</v>
      </c>
      <c r="N1523">
        <v>1009</v>
      </c>
      <c r="O1523" t="s">
        <v>1181</v>
      </c>
      <c r="P1523" t="s">
        <v>1181</v>
      </c>
      <c r="Q1523">
        <v>1</v>
      </c>
      <c r="X1523">
        <v>1.42E-3</v>
      </c>
      <c r="Y1523">
        <v>38.340000000000003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3</v>
      </c>
      <c r="AG1523">
        <v>1.42E-3</v>
      </c>
      <c r="AH1523">
        <v>2</v>
      </c>
      <c r="AI1523">
        <v>24598736</v>
      </c>
      <c r="AJ1523">
        <v>1492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">
      <c r="A1524">
        <f>ROW(Source!A923)</f>
        <v>923</v>
      </c>
      <c r="B1524">
        <v>24598744</v>
      </c>
      <c r="C1524">
        <v>24598730</v>
      </c>
      <c r="D1524">
        <v>14665295</v>
      </c>
      <c r="E1524">
        <v>1</v>
      </c>
      <c r="F1524">
        <v>1</v>
      </c>
      <c r="G1524">
        <v>1</v>
      </c>
      <c r="H1524">
        <v>3</v>
      </c>
      <c r="I1524" t="s">
        <v>1159</v>
      </c>
      <c r="J1524" t="s">
        <v>1168</v>
      </c>
      <c r="K1524" t="s">
        <v>1169</v>
      </c>
      <c r="L1524">
        <v>1344</v>
      </c>
      <c r="N1524">
        <v>1008</v>
      </c>
      <c r="O1524" t="s">
        <v>1170</v>
      </c>
      <c r="P1524" t="s">
        <v>1170</v>
      </c>
      <c r="Q1524">
        <v>1</v>
      </c>
      <c r="X1524">
        <v>0.16</v>
      </c>
      <c r="Y1524">
        <v>1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0.16</v>
      </c>
      <c r="AH1524">
        <v>2</v>
      </c>
      <c r="AI1524">
        <v>24598737</v>
      </c>
      <c r="AJ1524">
        <v>1493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">
      <c r="A1525">
        <f>ROW(Source!A924)</f>
        <v>924</v>
      </c>
      <c r="B1525">
        <v>24908894</v>
      </c>
      <c r="C1525">
        <v>24908893</v>
      </c>
      <c r="D1525">
        <v>9430710</v>
      </c>
      <c r="E1525">
        <v>1</v>
      </c>
      <c r="F1525">
        <v>1</v>
      </c>
      <c r="G1525">
        <v>1</v>
      </c>
      <c r="H1525">
        <v>1</v>
      </c>
      <c r="I1525" t="s">
        <v>1166</v>
      </c>
      <c r="J1525" t="s">
        <v>3</v>
      </c>
      <c r="K1525" t="s">
        <v>1167</v>
      </c>
      <c r="L1525">
        <v>1369</v>
      </c>
      <c r="N1525">
        <v>1013</v>
      </c>
      <c r="O1525" t="s">
        <v>1148</v>
      </c>
      <c r="P1525" t="s">
        <v>1148</v>
      </c>
      <c r="Q1525">
        <v>1</v>
      </c>
      <c r="X1525">
        <v>5.76</v>
      </c>
      <c r="Y1525">
        <v>0</v>
      </c>
      <c r="Z1525">
        <v>0</v>
      </c>
      <c r="AA1525">
        <v>0</v>
      </c>
      <c r="AB1525">
        <v>9.6199999999999992</v>
      </c>
      <c r="AC1525">
        <v>0</v>
      </c>
      <c r="AD1525">
        <v>1</v>
      </c>
      <c r="AE1525">
        <v>1</v>
      </c>
      <c r="AF1525" t="s">
        <v>179</v>
      </c>
      <c r="AG1525">
        <v>7.7759999999999998</v>
      </c>
      <c r="AH1525">
        <v>2</v>
      </c>
      <c r="AI1525">
        <v>24908894</v>
      </c>
      <c r="AJ1525">
        <v>1494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">
      <c r="A1526">
        <f>ROW(Source!A924)</f>
        <v>924</v>
      </c>
      <c r="B1526">
        <v>24908895</v>
      </c>
      <c r="C1526">
        <v>24908893</v>
      </c>
      <c r="D1526">
        <v>22794186</v>
      </c>
      <c r="E1526">
        <v>1</v>
      </c>
      <c r="F1526">
        <v>1</v>
      </c>
      <c r="G1526">
        <v>1</v>
      </c>
      <c r="H1526">
        <v>2</v>
      </c>
      <c r="I1526" t="s">
        <v>1448</v>
      </c>
      <c r="J1526" t="s">
        <v>1487</v>
      </c>
      <c r="K1526" t="s">
        <v>1450</v>
      </c>
      <c r="L1526">
        <v>1368</v>
      </c>
      <c r="N1526">
        <v>1011</v>
      </c>
      <c r="O1526" t="s">
        <v>1152</v>
      </c>
      <c r="P1526" t="s">
        <v>1152</v>
      </c>
      <c r="Q1526">
        <v>1</v>
      </c>
      <c r="X1526">
        <v>0.13</v>
      </c>
      <c r="Y1526">
        <v>0</v>
      </c>
      <c r="Z1526">
        <v>1.95</v>
      </c>
      <c r="AA1526">
        <v>0</v>
      </c>
      <c r="AB1526">
        <v>0</v>
      </c>
      <c r="AC1526">
        <v>0</v>
      </c>
      <c r="AD1526">
        <v>1</v>
      </c>
      <c r="AE1526">
        <v>0</v>
      </c>
      <c r="AF1526" t="s">
        <v>179</v>
      </c>
      <c r="AG1526">
        <v>0.17550000000000002</v>
      </c>
      <c r="AH1526">
        <v>2</v>
      </c>
      <c r="AI1526">
        <v>24908895</v>
      </c>
      <c r="AJ1526">
        <v>1495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">
      <c r="A1527">
        <f>ROW(Source!A924)</f>
        <v>924</v>
      </c>
      <c r="B1527">
        <v>24908896</v>
      </c>
      <c r="C1527">
        <v>24908893</v>
      </c>
      <c r="D1527">
        <v>22813091</v>
      </c>
      <c r="E1527">
        <v>1</v>
      </c>
      <c r="F1527">
        <v>1</v>
      </c>
      <c r="G1527">
        <v>1</v>
      </c>
      <c r="H1527">
        <v>3</v>
      </c>
      <c r="I1527" t="s">
        <v>1186</v>
      </c>
      <c r="J1527" t="s">
        <v>1187</v>
      </c>
      <c r="K1527" t="s">
        <v>1188</v>
      </c>
      <c r="L1527">
        <v>1346</v>
      </c>
      <c r="N1527">
        <v>1009</v>
      </c>
      <c r="O1527" t="s">
        <v>1181</v>
      </c>
      <c r="P1527" t="s">
        <v>1181</v>
      </c>
      <c r="Q1527">
        <v>1</v>
      </c>
      <c r="X1527">
        <v>1.1999999999999999E-3</v>
      </c>
      <c r="Y1527">
        <v>27.74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1.1999999999999999E-3</v>
      </c>
      <c r="AH1527">
        <v>2</v>
      </c>
      <c r="AI1527">
        <v>24908896</v>
      </c>
      <c r="AJ1527">
        <v>1496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">
      <c r="A1528">
        <f>ROW(Source!A924)</f>
        <v>924</v>
      </c>
      <c r="B1528">
        <v>24908897</v>
      </c>
      <c r="C1528">
        <v>24908893</v>
      </c>
      <c r="D1528">
        <v>22820293</v>
      </c>
      <c r="E1528">
        <v>1</v>
      </c>
      <c r="F1528">
        <v>1</v>
      </c>
      <c r="G1528">
        <v>1</v>
      </c>
      <c r="H1528">
        <v>3</v>
      </c>
      <c r="I1528" t="s">
        <v>1192</v>
      </c>
      <c r="J1528" t="s">
        <v>1193</v>
      </c>
      <c r="K1528" t="s">
        <v>1194</v>
      </c>
      <c r="L1528">
        <v>1358</v>
      </c>
      <c r="N1528">
        <v>1010</v>
      </c>
      <c r="O1528" t="s">
        <v>189</v>
      </c>
      <c r="P1528" t="s">
        <v>189</v>
      </c>
      <c r="Q1528">
        <v>10</v>
      </c>
      <c r="X1528">
        <v>0.3</v>
      </c>
      <c r="Y1528">
        <v>8.3000000000000007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0.3</v>
      </c>
      <c r="AH1528">
        <v>2</v>
      </c>
      <c r="AI1528">
        <v>24908897</v>
      </c>
      <c r="AJ1528">
        <v>1497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">
      <c r="A1529">
        <f>ROW(Source!A924)</f>
        <v>924</v>
      </c>
      <c r="B1529">
        <v>24908898</v>
      </c>
      <c r="C1529">
        <v>24908893</v>
      </c>
      <c r="D1529">
        <v>22804344</v>
      </c>
      <c r="E1529">
        <v>1</v>
      </c>
      <c r="F1529">
        <v>1</v>
      </c>
      <c r="G1529">
        <v>1</v>
      </c>
      <c r="H1529">
        <v>3</v>
      </c>
      <c r="I1529" t="s">
        <v>1201</v>
      </c>
      <c r="J1529" t="s">
        <v>1202</v>
      </c>
      <c r="K1529" t="s">
        <v>1203</v>
      </c>
      <c r="L1529">
        <v>1348</v>
      </c>
      <c r="N1529">
        <v>1009</v>
      </c>
      <c r="O1529" t="s">
        <v>1185</v>
      </c>
      <c r="P1529" t="s">
        <v>1185</v>
      </c>
      <c r="Q1529">
        <v>1000</v>
      </c>
      <c r="X1529">
        <v>2.0000000000000002E-5</v>
      </c>
      <c r="Y1529">
        <v>729.98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2.0000000000000002E-5</v>
      </c>
      <c r="AH1529">
        <v>2</v>
      </c>
      <c r="AI1529">
        <v>24908898</v>
      </c>
      <c r="AJ1529">
        <v>1498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">
      <c r="A1530">
        <f>ROW(Source!A924)</f>
        <v>924</v>
      </c>
      <c r="B1530">
        <v>24908899</v>
      </c>
      <c r="C1530">
        <v>24908893</v>
      </c>
      <c r="D1530">
        <v>22850609</v>
      </c>
      <c r="E1530">
        <v>1</v>
      </c>
      <c r="F1530">
        <v>1</v>
      </c>
      <c r="G1530">
        <v>1</v>
      </c>
      <c r="H1530">
        <v>3</v>
      </c>
      <c r="I1530" t="s">
        <v>1207</v>
      </c>
      <c r="J1530" t="s">
        <v>1208</v>
      </c>
      <c r="K1530" t="s">
        <v>1209</v>
      </c>
      <c r="L1530">
        <v>1346</v>
      </c>
      <c r="N1530">
        <v>1009</v>
      </c>
      <c r="O1530" t="s">
        <v>1181</v>
      </c>
      <c r="P1530" t="s">
        <v>1181</v>
      </c>
      <c r="Q1530">
        <v>1</v>
      </c>
      <c r="X1530">
        <v>1.2E-2</v>
      </c>
      <c r="Y1530">
        <v>65.75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1.2E-2</v>
      </c>
      <c r="AH1530">
        <v>2</v>
      </c>
      <c r="AI1530">
        <v>24908899</v>
      </c>
      <c r="AJ1530">
        <v>1499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">
      <c r="A1531">
        <f>ROW(Source!A924)</f>
        <v>924</v>
      </c>
      <c r="B1531">
        <v>24908900</v>
      </c>
      <c r="C1531">
        <v>24908893</v>
      </c>
      <c r="D1531">
        <v>22865650</v>
      </c>
      <c r="E1531">
        <v>1</v>
      </c>
      <c r="F1531">
        <v>1</v>
      </c>
      <c r="G1531">
        <v>1</v>
      </c>
      <c r="H1531">
        <v>3</v>
      </c>
      <c r="I1531" t="s">
        <v>1159</v>
      </c>
      <c r="J1531" t="s">
        <v>1160</v>
      </c>
      <c r="K1531" t="s">
        <v>1161</v>
      </c>
      <c r="L1531">
        <v>1374</v>
      </c>
      <c r="N1531">
        <v>1013</v>
      </c>
      <c r="O1531" t="s">
        <v>1162</v>
      </c>
      <c r="P1531" t="s">
        <v>1162</v>
      </c>
      <c r="Q1531">
        <v>1</v>
      </c>
      <c r="X1531">
        <v>1.1100000000000001</v>
      </c>
      <c r="Y1531">
        <v>1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1.1100000000000001</v>
      </c>
      <c r="AH1531">
        <v>2</v>
      </c>
      <c r="AI1531">
        <v>24908900</v>
      </c>
      <c r="AJ1531">
        <v>1500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">
      <c r="A1532">
        <f>ROW(Source!A925)</f>
        <v>925</v>
      </c>
      <c r="B1532">
        <v>24908917</v>
      </c>
      <c r="C1532">
        <v>24908909</v>
      </c>
      <c r="D1532">
        <v>9430710</v>
      </c>
      <c r="E1532">
        <v>1</v>
      </c>
      <c r="F1532">
        <v>1</v>
      </c>
      <c r="G1532">
        <v>1</v>
      </c>
      <c r="H1532">
        <v>1</v>
      </c>
      <c r="I1532" t="s">
        <v>1166</v>
      </c>
      <c r="J1532" t="s">
        <v>3</v>
      </c>
      <c r="K1532" t="s">
        <v>1167</v>
      </c>
      <c r="L1532">
        <v>1369</v>
      </c>
      <c r="N1532">
        <v>1013</v>
      </c>
      <c r="O1532" t="s">
        <v>1148</v>
      </c>
      <c r="P1532" t="s">
        <v>1148</v>
      </c>
      <c r="Q1532">
        <v>1</v>
      </c>
      <c r="X1532">
        <v>5.76</v>
      </c>
      <c r="Y1532">
        <v>0</v>
      </c>
      <c r="Z1532">
        <v>0</v>
      </c>
      <c r="AA1532">
        <v>0</v>
      </c>
      <c r="AB1532">
        <v>9.6199999999999992</v>
      </c>
      <c r="AC1532">
        <v>0</v>
      </c>
      <c r="AD1532">
        <v>1</v>
      </c>
      <c r="AE1532">
        <v>1</v>
      </c>
      <c r="AF1532" t="s">
        <v>179</v>
      </c>
      <c r="AG1532">
        <v>7.7759999999999998</v>
      </c>
      <c r="AH1532">
        <v>2</v>
      </c>
      <c r="AI1532">
        <v>24908910</v>
      </c>
      <c r="AJ1532">
        <v>1501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">
      <c r="A1533">
        <f>ROW(Source!A925)</f>
        <v>925</v>
      </c>
      <c r="B1533">
        <v>24908918</v>
      </c>
      <c r="C1533">
        <v>24908909</v>
      </c>
      <c r="D1533">
        <v>22794186</v>
      </c>
      <c r="E1533">
        <v>1</v>
      </c>
      <c r="F1533">
        <v>1</v>
      </c>
      <c r="G1533">
        <v>1</v>
      </c>
      <c r="H1533">
        <v>2</v>
      </c>
      <c r="I1533" t="s">
        <v>1448</v>
      </c>
      <c r="J1533" t="s">
        <v>1487</v>
      </c>
      <c r="K1533" t="s">
        <v>1450</v>
      </c>
      <c r="L1533">
        <v>1368</v>
      </c>
      <c r="N1533">
        <v>1011</v>
      </c>
      <c r="O1533" t="s">
        <v>1152</v>
      </c>
      <c r="P1533" t="s">
        <v>1152</v>
      </c>
      <c r="Q1533">
        <v>1</v>
      </c>
      <c r="X1533">
        <v>0.13</v>
      </c>
      <c r="Y1533">
        <v>0</v>
      </c>
      <c r="Z1533">
        <v>1.95</v>
      </c>
      <c r="AA1533">
        <v>0</v>
      </c>
      <c r="AB1533">
        <v>0</v>
      </c>
      <c r="AC1533">
        <v>0</v>
      </c>
      <c r="AD1533">
        <v>1</v>
      </c>
      <c r="AE1533">
        <v>0</v>
      </c>
      <c r="AF1533" t="s">
        <v>179</v>
      </c>
      <c r="AG1533">
        <v>0.17550000000000002</v>
      </c>
      <c r="AH1533">
        <v>2</v>
      </c>
      <c r="AI1533">
        <v>24908911</v>
      </c>
      <c r="AJ1533">
        <v>1502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">
      <c r="A1534">
        <f>ROW(Source!A925)</f>
        <v>925</v>
      </c>
      <c r="B1534">
        <v>24908919</v>
      </c>
      <c r="C1534">
        <v>24908909</v>
      </c>
      <c r="D1534">
        <v>22813091</v>
      </c>
      <c r="E1534">
        <v>1</v>
      </c>
      <c r="F1534">
        <v>1</v>
      </c>
      <c r="G1534">
        <v>1</v>
      </c>
      <c r="H1534">
        <v>3</v>
      </c>
      <c r="I1534" t="s">
        <v>1186</v>
      </c>
      <c r="J1534" t="s">
        <v>1187</v>
      </c>
      <c r="K1534" t="s">
        <v>1188</v>
      </c>
      <c r="L1534">
        <v>1346</v>
      </c>
      <c r="N1534">
        <v>1009</v>
      </c>
      <c r="O1534" t="s">
        <v>1181</v>
      </c>
      <c r="P1534" t="s">
        <v>1181</v>
      </c>
      <c r="Q1534">
        <v>1</v>
      </c>
      <c r="X1534">
        <v>1.1999999999999999E-3</v>
      </c>
      <c r="Y1534">
        <v>27.74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1.1999999999999999E-3</v>
      </c>
      <c r="AH1534">
        <v>2</v>
      </c>
      <c r="AI1534">
        <v>24908912</v>
      </c>
      <c r="AJ1534">
        <v>1503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">
      <c r="A1535">
        <f>ROW(Source!A925)</f>
        <v>925</v>
      </c>
      <c r="B1535">
        <v>24908920</v>
      </c>
      <c r="C1535">
        <v>24908909</v>
      </c>
      <c r="D1535">
        <v>22820293</v>
      </c>
      <c r="E1535">
        <v>1</v>
      </c>
      <c r="F1535">
        <v>1</v>
      </c>
      <c r="G1535">
        <v>1</v>
      </c>
      <c r="H1535">
        <v>3</v>
      </c>
      <c r="I1535" t="s">
        <v>1192</v>
      </c>
      <c r="J1535" t="s">
        <v>1193</v>
      </c>
      <c r="K1535" t="s">
        <v>1194</v>
      </c>
      <c r="L1535">
        <v>1358</v>
      </c>
      <c r="N1535">
        <v>1010</v>
      </c>
      <c r="O1535" t="s">
        <v>189</v>
      </c>
      <c r="P1535" t="s">
        <v>189</v>
      </c>
      <c r="Q1535">
        <v>10</v>
      </c>
      <c r="X1535">
        <v>0.3</v>
      </c>
      <c r="Y1535">
        <v>8.3000000000000007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0.3</v>
      </c>
      <c r="AH1535">
        <v>2</v>
      </c>
      <c r="AI1535">
        <v>24908913</v>
      </c>
      <c r="AJ1535">
        <v>1504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">
      <c r="A1536">
        <f>ROW(Source!A925)</f>
        <v>925</v>
      </c>
      <c r="B1536">
        <v>24908921</v>
      </c>
      <c r="C1536">
        <v>24908909</v>
      </c>
      <c r="D1536">
        <v>22804344</v>
      </c>
      <c r="E1536">
        <v>1</v>
      </c>
      <c r="F1536">
        <v>1</v>
      </c>
      <c r="G1536">
        <v>1</v>
      </c>
      <c r="H1536">
        <v>3</v>
      </c>
      <c r="I1536" t="s">
        <v>1201</v>
      </c>
      <c r="J1536" t="s">
        <v>1202</v>
      </c>
      <c r="K1536" t="s">
        <v>1203</v>
      </c>
      <c r="L1536">
        <v>1348</v>
      </c>
      <c r="N1536">
        <v>1009</v>
      </c>
      <c r="O1536" t="s">
        <v>1185</v>
      </c>
      <c r="P1536" t="s">
        <v>1185</v>
      </c>
      <c r="Q1536">
        <v>1000</v>
      </c>
      <c r="X1536">
        <v>2.0000000000000002E-5</v>
      </c>
      <c r="Y1536">
        <v>729.98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2.0000000000000002E-5</v>
      </c>
      <c r="AH1536">
        <v>2</v>
      </c>
      <c r="AI1536">
        <v>24908914</v>
      </c>
      <c r="AJ1536">
        <v>1505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">
      <c r="A1537">
        <f>ROW(Source!A925)</f>
        <v>925</v>
      </c>
      <c r="B1537">
        <v>24908922</v>
      </c>
      <c r="C1537">
        <v>24908909</v>
      </c>
      <c r="D1537">
        <v>22850609</v>
      </c>
      <c r="E1537">
        <v>1</v>
      </c>
      <c r="F1537">
        <v>1</v>
      </c>
      <c r="G1537">
        <v>1</v>
      </c>
      <c r="H1537">
        <v>3</v>
      </c>
      <c r="I1537" t="s">
        <v>1207</v>
      </c>
      <c r="J1537" t="s">
        <v>1208</v>
      </c>
      <c r="K1537" t="s">
        <v>1209</v>
      </c>
      <c r="L1537">
        <v>1346</v>
      </c>
      <c r="N1537">
        <v>1009</v>
      </c>
      <c r="O1537" t="s">
        <v>1181</v>
      </c>
      <c r="P1537" t="s">
        <v>1181</v>
      </c>
      <c r="Q1537">
        <v>1</v>
      </c>
      <c r="X1537">
        <v>1.2E-2</v>
      </c>
      <c r="Y1537">
        <v>65.75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1.2E-2</v>
      </c>
      <c r="AH1537">
        <v>2</v>
      </c>
      <c r="AI1537">
        <v>24908915</v>
      </c>
      <c r="AJ1537">
        <v>1506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">
      <c r="A1538">
        <f>ROW(Source!A925)</f>
        <v>925</v>
      </c>
      <c r="B1538">
        <v>24908923</v>
      </c>
      <c r="C1538">
        <v>24908909</v>
      </c>
      <c r="D1538">
        <v>22865650</v>
      </c>
      <c r="E1538">
        <v>1</v>
      </c>
      <c r="F1538">
        <v>1</v>
      </c>
      <c r="G1538">
        <v>1</v>
      </c>
      <c r="H1538">
        <v>3</v>
      </c>
      <c r="I1538" t="s">
        <v>1159</v>
      </c>
      <c r="J1538" t="s">
        <v>1160</v>
      </c>
      <c r="K1538" t="s">
        <v>1161</v>
      </c>
      <c r="L1538">
        <v>1374</v>
      </c>
      <c r="N1538">
        <v>1013</v>
      </c>
      <c r="O1538" t="s">
        <v>1162</v>
      </c>
      <c r="P1538" t="s">
        <v>1162</v>
      </c>
      <c r="Q1538">
        <v>1</v>
      </c>
      <c r="X1538">
        <v>1.1100000000000001</v>
      </c>
      <c r="Y1538">
        <v>1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1.1100000000000001</v>
      </c>
      <c r="AH1538">
        <v>2</v>
      </c>
      <c r="AI1538">
        <v>24908916</v>
      </c>
      <c r="AJ1538">
        <v>1507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">
      <c r="A1539">
        <f>ROW(Source!A926)</f>
        <v>926</v>
      </c>
      <c r="B1539">
        <v>24908902</v>
      </c>
      <c r="C1539">
        <v>24908901</v>
      </c>
      <c r="D1539">
        <v>9430771</v>
      </c>
      <c r="E1539">
        <v>1</v>
      </c>
      <c r="F1539">
        <v>1</v>
      </c>
      <c r="G1539">
        <v>1</v>
      </c>
      <c r="H1539">
        <v>1</v>
      </c>
      <c r="I1539" t="s">
        <v>1693</v>
      </c>
      <c r="J1539" t="s">
        <v>3</v>
      </c>
      <c r="K1539" t="s">
        <v>1694</v>
      </c>
      <c r="L1539">
        <v>1369</v>
      </c>
      <c r="N1539">
        <v>1013</v>
      </c>
      <c r="O1539" t="s">
        <v>1148</v>
      </c>
      <c r="P1539" t="s">
        <v>1148</v>
      </c>
      <c r="Q1539">
        <v>1</v>
      </c>
      <c r="X1539">
        <v>7.92</v>
      </c>
      <c r="Y1539">
        <v>0</v>
      </c>
      <c r="Z1539">
        <v>0</v>
      </c>
      <c r="AA1539">
        <v>0</v>
      </c>
      <c r="AB1539">
        <v>9.76</v>
      </c>
      <c r="AC1539">
        <v>0</v>
      </c>
      <c r="AD1539">
        <v>1</v>
      </c>
      <c r="AE1539">
        <v>1</v>
      </c>
      <c r="AF1539" t="s">
        <v>179</v>
      </c>
      <c r="AG1539">
        <v>10.692</v>
      </c>
      <c r="AH1539">
        <v>2</v>
      </c>
      <c r="AI1539">
        <v>24908902</v>
      </c>
      <c r="AJ1539">
        <v>1508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">
      <c r="A1540">
        <f>ROW(Source!A926)</f>
        <v>926</v>
      </c>
      <c r="B1540">
        <v>24908903</v>
      </c>
      <c r="C1540">
        <v>24908901</v>
      </c>
      <c r="D1540">
        <v>22794186</v>
      </c>
      <c r="E1540">
        <v>1</v>
      </c>
      <c r="F1540">
        <v>1</v>
      </c>
      <c r="G1540">
        <v>1</v>
      </c>
      <c r="H1540">
        <v>2</v>
      </c>
      <c r="I1540" t="s">
        <v>1448</v>
      </c>
      <c r="J1540" t="s">
        <v>1487</v>
      </c>
      <c r="K1540" t="s">
        <v>1450</v>
      </c>
      <c r="L1540">
        <v>1368</v>
      </c>
      <c r="N1540">
        <v>1011</v>
      </c>
      <c r="O1540" t="s">
        <v>1152</v>
      </c>
      <c r="P1540" t="s">
        <v>1152</v>
      </c>
      <c r="Q1540">
        <v>1</v>
      </c>
      <c r="X1540">
        <v>0.13</v>
      </c>
      <c r="Y1540">
        <v>0</v>
      </c>
      <c r="Z1540">
        <v>1.95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 t="s">
        <v>179</v>
      </c>
      <c r="AG1540">
        <v>0.17550000000000002</v>
      </c>
      <c r="AH1540">
        <v>2</v>
      </c>
      <c r="AI1540">
        <v>24908903</v>
      </c>
      <c r="AJ1540">
        <v>1509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">
      <c r="A1541">
        <f>ROW(Source!A926)</f>
        <v>926</v>
      </c>
      <c r="B1541">
        <v>24908904</v>
      </c>
      <c r="C1541">
        <v>24908901</v>
      </c>
      <c r="D1541">
        <v>22813091</v>
      </c>
      <c r="E1541">
        <v>1</v>
      </c>
      <c r="F1541">
        <v>1</v>
      </c>
      <c r="G1541">
        <v>1</v>
      </c>
      <c r="H1541">
        <v>3</v>
      </c>
      <c r="I1541" t="s">
        <v>1186</v>
      </c>
      <c r="J1541" t="s">
        <v>1187</v>
      </c>
      <c r="K1541" t="s">
        <v>1188</v>
      </c>
      <c r="L1541">
        <v>1346</v>
      </c>
      <c r="N1541">
        <v>1009</v>
      </c>
      <c r="O1541" t="s">
        <v>1181</v>
      </c>
      <c r="P1541" t="s">
        <v>1181</v>
      </c>
      <c r="Q1541">
        <v>1</v>
      </c>
      <c r="X1541">
        <v>2E-3</v>
      </c>
      <c r="Y1541">
        <v>27.74</v>
      </c>
      <c r="Z1541">
        <v>0</v>
      </c>
      <c r="AA1541">
        <v>0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2E-3</v>
      </c>
      <c r="AH1541">
        <v>2</v>
      </c>
      <c r="AI1541">
        <v>24908904</v>
      </c>
      <c r="AJ1541">
        <v>1510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">
      <c r="A1542">
        <f>ROW(Source!A926)</f>
        <v>926</v>
      </c>
      <c r="B1542">
        <v>24908905</v>
      </c>
      <c r="C1542">
        <v>24908901</v>
      </c>
      <c r="D1542">
        <v>22820293</v>
      </c>
      <c r="E1542">
        <v>1</v>
      </c>
      <c r="F1542">
        <v>1</v>
      </c>
      <c r="G1542">
        <v>1</v>
      </c>
      <c r="H1542">
        <v>3</v>
      </c>
      <c r="I1542" t="s">
        <v>1192</v>
      </c>
      <c r="J1542" t="s">
        <v>1193</v>
      </c>
      <c r="K1542" t="s">
        <v>1194</v>
      </c>
      <c r="L1542">
        <v>1358</v>
      </c>
      <c r="N1542">
        <v>1010</v>
      </c>
      <c r="O1542" t="s">
        <v>189</v>
      </c>
      <c r="P1542" t="s">
        <v>189</v>
      </c>
      <c r="Q1542">
        <v>10</v>
      </c>
      <c r="X1542">
        <v>0.3</v>
      </c>
      <c r="Y1542">
        <v>8.3000000000000007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0.3</v>
      </c>
      <c r="AH1542">
        <v>2</v>
      </c>
      <c r="AI1542">
        <v>24908905</v>
      </c>
      <c r="AJ1542">
        <v>1511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">
      <c r="A1543">
        <f>ROW(Source!A926)</f>
        <v>926</v>
      </c>
      <c r="B1543">
        <v>24908906</v>
      </c>
      <c r="C1543">
        <v>24908901</v>
      </c>
      <c r="D1543">
        <v>22804344</v>
      </c>
      <c r="E1543">
        <v>1</v>
      </c>
      <c r="F1543">
        <v>1</v>
      </c>
      <c r="G1543">
        <v>1</v>
      </c>
      <c r="H1543">
        <v>3</v>
      </c>
      <c r="I1543" t="s">
        <v>1201</v>
      </c>
      <c r="J1543" t="s">
        <v>1202</v>
      </c>
      <c r="K1543" t="s">
        <v>1203</v>
      </c>
      <c r="L1543">
        <v>1348</v>
      </c>
      <c r="N1543">
        <v>1009</v>
      </c>
      <c r="O1543" t="s">
        <v>1185</v>
      </c>
      <c r="P1543" t="s">
        <v>1185</v>
      </c>
      <c r="Q1543">
        <v>1000</v>
      </c>
      <c r="X1543">
        <v>2.0000000000000002E-5</v>
      </c>
      <c r="Y1543">
        <v>729.98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2.0000000000000002E-5</v>
      </c>
      <c r="AH1543">
        <v>2</v>
      </c>
      <c r="AI1543">
        <v>24908906</v>
      </c>
      <c r="AJ1543">
        <v>1512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">
      <c r="A1544">
        <f>ROW(Source!A926)</f>
        <v>926</v>
      </c>
      <c r="B1544">
        <v>24908907</v>
      </c>
      <c r="C1544">
        <v>24908901</v>
      </c>
      <c r="D1544">
        <v>22850609</v>
      </c>
      <c r="E1544">
        <v>1</v>
      </c>
      <c r="F1544">
        <v>1</v>
      </c>
      <c r="G1544">
        <v>1</v>
      </c>
      <c r="H1544">
        <v>3</v>
      </c>
      <c r="I1544" t="s">
        <v>1207</v>
      </c>
      <c r="J1544" t="s">
        <v>1208</v>
      </c>
      <c r="K1544" t="s">
        <v>1209</v>
      </c>
      <c r="L1544">
        <v>1346</v>
      </c>
      <c r="N1544">
        <v>1009</v>
      </c>
      <c r="O1544" t="s">
        <v>1181</v>
      </c>
      <c r="P1544" t="s">
        <v>1181</v>
      </c>
      <c r="Q1544">
        <v>1</v>
      </c>
      <c r="X1544">
        <v>0.02</v>
      </c>
      <c r="Y1544">
        <v>65.75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0.02</v>
      </c>
      <c r="AH1544">
        <v>2</v>
      </c>
      <c r="AI1544">
        <v>24908907</v>
      </c>
      <c r="AJ1544">
        <v>1513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">
      <c r="A1545">
        <f>ROW(Source!A926)</f>
        <v>926</v>
      </c>
      <c r="B1545">
        <v>24908908</v>
      </c>
      <c r="C1545">
        <v>24908901</v>
      </c>
      <c r="D1545">
        <v>22865650</v>
      </c>
      <c r="E1545">
        <v>1</v>
      </c>
      <c r="F1545">
        <v>1</v>
      </c>
      <c r="G1545">
        <v>1</v>
      </c>
      <c r="H1545">
        <v>3</v>
      </c>
      <c r="I1545" t="s">
        <v>1159</v>
      </c>
      <c r="J1545" t="s">
        <v>1160</v>
      </c>
      <c r="K1545" t="s">
        <v>1161</v>
      </c>
      <c r="L1545">
        <v>1374</v>
      </c>
      <c r="N1545">
        <v>1013</v>
      </c>
      <c r="O1545" t="s">
        <v>1162</v>
      </c>
      <c r="P1545" t="s">
        <v>1162</v>
      </c>
      <c r="Q1545">
        <v>1</v>
      </c>
      <c r="X1545">
        <v>1.55</v>
      </c>
      <c r="Y1545">
        <v>1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1.55</v>
      </c>
      <c r="AH1545">
        <v>2</v>
      </c>
      <c r="AI1545">
        <v>24908908</v>
      </c>
      <c r="AJ1545">
        <v>1514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">
      <c r="A1546">
        <f>ROW(Source!A927)</f>
        <v>927</v>
      </c>
      <c r="B1546">
        <v>24908934</v>
      </c>
      <c r="C1546">
        <v>24908926</v>
      </c>
      <c r="D1546">
        <v>9430771</v>
      </c>
      <c r="E1546">
        <v>1</v>
      </c>
      <c r="F1546">
        <v>1</v>
      </c>
      <c r="G1546">
        <v>1</v>
      </c>
      <c r="H1546">
        <v>1</v>
      </c>
      <c r="I1546" t="s">
        <v>1693</v>
      </c>
      <c r="J1546" t="s">
        <v>3</v>
      </c>
      <c r="K1546" t="s">
        <v>1694</v>
      </c>
      <c r="L1546">
        <v>1369</v>
      </c>
      <c r="N1546">
        <v>1013</v>
      </c>
      <c r="O1546" t="s">
        <v>1148</v>
      </c>
      <c r="P1546" t="s">
        <v>1148</v>
      </c>
      <c r="Q1546">
        <v>1</v>
      </c>
      <c r="X1546">
        <v>7.92</v>
      </c>
      <c r="Y1546">
        <v>0</v>
      </c>
      <c r="Z1546">
        <v>0</v>
      </c>
      <c r="AA1546">
        <v>0</v>
      </c>
      <c r="AB1546">
        <v>9.76</v>
      </c>
      <c r="AC1546">
        <v>0</v>
      </c>
      <c r="AD1546">
        <v>1</v>
      </c>
      <c r="AE1546">
        <v>1</v>
      </c>
      <c r="AF1546" t="s">
        <v>179</v>
      </c>
      <c r="AG1546">
        <v>10.692</v>
      </c>
      <c r="AH1546">
        <v>2</v>
      </c>
      <c r="AI1546">
        <v>24908927</v>
      </c>
      <c r="AJ1546">
        <v>1515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">
      <c r="A1547">
        <f>ROW(Source!A927)</f>
        <v>927</v>
      </c>
      <c r="B1547">
        <v>24908935</v>
      </c>
      <c r="C1547">
        <v>24908926</v>
      </c>
      <c r="D1547">
        <v>22794186</v>
      </c>
      <c r="E1547">
        <v>1</v>
      </c>
      <c r="F1547">
        <v>1</v>
      </c>
      <c r="G1547">
        <v>1</v>
      </c>
      <c r="H1547">
        <v>2</v>
      </c>
      <c r="I1547" t="s">
        <v>1448</v>
      </c>
      <c r="J1547" t="s">
        <v>1487</v>
      </c>
      <c r="K1547" t="s">
        <v>1450</v>
      </c>
      <c r="L1547">
        <v>1368</v>
      </c>
      <c r="N1547">
        <v>1011</v>
      </c>
      <c r="O1547" t="s">
        <v>1152</v>
      </c>
      <c r="P1547" t="s">
        <v>1152</v>
      </c>
      <c r="Q1547">
        <v>1</v>
      </c>
      <c r="X1547">
        <v>0.13</v>
      </c>
      <c r="Y1547">
        <v>0</v>
      </c>
      <c r="Z1547">
        <v>1.95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 t="s">
        <v>179</v>
      </c>
      <c r="AG1547">
        <v>0.17550000000000002</v>
      </c>
      <c r="AH1547">
        <v>2</v>
      </c>
      <c r="AI1547">
        <v>24908928</v>
      </c>
      <c r="AJ1547">
        <v>1516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">
      <c r="A1548">
        <f>ROW(Source!A927)</f>
        <v>927</v>
      </c>
      <c r="B1548">
        <v>24908936</v>
      </c>
      <c r="C1548">
        <v>24908926</v>
      </c>
      <c r="D1548">
        <v>22813091</v>
      </c>
      <c r="E1548">
        <v>1</v>
      </c>
      <c r="F1548">
        <v>1</v>
      </c>
      <c r="G1548">
        <v>1</v>
      </c>
      <c r="H1548">
        <v>3</v>
      </c>
      <c r="I1548" t="s">
        <v>1186</v>
      </c>
      <c r="J1548" t="s">
        <v>1187</v>
      </c>
      <c r="K1548" t="s">
        <v>1188</v>
      </c>
      <c r="L1548">
        <v>1346</v>
      </c>
      <c r="N1548">
        <v>1009</v>
      </c>
      <c r="O1548" t="s">
        <v>1181</v>
      </c>
      <c r="P1548" t="s">
        <v>1181</v>
      </c>
      <c r="Q1548">
        <v>1</v>
      </c>
      <c r="X1548">
        <v>2E-3</v>
      </c>
      <c r="Y1548">
        <v>27.74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 t="s">
        <v>3</v>
      </c>
      <c r="AG1548">
        <v>2E-3</v>
      </c>
      <c r="AH1548">
        <v>2</v>
      </c>
      <c r="AI1548">
        <v>24908929</v>
      </c>
      <c r="AJ1548">
        <v>1517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">
      <c r="A1549">
        <f>ROW(Source!A927)</f>
        <v>927</v>
      </c>
      <c r="B1549">
        <v>24908937</v>
      </c>
      <c r="C1549">
        <v>24908926</v>
      </c>
      <c r="D1549">
        <v>22820293</v>
      </c>
      <c r="E1549">
        <v>1</v>
      </c>
      <c r="F1549">
        <v>1</v>
      </c>
      <c r="G1549">
        <v>1</v>
      </c>
      <c r="H1549">
        <v>3</v>
      </c>
      <c r="I1549" t="s">
        <v>1192</v>
      </c>
      <c r="J1549" t="s">
        <v>1193</v>
      </c>
      <c r="K1549" t="s">
        <v>1194</v>
      </c>
      <c r="L1549">
        <v>1358</v>
      </c>
      <c r="N1549">
        <v>1010</v>
      </c>
      <c r="O1549" t="s">
        <v>189</v>
      </c>
      <c r="P1549" t="s">
        <v>189</v>
      </c>
      <c r="Q1549">
        <v>10</v>
      </c>
      <c r="X1549">
        <v>0.3</v>
      </c>
      <c r="Y1549">
        <v>8.3000000000000007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0</v>
      </c>
      <c r="AF1549" t="s">
        <v>3</v>
      </c>
      <c r="AG1549">
        <v>0.3</v>
      </c>
      <c r="AH1549">
        <v>2</v>
      </c>
      <c r="AI1549">
        <v>24908930</v>
      </c>
      <c r="AJ1549">
        <v>1518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">
      <c r="A1550">
        <f>ROW(Source!A927)</f>
        <v>927</v>
      </c>
      <c r="B1550">
        <v>24908938</v>
      </c>
      <c r="C1550">
        <v>24908926</v>
      </c>
      <c r="D1550">
        <v>22804344</v>
      </c>
      <c r="E1550">
        <v>1</v>
      </c>
      <c r="F1550">
        <v>1</v>
      </c>
      <c r="G1550">
        <v>1</v>
      </c>
      <c r="H1550">
        <v>3</v>
      </c>
      <c r="I1550" t="s">
        <v>1201</v>
      </c>
      <c r="J1550" t="s">
        <v>1202</v>
      </c>
      <c r="K1550" t="s">
        <v>1203</v>
      </c>
      <c r="L1550">
        <v>1348</v>
      </c>
      <c r="N1550">
        <v>1009</v>
      </c>
      <c r="O1550" t="s">
        <v>1185</v>
      </c>
      <c r="P1550" t="s">
        <v>1185</v>
      </c>
      <c r="Q1550">
        <v>1000</v>
      </c>
      <c r="X1550">
        <v>2.0000000000000002E-5</v>
      </c>
      <c r="Y1550">
        <v>729.98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 t="s">
        <v>3</v>
      </c>
      <c r="AG1550">
        <v>2.0000000000000002E-5</v>
      </c>
      <c r="AH1550">
        <v>2</v>
      </c>
      <c r="AI1550">
        <v>24908931</v>
      </c>
      <c r="AJ1550">
        <v>1519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">
      <c r="A1551">
        <f>ROW(Source!A927)</f>
        <v>927</v>
      </c>
      <c r="B1551">
        <v>24908939</v>
      </c>
      <c r="C1551">
        <v>24908926</v>
      </c>
      <c r="D1551">
        <v>22850609</v>
      </c>
      <c r="E1551">
        <v>1</v>
      </c>
      <c r="F1551">
        <v>1</v>
      </c>
      <c r="G1551">
        <v>1</v>
      </c>
      <c r="H1551">
        <v>3</v>
      </c>
      <c r="I1551" t="s">
        <v>1207</v>
      </c>
      <c r="J1551" t="s">
        <v>1208</v>
      </c>
      <c r="K1551" t="s">
        <v>1209</v>
      </c>
      <c r="L1551">
        <v>1346</v>
      </c>
      <c r="N1551">
        <v>1009</v>
      </c>
      <c r="O1551" t="s">
        <v>1181</v>
      </c>
      <c r="P1551" t="s">
        <v>1181</v>
      </c>
      <c r="Q1551">
        <v>1</v>
      </c>
      <c r="X1551">
        <v>0.02</v>
      </c>
      <c r="Y1551">
        <v>65.75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0</v>
      </c>
      <c r="AF1551" t="s">
        <v>3</v>
      </c>
      <c r="AG1551">
        <v>0.02</v>
      </c>
      <c r="AH1551">
        <v>2</v>
      </c>
      <c r="AI1551">
        <v>24908932</v>
      </c>
      <c r="AJ1551">
        <v>1520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">
      <c r="A1552">
        <f>ROW(Source!A927)</f>
        <v>927</v>
      </c>
      <c r="B1552">
        <v>24908940</v>
      </c>
      <c r="C1552">
        <v>24908926</v>
      </c>
      <c r="D1552">
        <v>22865650</v>
      </c>
      <c r="E1552">
        <v>1</v>
      </c>
      <c r="F1552">
        <v>1</v>
      </c>
      <c r="G1552">
        <v>1</v>
      </c>
      <c r="H1552">
        <v>3</v>
      </c>
      <c r="I1552" t="s">
        <v>1159</v>
      </c>
      <c r="J1552" t="s">
        <v>1160</v>
      </c>
      <c r="K1552" t="s">
        <v>1161</v>
      </c>
      <c r="L1552">
        <v>1374</v>
      </c>
      <c r="N1552">
        <v>1013</v>
      </c>
      <c r="O1552" t="s">
        <v>1162</v>
      </c>
      <c r="P1552" t="s">
        <v>1162</v>
      </c>
      <c r="Q1552">
        <v>1</v>
      </c>
      <c r="X1552">
        <v>1.55</v>
      </c>
      <c r="Y1552">
        <v>1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1.55</v>
      </c>
      <c r="AH1552">
        <v>2</v>
      </c>
      <c r="AI1552">
        <v>24908933</v>
      </c>
      <c r="AJ1552">
        <v>1521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">
      <c r="A1553">
        <f>ROW(Source!A928)</f>
        <v>928</v>
      </c>
      <c r="B1553">
        <v>24598699</v>
      </c>
      <c r="C1553">
        <v>24598684</v>
      </c>
      <c r="D1553">
        <v>9430710</v>
      </c>
      <c r="E1553">
        <v>1</v>
      </c>
      <c r="F1553">
        <v>1</v>
      </c>
      <c r="G1553">
        <v>1</v>
      </c>
      <c r="H1553">
        <v>1</v>
      </c>
      <c r="I1553" t="s">
        <v>1166</v>
      </c>
      <c r="J1553" t="s">
        <v>3</v>
      </c>
      <c r="K1553" t="s">
        <v>1167</v>
      </c>
      <c r="L1553">
        <v>1369</v>
      </c>
      <c r="N1553">
        <v>1013</v>
      </c>
      <c r="O1553" t="s">
        <v>1148</v>
      </c>
      <c r="P1553" t="s">
        <v>1148</v>
      </c>
      <c r="Q1553">
        <v>1</v>
      </c>
      <c r="X1553">
        <v>12.4</v>
      </c>
      <c r="Y1553">
        <v>0</v>
      </c>
      <c r="Z1553">
        <v>0</v>
      </c>
      <c r="AA1553">
        <v>0</v>
      </c>
      <c r="AB1553">
        <v>9.6199999999999992</v>
      </c>
      <c r="AC1553">
        <v>0</v>
      </c>
      <c r="AD1553">
        <v>1</v>
      </c>
      <c r="AE1553">
        <v>1</v>
      </c>
      <c r="AF1553" t="s">
        <v>179</v>
      </c>
      <c r="AG1553">
        <v>16.740000000000002</v>
      </c>
      <c r="AH1553">
        <v>2</v>
      </c>
      <c r="AI1553">
        <v>24598685</v>
      </c>
      <c r="AJ1553">
        <v>1522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">
      <c r="A1554">
        <f>ROW(Source!A928)</f>
        <v>928</v>
      </c>
      <c r="B1554">
        <v>24598700</v>
      </c>
      <c r="C1554">
        <v>24598684</v>
      </c>
      <c r="D1554">
        <v>121548</v>
      </c>
      <c r="E1554">
        <v>1</v>
      </c>
      <c r="F1554">
        <v>1</v>
      </c>
      <c r="G1554">
        <v>1</v>
      </c>
      <c r="H1554">
        <v>1</v>
      </c>
      <c r="I1554" t="s">
        <v>40</v>
      </c>
      <c r="J1554" t="s">
        <v>3</v>
      </c>
      <c r="K1554" t="s">
        <v>1173</v>
      </c>
      <c r="L1554">
        <v>608254</v>
      </c>
      <c r="N1554">
        <v>1013</v>
      </c>
      <c r="O1554" t="s">
        <v>1174</v>
      </c>
      <c r="P1554" t="s">
        <v>1174</v>
      </c>
      <c r="Q1554">
        <v>1</v>
      </c>
      <c r="X1554">
        <v>3.39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2</v>
      </c>
      <c r="AF1554" t="s">
        <v>179</v>
      </c>
      <c r="AG1554">
        <v>4.5765000000000002</v>
      </c>
      <c r="AH1554">
        <v>2</v>
      </c>
      <c r="AI1554">
        <v>24598686</v>
      </c>
      <c r="AJ1554">
        <v>1523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">
      <c r="A1555">
        <f>ROW(Source!A928)</f>
        <v>928</v>
      </c>
      <c r="B1555">
        <v>24598701</v>
      </c>
      <c r="C1555">
        <v>24598684</v>
      </c>
      <c r="D1555">
        <v>14665537</v>
      </c>
      <c r="E1555">
        <v>1</v>
      </c>
      <c r="F1555">
        <v>1</v>
      </c>
      <c r="G1555">
        <v>1</v>
      </c>
      <c r="H1555">
        <v>2</v>
      </c>
      <c r="I1555" t="s">
        <v>1218</v>
      </c>
      <c r="J1555" t="s">
        <v>1247</v>
      </c>
      <c r="K1555" t="s">
        <v>1220</v>
      </c>
      <c r="L1555">
        <v>1368</v>
      </c>
      <c r="N1555">
        <v>1011</v>
      </c>
      <c r="O1555" t="s">
        <v>1152</v>
      </c>
      <c r="P1555" t="s">
        <v>1152</v>
      </c>
      <c r="Q1555">
        <v>1</v>
      </c>
      <c r="X1555">
        <v>0.39</v>
      </c>
      <c r="Y1555">
        <v>0</v>
      </c>
      <c r="Z1555">
        <v>134.65</v>
      </c>
      <c r="AA1555">
        <v>13.5</v>
      </c>
      <c r="AB1555">
        <v>0</v>
      </c>
      <c r="AC1555">
        <v>0</v>
      </c>
      <c r="AD1555">
        <v>1</v>
      </c>
      <c r="AE1555">
        <v>0</v>
      </c>
      <c r="AF1555" t="s">
        <v>179</v>
      </c>
      <c r="AG1555">
        <v>0.52650000000000008</v>
      </c>
      <c r="AH1555">
        <v>2</v>
      </c>
      <c r="AI1555">
        <v>24598687</v>
      </c>
      <c r="AJ1555">
        <v>1524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">
      <c r="A1556">
        <f>ROW(Source!A928)</f>
        <v>928</v>
      </c>
      <c r="B1556">
        <v>24598702</v>
      </c>
      <c r="C1556">
        <v>24598684</v>
      </c>
      <c r="D1556">
        <v>14665701</v>
      </c>
      <c r="E1556">
        <v>1</v>
      </c>
      <c r="F1556">
        <v>1</v>
      </c>
      <c r="G1556">
        <v>1</v>
      </c>
      <c r="H1556">
        <v>2</v>
      </c>
      <c r="I1556" t="s">
        <v>1342</v>
      </c>
      <c r="J1556" t="s">
        <v>1343</v>
      </c>
      <c r="K1556" t="s">
        <v>1344</v>
      </c>
      <c r="L1556">
        <v>1368</v>
      </c>
      <c r="N1556">
        <v>1011</v>
      </c>
      <c r="O1556" t="s">
        <v>1152</v>
      </c>
      <c r="P1556" t="s">
        <v>1152</v>
      </c>
      <c r="Q1556">
        <v>1</v>
      </c>
      <c r="X1556">
        <v>3</v>
      </c>
      <c r="Y1556">
        <v>0</v>
      </c>
      <c r="Z1556">
        <v>2.37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 t="s">
        <v>179</v>
      </c>
      <c r="AG1556">
        <v>4.0500000000000007</v>
      </c>
      <c r="AH1556">
        <v>2</v>
      </c>
      <c r="AI1556">
        <v>24598688</v>
      </c>
      <c r="AJ1556">
        <v>1525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">
      <c r="A1557">
        <f>ROW(Source!A928)</f>
        <v>928</v>
      </c>
      <c r="B1557">
        <v>24598703</v>
      </c>
      <c r="C1557">
        <v>24598684</v>
      </c>
      <c r="D1557">
        <v>14665732</v>
      </c>
      <c r="E1557">
        <v>1</v>
      </c>
      <c r="F1557">
        <v>1</v>
      </c>
      <c r="G1557">
        <v>1</v>
      </c>
      <c r="H1557">
        <v>2</v>
      </c>
      <c r="I1557" t="s">
        <v>1345</v>
      </c>
      <c r="J1557" t="s">
        <v>1346</v>
      </c>
      <c r="K1557" t="s">
        <v>1347</v>
      </c>
      <c r="L1557">
        <v>1368</v>
      </c>
      <c r="N1557">
        <v>1011</v>
      </c>
      <c r="O1557" t="s">
        <v>1152</v>
      </c>
      <c r="P1557" t="s">
        <v>1152</v>
      </c>
      <c r="Q1557">
        <v>1</v>
      </c>
      <c r="X1557">
        <v>3</v>
      </c>
      <c r="Y1557">
        <v>0</v>
      </c>
      <c r="Z1557">
        <v>131.44</v>
      </c>
      <c r="AA1557">
        <v>11.6</v>
      </c>
      <c r="AB1557">
        <v>0</v>
      </c>
      <c r="AC1557">
        <v>0</v>
      </c>
      <c r="AD1557">
        <v>1</v>
      </c>
      <c r="AE1557">
        <v>0</v>
      </c>
      <c r="AF1557" t="s">
        <v>179</v>
      </c>
      <c r="AG1557">
        <v>4.0500000000000007</v>
      </c>
      <c r="AH1557">
        <v>2</v>
      </c>
      <c r="AI1557">
        <v>24598689</v>
      </c>
      <c r="AJ1557">
        <v>1526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">
      <c r="A1558">
        <f>ROW(Source!A928)</f>
        <v>928</v>
      </c>
      <c r="B1558">
        <v>24598704</v>
      </c>
      <c r="C1558">
        <v>24598684</v>
      </c>
      <c r="D1558">
        <v>14668594</v>
      </c>
      <c r="E1558">
        <v>1</v>
      </c>
      <c r="F1558">
        <v>1</v>
      </c>
      <c r="G1558">
        <v>1</v>
      </c>
      <c r="H1558">
        <v>2</v>
      </c>
      <c r="I1558" t="s">
        <v>1348</v>
      </c>
      <c r="J1558" t="s">
        <v>1349</v>
      </c>
      <c r="K1558" t="s">
        <v>1350</v>
      </c>
      <c r="L1558">
        <v>1368</v>
      </c>
      <c r="N1558">
        <v>1011</v>
      </c>
      <c r="O1558" t="s">
        <v>1152</v>
      </c>
      <c r="P1558" t="s">
        <v>1152</v>
      </c>
      <c r="Q1558">
        <v>1</v>
      </c>
      <c r="X1558">
        <v>0.39</v>
      </c>
      <c r="Y1558">
        <v>0</v>
      </c>
      <c r="Z1558">
        <v>107.3</v>
      </c>
      <c r="AA1558">
        <v>11.6</v>
      </c>
      <c r="AB1558">
        <v>0</v>
      </c>
      <c r="AC1558">
        <v>0</v>
      </c>
      <c r="AD1558">
        <v>1</v>
      </c>
      <c r="AE1558">
        <v>0</v>
      </c>
      <c r="AF1558" t="s">
        <v>179</v>
      </c>
      <c r="AG1558">
        <v>0.52650000000000008</v>
      </c>
      <c r="AH1558">
        <v>2</v>
      </c>
      <c r="AI1558">
        <v>24598690</v>
      </c>
      <c r="AJ1558">
        <v>1527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">
      <c r="A1559">
        <f>ROW(Source!A928)</f>
        <v>928</v>
      </c>
      <c r="B1559">
        <v>24598705</v>
      </c>
      <c r="C1559">
        <v>24598684</v>
      </c>
      <c r="D1559">
        <v>14608774</v>
      </c>
      <c r="E1559">
        <v>1</v>
      </c>
      <c r="F1559">
        <v>1</v>
      </c>
      <c r="G1559">
        <v>1</v>
      </c>
      <c r="H1559">
        <v>3</v>
      </c>
      <c r="I1559" t="s">
        <v>1351</v>
      </c>
      <c r="J1559" t="s">
        <v>1352</v>
      </c>
      <c r="K1559" t="s">
        <v>1353</v>
      </c>
      <c r="L1559">
        <v>1348</v>
      </c>
      <c r="N1559">
        <v>1009</v>
      </c>
      <c r="O1559" t="s">
        <v>1185</v>
      </c>
      <c r="P1559" t="s">
        <v>1185</v>
      </c>
      <c r="Q1559">
        <v>1000</v>
      </c>
      <c r="X1559">
        <v>4.0000000000000003E-5</v>
      </c>
      <c r="Y1559">
        <v>12242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3</v>
      </c>
      <c r="AG1559">
        <v>4.0000000000000003E-5</v>
      </c>
      <c r="AH1559">
        <v>2</v>
      </c>
      <c r="AI1559">
        <v>24598691</v>
      </c>
      <c r="AJ1559">
        <v>1528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">
      <c r="A1560">
        <f>ROW(Source!A928)</f>
        <v>928</v>
      </c>
      <c r="B1560">
        <v>24598706</v>
      </c>
      <c r="C1560">
        <v>24598684</v>
      </c>
      <c r="D1560">
        <v>14608858</v>
      </c>
      <c r="E1560">
        <v>1</v>
      </c>
      <c r="F1560">
        <v>1</v>
      </c>
      <c r="G1560">
        <v>1</v>
      </c>
      <c r="H1560">
        <v>3</v>
      </c>
      <c r="I1560" t="s">
        <v>1354</v>
      </c>
      <c r="J1560" t="s">
        <v>1355</v>
      </c>
      <c r="K1560" t="s">
        <v>1356</v>
      </c>
      <c r="L1560">
        <v>1348</v>
      </c>
      <c r="N1560">
        <v>1009</v>
      </c>
      <c r="O1560" t="s">
        <v>1185</v>
      </c>
      <c r="P1560" t="s">
        <v>1185</v>
      </c>
      <c r="Q1560">
        <v>1000</v>
      </c>
      <c r="X1560">
        <v>8.0000000000000004E-4</v>
      </c>
      <c r="Y1560">
        <v>40600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 t="s">
        <v>3</v>
      </c>
      <c r="AG1560">
        <v>8.0000000000000004E-4</v>
      </c>
      <c r="AH1560">
        <v>2</v>
      </c>
      <c r="AI1560">
        <v>24598692</v>
      </c>
      <c r="AJ1560">
        <v>1529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">
      <c r="A1561">
        <f>ROW(Source!A928)</f>
        <v>928</v>
      </c>
      <c r="B1561">
        <v>24598707</v>
      </c>
      <c r="C1561">
        <v>24598684</v>
      </c>
      <c r="D1561">
        <v>14611269</v>
      </c>
      <c r="E1561">
        <v>1</v>
      </c>
      <c r="F1561">
        <v>1</v>
      </c>
      <c r="G1561">
        <v>1</v>
      </c>
      <c r="H1561">
        <v>3</v>
      </c>
      <c r="I1561" t="s">
        <v>1357</v>
      </c>
      <c r="J1561" t="s">
        <v>1358</v>
      </c>
      <c r="K1561" t="s">
        <v>1359</v>
      </c>
      <c r="L1561">
        <v>1308</v>
      </c>
      <c r="N1561">
        <v>1003</v>
      </c>
      <c r="O1561" t="s">
        <v>311</v>
      </c>
      <c r="P1561" t="s">
        <v>311</v>
      </c>
      <c r="Q1561">
        <v>100</v>
      </c>
      <c r="X1561">
        <v>9.5999999999999992E-3</v>
      </c>
      <c r="Y1561">
        <v>120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9.5999999999999992E-3</v>
      </c>
      <c r="AH1561">
        <v>2</v>
      </c>
      <c r="AI1561">
        <v>24598693</v>
      </c>
      <c r="AJ1561">
        <v>1530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">
      <c r="A1562">
        <f>ROW(Source!A928)</f>
        <v>928</v>
      </c>
      <c r="B1562">
        <v>24598708</v>
      </c>
      <c r="C1562">
        <v>24598684</v>
      </c>
      <c r="D1562">
        <v>14681456</v>
      </c>
      <c r="E1562">
        <v>1</v>
      </c>
      <c r="F1562">
        <v>1</v>
      </c>
      <c r="G1562">
        <v>1</v>
      </c>
      <c r="H1562">
        <v>3</v>
      </c>
      <c r="I1562" t="s">
        <v>1360</v>
      </c>
      <c r="J1562" t="s">
        <v>1361</v>
      </c>
      <c r="K1562" t="s">
        <v>1362</v>
      </c>
      <c r="L1562">
        <v>1355</v>
      </c>
      <c r="N1562">
        <v>1010</v>
      </c>
      <c r="O1562" t="s">
        <v>910</v>
      </c>
      <c r="P1562" t="s">
        <v>910</v>
      </c>
      <c r="Q1562">
        <v>100</v>
      </c>
      <c r="X1562">
        <v>4.1000000000000003E-3</v>
      </c>
      <c r="Y1562">
        <v>142.5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4.1000000000000003E-3</v>
      </c>
      <c r="AH1562">
        <v>2</v>
      </c>
      <c r="AI1562">
        <v>24598694</v>
      </c>
      <c r="AJ1562">
        <v>1531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">
      <c r="A1563">
        <f>ROW(Source!A928)</f>
        <v>928</v>
      </c>
      <c r="B1563">
        <v>24598709</v>
      </c>
      <c r="C1563">
        <v>24598684</v>
      </c>
      <c r="D1563">
        <v>14682500</v>
      </c>
      <c r="E1563">
        <v>1</v>
      </c>
      <c r="F1563">
        <v>1</v>
      </c>
      <c r="G1563">
        <v>1</v>
      </c>
      <c r="H1563">
        <v>3</v>
      </c>
      <c r="I1563" t="s">
        <v>1363</v>
      </c>
      <c r="J1563" t="s">
        <v>1364</v>
      </c>
      <c r="K1563" t="s">
        <v>1365</v>
      </c>
      <c r="L1563">
        <v>1348</v>
      </c>
      <c r="N1563">
        <v>1009</v>
      </c>
      <c r="O1563" t="s">
        <v>1185</v>
      </c>
      <c r="P1563" t="s">
        <v>1185</v>
      </c>
      <c r="Q1563">
        <v>1000</v>
      </c>
      <c r="X1563">
        <v>6.0000000000000002E-5</v>
      </c>
      <c r="Y1563">
        <v>7826.9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0</v>
      </c>
      <c r="AF1563" t="s">
        <v>3</v>
      </c>
      <c r="AG1563">
        <v>6.0000000000000002E-5</v>
      </c>
      <c r="AH1563">
        <v>2</v>
      </c>
      <c r="AI1563">
        <v>24598695</v>
      </c>
      <c r="AJ1563">
        <v>1532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">
      <c r="A1564">
        <f>ROW(Source!A928)</f>
        <v>928</v>
      </c>
      <c r="B1564">
        <v>24598710</v>
      </c>
      <c r="C1564">
        <v>24598684</v>
      </c>
      <c r="D1564">
        <v>14665224</v>
      </c>
      <c r="E1564">
        <v>1</v>
      </c>
      <c r="F1564">
        <v>1</v>
      </c>
      <c r="G1564">
        <v>1</v>
      </c>
      <c r="H1564">
        <v>3</v>
      </c>
      <c r="I1564" t="s">
        <v>1366</v>
      </c>
      <c r="J1564" t="s">
        <v>1367</v>
      </c>
      <c r="K1564" t="s">
        <v>1368</v>
      </c>
      <c r="L1564">
        <v>1346</v>
      </c>
      <c r="N1564">
        <v>1009</v>
      </c>
      <c r="O1564" t="s">
        <v>1181</v>
      </c>
      <c r="P1564" t="s">
        <v>1181</v>
      </c>
      <c r="Q1564">
        <v>1</v>
      </c>
      <c r="X1564">
        <v>0.5</v>
      </c>
      <c r="Y1564">
        <v>68.05</v>
      </c>
      <c r="Z1564">
        <v>0</v>
      </c>
      <c r="AA1564">
        <v>0</v>
      </c>
      <c r="AB1564">
        <v>0</v>
      </c>
      <c r="AC1564">
        <v>0</v>
      </c>
      <c r="AD1564">
        <v>1</v>
      </c>
      <c r="AE1564">
        <v>0</v>
      </c>
      <c r="AF1564" t="s">
        <v>3</v>
      </c>
      <c r="AG1564">
        <v>0.5</v>
      </c>
      <c r="AH1564">
        <v>2</v>
      </c>
      <c r="AI1564">
        <v>24598696</v>
      </c>
      <c r="AJ1564">
        <v>1533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">
      <c r="A1565">
        <f>ROW(Source!A928)</f>
        <v>928</v>
      </c>
      <c r="B1565">
        <v>24598711</v>
      </c>
      <c r="C1565">
        <v>24598684</v>
      </c>
      <c r="D1565">
        <v>14697327</v>
      </c>
      <c r="E1565">
        <v>1</v>
      </c>
      <c r="F1565">
        <v>1</v>
      </c>
      <c r="G1565">
        <v>1</v>
      </c>
      <c r="H1565">
        <v>3</v>
      </c>
      <c r="I1565" t="s">
        <v>1369</v>
      </c>
      <c r="J1565" t="s">
        <v>1370</v>
      </c>
      <c r="K1565" t="s">
        <v>1371</v>
      </c>
      <c r="L1565">
        <v>1356</v>
      </c>
      <c r="N1565">
        <v>1010</v>
      </c>
      <c r="O1565" t="s">
        <v>1372</v>
      </c>
      <c r="P1565" t="s">
        <v>1372</v>
      </c>
      <c r="Q1565">
        <v>1000</v>
      </c>
      <c r="X1565">
        <v>8.3199999999999993E-3</v>
      </c>
      <c r="Y1565">
        <v>19.5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 t="s">
        <v>3</v>
      </c>
      <c r="AG1565">
        <v>8.3199999999999993E-3</v>
      </c>
      <c r="AH1565">
        <v>2</v>
      </c>
      <c r="AI1565">
        <v>24598697</v>
      </c>
      <c r="AJ1565">
        <v>1534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">
      <c r="A1566">
        <f>ROW(Source!A928)</f>
        <v>928</v>
      </c>
      <c r="B1566">
        <v>24598712</v>
      </c>
      <c r="C1566">
        <v>24598684</v>
      </c>
      <c r="D1566">
        <v>14665295</v>
      </c>
      <c r="E1566">
        <v>1</v>
      </c>
      <c r="F1566">
        <v>1</v>
      </c>
      <c r="G1566">
        <v>1</v>
      </c>
      <c r="H1566">
        <v>3</v>
      </c>
      <c r="I1566" t="s">
        <v>1159</v>
      </c>
      <c r="J1566" t="s">
        <v>1168</v>
      </c>
      <c r="K1566" t="s">
        <v>1169</v>
      </c>
      <c r="L1566">
        <v>1344</v>
      </c>
      <c r="N1566">
        <v>1008</v>
      </c>
      <c r="O1566" t="s">
        <v>1170</v>
      </c>
      <c r="P1566" t="s">
        <v>1170</v>
      </c>
      <c r="Q1566">
        <v>1</v>
      </c>
      <c r="X1566">
        <v>2.39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1</v>
      </c>
      <c r="AE1566">
        <v>0</v>
      </c>
      <c r="AF1566" t="s">
        <v>3</v>
      </c>
      <c r="AG1566">
        <v>2.39</v>
      </c>
      <c r="AH1566">
        <v>2</v>
      </c>
      <c r="AI1566">
        <v>24598698</v>
      </c>
      <c r="AJ1566">
        <v>1535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">
      <c r="A1567">
        <f>ROW(Source!A929)</f>
        <v>929</v>
      </c>
      <c r="B1567">
        <v>24908974</v>
      </c>
      <c r="C1567">
        <v>24908964</v>
      </c>
      <c r="D1567">
        <v>9430636</v>
      </c>
      <c r="E1567">
        <v>1</v>
      </c>
      <c r="F1567">
        <v>1</v>
      </c>
      <c r="G1567">
        <v>1</v>
      </c>
      <c r="H1567">
        <v>1</v>
      </c>
      <c r="I1567" t="s">
        <v>1274</v>
      </c>
      <c r="J1567" t="s">
        <v>3</v>
      </c>
      <c r="K1567" t="s">
        <v>1275</v>
      </c>
      <c r="L1567">
        <v>1369</v>
      </c>
      <c r="N1567">
        <v>1013</v>
      </c>
      <c r="O1567" t="s">
        <v>1148</v>
      </c>
      <c r="P1567" t="s">
        <v>1148</v>
      </c>
      <c r="Q1567">
        <v>1</v>
      </c>
      <c r="X1567">
        <v>19.04</v>
      </c>
      <c r="Y1567">
        <v>0</v>
      </c>
      <c r="Z1567">
        <v>0</v>
      </c>
      <c r="AA1567">
        <v>0</v>
      </c>
      <c r="AB1567">
        <v>9.4</v>
      </c>
      <c r="AC1567">
        <v>0</v>
      </c>
      <c r="AD1567">
        <v>1</v>
      </c>
      <c r="AE1567">
        <v>1</v>
      </c>
      <c r="AF1567" t="s">
        <v>179</v>
      </c>
      <c r="AG1567">
        <v>25.704000000000001</v>
      </c>
      <c r="AH1567">
        <v>2</v>
      </c>
      <c r="AI1567">
        <v>24908965</v>
      </c>
      <c r="AJ1567">
        <v>1536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">
      <c r="A1568">
        <f>ROW(Source!A929)</f>
        <v>929</v>
      </c>
      <c r="B1568">
        <v>24908975</v>
      </c>
      <c r="C1568">
        <v>24908964</v>
      </c>
      <c r="D1568">
        <v>121548</v>
      </c>
      <c r="E1568">
        <v>1</v>
      </c>
      <c r="F1568">
        <v>1</v>
      </c>
      <c r="G1568">
        <v>1</v>
      </c>
      <c r="H1568">
        <v>1</v>
      </c>
      <c r="I1568" t="s">
        <v>40</v>
      </c>
      <c r="J1568" t="s">
        <v>3</v>
      </c>
      <c r="K1568" t="s">
        <v>1173</v>
      </c>
      <c r="L1568">
        <v>608254</v>
      </c>
      <c r="N1568">
        <v>1013</v>
      </c>
      <c r="O1568" t="s">
        <v>1174</v>
      </c>
      <c r="P1568" t="s">
        <v>1174</v>
      </c>
      <c r="Q1568">
        <v>1</v>
      </c>
      <c r="X1568">
        <v>0.09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2</v>
      </c>
      <c r="AF1568" t="s">
        <v>179</v>
      </c>
      <c r="AG1568">
        <v>0.1215</v>
      </c>
      <c r="AH1568">
        <v>2</v>
      </c>
      <c r="AI1568">
        <v>24908966</v>
      </c>
      <c r="AJ1568">
        <v>1537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">
      <c r="A1569">
        <f>ROW(Source!A929)</f>
        <v>929</v>
      </c>
      <c r="B1569">
        <v>24908976</v>
      </c>
      <c r="C1569">
        <v>24908964</v>
      </c>
      <c r="D1569">
        <v>22792577</v>
      </c>
      <c r="E1569">
        <v>1</v>
      </c>
      <c r="F1569">
        <v>1</v>
      </c>
      <c r="G1569">
        <v>1</v>
      </c>
      <c r="H1569">
        <v>2</v>
      </c>
      <c r="I1569" t="s">
        <v>1218</v>
      </c>
      <c r="J1569" t="s">
        <v>1219</v>
      </c>
      <c r="K1569" t="s">
        <v>1220</v>
      </c>
      <c r="L1569">
        <v>1368</v>
      </c>
      <c r="N1569">
        <v>1011</v>
      </c>
      <c r="O1569" t="s">
        <v>1152</v>
      </c>
      <c r="P1569" t="s">
        <v>1152</v>
      </c>
      <c r="Q1569">
        <v>1</v>
      </c>
      <c r="X1569">
        <v>0.09</v>
      </c>
      <c r="Y1569">
        <v>0</v>
      </c>
      <c r="Z1569">
        <v>134.65</v>
      </c>
      <c r="AA1569">
        <v>13.5</v>
      </c>
      <c r="AB1569">
        <v>0</v>
      </c>
      <c r="AC1569">
        <v>0</v>
      </c>
      <c r="AD1569">
        <v>1</v>
      </c>
      <c r="AE1569">
        <v>0</v>
      </c>
      <c r="AF1569" t="s">
        <v>179</v>
      </c>
      <c r="AG1569">
        <v>0.1215</v>
      </c>
      <c r="AH1569">
        <v>2</v>
      </c>
      <c r="AI1569">
        <v>24908967</v>
      </c>
      <c r="AJ1569">
        <v>1538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">
      <c r="A1570">
        <f>ROW(Source!A929)</f>
        <v>929</v>
      </c>
      <c r="B1570">
        <v>24908977</v>
      </c>
      <c r="C1570">
        <v>24908964</v>
      </c>
      <c r="D1570">
        <v>22792800</v>
      </c>
      <c r="E1570">
        <v>1</v>
      </c>
      <c r="F1570">
        <v>1</v>
      </c>
      <c r="G1570">
        <v>1</v>
      </c>
      <c r="H1570">
        <v>2</v>
      </c>
      <c r="I1570" t="s">
        <v>1330</v>
      </c>
      <c r="J1570" t="s">
        <v>1331</v>
      </c>
      <c r="K1570" t="s">
        <v>1332</v>
      </c>
      <c r="L1570">
        <v>1368</v>
      </c>
      <c r="N1570">
        <v>1011</v>
      </c>
      <c r="O1570" t="s">
        <v>1152</v>
      </c>
      <c r="P1570" t="s">
        <v>1152</v>
      </c>
      <c r="Q1570">
        <v>1</v>
      </c>
      <c r="X1570">
        <v>2.16</v>
      </c>
      <c r="Y1570">
        <v>0</v>
      </c>
      <c r="Z1570">
        <v>8.1</v>
      </c>
      <c r="AA1570">
        <v>0</v>
      </c>
      <c r="AB1570">
        <v>0</v>
      </c>
      <c r="AC1570">
        <v>0</v>
      </c>
      <c r="AD1570">
        <v>1</v>
      </c>
      <c r="AE1570">
        <v>0</v>
      </c>
      <c r="AF1570" t="s">
        <v>179</v>
      </c>
      <c r="AG1570">
        <v>2.9160000000000004</v>
      </c>
      <c r="AH1570">
        <v>2</v>
      </c>
      <c r="AI1570">
        <v>24908968</v>
      </c>
      <c r="AJ1570">
        <v>1539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 x14ac:dyDescent="0.2">
      <c r="A1571">
        <f>ROW(Source!A929)</f>
        <v>929</v>
      </c>
      <c r="B1571">
        <v>24908978</v>
      </c>
      <c r="C1571">
        <v>24908964</v>
      </c>
      <c r="D1571">
        <v>22794257</v>
      </c>
      <c r="E1571">
        <v>1</v>
      </c>
      <c r="F1571">
        <v>1</v>
      </c>
      <c r="G1571">
        <v>1</v>
      </c>
      <c r="H1571">
        <v>2</v>
      </c>
      <c r="I1571" t="s">
        <v>1333</v>
      </c>
      <c r="J1571" t="s">
        <v>1334</v>
      </c>
      <c r="K1571" t="s">
        <v>1335</v>
      </c>
      <c r="L1571">
        <v>1368</v>
      </c>
      <c r="N1571">
        <v>1011</v>
      </c>
      <c r="O1571" t="s">
        <v>1152</v>
      </c>
      <c r="P1571" t="s">
        <v>1152</v>
      </c>
      <c r="Q1571">
        <v>1</v>
      </c>
      <c r="X1571">
        <v>3.87</v>
      </c>
      <c r="Y1571">
        <v>0</v>
      </c>
      <c r="Z1571">
        <v>2.08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179</v>
      </c>
      <c r="AG1571">
        <v>5.2245000000000008</v>
      </c>
      <c r="AH1571">
        <v>2</v>
      </c>
      <c r="AI1571">
        <v>24908969</v>
      </c>
      <c r="AJ1571">
        <v>1540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">
      <c r="A1572">
        <f>ROW(Source!A929)</f>
        <v>929</v>
      </c>
      <c r="B1572">
        <v>24908979</v>
      </c>
      <c r="C1572">
        <v>24908964</v>
      </c>
      <c r="D1572">
        <v>22794575</v>
      </c>
      <c r="E1572">
        <v>1</v>
      </c>
      <c r="F1572">
        <v>1</v>
      </c>
      <c r="G1572">
        <v>1</v>
      </c>
      <c r="H1572">
        <v>2</v>
      </c>
      <c r="I1572" t="s">
        <v>1224</v>
      </c>
      <c r="J1572" t="s">
        <v>1225</v>
      </c>
      <c r="K1572" t="s">
        <v>1226</v>
      </c>
      <c r="L1572">
        <v>1368</v>
      </c>
      <c r="N1572">
        <v>1011</v>
      </c>
      <c r="O1572" t="s">
        <v>1152</v>
      </c>
      <c r="P1572" t="s">
        <v>1152</v>
      </c>
      <c r="Q1572">
        <v>1</v>
      </c>
      <c r="X1572">
        <v>0.09</v>
      </c>
      <c r="Y1572">
        <v>0</v>
      </c>
      <c r="Z1572">
        <v>87.17</v>
      </c>
      <c r="AA1572">
        <v>11.6</v>
      </c>
      <c r="AB1572">
        <v>0</v>
      </c>
      <c r="AC1572">
        <v>0</v>
      </c>
      <c r="AD1572">
        <v>1</v>
      </c>
      <c r="AE1572">
        <v>0</v>
      </c>
      <c r="AF1572" t="s">
        <v>179</v>
      </c>
      <c r="AG1572">
        <v>0.1215</v>
      </c>
      <c r="AH1572">
        <v>2</v>
      </c>
      <c r="AI1572">
        <v>24908970</v>
      </c>
      <c r="AJ1572">
        <v>1541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">
      <c r="A1573">
        <f>ROW(Source!A929)</f>
        <v>929</v>
      </c>
      <c r="B1573">
        <v>24908980</v>
      </c>
      <c r="C1573">
        <v>24908964</v>
      </c>
      <c r="D1573">
        <v>22819836</v>
      </c>
      <c r="E1573">
        <v>1</v>
      </c>
      <c r="F1573">
        <v>1</v>
      </c>
      <c r="G1573">
        <v>1</v>
      </c>
      <c r="H1573">
        <v>3</v>
      </c>
      <c r="I1573" t="s">
        <v>1336</v>
      </c>
      <c r="J1573" t="s">
        <v>1337</v>
      </c>
      <c r="K1573" t="s">
        <v>1338</v>
      </c>
      <c r="L1573">
        <v>1346</v>
      </c>
      <c r="N1573">
        <v>1009</v>
      </c>
      <c r="O1573" t="s">
        <v>1181</v>
      </c>
      <c r="P1573" t="s">
        <v>1181</v>
      </c>
      <c r="Q1573">
        <v>1</v>
      </c>
      <c r="X1573">
        <v>0.96</v>
      </c>
      <c r="Y1573">
        <v>10.57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0.96</v>
      </c>
      <c r="AH1573">
        <v>2</v>
      </c>
      <c r="AI1573">
        <v>24908971</v>
      </c>
      <c r="AJ1573">
        <v>1542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">
      <c r="A1574">
        <f>ROW(Source!A929)</f>
        <v>929</v>
      </c>
      <c r="B1574">
        <v>24908981</v>
      </c>
      <c r="C1574">
        <v>24908964</v>
      </c>
      <c r="D1574">
        <v>22828075</v>
      </c>
      <c r="E1574">
        <v>1</v>
      </c>
      <c r="F1574">
        <v>1</v>
      </c>
      <c r="G1574">
        <v>1</v>
      </c>
      <c r="H1574">
        <v>3</v>
      </c>
      <c r="I1574" t="s">
        <v>1339</v>
      </c>
      <c r="J1574" t="s">
        <v>1340</v>
      </c>
      <c r="K1574" t="s">
        <v>1341</v>
      </c>
      <c r="L1574">
        <v>1346</v>
      </c>
      <c r="N1574">
        <v>1009</v>
      </c>
      <c r="O1574" t="s">
        <v>1181</v>
      </c>
      <c r="P1574" t="s">
        <v>1181</v>
      </c>
      <c r="Q1574">
        <v>1</v>
      </c>
      <c r="X1574">
        <v>0.2</v>
      </c>
      <c r="Y1574">
        <v>25.8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0</v>
      </c>
      <c r="AF1574" t="s">
        <v>3</v>
      </c>
      <c r="AG1574">
        <v>0.2</v>
      </c>
      <c r="AH1574">
        <v>2</v>
      </c>
      <c r="AI1574">
        <v>24908972</v>
      </c>
      <c r="AJ1574">
        <v>1544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">
      <c r="A1575">
        <f>ROW(Source!A929)</f>
        <v>929</v>
      </c>
      <c r="B1575">
        <v>24908982</v>
      </c>
      <c r="C1575">
        <v>24908964</v>
      </c>
      <c r="D1575">
        <v>22865650</v>
      </c>
      <c r="E1575">
        <v>1</v>
      </c>
      <c r="F1575">
        <v>1</v>
      </c>
      <c r="G1575">
        <v>1</v>
      </c>
      <c r="H1575">
        <v>3</v>
      </c>
      <c r="I1575" t="s">
        <v>1159</v>
      </c>
      <c r="J1575" t="s">
        <v>1160</v>
      </c>
      <c r="K1575" t="s">
        <v>1161</v>
      </c>
      <c r="L1575">
        <v>1374</v>
      </c>
      <c r="N1575">
        <v>1013</v>
      </c>
      <c r="O1575" t="s">
        <v>1162</v>
      </c>
      <c r="P1575" t="s">
        <v>1162</v>
      </c>
      <c r="Q1575">
        <v>1</v>
      </c>
      <c r="X1575">
        <v>3.58</v>
      </c>
      <c r="Y1575">
        <v>1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 t="s">
        <v>3</v>
      </c>
      <c r="AG1575">
        <v>3.58</v>
      </c>
      <c r="AH1575">
        <v>2</v>
      </c>
      <c r="AI1575">
        <v>24908973</v>
      </c>
      <c r="AJ1575">
        <v>1545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">
      <c r="A1576">
        <f>ROW(Source!A931)</f>
        <v>931</v>
      </c>
      <c r="B1576">
        <v>24725339</v>
      </c>
      <c r="C1576">
        <v>24725335</v>
      </c>
      <c r="D1576">
        <v>9438100</v>
      </c>
      <c r="E1576">
        <v>1</v>
      </c>
      <c r="F1576">
        <v>1</v>
      </c>
      <c r="G1576">
        <v>1</v>
      </c>
      <c r="H1576">
        <v>1</v>
      </c>
      <c r="I1576" t="s">
        <v>1276</v>
      </c>
      <c r="J1576" t="s">
        <v>3</v>
      </c>
      <c r="K1576" t="s">
        <v>1277</v>
      </c>
      <c r="L1576">
        <v>1369</v>
      </c>
      <c r="N1576">
        <v>1013</v>
      </c>
      <c r="O1576" t="s">
        <v>1148</v>
      </c>
      <c r="P1576" t="s">
        <v>1148</v>
      </c>
      <c r="Q1576">
        <v>1</v>
      </c>
      <c r="X1576">
        <v>16</v>
      </c>
      <c r="Y1576">
        <v>0</v>
      </c>
      <c r="Z1576">
        <v>0</v>
      </c>
      <c r="AA1576">
        <v>0</v>
      </c>
      <c r="AB1576">
        <v>15.49</v>
      </c>
      <c r="AC1576">
        <v>0</v>
      </c>
      <c r="AD1576">
        <v>1</v>
      </c>
      <c r="AE1576">
        <v>1</v>
      </c>
      <c r="AF1576" t="s">
        <v>179</v>
      </c>
      <c r="AG1576">
        <v>21.6</v>
      </c>
      <c r="AH1576">
        <v>2</v>
      </c>
      <c r="AI1576">
        <v>24725336</v>
      </c>
      <c r="AJ1576">
        <v>1546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">
      <c r="A1577">
        <f>ROW(Source!A931)</f>
        <v>931</v>
      </c>
      <c r="B1577">
        <v>24725340</v>
      </c>
      <c r="C1577">
        <v>24725335</v>
      </c>
      <c r="D1577">
        <v>9447024</v>
      </c>
      <c r="E1577">
        <v>1</v>
      </c>
      <c r="F1577">
        <v>1</v>
      </c>
      <c r="G1577">
        <v>1</v>
      </c>
      <c r="H1577">
        <v>1</v>
      </c>
      <c r="I1577" t="s">
        <v>1278</v>
      </c>
      <c r="J1577" t="s">
        <v>3</v>
      </c>
      <c r="K1577" t="s">
        <v>1279</v>
      </c>
      <c r="L1577">
        <v>1369</v>
      </c>
      <c r="N1577">
        <v>1013</v>
      </c>
      <c r="O1577" t="s">
        <v>1148</v>
      </c>
      <c r="P1577" t="s">
        <v>1148</v>
      </c>
      <c r="Q1577">
        <v>1</v>
      </c>
      <c r="X1577">
        <v>16</v>
      </c>
      <c r="Y1577">
        <v>0</v>
      </c>
      <c r="Z1577">
        <v>0</v>
      </c>
      <c r="AA1577">
        <v>0</v>
      </c>
      <c r="AB1577">
        <v>14.09</v>
      </c>
      <c r="AC1577">
        <v>0</v>
      </c>
      <c r="AD1577">
        <v>1</v>
      </c>
      <c r="AE1577">
        <v>1</v>
      </c>
      <c r="AF1577" t="s">
        <v>179</v>
      </c>
      <c r="AG1577">
        <v>21.6</v>
      </c>
      <c r="AH1577">
        <v>2</v>
      </c>
      <c r="AI1577">
        <v>24725337</v>
      </c>
      <c r="AJ1577">
        <v>1547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">
      <c r="A1578">
        <f>ROW(Source!A931)</f>
        <v>931</v>
      </c>
      <c r="B1578">
        <v>24725341</v>
      </c>
      <c r="C1578">
        <v>24725335</v>
      </c>
      <c r="D1578">
        <v>14665295</v>
      </c>
      <c r="E1578">
        <v>1</v>
      </c>
      <c r="F1578">
        <v>1</v>
      </c>
      <c r="G1578">
        <v>1</v>
      </c>
      <c r="H1578">
        <v>3</v>
      </c>
      <c r="I1578" t="s">
        <v>1159</v>
      </c>
      <c r="J1578" t="s">
        <v>1168</v>
      </c>
      <c r="K1578" t="s">
        <v>1169</v>
      </c>
      <c r="L1578">
        <v>1344</v>
      </c>
      <c r="N1578">
        <v>1008</v>
      </c>
      <c r="O1578" t="s">
        <v>1170</v>
      </c>
      <c r="P1578" t="s">
        <v>1170</v>
      </c>
      <c r="Q1578">
        <v>1</v>
      </c>
      <c r="X1578">
        <v>9.4700000000000006</v>
      </c>
      <c r="Y1578">
        <v>1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0</v>
      </c>
      <c r="AF1578" t="s">
        <v>3</v>
      </c>
      <c r="AG1578">
        <v>9.4700000000000006</v>
      </c>
      <c r="AH1578">
        <v>2</v>
      </c>
      <c r="AI1578">
        <v>24725338</v>
      </c>
      <c r="AJ1578">
        <v>1548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">
      <c r="A1579">
        <f>ROW(Source!A932)</f>
        <v>932</v>
      </c>
      <c r="B1579">
        <v>24687961</v>
      </c>
      <c r="C1579">
        <v>24687958</v>
      </c>
      <c r="D1579">
        <v>9431832</v>
      </c>
      <c r="E1579">
        <v>1</v>
      </c>
      <c r="F1579">
        <v>1</v>
      </c>
      <c r="G1579">
        <v>1</v>
      </c>
      <c r="H1579">
        <v>1</v>
      </c>
      <c r="I1579" t="s">
        <v>1280</v>
      </c>
      <c r="J1579" t="s">
        <v>3</v>
      </c>
      <c r="K1579" t="s">
        <v>1281</v>
      </c>
      <c r="L1579">
        <v>1369</v>
      </c>
      <c r="N1579">
        <v>1013</v>
      </c>
      <c r="O1579" t="s">
        <v>1148</v>
      </c>
      <c r="P1579" t="s">
        <v>1148</v>
      </c>
      <c r="Q1579">
        <v>1</v>
      </c>
      <c r="X1579">
        <v>64.599999999999994</v>
      </c>
      <c r="Y1579">
        <v>0</v>
      </c>
      <c r="Z1579">
        <v>0</v>
      </c>
      <c r="AA1579">
        <v>0</v>
      </c>
      <c r="AB1579">
        <v>10.35</v>
      </c>
      <c r="AC1579">
        <v>0</v>
      </c>
      <c r="AD1579">
        <v>1</v>
      </c>
      <c r="AE1579">
        <v>1</v>
      </c>
      <c r="AF1579" t="s">
        <v>179</v>
      </c>
      <c r="AG1579">
        <v>87.21</v>
      </c>
      <c r="AH1579">
        <v>2</v>
      </c>
      <c r="AI1579">
        <v>24687959</v>
      </c>
      <c r="AJ1579">
        <v>1549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">
      <c r="A1580">
        <f>ROW(Source!A932)</f>
        <v>932</v>
      </c>
      <c r="B1580">
        <v>24687962</v>
      </c>
      <c r="C1580">
        <v>24687958</v>
      </c>
      <c r="D1580">
        <v>22865650</v>
      </c>
      <c r="E1580">
        <v>1</v>
      </c>
      <c r="F1580">
        <v>1</v>
      </c>
      <c r="G1580">
        <v>1</v>
      </c>
      <c r="H1580">
        <v>3</v>
      </c>
      <c r="I1580" t="s">
        <v>1159</v>
      </c>
      <c r="J1580" t="s">
        <v>1160</v>
      </c>
      <c r="K1580" t="s">
        <v>1161</v>
      </c>
      <c r="L1580">
        <v>1374</v>
      </c>
      <c r="N1580">
        <v>1013</v>
      </c>
      <c r="O1580" t="s">
        <v>1162</v>
      </c>
      <c r="P1580" t="s">
        <v>1162</v>
      </c>
      <c r="Q1580">
        <v>1</v>
      </c>
      <c r="X1580">
        <v>13.37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1</v>
      </c>
      <c r="AE1580">
        <v>0</v>
      </c>
      <c r="AF1580" t="s">
        <v>3</v>
      </c>
      <c r="AG1580">
        <v>13.37</v>
      </c>
      <c r="AH1580">
        <v>2</v>
      </c>
      <c r="AI1580">
        <v>24687960</v>
      </c>
      <c r="AJ1580">
        <v>1550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">
      <c r="A1581">
        <f>ROW(Source!A933)</f>
        <v>933</v>
      </c>
      <c r="B1581">
        <v>24687969</v>
      </c>
      <c r="C1581">
        <v>24687963</v>
      </c>
      <c r="D1581">
        <v>121548</v>
      </c>
      <c r="E1581">
        <v>1</v>
      </c>
      <c r="F1581">
        <v>1</v>
      </c>
      <c r="G1581">
        <v>1</v>
      </c>
      <c r="H1581">
        <v>1</v>
      </c>
      <c r="I1581" t="s">
        <v>40</v>
      </c>
      <c r="J1581" t="s">
        <v>3</v>
      </c>
      <c r="K1581" t="s">
        <v>1173</v>
      </c>
      <c r="L1581">
        <v>608254</v>
      </c>
      <c r="N1581">
        <v>1013</v>
      </c>
      <c r="O1581" t="s">
        <v>1174</v>
      </c>
      <c r="P1581" t="s">
        <v>1174</v>
      </c>
      <c r="Q1581">
        <v>1</v>
      </c>
      <c r="X1581">
        <v>48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2</v>
      </c>
      <c r="AF1581" t="s">
        <v>179</v>
      </c>
      <c r="AG1581">
        <v>64.800000000000011</v>
      </c>
      <c r="AH1581">
        <v>2</v>
      </c>
      <c r="AI1581">
        <v>24687964</v>
      </c>
      <c r="AJ1581">
        <v>1551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">
      <c r="A1582">
        <f>ROW(Source!A933)</f>
        <v>933</v>
      </c>
      <c r="B1582">
        <v>24687970</v>
      </c>
      <c r="C1582">
        <v>24687963</v>
      </c>
      <c r="D1582">
        <v>9438100</v>
      </c>
      <c r="E1582">
        <v>1</v>
      </c>
      <c r="F1582">
        <v>1</v>
      </c>
      <c r="G1582">
        <v>1</v>
      </c>
      <c r="H1582">
        <v>1</v>
      </c>
      <c r="I1582" t="s">
        <v>1276</v>
      </c>
      <c r="J1582" t="s">
        <v>3</v>
      </c>
      <c r="K1582" t="s">
        <v>1277</v>
      </c>
      <c r="L1582">
        <v>1369</v>
      </c>
      <c r="N1582">
        <v>1013</v>
      </c>
      <c r="O1582" t="s">
        <v>1148</v>
      </c>
      <c r="P1582" t="s">
        <v>1148</v>
      </c>
      <c r="Q1582">
        <v>1</v>
      </c>
      <c r="X1582">
        <v>144.5</v>
      </c>
      <c r="Y1582">
        <v>0</v>
      </c>
      <c r="Z1582">
        <v>0</v>
      </c>
      <c r="AA1582">
        <v>0</v>
      </c>
      <c r="AB1582">
        <v>15.49</v>
      </c>
      <c r="AC1582">
        <v>0</v>
      </c>
      <c r="AD1582">
        <v>1</v>
      </c>
      <c r="AE1582">
        <v>1</v>
      </c>
      <c r="AF1582" t="s">
        <v>179</v>
      </c>
      <c r="AG1582">
        <v>195.07500000000002</v>
      </c>
      <c r="AH1582">
        <v>2</v>
      </c>
      <c r="AI1582">
        <v>24687965</v>
      </c>
      <c r="AJ1582">
        <v>1552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">
      <c r="A1583">
        <f>ROW(Source!A933)</f>
        <v>933</v>
      </c>
      <c r="B1583">
        <v>24687971</v>
      </c>
      <c r="C1583">
        <v>24687963</v>
      </c>
      <c r="D1583">
        <v>9447024</v>
      </c>
      <c r="E1583">
        <v>1</v>
      </c>
      <c r="F1583">
        <v>1</v>
      </c>
      <c r="G1583">
        <v>1</v>
      </c>
      <c r="H1583">
        <v>1</v>
      </c>
      <c r="I1583" t="s">
        <v>1278</v>
      </c>
      <c r="J1583" t="s">
        <v>3</v>
      </c>
      <c r="K1583" t="s">
        <v>1279</v>
      </c>
      <c r="L1583">
        <v>1369</v>
      </c>
      <c r="N1583">
        <v>1013</v>
      </c>
      <c r="O1583" t="s">
        <v>1148</v>
      </c>
      <c r="P1583" t="s">
        <v>1148</v>
      </c>
      <c r="Q1583">
        <v>1</v>
      </c>
      <c r="X1583">
        <v>144.5</v>
      </c>
      <c r="Y1583">
        <v>0</v>
      </c>
      <c r="Z1583">
        <v>0</v>
      </c>
      <c r="AA1583">
        <v>0</v>
      </c>
      <c r="AB1583">
        <v>14.09</v>
      </c>
      <c r="AC1583">
        <v>0</v>
      </c>
      <c r="AD1583">
        <v>1</v>
      </c>
      <c r="AE1583">
        <v>1</v>
      </c>
      <c r="AF1583" t="s">
        <v>179</v>
      </c>
      <c r="AG1583">
        <v>195.07500000000002</v>
      </c>
      <c r="AH1583">
        <v>2</v>
      </c>
      <c r="AI1583">
        <v>24687966</v>
      </c>
      <c r="AJ1583">
        <v>1553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">
      <c r="A1584">
        <f>ROW(Source!A933)</f>
        <v>933</v>
      </c>
      <c r="B1584">
        <v>24687972</v>
      </c>
      <c r="C1584">
        <v>24687963</v>
      </c>
      <c r="D1584">
        <v>22793636</v>
      </c>
      <c r="E1584">
        <v>1</v>
      </c>
      <c r="F1584">
        <v>1</v>
      </c>
      <c r="G1584">
        <v>1</v>
      </c>
      <c r="H1584">
        <v>2</v>
      </c>
      <c r="I1584" t="s">
        <v>1381</v>
      </c>
      <c r="J1584" t="s">
        <v>1382</v>
      </c>
      <c r="K1584" t="s">
        <v>1383</v>
      </c>
      <c r="L1584">
        <v>1368</v>
      </c>
      <c r="N1584">
        <v>1011</v>
      </c>
      <c r="O1584" t="s">
        <v>1152</v>
      </c>
      <c r="P1584" t="s">
        <v>1152</v>
      </c>
      <c r="Q1584">
        <v>1</v>
      </c>
      <c r="X1584">
        <v>48</v>
      </c>
      <c r="Y1584">
        <v>0</v>
      </c>
      <c r="Z1584">
        <v>110.86</v>
      </c>
      <c r="AA1584">
        <v>11.6</v>
      </c>
      <c r="AB1584">
        <v>0</v>
      </c>
      <c r="AC1584">
        <v>0</v>
      </c>
      <c r="AD1584">
        <v>1</v>
      </c>
      <c r="AE1584">
        <v>0</v>
      </c>
      <c r="AF1584" t="s">
        <v>179</v>
      </c>
      <c r="AG1584">
        <v>64.800000000000011</v>
      </c>
      <c r="AH1584">
        <v>2</v>
      </c>
      <c r="AI1584">
        <v>24687967</v>
      </c>
      <c r="AJ1584">
        <v>1554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">
      <c r="A1585">
        <f>ROW(Source!A933)</f>
        <v>933</v>
      </c>
      <c r="B1585">
        <v>24687973</v>
      </c>
      <c r="C1585">
        <v>24687963</v>
      </c>
      <c r="D1585">
        <v>22865650</v>
      </c>
      <c r="E1585">
        <v>1</v>
      </c>
      <c r="F1585">
        <v>1</v>
      </c>
      <c r="G1585">
        <v>1</v>
      </c>
      <c r="H1585">
        <v>3</v>
      </c>
      <c r="I1585" t="s">
        <v>1159</v>
      </c>
      <c r="J1585" t="s">
        <v>1160</v>
      </c>
      <c r="K1585" t="s">
        <v>1161</v>
      </c>
      <c r="L1585">
        <v>1374</v>
      </c>
      <c r="N1585">
        <v>1013</v>
      </c>
      <c r="O1585" t="s">
        <v>1162</v>
      </c>
      <c r="P1585" t="s">
        <v>1162</v>
      </c>
      <c r="Q1585">
        <v>1</v>
      </c>
      <c r="X1585">
        <v>85.49</v>
      </c>
      <c r="Y1585">
        <v>1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85.49</v>
      </c>
      <c r="AH1585">
        <v>2</v>
      </c>
      <c r="AI1585">
        <v>24687968</v>
      </c>
      <c r="AJ1585">
        <v>1555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">
      <c r="A1586">
        <f>ROW(Source!A934)</f>
        <v>934</v>
      </c>
      <c r="B1586">
        <v>24598770</v>
      </c>
      <c r="C1586">
        <v>24598769</v>
      </c>
      <c r="D1586">
        <v>9436314</v>
      </c>
      <c r="E1586">
        <v>1</v>
      </c>
      <c r="F1586">
        <v>1</v>
      </c>
      <c r="G1586">
        <v>1</v>
      </c>
      <c r="H1586">
        <v>1</v>
      </c>
      <c r="I1586" t="s">
        <v>1384</v>
      </c>
      <c r="J1586" t="s">
        <v>3</v>
      </c>
      <c r="K1586" t="s">
        <v>1385</v>
      </c>
      <c r="L1586">
        <v>1369</v>
      </c>
      <c r="N1586">
        <v>1013</v>
      </c>
      <c r="O1586" t="s">
        <v>1148</v>
      </c>
      <c r="P1586" t="s">
        <v>1148</v>
      </c>
      <c r="Q1586">
        <v>1</v>
      </c>
      <c r="X1586">
        <v>9</v>
      </c>
      <c r="Y1586">
        <v>0</v>
      </c>
      <c r="Z1586">
        <v>0</v>
      </c>
      <c r="AA1586">
        <v>0</v>
      </c>
      <c r="AB1586">
        <v>9.07</v>
      </c>
      <c r="AC1586">
        <v>0</v>
      </c>
      <c r="AD1586">
        <v>1</v>
      </c>
      <c r="AE1586">
        <v>1</v>
      </c>
      <c r="AF1586" t="s">
        <v>179</v>
      </c>
      <c r="AG1586">
        <v>12.15</v>
      </c>
      <c r="AH1586">
        <v>2</v>
      </c>
      <c r="AI1586">
        <v>24598770</v>
      </c>
      <c r="AJ1586">
        <v>1556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">
      <c r="A1587">
        <f>ROW(Source!A934)</f>
        <v>934</v>
      </c>
      <c r="B1587">
        <v>24598771</v>
      </c>
      <c r="C1587">
        <v>24598769</v>
      </c>
      <c r="D1587">
        <v>22865650</v>
      </c>
      <c r="E1587">
        <v>1</v>
      </c>
      <c r="F1587">
        <v>1</v>
      </c>
      <c r="G1587">
        <v>1</v>
      </c>
      <c r="H1587">
        <v>3</v>
      </c>
      <c r="I1587" t="s">
        <v>1159</v>
      </c>
      <c r="J1587" t="s">
        <v>1160</v>
      </c>
      <c r="K1587" t="s">
        <v>1161</v>
      </c>
      <c r="L1587">
        <v>1374</v>
      </c>
      <c r="N1587">
        <v>1013</v>
      </c>
      <c r="O1587" t="s">
        <v>1162</v>
      </c>
      <c r="P1587" t="s">
        <v>1162</v>
      </c>
      <c r="Q1587">
        <v>1</v>
      </c>
      <c r="X1587">
        <v>1.63</v>
      </c>
      <c r="Y1587">
        <v>1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0</v>
      </c>
      <c r="AF1587" t="s">
        <v>3</v>
      </c>
      <c r="AG1587">
        <v>1.63</v>
      </c>
      <c r="AH1587">
        <v>2</v>
      </c>
      <c r="AI1587">
        <v>24598771</v>
      </c>
      <c r="AJ1587">
        <v>1557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">
      <c r="A1588">
        <f>ROW(Source!A1011)</f>
        <v>1011</v>
      </c>
      <c r="B1588">
        <v>24909103</v>
      </c>
      <c r="C1588">
        <v>24909095</v>
      </c>
      <c r="D1588">
        <v>9430710</v>
      </c>
      <c r="E1588">
        <v>1</v>
      </c>
      <c r="F1588">
        <v>1</v>
      </c>
      <c r="G1588">
        <v>1</v>
      </c>
      <c r="H1588">
        <v>1</v>
      </c>
      <c r="I1588" t="s">
        <v>1166</v>
      </c>
      <c r="J1588" t="s">
        <v>3</v>
      </c>
      <c r="K1588" t="s">
        <v>1167</v>
      </c>
      <c r="L1588">
        <v>1369</v>
      </c>
      <c r="N1588">
        <v>1013</v>
      </c>
      <c r="O1588" t="s">
        <v>1148</v>
      </c>
      <c r="P1588" t="s">
        <v>1148</v>
      </c>
      <c r="Q1588">
        <v>1</v>
      </c>
      <c r="X1588">
        <v>0.84</v>
      </c>
      <c r="Y1588">
        <v>0</v>
      </c>
      <c r="Z1588">
        <v>0</v>
      </c>
      <c r="AA1588">
        <v>0</v>
      </c>
      <c r="AB1588">
        <v>9.6199999999999992</v>
      </c>
      <c r="AC1588">
        <v>0</v>
      </c>
      <c r="AD1588">
        <v>1</v>
      </c>
      <c r="AE1588">
        <v>1</v>
      </c>
      <c r="AF1588" t="s">
        <v>179</v>
      </c>
      <c r="AG1588">
        <v>1.1340000000000001</v>
      </c>
      <c r="AH1588">
        <v>2</v>
      </c>
      <c r="AI1588">
        <v>24909096</v>
      </c>
      <c r="AJ1588">
        <v>1558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 x14ac:dyDescent="0.2">
      <c r="A1589">
        <f>ROW(Source!A1011)</f>
        <v>1011</v>
      </c>
      <c r="B1589">
        <v>24909104</v>
      </c>
      <c r="C1589">
        <v>24909095</v>
      </c>
      <c r="D1589">
        <v>14607884</v>
      </c>
      <c r="E1589">
        <v>1</v>
      </c>
      <c r="F1589">
        <v>1</v>
      </c>
      <c r="G1589">
        <v>1</v>
      </c>
      <c r="H1589">
        <v>3</v>
      </c>
      <c r="I1589" t="s">
        <v>1476</v>
      </c>
      <c r="J1589" t="s">
        <v>1691</v>
      </c>
      <c r="K1589" t="s">
        <v>1478</v>
      </c>
      <c r="L1589">
        <v>1346</v>
      </c>
      <c r="N1589">
        <v>1009</v>
      </c>
      <c r="O1589" t="s">
        <v>1181</v>
      </c>
      <c r="P1589" t="s">
        <v>1181</v>
      </c>
      <c r="Q1589">
        <v>1</v>
      </c>
      <c r="X1589">
        <v>0.01</v>
      </c>
      <c r="Y1589">
        <v>28.93</v>
      </c>
      <c r="Z1589">
        <v>0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 t="s">
        <v>3</v>
      </c>
      <c r="AG1589">
        <v>0.01</v>
      </c>
      <c r="AH1589">
        <v>2</v>
      </c>
      <c r="AI1589">
        <v>24909097</v>
      </c>
      <c r="AJ1589">
        <v>1559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 x14ac:dyDescent="0.2">
      <c r="A1590">
        <f>ROW(Source!A1011)</f>
        <v>1011</v>
      </c>
      <c r="B1590">
        <v>24909105</v>
      </c>
      <c r="C1590">
        <v>24909095</v>
      </c>
      <c r="D1590">
        <v>14609849</v>
      </c>
      <c r="E1590">
        <v>1</v>
      </c>
      <c r="F1590">
        <v>1</v>
      </c>
      <c r="G1590">
        <v>1</v>
      </c>
      <c r="H1590">
        <v>3</v>
      </c>
      <c r="I1590" t="s">
        <v>1479</v>
      </c>
      <c r="J1590" t="s">
        <v>1692</v>
      </c>
      <c r="K1590" t="s">
        <v>1481</v>
      </c>
      <c r="L1590">
        <v>1348</v>
      </c>
      <c r="N1590">
        <v>1009</v>
      </c>
      <c r="O1590" t="s">
        <v>1185</v>
      </c>
      <c r="P1590" t="s">
        <v>1185</v>
      </c>
      <c r="Q1590">
        <v>1000</v>
      </c>
      <c r="X1590">
        <v>1E-4</v>
      </c>
      <c r="Y1590">
        <v>12430</v>
      </c>
      <c r="Z1590">
        <v>0</v>
      </c>
      <c r="AA1590">
        <v>0</v>
      </c>
      <c r="AB1590">
        <v>0</v>
      </c>
      <c r="AC1590">
        <v>0</v>
      </c>
      <c r="AD1590">
        <v>1</v>
      </c>
      <c r="AE1590">
        <v>0</v>
      </c>
      <c r="AF1590" t="s">
        <v>3</v>
      </c>
      <c r="AG1590">
        <v>1E-4</v>
      </c>
      <c r="AH1590">
        <v>2</v>
      </c>
      <c r="AI1590">
        <v>24909098</v>
      </c>
      <c r="AJ1590">
        <v>1560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 x14ac:dyDescent="0.2">
      <c r="A1591">
        <f>ROW(Source!A1011)</f>
        <v>1011</v>
      </c>
      <c r="B1591">
        <v>24909106</v>
      </c>
      <c r="C1591">
        <v>24909095</v>
      </c>
      <c r="D1591">
        <v>14610524</v>
      </c>
      <c r="E1591">
        <v>1</v>
      </c>
      <c r="F1591">
        <v>1</v>
      </c>
      <c r="G1591">
        <v>1</v>
      </c>
      <c r="H1591">
        <v>3</v>
      </c>
      <c r="I1591" t="s">
        <v>1186</v>
      </c>
      <c r="J1591" t="s">
        <v>1451</v>
      </c>
      <c r="K1591" t="s">
        <v>1188</v>
      </c>
      <c r="L1591">
        <v>1346</v>
      </c>
      <c r="N1591">
        <v>1009</v>
      </c>
      <c r="O1591" t="s">
        <v>1181</v>
      </c>
      <c r="P1591" t="s">
        <v>1181</v>
      </c>
      <c r="Q1591">
        <v>1</v>
      </c>
      <c r="X1591">
        <v>2.0000000000000001E-4</v>
      </c>
      <c r="Y1591">
        <v>27.74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2.0000000000000001E-4</v>
      </c>
      <c r="AH1591">
        <v>2</v>
      </c>
      <c r="AI1591">
        <v>24909099</v>
      </c>
      <c r="AJ1591">
        <v>1561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">
      <c r="A1592">
        <f>ROW(Source!A1011)</f>
        <v>1011</v>
      </c>
      <c r="B1592">
        <v>24909107</v>
      </c>
      <c r="C1592">
        <v>24909095</v>
      </c>
      <c r="D1592">
        <v>14665222</v>
      </c>
      <c r="E1592">
        <v>1</v>
      </c>
      <c r="F1592">
        <v>1</v>
      </c>
      <c r="G1592">
        <v>1</v>
      </c>
      <c r="H1592">
        <v>3</v>
      </c>
      <c r="I1592" t="s">
        <v>1207</v>
      </c>
      <c r="J1592" t="s">
        <v>1454</v>
      </c>
      <c r="K1592" t="s">
        <v>1209</v>
      </c>
      <c r="L1592">
        <v>1346</v>
      </c>
      <c r="N1592">
        <v>1009</v>
      </c>
      <c r="O1592" t="s">
        <v>1181</v>
      </c>
      <c r="P1592" t="s">
        <v>1181</v>
      </c>
      <c r="Q1592">
        <v>1</v>
      </c>
      <c r="X1592">
        <v>2E-3</v>
      </c>
      <c r="Y1592">
        <v>65.75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2E-3</v>
      </c>
      <c r="AH1592">
        <v>2</v>
      </c>
      <c r="AI1592">
        <v>24909100</v>
      </c>
      <c r="AJ1592">
        <v>1562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">
      <c r="A1593">
        <f>ROW(Source!A1011)</f>
        <v>1011</v>
      </c>
      <c r="B1593">
        <v>24909108</v>
      </c>
      <c r="C1593">
        <v>24909095</v>
      </c>
      <c r="D1593">
        <v>14689643</v>
      </c>
      <c r="E1593">
        <v>1</v>
      </c>
      <c r="F1593">
        <v>1</v>
      </c>
      <c r="G1593">
        <v>1</v>
      </c>
      <c r="H1593">
        <v>3</v>
      </c>
      <c r="I1593" t="s">
        <v>1210</v>
      </c>
      <c r="J1593" t="s">
        <v>1493</v>
      </c>
      <c r="K1593" t="s">
        <v>1212</v>
      </c>
      <c r="L1593">
        <v>1346</v>
      </c>
      <c r="N1593">
        <v>1009</v>
      </c>
      <c r="O1593" t="s">
        <v>1181</v>
      </c>
      <c r="P1593" t="s">
        <v>1181</v>
      </c>
      <c r="Q1593">
        <v>1</v>
      </c>
      <c r="X1593">
        <v>1.42E-3</v>
      </c>
      <c r="Y1593">
        <v>38.340000000000003</v>
      </c>
      <c r="Z1593">
        <v>0</v>
      </c>
      <c r="AA1593">
        <v>0</v>
      </c>
      <c r="AB1593">
        <v>0</v>
      </c>
      <c r="AC1593">
        <v>0</v>
      </c>
      <c r="AD1593">
        <v>1</v>
      </c>
      <c r="AE1593">
        <v>0</v>
      </c>
      <c r="AF1593" t="s">
        <v>3</v>
      </c>
      <c r="AG1593">
        <v>1.42E-3</v>
      </c>
      <c r="AH1593">
        <v>2</v>
      </c>
      <c r="AI1593">
        <v>24909101</v>
      </c>
      <c r="AJ1593">
        <v>1563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">
      <c r="A1594">
        <f>ROW(Source!A1011)</f>
        <v>1011</v>
      </c>
      <c r="B1594">
        <v>24909109</v>
      </c>
      <c r="C1594">
        <v>24909095</v>
      </c>
      <c r="D1594">
        <v>14665295</v>
      </c>
      <c r="E1594">
        <v>1</v>
      </c>
      <c r="F1594">
        <v>1</v>
      </c>
      <c r="G1594">
        <v>1</v>
      </c>
      <c r="H1594">
        <v>3</v>
      </c>
      <c r="I1594" t="s">
        <v>1159</v>
      </c>
      <c r="J1594" t="s">
        <v>1168</v>
      </c>
      <c r="K1594" t="s">
        <v>1169</v>
      </c>
      <c r="L1594">
        <v>1344</v>
      </c>
      <c r="N1594">
        <v>1008</v>
      </c>
      <c r="O1594" t="s">
        <v>1170</v>
      </c>
      <c r="P1594" t="s">
        <v>1170</v>
      </c>
      <c r="Q1594">
        <v>1</v>
      </c>
      <c r="X1594">
        <v>0.16</v>
      </c>
      <c r="Y1594">
        <v>1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 t="s">
        <v>3</v>
      </c>
      <c r="AG1594">
        <v>0.16</v>
      </c>
      <c r="AH1594">
        <v>2</v>
      </c>
      <c r="AI1594">
        <v>24909102</v>
      </c>
      <c r="AJ1594">
        <v>1564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">
      <c r="A1595">
        <f>ROW(Source!A1012)</f>
        <v>1012</v>
      </c>
      <c r="B1595">
        <v>24909118</v>
      </c>
      <c r="C1595">
        <v>24909110</v>
      </c>
      <c r="D1595">
        <v>9430710</v>
      </c>
      <c r="E1595">
        <v>1</v>
      </c>
      <c r="F1595">
        <v>1</v>
      </c>
      <c r="G1595">
        <v>1</v>
      </c>
      <c r="H1595">
        <v>1</v>
      </c>
      <c r="I1595" t="s">
        <v>1166</v>
      </c>
      <c r="J1595" t="s">
        <v>3</v>
      </c>
      <c r="K1595" t="s">
        <v>1167</v>
      </c>
      <c r="L1595">
        <v>1369</v>
      </c>
      <c r="N1595">
        <v>1013</v>
      </c>
      <c r="O1595" t="s">
        <v>1148</v>
      </c>
      <c r="P1595" t="s">
        <v>1148</v>
      </c>
      <c r="Q1595">
        <v>1</v>
      </c>
      <c r="X1595">
        <v>0.84</v>
      </c>
      <c r="Y1595">
        <v>0</v>
      </c>
      <c r="Z1595">
        <v>0</v>
      </c>
      <c r="AA1595">
        <v>0</v>
      </c>
      <c r="AB1595">
        <v>9.6199999999999992</v>
      </c>
      <c r="AC1595">
        <v>0</v>
      </c>
      <c r="AD1595">
        <v>1</v>
      </c>
      <c r="AE1595">
        <v>1</v>
      </c>
      <c r="AF1595" t="s">
        <v>179</v>
      </c>
      <c r="AG1595">
        <v>1.1340000000000001</v>
      </c>
      <c r="AH1595">
        <v>2</v>
      </c>
      <c r="AI1595">
        <v>24909111</v>
      </c>
      <c r="AJ1595">
        <v>1565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">
      <c r="A1596">
        <f>ROW(Source!A1012)</f>
        <v>1012</v>
      </c>
      <c r="B1596">
        <v>24909119</v>
      </c>
      <c r="C1596">
        <v>24909110</v>
      </c>
      <c r="D1596">
        <v>14607884</v>
      </c>
      <c r="E1596">
        <v>1</v>
      </c>
      <c r="F1596">
        <v>1</v>
      </c>
      <c r="G1596">
        <v>1</v>
      </c>
      <c r="H1596">
        <v>3</v>
      </c>
      <c r="I1596" t="s">
        <v>1476</v>
      </c>
      <c r="J1596" t="s">
        <v>1691</v>
      </c>
      <c r="K1596" t="s">
        <v>1478</v>
      </c>
      <c r="L1596">
        <v>1346</v>
      </c>
      <c r="N1596">
        <v>1009</v>
      </c>
      <c r="O1596" t="s">
        <v>1181</v>
      </c>
      <c r="P1596" t="s">
        <v>1181</v>
      </c>
      <c r="Q1596">
        <v>1</v>
      </c>
      <c r="X1596">
        <v>0.01</v>
      </c>
      <c r="Y1596">
        <v>28.93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3</v>
      </c>
      <c r="AG1596">
        <v>0.01</v>
      </c>
      <c r="AH1596">
        <v>2</v>
      </c>
      <c r="AI1596">
        <v>24909112</v>
      </c>
      <c r="AJ1596">
        <v>1566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">
      <c r="A1597">
        <f>ROW(Source!A1012)</f>
        <v>1012</v>
      </c>
      <c r="B1597">
        <v>24909120</v>
      </c>
      <c r="C1597">
        <v>24909110</v>
      </c>
      <c r="D1597">
        <v>14609849</v>
      </c>
      <c r="E1597">
        <v>1</v>
      </c>
      <c r="F1597">
        <v>1</v>
      </c>
      <c r="G1597">
        <v>1</v>
      </c>
      <c r="H1597">
        <v>3</v>
      </c>
      <c r="I1597" t="s">
        <v>1479</v>
      </c>
      <c r="J1597" t="s">
        <v>1692</v>
      </c>
      <c r="K1597" t="s">
        <v>1481</v>
      </c>
      <c r="L1597">
        <v>1348</v>
      </c>
      <c r="N1597">
        <v>1009</v>
      </c>
      <c r="O1597" t="s">
        <v>1185</v>
      </c>
      <c r="P1597" t="s">
        <v>1185</v>
      </c>
      <c r="Q1597">
        <v>1000</v>
      </c>
      <c r="X1597">
        <v>1E-4</v>
      </c>
      <c r="Y1597">
        <v>12430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 t="s">
        <v>3</v>
      </c>
      <c r="AG1597">
        <v>1E-4</v>
      </c>
      <c r="AH1597">
        <v>2</v>
      </c>
      <c r="AI1597">
        <v>24909113</v>
      </c>
      <c r="AJ1597">
        <v>1567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">
      <c r="A1598">
        <f>ROW(Source!A1012)</f>
        <v>1012</v>
      </c>
      <c r="B1598">
        <v>24909121</v>
      </c>
      <c r="C1598">
        <v>24909110</v>
      </c>
      <c r="D1598">
        <v>14610524</v>
      </c>
      <c r="E1598">
        <v>1</v>
      </c>
      <c r="F1598">
        <v>1</v>
      </c>
      <c r="G1598">
        <v>1</v>
      </c>
      <c r="H1598">
        <v>3</v>
      </c>
      <c r="I1598" t="s">
        <v>1186</v>
      </c>
      <c r="J1598" t="s">
        <v>1451</v>
      </c>
      <c r="K1598" t="s">
        <v>1188</v>
      </c>
      <c r="L1598">
        <v>1346</v>
      </c>
      <c r="N1598">
        <v>1009</v>
      </c>
      <c r="O1598" t="s">
        <v>1181</v>
      </c>
      <c r="P1598" t="s">
        <v>1181</v>
      </c>
      <c r="Q1598">
        <v>1</v>
      </c>
      <c r="X1598">
        <v>2.0000000000000001E-4</v>
      </c>
      <c r="Y1598">
        <v>27.74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2.0000000000000001E-4</v>
      </c>
      <c r="AH1598">
        <v>2</v>
      </c>
      <c r="AI1598">
        <v>24909114</v>
      </c>
      <c r="AJ1598">
        <v>1568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">
      <c r="A1599">
        <f>ROW(Source!A1012)</f>
        <v>1012</v>
      </c>
      <c r="B1599">
        <v>24909122</v>
      </c>
      <c r="C1599">
        <v>24909110</v>
      </c>
      <c r="D1599">
        <v>14665222</v>
      </c>
      <c r="E1599">
        <v>1</v>
      </c>
      <c r="F1599">
        <v>1</v>
      </c>
      <c r="G1599">
        <v>1</v>
      </c>
      <c r="H1599">
        <v>3</v>
      </c>
      <c r="I1599" t="s">
        <v>1207</v>
      </c>
      <c r="J1599" t="s">
        <v>1454</v>
      </c>
      <c r="K1599" t="s">
        <v>1209</v>
      </c>
      <c r="L1599">
        <v>1346</v>
      </c>
      <c r="N1599">
        <v>1009</v>
      </c>
      <c r="O1599" t="s">
        <v>1181</v>
      </c>
      <c r="P1599" t="s">
        <v>1181</v>
      </c>
      <c r="Q1599">
        <v>1</v>
      </c>
      <c r="X1599">
        <v>2E-3</v>
      </c>
      <c r="Y1599">
        <v>65.75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2E-3</v>
      </c>
      <c r="AH1599">
        <v>2</v>
      </c>
      <c r="AI1599">
        <v>24909115</v>
      </c>
      <c r="AJ1599">
        <v>1569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">
      <c r="A1600">
        <f>ROW(Source!A1012)</f>
        <v>1012</v>
      </c>
      <c r="B1600">
        <v>24909123</v>
      </c>
      <c r="C1600">
        <v>24909110</v>
      </c>
      <c r="D1600">
        <v>14689643</v>
      </c>
      <c r="E1600">
        <v>1</v>
      </c>
      <c r="F1600">
        <v>1</v>
      </c>
      <c r="G1600">
        <v>1</v>
      </c>
      <c r="H1600">
        <v>3</v>
      </c>
      <c r="I1600" t="s">
        <v>1210</v>
      </c>
      <c r="J1600" t="s">
        <v>1493</v>
      </c>
      <c r="K1600" t="s">
        <v>1212</v>
      </c>
      <c r="L1600">
        <v>1346</v>
      </c>
      <c r="N1600">
        <v>1009</v>
      </c>
      <c r="O1600" t="s">
        <v>1181</v>
      </c>
      <c r="P1600" t="s">
        <v>1181</v>
      </c>
      <c r="Q1600">
        <v>1</v>
      </c>
      <c r="X1600">
        <v>1.42E-3</v>
      </c>
      <c r="Y1600">
        <v>38.340000000000003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1.42E-3</v>
      </c>
      <c r="AH1600">
        <v>2</v>
      </c>
      <c r="AI1600">
        <v>24909116</v>
      </c>
      <c r="AJ1600">
        <v>1570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">
      <c r="A1601">
        <f>ROW(Source!A1012)</f>
        <v>1012</v>
      </c>
      <c r="B1601">
        <v>24909124</v>
      </c>
      <c r="C1601">
        <v>24909110</v>
      </c>
      <c r="D1601">
        <v>14665295</v>
      </c>
      <c r="E1601">
        <v>1</v>
      </c>
      <c r="F1601">
        <v>1</v>
      </c>
      <c r="G1601">
        <v>1</v>
      </c>
      <c r="H1601">
        <v>3</v>
      </c>
      <c r="I1601" t="s">
        <v>1159</v>
      </c>
      <c r="J1601" t="s">
        <v>1168</v>
      </c>
      <c r="K1601" t="s">
        <v>1169</v>
      </c>
      <c r="L1601">
        <v>1344</v>
      </c>
      <c r="N1601">
        <v>1008</v>
      </c>
      <c r="O1601" t="s">
        <v>1170</v>
      </c>
      <c r="P1601" t="s">
        <v>1170</v>
      </c>
      <c r="Q1601">
        <v>1</v>
      </c>
      <c r="X1601">
        <v>0.16</v>
      </c>
      <c r="Y1601">
        <v>1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 t="s">
        <v>3</v>
      </c>
      <c r="AG1601">
        <v>0.16</v>
      </c>
      <c r="AH1601">
        <v>2</v>
      </c>
      <c r="AI1601">
        <v>24909117</v>
      </c>
      <c r="AJ1601">
        <v>1571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">
      <c r="A1602">
        <f>ROW(Source!A1013)</f>
        <v>1013</v>
      </c>
      <c r="B1602">
        <v>24909133</v>
      </c>
      <c r="C1602">
        <v>24909125</v>
      </c>
      <c r="D1602">
        <v>9430710</v>
      </c>
      <c r="E1602">
        <v>1</v>
      </c>
      <c r="F1602">
        <v>1</v>
      </c>
      <c r="G1602">
        <v>1</v>
      </c>
      <c r="H1602">
        <v>1</v>
      </c>
      <c r="I1602" t="s">
        <v>1166</v>
      </c>
      <c r="J1602" t="s">
        <v>3</v>
      </c>
      <c r="K1602" t="s">
        <v>1167</v>
      </c>
      <c r="L1602">
        <v>1369</v>
      </c>
      <c r="N1602">
        <v>1013</v>
      </c>
      <c r="O1602" t="s">
        <v>1148</v>
      </c>
      <c r="P1602" t="s">
        <v>1148</v>
      </c>
      <c r="Q1602">
        <v>1</v>
      </c>
      <c r="X1602">
        <v>5.76</v>
      </c>
      <c r="Y1602">
        <v>0</v>
      </c>
      <c r="Z1602">
        <v>0</v>
      </c>
      <c r="AA1602">
        <v>0</v>
      </c>
      <c r="AB1602">
        <v>9.6199999999999992</v>
      </c>
      <c r="AC1602">
        <v>0</v>
      </c>
      <c r="AD1602">
        <v>1</v>
      </c>
      <c r="AE1602">
        <v>1</v>
      </c>
      <c r="AF1602" t="s">
        <v>179</v>
      </c>
      <c r="AG1602">
        <v>7.7759999999999998</v>
      </c>
      <c r="AH1602">
        <v>2</v>
      </c>
      <c r="AI1602">
        <v>24909126</v>
      </c>
      <c r="AJ1602">
        <v>1572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">
      <c r="A1603">
        <f>ROW(Source!A1013)</f>
        <v>1013</v>
      </c>
      <c r="B1603">
        <v>24909134</v>
      </c>
      <c r="C1603">
        <v>24909125</v>
      </c>
      <c r="D1603">
        <v>22794186</v>
      </c>
      <c r="E1603">
        <v>1</v>
      </c>
      <c r="F1603">
        <v>1</v>
      </c>
      <c r="G1603">
        <v>1</v>
      </c>
      <c r="H1603">
        <v>2</v>
      </c>
      <c r="I1603" t="s">
        <v>1448</v>
      </c>
      <c r="J1603" t="s">
        <v>1487</v>
      </c>
      <c r="K1603" t="s">
        <v>1450</v>
      </c>
      <c r="L1603">
        <v>1368</v>
      </c>
      <c r="N1603">
        <v>1011</v>
      </c>
      <c r="O1603" t="s">
        <v>1152</v>
      </c>
      <c r="P1603" t="s">
        <v>1152</v>
      </c>
      <c r="Q1603">
        <v>1</v>
      </c>
      <c r="X1603">
        <v>0.13</v>
      </c>
      <c r="Y1603">
        <v>0</v>
      </c>
      <c r="Z1603">
        <v>1.95</v>
      </c>
      <c r="AA1603">
        <v>0</v>
      </c>
      <c r="AB1603">
        <v>0</v>
      </c>
      <c r="AC1603">
        <v>0</v>
      </c>
      <c r="AD1603">
        <v>1</v>
      </c>
      <c r="AE1603">
        <v>0</v>
      </c>
      <c r="AF1603" t="s">
        <v>179</v>
      </c>
      <c r="AG1603">
        <v>0.17550000000000002</v>
      </c>
      <c r="AH1603">
        <v>2</v>
      </c>
      <c r="AI1603">
        <v>24909127</v>
      </c>
      <c r="AJ1603">
        <v>1573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">
      <c r="A1604">
        <f>ROW(Source!A1013)</f>
        <v>1013</v>
      </c>
      <c r="B1604">
        <v>24909135</v>
      </c>
      <c r="C1604">
        <v>24909125</v>
      </c>
      <c r="D1604">
        <v>22813091</v>
      </c>
      <c r="E1604">
        <v>1</v>
      </c>
      <c r="F1604">
        <v>1</v>
      </c>
      <c r="G1604">
        <v>1</v>
      </c>
      <c r="H1604">
        <v>3</v>
      </c>
      <c r="I1604" t="s">
        <v>1186</v>
      </c>
      <c r="J1604" t="s">
        <v>1187</v>
      </c>
      <c r="K1604" t="s">
        <v>1188</v>
      </c>
      <c r="L1604">
        <v>1346</v>
      </c>
      <c r="N1604">
        <v>1009</v>
      </c>
      <c r="O1604" t="s">
        <v>1181</v>
      </c>
      <c r="P1604" t="s">
        <v>1181</v>
      </c>
      <c r="Q1604">
        <v>1</v>
      </c>
      <c r="X1604">
        <v>1.1999999999999999E-3</v>
      </c>
      <c r="Y1604">
        <v>27.74</v>
      </c>
      <c r="Z1604">
        <v>0</v>
      </c>
      <c r="AA1604">
        <v>0</v>
      </c>
      <c r="AB1604">
        <v>0</v>
      </c>
      <c r="AC1604">
        <v>0</v>
      </c>
      <c r="AD1604">
        <v>1</v>
      </c>
      <c r="AE1604">
        <v>0</v>
      </c>
      <c r="AF1604" t="s">
        <v>3</v>
      </c>
      <c r="AG1604">
        <v>1.1999999999999999E-3</v>
      </c>
      <c r="AH1604">
        <v>2</v>
      </c>
      <c r="AI1604">
        <v>24909128</v>
      </c>
      <c r="AJ1604">
        <v>1574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">
      <c r="A1605">
        <f>ROW(Source!A1013)</f>
        <v>1013</v>
      </c>
      <c r="B1605">
        <v>24909136</v>
      </c>
      <c r="C1605">
        <v>24909125</v>
      </c>
      <c r="D1605">
        <v>22820293</v>
      </c>
      <c r="E1605">
        <v>1</v>
      </c>
      <c r="F1605">
        <v>1</v>
      </c>
      <c r="G1605">
        <v>1</v>
      </c>
      <c r="H1605">
        <v>3</v>
      </c>
      <c r="I1605" t="s">
        <v>1192</v>
      </c>
      <c r="J1605" t="s">
        <v>1193</v>
      </c>
      <c r="K1605" t="s">
        <v>1194</v>
      </c>
      <c r="L1605">
        <v>1358</v>
      </c>
      <c r="N1605">
        <v>1010</v>
      </c>
      <c r="O1605" t="s">
        <v>189</v>
      </c>
      <c r="P1605" t="s">
        <v>189</v>
      </c>
      <c r="Q1605">
        <v>10</v>
      </c>
      <c r="X1605">
        <v>0.3</v>
      </c>
      <c r="Y1605">
        <v>8.3000000000000007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</v>
      </c>
      <c r="AG1605">
        <v>0.3</v>
      </c>
      <c r="AH1605">
        <v>2</v>
      </c>
      <c r="AI1605">
        <v>24909129</v>
      </c>
      <c r="AJ1605">
        <v>1575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">
      <c r="A1606">
        <f>ROW(Source!A1013)</f>
        <v>1013</v>
      </c>
      <c r="B1606">
        <v>24909137</v>
      </c>
      <c r="C1606">
        <v>24909125</v>
      </c>
      <c r="D1606">
        <v>22804344</v>
      </c>
      <c r="E1606">
        <v>1</v>
      </c>
      <c r="F1606">
        <v>1</v>
      </c>
      <c r="G1606">
        <v>1</v>
      </c>
      <c r="H1606">
        <v>3</v>
      </c>
      <c r="I1606" t="s">
        <v>1201</v>
      </c>
      <c r="J1606" t="s">
        <v>1202</v>
      </c>
      <c r="K1606" t="s">
        <v>1203</v>
      </c>
      <c r="L1606">
        <v>1348</v>
      </c>
      <c r="N1606">
        <v>1009</v>
      </c>
      <c r="O1606" t="s">
        <v>1185</v>
      </c>
      <c r="P1606" t="s">
        <v>1185</v>
      </c>
      <c r="Q1606">
        <v>1000</v>
      </c>
      <c r="X1606">
        <v>2.0000000000000002E-5</v>
      </c>
      <c r="Y1606">
        <v>729.98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</v>
      </c>
      <c r="AG1606">
        <v>2.0000000000000002E-5</v>
      </c>
      <c r="AH1606">
        <v>2</v>
      </c>
      <c r="AI1606">
        <v>24909130</v>
      </c>
      <c r="AJ1606">
        <v>1576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">
      <c r="A1607">
        <f>ROW(Source!A1013)</f>
        <v>1013</v>
      </c>
      <c r="B1607">
        <v>24909138</v>
      </c>
      <c r="C1607">
        <v>24909125</v>
      </c>
      <c r="D1607">
        <v>22850609</v>
      </c>
      <c r="E1607">
        <v>1</v>
      </c>
      <c r="F1607">
        <v>1</v>
      </c>
      <c r="G1607">
        <v>1</v>
      </c>
      <c r="H1607">
        <v>3</v>
      </c>
      <c r="I1607" t="s">
        <v>1207</v>
      </c>
      <c r="J1607" t="s">
        <v>1208</v>
      </c>
      <c r="K1607" t="s">
        <v>1209</v>
      </c>
      <c r="L1607">
        <v>1346</v>
      </c>
      <c r="N1607">
        <v>1009</v>
      </c>
      <c r="O1607" t="s">
        <v>1181</v>
      </c>
      <c r="P1607" t="s">
        <v>1181</v>
      </c>
      <c r="Q1607">
        <v>1</v>
      </c>
      <c r="X1607">
        <v>1.2E-2</v>
      </c>
      <c r="Y1607">
        <v>65.75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1.2E-2</v>
      </c>
      <c r="AH1607">
        <v>2</v>
      </c>
      <c r="AI1607">
        <v>24909131</v>
      </c>
      <c r="AJ1607">
        <v>1577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">
      <c r="A1608">
        <f>ROW(Source!A1013)</f>
        <v>1013</v>
      </c>
      <c r="B1608">
        <v>24909139</v>
      </c>
      <c r="C1608">
        <v>24909125</v>
      </c>
      <c r="D1608">
        <v>22865650</v>
      </c>
      <c r="E1608">
        <v>1</v>
      </c>
      <c r="F1608">
        <v>1</v>
      </c>
      <c r="G1608">
        <v>1</v>
      </c>
      <c r="H1608">
        <v>3</v>
      </c>
      <c r="I1608" t="s">
        <v>1159</v>
      </c>
      <c r="J1608" t="s">
        <v>1160</v>
      </c>
      <c r="K1608" t="s">
        <v>1161</v>
      </c>
      <c r="L1608">
        <v>1374</v>
      </c>
      <c r="N1608">
        <v>1013</v>
      </c>
      <c r="O1608" t="s">
        <v>1162</v>
      </c>
      <c r="P1608" t="s">
        <v>1162</v>
      </c>
      <c r="Q1608">
        <v>1</v>
      </c>
      <c r="X1608">
        <v>1.1100000000000001</v>
      </c>
      <c r="Y1608">
        <v>1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</v>
      </c>
      <c r="AG1608">
        <v>1.1100000000000001</v>
      </c>
      <c r="AH1608">
        <v>2</v>
      </c>
      <c r="AI1608">
        <v>24909132</v>
      </c>
      <c r="AJ1608">
        <v>1578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">
      <c r="A1609">
        <f>ROW(Source!A1014)</f>
        <v>1014</v>
      </c>
      <c r="B1609">
        <v>24909148</v>
      </c>
      <c r="C1609">
        <v>24909140</v>
      </c>
      <c r="D1609">
        <v>9430710</v>
      </c>
      <c r="E1609">
        <v>1</v>
      </c>
      <c r="F1609">
        <v>1</v>
      </c>
      <c r="G1609">
        <v>1</v>
      </c>
      <c r="H1609">
        <v>1</v>
      </c>
      <c r="I1609" t="s">
        <v>1166</v>
      </c>
      <c r="J1609" t="s">
        <v>3</v>
      </c>
      <c r="K1609" t="s">
        <v>1167</v>
      </c>
      <c r="L1609">
        <v>1369</v>
      </c>
      <c r="N1609">
        <v>1013</v>
      </c>
      <c r="O1609" t="s">
        <v>1148</v>
      </c>
      <c r="P1609" t="s">
        <v>1148</v>
      </c>
      <c r="Q1609">
        <v>1</v>
      </c>
      <c r="X1609">
        <v>5.76</v>
      </c>
      <c r="Y1609">
        <v>0</v>
      </c>
      <c r="Z1609">
        <v>0</v>
      </c>
      <c r="AA1609">
        <v>0</v>
      </c>
      <c r="AB1609">
        <v>9.6199999999999992</v>
      </c>
      <c r="AC1609">
        <v>0</v>
      </c>
      <c r="AD1609">
        <v>1</v>
      </c>
      <c r="AE1609">
        <v>1</v>
      </c>
      <c r="AF1609" t="s">
        <v>179</v>
      </c>
      <c r="AG1609">
        <v>7.7759999999999998</v>
      </c>
      <c r="AH1609">
        <v>2</v>
      </c>
      <c r="AI1609">
        <v>24909141</v>
      </c>
      <c r="AJ1609">
        <v>1579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">
      <c r="A1610">
        <f>ROW(Source!A1014)</f>
        <v>1014</v>
      </c>
      <c r="B1610">
        <v>24909149</v>
      </c>
      <c r="C1610">
        <v>24909140</v>
      </c>
      <c r="D1610">
        <v>22794186</v>
      </c>
      <c r="E1610">
        <v>1</v>
      </c>
      <c r="F1610">
        <v>1</v>
      </c>
      <c r="G1610">
        <v>1</v>
      </c>
      <c r="H1610">
        <v>2</v>
      </c>
      <c r="I1610" t="s">
        <v>1448</v>
      </c>
      <c r="J1610" t="s">
        <v>1487</v>
      </c>
      <c r="K1610" t="s">
        <v>1450</v>
      </c>
      <c r="L1610">
        <v>1368</v>
      </c>
      <c r="N1610">
        <v>1011</v>
      </c>
      <c r="O1610" t="s">
        <v>1152</v>
      </c>
      <c r="P1610" t="s">
        <v>1152</v>
      </c>
      <c r="Q1610">
        <v>1</v>
      </c>
      <c r="X1610">
        <v>0.13</v>
      </c>
      <c r="Y1610">
        <v>0</v>
      </c>
      <c r="Z1610">
        <v>1.95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179</v>
      </c>
      <c r="AG1610">
        <v>0.17550000000000002</v>
      </c>
      <c r="AH1610">
        <v>2</v>
      </c>
      <c r="AI1610">
        <v>24909142</v>
      </c>
      <c r="AJ1610">
        <v>1580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">
      <c r="A1611">
        <f>ROW(Source!A1014)</f>
        <v>1014</v>
      </c>
      <c r="B1611">
        <v>24909150</v>
      </c>
      <c r="C1611">
        <v>24909140</v>
      </c>
      <c r="D1611">
        <v>22813091</v>
      </c>
      <c r="E1611">
        <v>1</v>
      </c>
      <c r="F1611">
        <v>1</v>
      </c>
      <c r="G1611">
        <v>1</v>
      </c>
      <c r="H1611">
        <v>3</v>
      </c>
      <c r="I1611" t="s">
        <v>1186</v>
      </c>
      <c r="J1611" t="s">
        <v>1187</v>
      </c>
      <c r="K1611" t="s">
        <v>1188</v>
      </c>
      <c r="L1611">
        <v>1346</v>
      </c>
      <c r="N1611">
        <v>1009</v>
      </c>
      <c r="O1611" t="s">
        <v>1181</v>
      </c>
      <c r="P1611" t="s">
        <v>1181</v>
      </c>
      <c r="Q1611">
        <v>1</v>
      </c>
      <c r="X1611">
        <v>1.1999999999999999E-3</v>
      </c>
      <c r="Y1611">
        <v>27.74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</v>
      </c>
      <c r="AG1611">
        <v>1.1999999999999999E-3</v>
      </c>
      <c r="AH1611">
        <v>2</v>
      </c>
      <c r="AI1611">
        <v>24909143</v>
      </c>
      <c r="AJ1611">
        <v>1581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">
      <c r="A1612">
        <f>ROW(Source!A1014)</f>
        <v>1014</v>
      </c>
      <c r="B1612">
        <v>24909151</v>
      </c>
      <c r="C1612">
        <v>24909140</v>
      </c>
      <c r="D1612">
        <v>22820293</v>
      </c>
      <c r="E1612">
        <v>1</v>
      </c>
      <c r="F1612">
        <v>1</v>
      </c>
      <c r="G1612">
        <v>1</v>
      </c>
      <c r="H1612">
        <v>3</v>
      </c>
      <c r="I1612" t="s">
        <v>1192</v>
      </c>
      <c r="J1612" t="s">
        <v>1193</v>
      </c>
      <c r="K1612" t="s">
        <v>1194</v>
      </c>
      <c r="L1612">
        <v>1358</v>
      </c>
      <c r="N1612">
        <v>1010</v>
      </c>
      <c r="O1612" t="s">
        <v>189</v>
      </c>
      <c r="P1612" t="s">
        <v>189</v>
      </c>
      <c r="Q1612">
        <v>10</v>
      </c>
      <c r="X1612">
        <v>0.3</v>
      </c>
      <c r="Y1612">
        <v>8.3000000000000007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0</v>
      </c>
      <c r="AF1612" t="s">
        <v>3</v>
      </c>
      <c r="AG1612">
        <v>0.3</v>
      </c>
      <c r="AH1612">
        <v>2</v>
      </c>
      <c r="AI1612">
        <v>24909144</v>
      </c>
      <c r="AJ1612">
        <v>1582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">
      <c r="A1613">
        <f>ROW(Source!A1014)</f>
        <v>1014</v>
      </c>
      <c r="B1613">
        <v>24909152</v>
      </c>
      <c r="C1613">
        <v>24909140</v>
      </c>
      <c r="D1613">
        <v>22804344</v>
      </c>
      <c r="E1613">
        <v>1</v>
      </c>
      <c r="F1613">
        <v>1</v>
      </c>
      <c r="G1613">
        <v>1</v>
      </c>
      <c r="H1613">
        <v>3</v>
      </c>
      <c r="I1613" t="s">
        <v>1201</v>
      </c>
      <c r="J1613" t="s">
        <v>1202</v>
      </c>
      <c r="K1613" t="s">
        <v>1203</v>
      </c>
      <c r="L1613">
        <v>1348</v>
      </c>
      <c r="N1613">
        <v>1009</v>
      </c>
      <c r="O1613" t="s">
        <v>1185</v>
      </c>
      <c r="P1613" t="s">
        <v>1185</v>
      </c>
      <c r="Q1613">
        <v>1000</v>
      </c>
      <c r="X1613">
        <v>2.0000000000000002E-5</v>
      </c>
      <c r="Y1613">
        <v>729.98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0</v>
      </c>
      <c r="AF1613" t="s">
        <v>3</v>
      </c>
      <c r="AG1613">
        <v>2.0000000000000002E-5</v>
      </c>
      <c r="AH1613">
        <v>2</v>
      </c>
      <c r="AI1613">
        <v>24909145</v>
      </c>
      <c r="AJ1613">
        <v>1583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">
      <c r="A1614">
        <f>ROW(Source!A1014)</f>
        <v>1014</v>
      </c>
      <c r="B1614">
        <v>24909153</v>
      </c>
      <c r="C1614">
        <v>24909140</v>
      </c>
      <c r="D1614">
        <v>22850609</v>
      </c>
      <c r="E1614">
        <v>1</v>
      </c>
      <c r="F1614">
        <v>1</v>
      </c>
      <c r="G1614">
        <v>1</v>
      </c>
      <c r="H1614">
        <v>3</v>
      </c>
      <c r="I1614" t="s">
        <v>1207</v>
      </c>
      <c r="J1614" t="s">
        <v>1208</v>
      </c>
      <c r="K1614" t="s">
        <v>1209</v>
      </c>
      <c r="L1614">
        <v>1346</v>
      </c>
      <c r="N1614">
        <v>1009</v>
      </c>
      <c r="O1614" t="s">
        <v>1181</v>
      </c>
      <c r="P1614" t="s">
        <v>1181</v>
      </c>
      <c r="Q1614">
        <v>1</v>
      </c>
      <c r="X1614">
        <v>1.2E-2</v>
      </c>
      <c r="Y1614">
        <v>65.75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</v>
      </c>
      <c r="AG1614">
        <v>1.2E-2</v>
      </c>
      <c r="AH1614">
        <v>2</v>
      </c>
      <c r="AI1614">
        <v>24909146</v>
      </c>
      <c r="AJ1614">
        <v>1584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">
      <c r="A1615">
        <f>ROW(Source!A1014)</f>
        <v>1014</v>
      </c>
      <c r="B1615">
        <v>24909154</v>
      </c>
      <c r="C1615">
        <v>24909140</v>
      </c>
      <c r="D1615">
        <v>22865650</v>
      </c>
      <c r="E1615">
        <v>1</v>
      </c>
      <c r="F1615">
        <v>1</v>
      </c>
      <c r="G1615">
        <v>1</v>
      </c>
      <c r="H1615">
        <v>3</v>
      </c>
      <c r="I1615" t="s">
        <v>1159</v>
      </c>
      <c r="J1615" t="s">
        <v>1160</v>
      </c>
      <c r="K1615" t="s">
        <v>1161</v>
      </c>
      <c r="L1615">
        <v>1374</v>
      </c>
      <c r="N1615">
        <v>1013</v>
      </c>
      <c r="O1615" t="s">
        <v>1162</v>
      </c>
      <c r="P1615" t="s">
        <v>1162</v>
      </c>
      <c r="Q1615">
        <v>1</v>
      </c>
      <c r="X1615">
        <v>1.1100000000000001</v>
      </c>
      <c r="Y1615">
        <v>1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 t="s">
        <v>3</v>
      </c>
      <c r="AG1615">
        <v>1.1100000000000001</v>
      </c>
      <c r="AH1615">
        <v>2</v>
      </c>
      <c r="AI1615">
        <v>24909147</v>
      </c>
      <c r="AJ1615">
        <v>1585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">
      <c r="A1616">
        <f>ROW(Source!A1015)</f>
        <v>1015</v>
      </c>
      <c r="B1616">
        <v>24909178</v>
      </c>
      <c r="C1616">
        <v>24909170</v>
      </c>
      <c r="D1616">
        <v>9430771</v>
      </c>
      <c r="E1616">
        <v>1</v>
      </c>
      <c r="F1616">
        <v>1</v>
      </c>
      <c r="G1616">
        <v>1</v>
      </c>
      <c r="H1616">
        <v>1</v>
      </c>
      <c r="I1616" t="s">
        <v>1693</v>
      </c>
      <c r="J1616" t="s">
        <v>3</v>
      </c>
      <c r="K1616" t="s">
        <v>1694</v>
      </c>
      <c r="L1616">
        <v>1369</v>
      </c>
      <c r="N1616">
        <v>1013</v>
      </c>
      <c r="O1616" t="s">
        <v>1148</v>
      </c>
      <c r="P1616" t="s">
        <v>1148</v>
      </c>
      <c r="Q1616">
        <v>1</v>
      </c>
      <c r="X1616">
        <v>7.92</v>
      </c>
      <c r="Y1616">
        <v>0</v>
      </c>
      <c r="Z1616">
        <v>0</v>
      </c>
      <c r="AA1616">
        <v>0</v>
      </c>
      <c r="AB1616">
        <v>9.76</v>
      </c>
      <c r="AC1616">
        <v>0</v>
      </c>
      <c r="AD1616">
        <v>1</v>
      </c>
      <c r="AE1616">
        <v>1</v>
      </c>
      <c r="AF1616" t="s">
        <v>179</v>
      </c>
      <c r="AG1616">
        <v>10.692</v>
      </c>
      <c r="AH1616">
        <v>2</v>
      </c>
      <c r="AI1616">
        <v>24909171</v>
      </c>
      <c r="AJ1616">
        <v>1586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">
      <c r="A1617">
        <f>ROW(Source!A1015)</f>
        <v>1015</v>
      </c>
      <c r="B1617">
        <v>24909179</v>
      </c>
      <c r="C1617">
        <v>24909170</v>
      </c>
      <c r="D1617">
        <v>22794186</v>
      </c>
      <c r="E1617">
        <v>1</v>
      </c>
      <c r="F1617">
        <v>1</v>
      </c>
      <c r="G1617">
        <v>1</v>
      </c>
      <c r="H1617">
        <v>2</v>
      </c>
      <c r="I1617" t="s">
        <v>1448</v>
      </c>
      <c r="J1617" t="s">
        <v>1487</v>
      </c>
      <c r="K1617" t="s">
        <v>1450</v>
      </c>
      <c r="L1617">
        <v>1368</v>
      </c>
      <c r="N1617">
        <v>1011</v>
      </c>
      <c r="O1617" t="s">
        <v>1152</v>
      </c>
      <c r="P1617" t="s">
        <v>1152</v>
      </c>
      <c r="Q1617">
        <v>1</v>
      </c>
      <c r="X1617">
        <v>0.13</v>
      </c>
      <c r="Y1617">
        <v>0</v>
      </c>
      <c r="Z1617">
        <v>1.95</v>
      </c>
      <c r="AA1617">
        <v>0</v>
      </c>
      <c r="AB1617">
        <v>0</v>
      </c>
      <c r="AC1617">
        <v>0</v>
      </c>
      <c r="AD1617">
        <v>1</v>
      </c>
      <c r="AE1617">
        <v>0</v>
      </c>
      <c r="AF1617" t="s">
        <v>179</v>
      </c>
      <c r="AG1617">
        <v>0.17550000000000002</v>
      </c>
      <c r="AH1617">
        <v>2</v>
      </c>
      <c r="AI1617">
        <v>24909172</v>
      </c>
      <c r="AJ1617">
        <v>1587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">
      <c r="A1618">
        <f>ROW(Source!A1015)</f>
        <v>1015</v>
      </c>
      <c r="B1618">
        <v>24909180</v>
      </c>
      <c r="C1618">
        <v>24909170</v>
      </c>
      <c r="D1618">
        <v>22813091</v>
      </c>
      <c r="E1618">
        <v>1</v>
      </c>
      <c r="F1618">
        <v>1</v>
      </c>
      <c r="G1618">
        <v>1</v>
      </c>
      <c r="H1618">
        <v>3</v>
      </c>
      <c r="I1618" t="s">
        <v>1186</v>
      </c>
      <c r="J1618" t="s">
        <v>1187</v>
      </c>
      <c r="K1618" t="s">
        <v>1188</v>
      </c>
      <c r="L1618">
        <v>1346</v>
      </c>
      <c r="N1618">
        <v>1009</v>
      </c>
      <c r="O1618" t="s">
        <v>1181</v>
      </c>
      <c r="P1618" t="s">
        <v>1181</v>
      </c>
      <c r="Q1618">
        <v>1</v>
      </c>
      <c r="X1618">
        <v>2E-3</v>
      </c>
      <c r="Y1618">
        <v>27.74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3</v>
      </c>
      <c r="AG1618">
        <v>2E-3</v>
      </c>
      <c r="AH1618">
        <v>2</v>
      </c>
      <c r="AI1618">
        <v>24909173</v>
      </c>
      <c r="AJ1618">
        <v>1588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">
      <c r="A1619">
        <f>ROW(Source!A1015)</f>
        <v>1015</v>
      </c>
      <c r="B1619">
        <v>24909181</v>
      </c>
      <c r="C1619">
        <v>24909170</v>
      </c>
      <c r="D1619">
        <v>22820293</v>
      </c>
      <c r="E1619">
        <v>1</v>
      </c>
      <c r="F1619">
        <v>1</v>
      </c>
      <c r="G1619">
        <v>1</v>
      </c>
      <c r="H1619">
        <v>3</v>
      </c>
      <c r="I1619" t="s">
        <v>1192</v>
      </c>
      <c r="J1619" t="s">
        <v>1193</v>
      </c>
      <c r="K1619" t="s">
        <v>1194</v>
      </c>
      <c r="L1619">
        <v>1358</v>
      </c>
      <c r="N1619">
        <v>1010</v>
      </c>
      <c r="O1619" t="s">
        <v>189</v>
      </c>
      <c r="P1619" t="s">
        <v>189</v>
      </c>
      <c r="Q1619">
        <v>10</v>
      </c>
      <c r="X1619">
        <v>0.3</v>
      </c>
      <c r="Y1619">
        <v>8.3000000000000007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0.3</v>
      </c>
      <c r="AH1619">
        <v>2</v>
      </c>
      <c r="AI1619">
        <v>24909174</v>
      </c>
      <c r="AJ1619">
        <v>1589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">
      <c r="A1620">
        <f>ROW(Source!A1015)</f>
        <v>1015</v>
      </c>
      <c r="B1620">
        <v>24909182</v>
      </c>
      <c r="C1620">
        <v>24909170</v>
      </c>
      <c r="D1620">
        <v>22804344</v>
      </c>
      <c r="E1620">
        <v>1</v>
      </c>
      <c r="F1620">
        <v>1</v>
      </c>
      <c r="G1620">
        <v>1</v>
      </c>
      <c r="H1620">
        <v>3</v>
      </c>
      <c r="I1620" t="s">
        <v>1201</v>
      </c>
      <c r="J1620" t="s">
        <v>1202</v>
      </c>
      <c r="K1620" t="s">
        <v>1203</v>
      </c>
      <c r="L1620">
        <v>1348</v>
      </c>
      <c r="N1620">
        <v>1009</v>
      </c>
      <c r="O1620" t="s">
        <v>1185</v>
      </c>
      <c r="P1620" t="s">
        <v>1185</v>
      </c>
      <c r="Q1620">
        <v>1000</v>
      </c>
      <c r="X1620">
        <v>2.0000000000000002E-5</v>
      </c>
      <c r="Y1620">
        <v>729.98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3</v>
      </c>
      <c r="AG1620">
        <v>2.0000000000000002E-5</v>
      </c>
      <c r="AH1620">
        <v>2</v>
      </c>
      <c r="AI1620">
        <v>24909175</v>
      </c>
      <c r="AJ1620">
        <v>1590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">
      <c r="A1621">
        <f>ROW(Source!A1015)</f>
        <v>1015</v>
      </c>
      <c r="B1621">
        <v>24909183</v>
      </c>
      <c r="C1621">
        <v>24909170</v>
      </c>
      <c r="D1621">
        <v>22850609</v>
      </c>
      <c r="E1621">
        <v>1</v>
      </c>
      <c r="F1621">
        <v>1</v>
      </c>
      <c r="G1621">
        <v>1</v>
      </c>
      <c r="H1621">
        <v>3</v>
      </c>
      <c r="I1621" t="s">
        <v>1207</v>
      </c>
      <c r="J1621" t="s">
        <v>1208</v>
      </c>
      <c r="K1621" t="s">
        <v>1209</v>
      </c>
      <c r="L1621">
        <v>1346</v>
      </c>
      <c r="N1621">
        <v>1009</v>
      </c>
      <c r="O1621" t="s">
        <v>1181</v>
      </c>
      <c r="P1621" t="s">
        <v>1181</v>
      </c>
      <c r="Q1621">
        <v>1</v>
      </c>
      <c r="X1621">
        <v>0.02</v>
      </c>
      <c r="Y1621">
        <v>65.75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0</v>
      </c>
      <c r="AF1621" t="s">
        <v>3</v>
      </c>
      <c r="AG1621">
        <v>0.02</v>
      </c>
      <c r="AH1621">
        <v>2</v>
      </c>
      <c r="AI1621">
        <v>24909176</v>
      </c>
      <c r="AJ1621">
        <v>1591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">
      <c r="A1622">
        <f>ROW(Source!A1015)</f>
        <v>1015</v>
      </c>
      <c r="B1622">
        <v>24909184</v>
      </c>
      <c r="C1622">
        <v>24909170</v>
      </c>
      <c r="D1622">
        <v>22865650</v>
      </c>
      <c r="E1622">
        <v>1</v>
      </c>
      <c r="F1622">
        <v>1</v>
      </c>
      <c r="G1622">
        <v>1</v>
      </c>
      <c r="H1622">
        <v>3</v>
      </c>
      <c r="I1622" t="s">
        <v>1159</v>
      </c>
      <c r="J1622" t="s">
        <v>1160</v>
      </c>
      <c r="K1622" t="s">
        <v>1161</v>
      </c>
      <c r="L1622">
        <v>1374</v>
      </c>
      <c r="N1622">
        <v>1013</v>
      </c>
      <c r="O1622" t="s">
        <v>1162</v>
      </c>
      <c r="P1622" t="s">
        <v>1162</v>
      </c>
      <c r="Q1622">
        <v>1</v>
      </c>
      <c r="X1622">
        <v>1.55</v>
      </c>
      <c r="Y1622">
        <v>1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1.55</v>
      </c>
      <c r="AH1622">
        <v>2</v>
      </c>
      <c r="AI1622">
        <v>24909177</v>
      </c>
      <c r="AJ1622">
        <v>1592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12 гр. по ФЕР</vt:lpstr>
      <vt:lpstr>Source</vt:lpstr>
      <vt:lpstr>SourceObSm</vt:lpstr>
      <vt:lpstr>SmtRes</vt:lpstr>
      <vt:lpstr>EtalonRes</vt:lpstr>
      <vt:lpstr>'Смета 12 гр. по ФЕР'!Заголовки_для_печати</vt:lpstr>
      <vt:lpstr>'Смета 12 гр. по ФЕР'!Область_печати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Османова Ирина Алексеевна</dc:creator>
  <cp:lastModifiedBy>Dmitry</cp:lastModifiedBy>
  <dcterms:created xsi:type="dcterms:W3CDTF">2014-11-17T12:00:17Z</dcterms:created>
  <dcterms:modified xsi:type="dcterms:W3CDTF">2018-07-25T10:51:49Z</dcterms:modified>
</cp:coreProperties>
</file>